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航线航班\"/>
    </mc:Choice>
  </mc:AlternateContent>
  <bookViews>
    <workbookView xWindow="0" yWindow="0" windowWidth="15300" windowHeight="8925"/>
  </bookViews>
  <sheets>
    <sheet name="登记" sheetId="1" r:id="rId1"/>
    <sheet name="注销" sheetId="3" r:id="rId2"/>
    <sheet name="受限情况" sheetId="5" r:id="rId3"/>
    <sheet name="航班计划" sheetId="6" r:id="rId4"/>
    <sheet name="核准" sheetId="2" r:id="rId5"/>
    <sheet name="撤销" sheetId="4" r:id="rId6"/>
    <sheet name="航空公司" sheetId="7" r:id="rId7"/>
    <sheet name="机场"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Fill" hidden="1">[1]eqpmad2!#REF!</definedName>
    <definedName name="_xlnm._FilterDatabase" localSheetId="0" hidden="1">登记!$A$2:$I$1400</definedName>
    <definedName name="_xlnm._FilterDatabase" localSheetId="6" hidden="1">航空公司!$A$1:$I$56</definedName>
    <definedName name="_xlnm._FilterDatabase" localSheetId="7" hidden="1">机场!$A$1:$J$531</definedName>
    <definedName name="_xlnm._FilterDatabase" localSheetId="1" hidden="1">注销!$A$2:$H$476</definedName>
    <definedName name="_JC22" hidden="1">{"Summ CFT",#N/A,FALSE,"CFT";"Full CFT",#N/A,FALSE,"CFT"}</definedName>
    <definedName name="_PA7">'[2]SW-TEO'!#REF!</definedName>
    <definedName name="_PA8">'[2]SW-TEO'!#REF!</definedName>
    <definedName name="_PD1">'[2]SW-TEO'!#REF!</definedName>
    <definedName name="_PE12">'[2]SW-TEO'!#REF!</definedName>
    <definedName name="_PE13">'[2]SW-TEO'!#REF!</definedName>
    <definedName name="_PE6">'[2]SW-TEO'!#REF!</definedName>
    <definedName name="_PE7">'[2]SW-TEO'!#REF!</definedName>
    <definedName name="_PE8">'[2]SW-TEO'!#REF!</definedName>
    <definedName name="_PE9">'[2]SW-TEO'!#REF!</definedName>
    <definedName name="_PH1">'[2]SW-TEO'!#REF!</definedName>
    <definedName name="_PI1">'[2]SW-TEO'!#REF!</definedName>
    <definedName name="_PK1">'[2]SW-TEO'!#REF!</definedName>
    <definedName name="_PK3">'[2]SW-TEO'!#REF!</definedName>
    <definedName name="aiu_bottom">'[3]Financ. Overview'!#REF!</definedName>
    <definedName name="Alpha">#REF!</definedName>
    <definedName name="Anzahl_1">#REF!</definedName>
    <definedName name="Anzahl_2">#REF!</definedName>
    <definedName name="Beg_Bal">#REF!</definedName>
    <definedName name="BOMView">[4]Prg!$G$33</definedName>
    <definedName name="Cnty_Codes">[4]Profile!$D$4:$D$69</definedName>
    <definedName name="Data">#REF!</definedName>
    <definedName name="Devices">[5]Devices!$B$5:$B$173</definedName>
    <definedName name="Devices_Table">[5]Devices!$B$1:$L$65536</definedName>
    <definedName name="Duty">#REF!</definedName>
    <definedName name="End_Bal">#REF!</definedName>
    <definedName name="Extra_Pay">#REF!</definedName>
    <definedName name="FRC">[6]Main!$C$9</definedName>
    <definedName name="Full_Print">#REF!</definedName>
    <definedName name="Header_Row">ROW(#REF!)</definedName>
    <definedName name="hostfee">'[3]Financ. Overview'!$H$12</definedName>
    <definedName name="hraiu_bottom">'[3]Financ. Overview'!#REF!</definedName>
    <definedName name="hvac">'[3]Financ. Overview'!#REF!</definedName>
    <definedName name="HWSheet">1</definedName>
    <definedName name="Ieff">#REF!</definedName>
    <definedName name="Imax">#REF!</definedName>
    <definedName name="Int">#REF!</definedName>
    <definedName name="Interest_Rate">#REF!</definedName>
    <definedName name="K_Imax">#REF!</definedName>
    <definedName name="Last_Row">IF(Values_Entered,Header_Row+Number_of_Payments,Header_Row)</definedName>
    <definedName name="Loan_Amount">#REF!</definedName>
    <definedName name="Loan_Start">#REF!</definedName>
    <definedName name="Loan_Years">#REF!</definedName>
    <definedName name="LTol">#REF!</definedName>
    <definedName name="MmExcelLinker_4795041E_1062_4A6D_901F_4306994608A4">'[7]S19、A0 and JC22 BCM PIN V1.0'!M14-BCM-[8]ATECH编辑20090309!$B$51:$B$53</definedName>
    <definedName name="Module.Prix_SMC">[0]!Module.Prix_SMC</definedName>
    <definedName name="N">#REF!</definedName>
    <definedName name="NDev">#REF!</definedName>
    <definedName name="Num_Pmt_Per_Year">#REF!</definedName>
    <definedName name="Number_of_Payments">MATCH(0.01,End_Bal,-1)+1</definedName>
    <definedName name="NumModels">[4]Prg!$G$24</definedName>
    <definedName name="On">#REF!</definedName>
    <definedName name="OS">[9]Open!#REF!</definedName>
    <definedName name="P_Mos_Ges_1">#REF!</definedName>
    <definedName name="P_Mos_ges_2">#REF!</definedName>
    <definedName name="P_pro_Mos_1">#REF!</definedName>
    <definedName name="P_pro_Mos_2">#REF!</definedName>
    <definedName name="Pay_Date">#REF!</definedName>
    <definedName name="Pay_Num">#REF!</definedName>
    <definedName name="Payment_Date">DATE(YEAR(Loan_Start),MONTH(Loan_Start)+Payment_Number,DAY(Loan_Start))</definedName>
    <definedName name="pr_toolbox">[3]Toolbox!$A$3:$I$80</definedName>
    <definedName name="Princ">#REF!</definedName>
    <definedName name="Print_Area_Reset">OFFSET(Full_Print,0,0,Last_Row)</definedName>
    <definedName name="Prix_SMC">[0]!Prix_SMC</definedName>
    <definedName name="Pv">#REF!</definedName>
    <definedName name="RDSon_25_1">#REF!</definedName>
    <definedName name="RDSon_25_2">#REF!</definedName>
    <definedName name="RDSon_Last_1">#REF!</definedName>
    <definedName name="RDSon_Last_2">#REF!</definedName>
    <definedName name="Ron">#REF!</definedName>
    <definedName name="Rth_H">#REF!</definedName>
    <definedName name="Rth_JA">#REF!</definedName>
    <definedName name="Rth_JC">#REF!</definedName>
    <definedName name="RTHca">#REF!</definedName>
    <definedName name="RTHjc">#REF!</definedName>
    <definedName name="s_c_list">[10]Toolbox!$A$7:$H$969</definedName>
    <definedName name="SCG">'[11]G.1R-Shou COP Gf'!#REF!</definedName>
    <definedName name="Sched_Pay">#REF!</definedName>
    <definedName name="Scheduled_Extra_Payments">#REF!</definedName>
    <definedName name="Scheduled_Interest_Rate">#REF!</definedName>
    <definedName name="Scheduled_Monthly_Payment">#REF!</definedName>
    <definedName name="sdlfee">'[3]Financ. Overview'!$H$13</definedName>
    <definedName name="solar_ratio">'[12]POWER ASSUMPTIONS'!$H$7</definedName>
    <definedName name="ss7fee">'[3]Financ. Overview'!$H$18</definedName>
    <definedName name="Strom_1">#REF!</definedName>
    <definedName name="Strom_2">#REF!</definedName>
    <definedName name="SUB75N05_06">#REF!</definedName>
    <definedName name="subsfee">'[3]Financ. Overview'!$H$14</definedName>
    <definedName name="Temp_25">#REF!</definedName>
    <definedName name="Ti">#REF!</definedName>
    <definedName name="Tj">#REF!</definedName>
    <definedName name="TMos_ges_1">#REF!</definedName>
    <definedName name="TMos_ges_2">#REF!</definedName>
    <definedName name="toolbox">[13]Toolbox!$C$5:$T$1578</definedName>
    <definedName name="Total_Interest">#REF!</definedName>
    <definedName name="Total_Pay">#REF!</definedName>
    <definedName name="Total_Payment">Scheduled_Payment+Extra_Payment</definedName>
    <definedName name="Tu">#REF!</definedName>
    <definedName name="TUmax">#REF!</definedName>
    <definedName name="Un">#REF!</definedName>
    <definedName name="V5.1Fee">'[3]Financ. Overview'!$H$15</definedName>
    <definedName name="Values_Entered">IF(Loan_Amount*Interest_Rate*Loan_Years*Loan_Start&gt;0,1,0)</definedName>
    <definedName name="wrn.Cash._.Flow._.Trackers." hidden="1">{"Summ CFT",#N/A,FALSE,"CFT";"Full CFT",#N/A,FALSE,"CFT"}</definedName>
    <definedName name="wrn.Full._.Package._.Print." hidden="1">{#N/A,"429k Vol",FALSE,"Estimate Summary";#N/A,"750k Vol",FALSE,"Estimate Summary";#N/A,"1,000k Vol",FALSE,"Estimate Summary";#N/A,"1,250K Vol",FALSE,"Estimate Summary";#N/A,"1500k Vol",FALSE,"Estimate Summary";#N/A,"1750k Vol",FALSE,"Estimate Summary";#N/A,"2,000k Vol",FALSE,"Estimate Summary";#N/A,"2,250k Vol",FALSE,"Estimate Summary";#N/A,"2500K Vol",FALSE,"Estimate Summary";#N/A,"Ramp Up Vol.",FALSE,"Estimate Summary"}</definedName>
    <definedName name="ww">#REF!</definedName>
    <definedName name="Z32_Cost_red">'[3]Financ. Overview'!#REF!</definedName>
    <definedName name="Zustand1">#REF!</definedName>
    <definedName name="Zustand2">#REF!</definedName>
    <definedName name="广告商档案">#REF!</definedName>
  </definedNames>
  <calcPr calcId="162913"/>
  <extLst>
    <ext xmlns:x15="http://schemas.microsoft.com/office/spreadsheetml/2010/11/main" uri="{FCE2AD5D-F65C-4FA6-A056-5C36A1767C68}">
      <x15:dataModel>
        <x15:modelTables>
          <x15:modelTable id="登记情况汇总_317627bf-90f8-4faa-b194-c92f2e22cfd7" name="登记情况汇总" connection="航线航班数据库2"/>
        </x15:modelTables>
      </x15:dataModel>
    </ext>
  </extLst>
</workbook>
</file>

<file path=xl/calcChain.xml><?xml version="1.0" encoding="utf-8"?>
<calcChain xmlns="http://schemas.openxmlformats.org/spreadsheetml/2006/main">
  <c r="J1427" i="1" l="1"/>
  <c r="L1427" i="1"/>
  <c r="R1427" i="1" s="1"/>
  <c r="M1427" i="1"/>
  <c r="N1427" i="1"/>
  <c r="O1427" i="1"/>
  <c r="K1427" i="1" s="1"/>
  <c r="P1427" i="1"/>
  <c r="Q1427" i="1"/>
  <c r="S1427" i="1"/>
  <c r="T1427" i="1"/>
  <c r="U1427" i="1"/>
  <c r="J1428" i="1"/>
  <c r="S1428" i="1" s="1"/>
  <c r="L1428" i="1"/>
  <c r="R1428" i="1" s="1"/>
  <c r="M1428" i="1"/>
  <c r="P1428" i="1" s="1"/>
  <c r="N1428" i="1"/>
  <c r="O1428" i="1"/>
  <c r="K1428" i="1" s="1"/>
  <c r="Q1428" i="1"/>
  <c r="T1428" i="1"/>
  <c r="J1429" i="1"/>
  <c r="L1429" i="1"/>
  <c r="R1429" i="1" s="1"/>
  <c r="M1429" i="1"/>
  <c r="K1429" i="1" s="1"/>
  <c r="N1429" i="1"/>
  <c r="O1429" i="1"/>
  <c r="Q1429" i="1"/>
  <c r="S1429" i="1"/>
  <c r="T1429" i="1"/>
  <c r="J1430" i="1"/>
  <c r="S1430" i="1" s="1"/>
  <c r="L1430" i="1"/>
  <c r="R1430" i="1" s="1"/>
  <c r="M1430" i="1"/>
  <c r="P1430" i="1" s="1"/>
  <c r="N1430" i="1"/>
  <c r="O1430" i="1"/>
  <c r="K1430" i="1" s="1"/>
  <c r="Q1430" i="1"/>
  <c r="T1430" i="1"/>
  <c r="J1431" i="1"/>
  <c r="L1431" i="1"/>
  <c r="R1431" i="1" s="1"/>
  <c r="M1431" i="1"/>
  <c r="K1431" i="1" s="1"/>
  <c r="N1431" i="1"/>
  <c r="O1431" i="1"/>
  <c r="Q1431" i="1"/>
  <c r="S1431" i="1"/>
  <c r="T1431" i="1"/>
  <c r="U1431" i="1"/>
  <c r="J1432" i="1"/>
  <c r="S1432" i="1" s="1"/>
  <c r="L1432" i="1"/>
  <c r="R1432" i="1" s="1"/>
  <c r="M1432" i="1"/>
  <c r="N1432" i="1"/>
  <c r="O1432" i="1"/>
  <c r="K1432" i="1" s="1"/>
  <c r="P1432" i="1"/>
  <c r="Q1432" i="1"/>
  <c r="T1432" i="1"/>
  <c r="J1433" i="1"/>
  <c r="L1433" i="1"/>
  <c r="R1433" i="1" s="1"/>
  <c r="M1433" i="1"/>
  <c r="K1433" i="1" s="1"/>
  <c r="N1433" i="1"/>
  <c r="O1433" i="1"/>
  <c r="Q1433" i="1"/>
  <c r="S1433" i="1"/>
  <c r="T1433" i="1"/>
  <c r="J1434" i="1"/>
  <c r="S1434" i="1" s="1"/>
  <c r="L1434" i="1"/>
  <c r="R1434" i="1" s="1"/>
  <c r="M1434" i="1"/>
  <c r="P1434" i="1" s="1"/>
  <c r="N1434" i="1"/>
  <c r="O1434" i="1"/>
  <c r="K1434" i="1" s="1"/>
  <c r="Q1434" i="1"/>
  <c r="T1434" i="1"/>
  <c r="U1429" i="1" l="1"/>
  <c r="U1433" i="1"/>
  <c r="U1432" i="1"/>
  <c r="U1428" i="1"/>
  <c r="U1434" i="1"/>
  <c r="U1430" i="1"/>
  <c r="P1431" i="1"/>
  <c r="P1429" i="1"/>
  <c r="P1433" i="1"/>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H490" i="3"/>
  <c r="J1424" i="1" l="1"/>
  <c r="L1424" i="1"/>
  <c r="M1424" i="1"/>
  <c r="N1424" i="1"/>
  <c r="O1424" i="1"/>
  <c r="Q1424" i="1"/>
  <c r="J1425" i="1"/>
  <c r="L1425" i="1"/>
  <c r="M1425" i="1"/>
  <c r="N1425" i="1"/>
  <c r="O1425" i="1"/>
  <c r="Q1425" i="1"/>
  <c r="J1426" i="1"/>
  <c r="L1426" i="1"/>
  <c r="M1426" i="1"/>
  <c r="N1426" i="1"/>
  <c r="O1426" i="1"/>
  <c r="Q1426" i="1"/>
  <c r="R1425" i="1" l="1"/>
  <c r="K1424" i="1"/>
  <c r="R1424" i="1"/>
  <c r="R1426" i="1"/>
  <c r="K1425" i="1"/>
  <c r="P1426" i="1"/>
  <c r="K1426" i="1"/>
  <c r="P1425" i="1"/>
  <c r="P1424" i="1"/>
  <c r="J1422" i="1"/>
  <c r="L1422" i="1"/>
  <c r="M1422" i="1"/>
  <c r="N1422" i="1"/>
  <c r="O1422" i="1"/>
  <c r="Q1422" i="1"/>
  <c r="J1423" i="1"/>
  <c r="L1423" i="1"/>
  <c r="M1423" i="1"/>
  <c r="N1423" i="1"/>
  <c r="O1423" i="1"/>
  <c r="Q1423" i="1"/>
  <c r="I509" i="3"/>
  <c r="K509" i="3"/>
  <c r="L509" i="3"/>
  <c r="M509" i="3"/>
  <c r="I510" i="3"/>
  <c r="K510" i="3"/>
  <c r="L510" i="3"/>
  <c r="J510" i="3" s="1"/>
  <c r="M510" i="3"/>
  <c r="I511" i="3"/>
  <c r="K511" i="3"/>
  <c r="L511" i="3"/>
  <c r="M511" i="3"/>
  <c r="I512" i="3"/>
  <c r="K512" i="3"/>
  <c r="L512" i="3"/>
  <c r="M512" i="3"/>
  <c r="J512" i="3" s="1"/>
  <c r="I513" i="3"/>
  <c r="K513" i="3"/>
  <c r="L513" i="3"/>
  <c r="M513" i="3"/>
  <c r="I514" i="3"/>
  <c r="K514" i="3"/>
  <c r="L514" i="3"/>
  <c r="M514" i="3"/>
  <c r="I515" i="3"/>
  <c r="K515" i="3"/>
  <c r="L515" i="3"/>
  <c r="M515" i="3"/>
  <c r="I516" i="3"/>
  <c r="K516" i="3"/>
  <c r="L516" i="3"/>
  <c r="M516" i="3"/>
  <c r="I517" i="3"/>
  <c r="K517" i="3"/>
  <c r="L517" i="3"/>
  <c r="J517" i="3" s="1"/>
  <c r="M517" i="3"/>
  <c r="I518" i="3"/>
  <c r="K518" i="3"/>
  <c r="L518" i="3"/>
  <c r="M518" i="3"/>
  <c r="I519" i="3"/>
  <c r="K519" i="3"/>
  <c r="L519" i="3"/>
  <c r="M519" i="3"/>
  <c r="I520" i="3"/>
  <c r="K520" i="3"/>
  <c r="L520" i="3"/>
  <c r="J520" i="3" s="1"/>
  <c r="M520" i="3"/>
  <c r="I498" i="3"/>
  <c r="K498" i="3"/>
  <c r="L498" i="3"/>
  <c r="M498" i="3"/>
  <c r="I499" i="3"/>
  <c r="K499" i="3"/>
  <c r="L499" i="3"/>
  <c r="M499" i="3"/>
  <c r="I500" i="3"/>
  <c r="K500" i="3"/>
  <c r="L500" i="3"/>
  <c r="M500" i="3"/>
  <c r="I501" i="3"/>
  <c r="K501" i="3"/>
  <c r="L501" i="3"/>
  <c r="M501" i="3"/>
  <c r="I502" i="3"/>
  <c r="K502" i="3"/>
  <c r="L502" i="3"/>
  <c r="M502" i="3"/>
  <c r="I503" i="3"/>
  <c r="K503" i="3"/>
  <c r="J503" i="3" s="1"/>
  <c r="L503" i="3"/>
  <c r="M503" i="3"/>
  <c r="I504" i="3"/>
  <c r="K504" i="3"/>
  <c r="L504" i="3"/>
  <c r="M504" i="3"/>
  <c r="I505" i="3"/>
  <c r="K505" i="3"/>
  <c r="L505" i="3"/>
  <c r="M505" i="3"/>
  <c r="I506" i="3"/>
  <c r="K506" i="3"/>
  <c r="L506" i="3"/>
  <c r="M506" i="3"/>
  <c r="I507" i="3"/>
  <c r="K507" i="3"/>
  <c r="L507" i="3"/>
  <c r="M507" i="3"/>
  <c r="I508" i="3"/>
  <c r="K508" i="3"/>
  <c r="L508" i="3"/>
  <c r="M508" i="3"/>
  <c r="I497" i="3"/>
  <c r="K497" i="3"/>
  <c r="L497" i="3"/>
  <c r="M497" i="3"/>
  <c r="J515" i="3" l="1"/>
  <c r="J509" i="3"/>
  <c r="J516" i="3"/>
  <c r="J514" i="3"/>
  <c r="J497" i="3"/>
  <c r="J507" i="3"/>
  <c r="J501" i="3"/>
  <c r="J513" i="3"/>
  <c r="J511" i="3"/>
  <c r="J518" i="3"/>
  <c r="J506" i="3"/>
  <c r="J508" i="3"/>
  <c r="J504" i="3"/>
  <c r="J502" i="3"/>
  <c r="J498" i="3"/>
  <c r="J519" i="3"/>
  <c r="R1422" i="1"/>
  <c r="K1422" i="1"/>
  <c r="R1423" i="1"/>
  <c r="K1423" i="1"/>
  <c r="P1423" i="1"/>
  <c r="P1422" i="1"/>
  <c r="J505" i="3"/>
  <c r="J500" i="3"/>
  <c r="J499" i="3"/>
  <c r="J1406" i="1"/>
  <c r="L1406" i="1"/>
  <c r="M1406" i="1"/>
  <c r="N1406" i="1"/>
  <c r="O1406" i="1"/>
  <c r="Q1406" i="1"/>
  <c r="J1407" i="1"/>
  <c r="L1407" i="1"/>
  <c r="M1407" i="1"/>
  <c r="N1407" i="1"/>
  <c r="O1407" i="1"/>
  <c r="Q1407" i="1"/>
  <c r="J1408" i="1"/>
  <c r="L1408" i="1"/>
  <c r="M1408" i="1"/>
  <c r="N1408" i="1"/>
  <c r="O1408" i="1"/>
  <c r="Q1408" i="1"/>
  <c r="J1409" i="1"/>
  <c r="L1409" i="1"/>
  <c r="M1409" i="1"/>
  <c r="N1409" i="1"/>
  <c r="O1409" i="1"/>
  <c r="Q1409" i="1"/>
  <c r="J1410" i="1"/>
  <c r="L1410" i="1"/>
  <c r="M1410" i="1"/>
  <c r="N1410" i="1"/>
  <c r="O1410" i="1"/>
  <c r="Q1410" i="1"/>
  <c r="J1411" i="1"/>
  <c r="L1411" i="1"/>
  <c r="M1411" i="1"/>
  <c r="N1411" i="1"/>
  <c r="O1411" i="1"/>
  <c r="Q1411" i="1"/>
  <c r="J1412" i="1"/>
  <c r="L1412" i="1"/>
  <c r="M1412" i="1"/>
  <c r="N1412" i="1"/>
  <c r="O1412" i="1"/>
  <c r="Q1412" i="1"/>
  <c r="J1413" i="1"/>
  <c r="L1413" i="1"/>
  <c r="M1413" i="1"/>
  <c r="N1413" i="1"/>
  <c r="O1413" i="1"/>
  <c r="Q1413" i="1"/>
  <c r="J1414" i="1"/>
  <c r="L1414" i="1"/>
  <c r="M1414" i="1"/>
  <c r="N1414" i="1"/>
  <c r="O1414" i="1"/>
  <c r="Q1414" i="1"/>
  <c r="J1415" i="1"/>
  <c r="L1415" i="1"/>
  <c r="M1415" i="1"/>
  <c r="N1415" i="1"/>
  <c r="O1415" i="1"/>
  <c r="Q1415" i="1"/>
  <c r="J1416" i="1"/>
  <c r="L1416" i="1"/>
  <c r="M1416" i="1"/>
  <c r="N1416" i="1"/>
  <c r="O1416" i="1"/>
  <c r="Q1416" i="1"/>
  <c r="J1417" i="1"/>
  <c r="L1417" i="1"/>
  <c r="M1417" i="1"/>
  <c r="N1417" i="1"/>
  <c r="O1417" i="1"/>
  <c r="Q1417" i="1"/>
  <c r="J1418" i="1"/>
  <c r="L1418" i="1"/>
  <c r="M1418" i="1"/>
  <c r="N1418" i="1"/>
  <c r="O1418" i="1"/>
  <c r="Q1418" i="1"/>
  <c r="J1419" i="1"/>
  <c r="L1419" i="1"/>
  <c r="M1419" i="1"/>
  <c r="N1419" i="1"/>
  <c r="O1419" i="1"/>
  <c r="Q1419" i="1"/>
  <c r="J1420" i="1"/>
  <c r="L1420" i="1"/>
  <c r="M1420" i="1"/>
  <c r="N1420" i="1"/>
  <c r="O1420" i="1"/>
  <c r="Q1420" i="1"/>
  <c r="J1421" i="1"/>
  <c r="L1421" i="1"/>
  <c r="M1421" i="1"/>
  <c r="N1421" i="1"/>
  <c r="O1421" i="1"/>
  <c r="Q1421" i="1"/>
  <c r="R1406" i="1" l="1"/>
  <c r="P1417" i="1"/>
  <c r="K1418" i="1"/>
  <c r="P1420" i="1"/>
  <c r="R1412" i="1"/>
  <c r="R1408" i="1"/>
  <c r="P1409" i="1"/>
  <c r="P1406" i="1"/>
  <c r="K1417" i="1"/>
  <c r="R1410" i="1"/>
  <c r="P1415" i="1"/>
  <c r="P1418" i="1"/>
  <c r="P1421" i="1"/>
  <c r="K1415" i="1"/>
  <c r="K1413" i="1"/>
  <c r="P1412" i="1"/>
  <c r="K1408" i="1"/>
  <c r="K1416" i="1"/>
  <c r="K1412" i="1"/>
  <c r="P1410" i="1"/>
  <c r="P1408" i="1"/>
  <c r="R1418" i="1"/>
  <c r="K1421" i="1"/>
  <c r="R1417" i="1"/>
  <c r="P1416" i="1"/>
  <c r="K1414" i="1"/>
  <c r="K1410" i="1"/>
  <c r="R1419" i="1"/>
  <c r="K1420" i="1"/>
  <c r="P1419" i="1"/>
  <c r="R1415" i="1"/>
  <c r="P1414" i="1"/>
  <c r="R1413" i="1"/>
  <c r="K1406" i="1"/>
  <c r="K1419" i="1"/>
  <c r="P1411" i="1"/>
  <c r="K1409" i="1"/>
  <c r="K1407" i="1"/>
  <c r="P1407" i="1"/>
  <c r="K1411" i="1"/>
  <c r="P1413" i="1"/>
  <c r="R1421" i="1"/>
  <c r="R1420" i="1"/>
  <c r="R1416" i="1"/>
  <c r="R1414" i="1"/>
  <c r="R1411" i="1"/>
  <c r="R1409" i="1"/>
  <c r="R1407" i="1"/>
  <c r="I490" i="3"/>
  <c r="K490" i="3"/>
  <c r="L490" i="3"/>
  <c r="M490" i="3"/>
  <c r="I491" i="3"/>
  <c r="K491" i="3"/>
  <c r="L491" i="3"/>
  <c r="M491" i="3"/>
  <c r="J491" i="3" s="1"/>
  <c r="I492" i="3"/>
  <c r="K492" i="3"/>
  <c r="L492" i="3"/>
  <c r="M492" i="3"/>
  <c r="I493" i="3"/>
  <c r="K493" i="3"/>
  <c r="L493" i="3"/>
  <c r="M493" i="3"/>
  <c r="J493" i="3" s="1"/>
  <c r="I494" i="3"/>
  <c r="K494" i="3"/>
  <c r="L494" i="3"/>
  <c r="M494" i="3"/>
  <c r="J494" i="3" s="1"/>
  <c r="I495" i="3"/>
  <c r="K495" i="3"/>
  <c r="L495" i="3"/>
  <c r="M495" i="3"/>
  <c r="J495" i="3" s="1"/>
  <c r="I496" i="3"/>
  <c r="K496" i="3"/>
  <c r="L496" i="3"/>
  <c r="M496" i="3"/>
  <c r="J496" i="3" l="1"/>
  <c r="J492" i="3"/>
  <c r="J490" i="3"/>
  <c r="H477" i="3"/>
  <c r="H478" i="3"/>
  <c r="H479" i="3"/>
  <c r="H480" i="3"/>
  <c r="H481" i="3"/>
  <c r="H482" i="3"/>
  <c r="H483" i="3"/>
  <c r="H484" i="3"/>
  <c r="H485" i="3"/>
  <c r="H486" i="3"/>
  <c r="H487" i="3"/>
  <c r="H488" i="3"/>
  <c r="H489" i="3"/>
  <c r="J1400" i="1"/>
  <c r="L1400" i="1"/>
  <c r="M1400" i="1"/>
  <c r="N1400" i="1"/>
  <c r="O1400" i="1"/>
  <c r="Q1400" i="1"/>
  <c r="J1401" i="1"/>
  <c r="L1401" i="1"/>
  <c r="M1401" i="1"/>
  <c r="N1401" i="1"/>
  <c r="O1401" i="1"/>
  <c r="Q1401" i="1"/>
  <c r="J1402" i="1"/>
  <c r="L1402" i="1"/>
  <c r="M1402" i="1"/>
  <c r="N1402" i="1"/>
  <c r="O1402" i="1"/>
  <c r="Q1402" i="1"/>
  <c r="J1403" i="1"/>
  <c r="L1403" i="1"/>
  <c r="M1403" i="1"/>
  <c r="N1403" i="1"/>
  <c r="O1403" i="1"/>
  <c r="Q1403" i="1"/>
  <c r="J1404" i="1"/>
  <c r="L1404" i="1"/>
  <c r="M1404" i="1"/>
  <c r="N1404" i="1"/>
  <c r="O1404" i="1"/>
  <c r="Q1404" i="1"/>
  <c r="J1405" i="1"/>
  <c r="L1405" i="1"/>
  <c r="M1405" i="1"/>
  <c r="N1405" i="1"/>
  <c r="O1405" i="1"/>
  <c r="Q1405" i="1"/>
  <c r="R1400" i="1" l="1"/>
  <c r="R1401" i="1"/>
  <c r="R1402" i="1"/>
  <c r="P1404" i="1"/>
  <c r="P1405" i="1"/>
  <c r="P1403" i="1"/>
  <c r="K1400" i="1"/>
  <c r="K1402" i="1"/>
  <c r="K1401" i="1"/>
  <c r="P1402" i="1"/>
  <c r="P1401" i="1"/>
  <c r="K1403" i="1"/>
  <c r="K1405" i="1"/>
  <c r="K1404" i="1"/>
  <c r="P1400" i="1"/>
  <c r="R1405" i="1"/>
  <c r="R1404" i="1"/>
  <c r="R1403" i="1"/>
  <c r="I487" i="3"/>
  <c r="K487" i="3"/>
  <c r="L487" i="3"/>
  <c r="M487" i="3"/>
  <c r="I488" i="3"/>
  <c r="K488" i="3"/>
  <c r="L488" i="3"/>
  <c r="M488" i="3"/>
  <c r="I489" i="3"/>
  <c r="K489" i="3"/>
  <c r="L489" i="3"/>
  <c r="M489" i="3"/>
  <c r="J488" i="3" l="1"/>
  <c r="J489" i="3"/>
  <c r="J487" i="3"/>
  <c r="I477" i="3"/>
  <c r="K477" i="3"/>
  <c r="L477" i="3"/>
  <c r="J477" i="3" s="1"/>
  <c r="M477" i="3"/>
  <c r="I478" i="3"/>
  <c r="K478" i="3"/>
  <c r="L478" i="3"/>
  <c r="M478" i="3"/>
  <c r="I479" i="3"/>
  <c r="K479" i="3"/>
  <c r="L479" i="3"/>
  <c r="M479" i="3"/>
  <c r="I480" i="3"/>
  <c r="K480" i="3"/>
  <c r="L480" i="3"/>
  <c r="M480" i="3"/>
  <c r="J480" i="3" s="1"/>
  <c r="I481" i="3"/>
  <c r="K481" i="3"/>
  <c r="L481" i="3"/>
  <c r="M481" i="3"/>
  <c r="I482" i="3"/>
  <c r="K482" i="3"/>
  <c r="L482" i="3"/>
  <c r="J482" i="3" s="1"/>
  <c r="M482" i="3"/>
  <c r="I483" i="3"/>
  <c r="K483" i="3"/>
  <c r="L483" i="3"/>
  <c r="M483" i="3"/>
  <c r="J483" i="3" s="1"/>
  <c r="I484" i="3"/>
  <c r="K484" i="3"/>
  <c r="L484" i="3"/>
  <c r="M484" i="3"/>
  <c r="I485" i="3"/>
  <c r="K485" i="3"/>
  <c r="L485" i="3"/>
  <c r="M485" i="3"/>
  <c r="I486" i="3"/>
  <c r="K486" i="3"/>
  <c r="L486" i="3"/>
  <c r="M486" i="3"/>
  <c r="J484" i="3" l="1"/>
  <c r="J478" i="3"/>
  <c r="J481" i="3"/>
  <c r="J479" i="3"/>
  <c r="J485" i="3"/>
  <c r="J486" i="3"/>
  <c r="H471" i="3"/>
  <c r="H472" i="3"/>
  <c r="H473" i="3"/>
  <c r="H474" i="3"/>
  <c r="H475" i="3"/>
  <c r="H476" i="3"/>
  <c r="I475" i="3" l="1"/>
  <c r="K475" i="3"/>
  <c r="L475" i="3"/>
  <c r="M475" i="3"/>
  <c r="I476" i="3"/>
  <c r="K476" i="3"/>
  <c r="L476" i="3"/>
  <c r="M476" i="3"/>
  <c r="J1399" i="1"/>
  <c r="L1399" i="1"/>
  <c r="M1399" i="1"/>
  <c r="N1399" i="1"/>
  <c r="O1399" i="1"/>
  <c r="Q1399" i="1"/>
  <c r="I471" i="3"/>
  <c r="K471" i="3"/>
  <c r="L471" i="3"/>
  <c r="M471" i="3"/>
  <c r="I472" i="3"/>
  <c r="K472" i="3"/>
  <c r="L472" i="3"/>
  <c r="M472" i="3"/>
  <c r="J472" i="3" s="1"/>
  <c r="I473" i="3"/>
  <c r="K473" i="3"/>
  <c r="L473" i="3"/>
  <c r="M473" i="3"/>
  <c r="I474" i="3"/>
  <c r="K474" i="3"/>
  <c r="L474" i="3"/>
  <c r="M474" i="3"/>
  <c r="J474" i="3" s="1"/>
  <c r="J1395" i="1"/>
  <c r="L1395" i="1"/>
  <c r="M1395" i="1"/>
  <c r="N1395" i="1"/>
  <c r="O1395" i="1"/>
  <c r="Q1395" i="1"/>
  <c r="J1396" i="1"/>
  <c r="L1396" i="1"/>
  <c r="M1396" i="1"/>
  <c r="N1396" i="1"/>
  <c r="O1396" i="1"/>
  <c r="Q1396" i="1"/>
  <c r="J1397" i="1"/>
  <c r="L1397" i="1"/>
  <c r="M1397" i="1"/>
  <c r="N1397" i="1"/>
  <c r="O1397" i="1"/>
  <c r="Q1397" i="1"/>
  <c r="J1398" i="1"/>
  <c r="L1398" i="1"/>
  <c r="M1398" i="1"/>
  <c r="N1398" i="1"/>
  <c r="O1398" i="1"/>
  <c r="Q1398" i="1"/>
  <c r="J476" i="3" l="1"/>
  <c r="J475" i="3"/>
  <c r="K1396" i="1"/>
  <c r="P1399" i="1"/>
  <c r="K1398" i="1"/>
  <c r="K1397" i="1"/>
  <c r="R1398" i="1"/>
  <c r="R1396" i="1"/>
  <c r="R1397" i="1"/>
  <c r="K1399" i="1"/>
  <c r="R1399" i="1"/>
  <c r="P1396" i="1"/>
  <c r="K1395" i="1"/>
  <c r="P1398" i="1"/>
  <c r="R1395" i="1"/>
  <c r="J473" i="3"/>
  <c r="J471" i="3"/>
  <c r="P1395" i="1"/>
  <c r="P1397" i="1"/>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D437" i="3" l="1"/>
  <c r="H437" i="3" s="1"/>
  <c r="H438" i="3"/>
  <c r="H439" i="3"/>
  <c r="H440" i="3"/>
  <c r="H441" i="3"/>
  <c r="H442" i="3"/>
  <c r="H443" i="3"/>
  <c r="H444" i="3"/>
  <c r="D436" i="3"/>
  <c r="H436" i="3" s="1"/>
  <c r="I438" i="3" l="1"/>
  <c r="K438" i="3"/>
  <c r="L438" i="3"/>
  <c r="M438" i="3"/>
  <c r="I439" i="3"/>
  <c r="K439" i="3"/>
  <c r="L439" i="3"/>
  <c r="M439" i="3"/>
  <c r="I440" i="3"/>
  <c r="K440" i="3"/>
  <c r="L440" i="3"/>
  <c r="M440" i="3"/>
  <c r="I441" i="3"/>
  <c r="K441" i="3"/>
  <c r="L441" i="3"/>
  <c r="M441" i="3"/>
  <c r="I442" i="3"/>
  <c r="K442" i="3"/>
  <c r="L442" i="3"/>
  <c r="M442" i="3"/>
  <c r="I443" i="3"/>
  <c r="K443" i="3"/>
  <c r="L443" i="3"/>
  <c r="M443" i="3"/>
  <c r="I444" i="3"/>
  <c r="K444" i="3"/>
  <c r="L444" i="3"/>
  <c r="M444" i="3"/>
  <c r="I470" i="3"/>
  <c r="K470" i="3"/>
  <c r="L470" i="3"/>
  <c r="M470" i="3"/>
  <c r="I445" i="3"/>
  <c r="K445" i="3"/>
  <c r="L445" i="3"/>
  <c r="M445" i="3"/>
  <c r="J443" i="3" l="1"/>
  <c r="J441" i="3"/>
  <c r="J442" i="3"/>
  <c r="J438" i="3"/>
  <c r="J445" i="3"/>
  <c r="J439" i="3"/>
  <c r="J444" i="3"/>
  <c r="J440" i="3"/>
  <c r="J470" i="3"/>
  <c r="J1320" i="1"/>
  <c r="L1320" i="1"/>
  <c r="M1320" i="1"/>
  <c r="N1320" i="1"/>
  <c r="O1320" i="1"/>
  <c r="Q1320" i="1"/>
  <c r="J1321" i="1"/>
  <c r="L1321" i="1"/>
  <c r="M1321" i="1"/>
  <c r="N1321" i="1"/>
  <c r="O1321" i="1"/>
  <c r="Q1321" i="1"/>
  <c r="J1322" i="1"/>
  <c r="L1322" i="1"/>
  <c r="M1322" i="1"/>
  <c r="N1322" i="1"/>
  <c r="O1322" i="1"/>
  <c r="Q1322" i="1"/>
  <c r="I460" i="3"/>
  <c r="K460" i="3"/>
  <c r="L460" i="3"/>
  <c r="M460" i="3"/>
  <c r="I461" i="3"/>
  <c r="K461" i="3"/>
  <c r="L461" i="3"/>
  <c r="M461" i="3"/>
  <c r="I462" i="3"/>
  <c r="K462" i="3"/>
  <c r="L462" i="3"/>
  <c r="M462" i="3"/>
  <c r="I463" i="3"/>
  <c r="K463" i="3"/>
  <c r="L463" i="3"/>
  <c r="M463" i="3"/>
  <c r="I464" i="3"/>
  <c r="K464" i="3"/>
  <c r="L464" i="3"/>
  <c r="M464" i="3"/>
  <c r="I465" i="3"/>
  <c r="K465" i="3"/>
  <c r="L465" i="3"/>
  <c r="M465" i="3"/>
  <c r="I466" i="3"/>
  <c r="K466" i="3"/>
  <c r="L466" i="3"/>
  <c r="M466" i="3"/>
  <c r="I467" i="3"/>
  <c r="K467" i="3"/>
  <c r="L467" i="3"/>
  <c r="M467" i="3"/>
  <c r="I468" i="3"/>
  <c r="K468" i="3"/>
  <c r="L468" i="3"/>
  <c r="M468" i="3"/>
  <c r="I469" i="3"/>
  <c r="K469" i="3"/>
  <c r="L469" i="3"/>
  <c r="M469" i="3"/>
  <c r="Q1357" i="1"/>
  <c r="Q1358" i="1"/>
  <c r="I436" i="3"/>
  <c r="K436" i="3"/>
  <c r="L436" i="3"/>
  <c r="M436" i="3"/>
  <c r="I437" i="3"/>
  <c r="K437" i="3"/>
  <c r="L437" i="3"/>
  <c r="M437" i="3"/>
  <c r="I446" i="3"/>
  <c r="K446" i="3"/>
  <c r="L446" i="3"/>
  <c r="M446" i="3"/>
  <c r="I458" i="3"/>
  <c r="K458" i="3"/>
  <c r="L458" i="3"/>
  <c r="M458" i="3"/>
  <c r="I459" i="3"/>
  <c r="K459" i="3"/>
  <c r="L459" i="3"/>
  <c r="M459" i="3"/>
  <c r="I457" i="3"/>
  <c r="K457" i="3"/>
  <c r="L457" i="3"/>
  <c r="M457" i="3"/>
  <c r="I447" i="3"/>
  <c r="K447" i="3"/>
  <c r="L447" i="3"/>
  <c r="M447" i="3"/>
  <c r="I448" i="3"/>
  <c r="K448" i="3"/>
  <c r="L448" i="3"/>
  <c r="M448" i="3"/>
  <c r="I449" i="3"/>
  <c r="K449" i="3"/>
  <c r="L449" i="3"/>
  <c r="M449" i="3"/>
  <c r="I450" i="3"/>
  <c r="K450" i="3"/>
  <c r="L450" i="3"/>
  <c r="M450" i="3"/>
  <c r="I451" i="3"/>
  <c r="K451" i="3"/>
  <c r="L451" i="3"/>
  <c r="M451" i="3"/>
  <c r="I452" i="3"/>
  <c r="K452" i="3"/>
  <c r="L452" i="3"/>
  <c r="M452" i="3"/>
  <c r="I453" i="3"/>
  <c r="K453" i="3"/>
  <c r="L453" i="3"/>
  <c r="M453" i="3"/>
  <c r="I454" i="3"/>
  <c r="K454" i="3"/>
  <c r="L454" i="3"/>
  <c r="M454" i="3"/>
  <c r="I455" i="3"/>
  <c r="K455" i="3"/>
  <c r="L455" i="3"/>
  <c r="M455" i="3"/>
  <c r="I456" i="3"/>
  <c r="K456" i="3"/>
  <c r="L456" i="3"/>
  <c r="M456" i="3"/>
  <c r="J4" i="1"/>
  <c r="L4" i="1"/>
  <c r="M4" i="1"/>
  <c r="N4" i="1"/>
  <c r="O4" i="1"/>
  <c r="Q4" i="1"/>
  <c r="J5" i="1"/>
  <c r="L5" i="1"/>
  <c r="M5" i="1"/>
  <c r="N5" i="1"/>
  <c r="O5" i="1"/>
  <c r="Q5" i="1"/>
  <c r="J6" i="1"/>
  <c r="L6" i="1"/>
  <c r="M6" i="1"/>
  <c r="N6" i="1"/>
  <c r="O6" i="1"/>
  <c r="Q6" i="1"/>
  <c r="J7" i="1"/>
  <c r="L7" i="1"/>
  <c r="M7" i="1"/>
  <c r="N7" i="1"/>
  <c r="O7" i="1"/>
  <c r="Q7" i="1"/>
  <c r="J8" i="1"/>
  <c r="L8" i="1"/>
  <c r="M8" i="1"/>
  <c r="N8" i="1"/>
  <c r="O8" i="1"/>
  <c r="Q8" i="1"/>
  <c r="J9" i="1"/>
  <c r="L9" i="1"/>
  <c r="M9" i="1"/>
  <c r="N9" i="1"/>
  <c r="O9" i="1"/>
  <c r="Q9" i="1"/>
  <c r="J10" i="1"/>
  <c r="L10" i="1"/>
  <c r="M10" i="1"/>
  <c r="N10" i="1"/>
  <c r="O10" i="1"/>
  <c r="Q10" i="1"/>
  <c r="J11" i="1"/>
  <c r="L11" i="1"/>
  <c r="M11" i="1"/>
  <c r="N11" i="1"/>
  <c r="O11" i="1"/>
  <c r="Q11" i="1"/>
  <c r="J12" i="1"/>
  <c r="L12" i="1"/>
  <c r="M12" i="1"/>
  <c r="N12" i="1"/>
  <c r="O12" i="1"/>
  <c r="Q12" i="1"/>
  <c r="J13" i="1"/>
  <c r="L13" i="1"/>
  <c r="M13" i="1"/>
  <c r="N13" i="1"/>
  <c r="O13" i="1"/>
  <c r="Q13" i="1"/>
  <c r="J14" i="1"/>
  <c r="L14" i="1"/>
  <c r="M14" i="1"/>
  <c r="N14" i="1"/>
  <c r="O14" i="1"/>
  <c r="Q14" i="1"/>
  <c r="J15" i="1"/>
  <c r="L15" i="1"/>
  <c r="M15" i="1"/>
  <c r="N15" i="1"/>
  <c r="O15" i="1"/>
  <c r="Q15" i="1"/>
  <c r="J16" i="1"/>
  <c r="L16" i="1"/>
  <c r="M16" i="1"/>
  <c r="N16" i="1"/>
  <c r="O16" i="1"/>
  <c r="Q16" i="1"/>
  <c r="J17" i="1"/>
  <c r="L17" i="1"/>
  <c r="M17" i="1"/>
  <c r="N17" i="1"/>
  <c r="O17" i="1"/>
  <c r="Q17" i="1"/>
  <c r="J18" i="1"/>
  <c r="L18" i="1"/>
  <c r="M18" i="1"/>
  <c r="N18" i="1"/>
  <c r="O18" i="1"/>
  <c r="Q18" i="1"/>
  <c r="J19" i="1"/>
  <c r="L19" i="1"/>
  <c r="M19" i="1"/>
  <c r="N19" i="1"/>
  <c r="O19" i="1"/>
  <c r="Q19" i="1"/>
  <c r="J20" i="1"/>
  <c r="L20" i="1"/>
  <c r="M20" i="1"/>
  <c r="N20" i="1"/>
  <c r="O20" i="1"/>
  <c r="Q20" i="1"/>
  <c r="J21" i="1"/>
  <c r="L21" i="1"/>
  <c r="M21" i="1"/>
  <c r="N21" i="1"/>
  <c r="O21" i="1"/>
  <c r="Q21" i="1"/>
  <c r="J22" i="1"/>
  <c r="L22" i="1"/>
  <c r="M22" i="1"/>
  <c r="N22" i="1"/>
  <c r="O22" i="1"/>
  <c r="Q22" i="1"/>
  <c r="J23" i="1"/>
  <c r="L23" i="1"/>
  <c r="M23" i="1"/>
  <c r="N23" i="1"/>
  <c r="O23" i="1"/>
  <c r="Q23" i="1"/>
  <c r="J24" i="1"/>
  <c r="L24" i="1"/>
  <c r="M24" i="1"/>
  <c r="N24" i="1"/>
  <c r="O24" i="1"/>
  <c r="Q24" i="1"/>
  <c r="J25" i="1"/>
  <c r="L25" i="1"/>
  <c r="M25" i="1"/>
  <c r="N25" i="1"/>
  <c r="O25" i="1"/>
  <c r="Q25" i="1"/>
  <c r="J26" i="1"/>
  <c r="L26" i="1"/>
  <c r="M26" i="1"/>
  <c r="N26" i="1"/>
  <c r="O26" i="1"/>
  <c r="Q26" i="1"/>
  <c r="J27" i="1"/>
  <c r="L27" i="1"/>
  <c r="M27" i="1"/>
  <c r="N27" i="1"/>
  <c r="O27" i="1"/>
  <c r="Q27" i="1"/>
  <c r="J28" i="1"/>
  <c r="L28" i="1"/>
  <c r="M28" i="1"/>
  <c r="N28" i="1"/>
  <c r="O28" i="1"/>
  <c r="Q28" i="1"/>
  <c r="J29" i="1"/>
  <c r="L29" i="1"/>
  <c r="M29" i="1"/>
  <c r="N29" i="1"/>
  <c r="O29" i="1"/>
  <c r="Q29" i="1"/>
  <c r="J30" i="1"/>
  <c r="L30" i="1"/>
  <c r="M30" i="1"/>
  <c r="N30" i="1"/>
  <c r="O30" i="1"/>
  <c r="Q30" i="1"/>
  <c r="J31" i="1"/>
  <c r="L31" i="1"/>
  <c r="M31" i="1"/>
  <c r="N31" i="1"/>
  <c r="O31" i="1"/>
  <c r="Q31" i="1"/>
  <c r="J32" i="1"/>
  <c r="L32" i="1"/>
  <c r="M32" i="1"/>
  <c r="N32" i="1"/>
  <c r="O32" i="1"/>
  <c r="Q32" i="1"/>
  <c r="J33" i="1"/>
  <c r="L33" i="1"/>
  <c r="M33" i="1"/>
  <c r="N33" i="1"/>
  <c r="O33" i="1"/>
  <c r="Q33" i="1"/>
  <c r="J34" i="1"/>
  <c r="L34" i="1"/>
  <c r="M34" i="1"/>
  <c r="N34" i="1"/>
  <c r="O34" i="1"/>
  <c r="Q34" i="1"/>
  <c r="J35" i="1"/>
  <c r="L35" i="1"/>
  <c r="M35" i="1"/>
  <c r="N35" i="1"/>
  <c r="O35" i="1"/>
  <c r="Q35" i="1"/>
  <c r="J36" i="1"/>
  <c r="L36" i="1"/>
  <c r="M36" i="1"/>
  <c r="N36" i="1"/>
  <c r="O36" i="1"/>
  <c r="Q36" i="1"/>
  <c r="J37" i="1"/>
  <c r="L37" i="1"/>
  <c r="M37" i="1"/>
  <c r="N37" i="1"/>
  <c r="O37" i="1"/>
  <c r="Q37" i="1"/>
  <c r="J38" i="1"/>
  <c r="L38" i="1"/>
  <c r="M38" i="1"/>
  <c r="N38" i="1"/>
  <c r="O38" i="1"/>
  <c r="Q38" i="1"/>
  <c r="J39" i="1"/>
  <c r="L39" i="1"/>
  <c r="M39" i="1"/>
  <c r="N39" i="1"/>
  <c r="O39" i="1"/>
  <c r="Q39" i="1"/>
  <c r="J40" i="1"/>
  <c r="L40" i="1"/>
  <c r="M40" i="1"/>
  <c r="N40" i="1"/>
  <c r="O40" i="1"/>
  <c r="Q40" i="1"/>
  <c r="J41" i="1"/>
  <c r="L41" i="1"/>
  <c r="M41" i="1"/>
  <c r="N41" i="1"/>
  <c r="O41" i="1"/>
  <c r="Q41" i="1"/>
  <c r="J42" i="1"/>
  <c r="L42" i="1"/>
  <c r="M42" i="1"/>
  <c r="N42" i="1"/>
  <c r="O42" i="1"/>
  <c r="Q42" i="1"/>
  <c r="J43" i="1"/>
  <c r="L43" i="1"/>
  <c r="M43" i="1"/>
  <c r="N43" i="1"/>
  <c r="O43" i="1"/>
  <c r="Q43" i="1"/>
  <c r="J44" i="1"/>
  <c r="L44" i="1"/>
  <c r="M44" i="1"/>
  <c r="N44" i="1"/>
  <c r="O44" i="1"/>
  <c r="Q44" i="1"/>
  <c r="J45" i="1"/>
  <c r="L45" i="1"/>
  <c r="M45" i="1"/>
  <c r="N45" i="1"/>
  <c r="O45" i="1"/>
  <c r="Q45" i="1"/>
  <c r="J46" i="1"/>
  <c r="L46" i="1"/>
  <c r="M46" i="1"/>
  <c r="N46" i="1"/>
  <c r="O46" i="1"/>
  <c r="Q46" i="1"/>
  <c r="J47" i="1"/>
  <c r="L47" i="1"/>
  <c r="M47" i="1"/>
  <c r="N47" i="1"/>
  <c r="O47" i="1"/>
  <c r="Q47" i="1"/>
  <c r="J48" i="1"/>
  <c r="L48" i="1"/>
  <c r="M48" i="1"/>
  <c r="N48" i="1"/>
  <c r="O48" i="1"/>
  <c r="Q48" i="1"/>
  <c r="J49" i="1"/>
  <c r="L49" i="1"/>
  <c r="M49" i="1"/>
  <c r="N49" i="1"/>
  <c r="O49" i="1"/>
  <c r="Q49" i="1"/>
  <c r="J50" i="1"/>
  <c r="L50" i="1"/>
  <c r="M50" i="1"/>
  <c r="N50" i="1"/>
  <c r="O50" i="1"/>
  <c r="Q50" i="1"/>
  <c r="J51" i="1"/>
  <c r="L51" i="1"/>
  <c r="M51" i="1"/>
  <c r="N51" i="1"/>
  <c r="O51" i="1"/>
  <c r="Q51" i="1"/>
  <c r="J52" i="1"/>
  <c r="L52" i="1"/>
  <c r="M52" i="1"/>
  <c r="N52" i="1"/>
  <c r="O52" i="1"/>
  <c r="Q52" i="1"/>
  <c r="J53" i="1"/>
  <c r="L53" i="1"/>
  <c r="M53" i="1"/>
  <c r="N53" i="1"/>
  <c r="O53" i="1"/>
  <c r="Q53" i="1"/>
  <c r="J54" i="1"/>
  <c r="L54" i="1"/>
  <c r="M54" i="1"/>
  <c r="N54" i="1"/>
  <c r="O54" i="1"/>
  <c r="Q54" i="1"/>
  <c r="J55" i="1"/>
  <c r="L55" i="1"/>
  <c r="M55" i="1"/>
  <c r="N55" i="1"/>
  <c r="O55" i="1"/>
  <c r="Q55" i="1"/>
  <c r="J56" i="1"/>
  <c r="L56" i="1"/>
  <c r="M56" i="1"/>
  <c r="N56" i="1"/>
  <c r="O56" i="1"/>
  <c r="Q56" i="1"/>
  <c r="J57" i="1"/>
  <c r="L57" i="1"/>
  <c r="M57" i="1"/>
  <c r="N57" i="1"/>
  <c r="O57" i="1"/>
  <c r="Q57" i="1"/>
  <c r="J58" i="1"/>
  <c r="L58" i="1"/>
  <c r="M58" i="1"/>
  <c r="N58" i="1"/>
  <c r="O58" i="1"/>
  <c r="Q58" i="1"/>
  <c r="J59" i="1"/>
  <c r="L59" i="1"/>
  <c r="M59" i="1"/>
  <c r="N59" i="1"/>
  <c r="O59" i="1"/>
  <c r="Q59" i="1"/>
  <c r="J60" i="1"/>
  <c r="L60" i="1"/>
  <c r="M60" i="1"/>
  <c r="N60" i="1"/>
  <c r="O60" i="1"/>
  <c r="Q60" i="1"/>
  <c r="J61" i="1"/>
  <c r="L61" i="1"/>
  <c r="M61" i="1"/>
  <c r="N61" i="1"/>
  <c r="O61" i="1"/>
  <c r="Q61" i="1"/>
  <c r="J62" i="1"/>
  <c r="L62" i="1"/>
  <c r="M62" i="1"/>
  <c r="N62" i="1"/>
  <c r="O62" i="1"/>
  <c r="Q62" i="1"/>
  <c r="J63" i="1"/>
  <c r="L63" i="1"/>
  <c r="M63" i="1"/>
  <c r="N63" i="1"/>
  <c r="O63" i="1"/>
  <c r="Q63" i="1"/>
  <c r="J64" i="1"/>
  <c r="L64" i="1"/>
  <c r="M64" i="1"/>
  <c r="N64" i="1"/>
  <c r="O64" i="1"/>
  <c r="Q64" i="1"/>
  <c r="J65" i="1"/>
  <c r="L65" i="1"/>
  <c r="M65" i="1"/>
  <c r="N65" i="1"/>
  <c r="O65" i="1"/>
  <c r="Q65" i="1"/>
  <c r="J66" i="1"/>
  <c r="L66" i="1"/>
  <c r="M66" i="1"/>
  <c r="N66" i="1"/>
  <c r="O66" i="1"/>
  <c r="Q66" i="1"/>
  <c r="J67" i="1"/>
  <c r="L67" i="1"/>
  <c r="M67" i="1"/>
  <c r="N67" i="1"/>
  <c r="O67" i="1"/>
  <c r="Q67" i="1"/>
  <c r="J68" i="1"/>
  <c r="L68" i="1"/>
  <c r="M68" i="1"/>
  <c r="N68" i="1"/>
  <c r="O68" i="1"/>
  <c r="Q68" i="1"/>
  <c r="J69" i="1"/>
  <c r="L69" i="1"/>
  <c r="M69" i="1"/>
  <c r="N69" i="1"/>
  <c r="O69" i="1"/>
  <c r="Q69" i="1"/>
  <c r="J70" i="1"/>
  <c r="L70" i="1"/>
  <c r="M70" i="1"/>
  <c r="N70" i="1"/>
  <c r="O70" i="1"/>
  <c r="Q70" i="1"/>
  <c r="J71" i="1"/>
  <c r="L71" i="1"/>
  <c r="M71" i="1"/>
  <c r="N71" i="1"/>
  <c r="O71" i="1"/>
  <c r="Q71" i="1"/>
  <c r="J72" i="1"/>
  <c r="L72" i="1"/>
  <c r="M72" i="1"/>
  <c r="N72" i="1"/>
  <c r="O72" i="1"/>
  <c r="Q72" i="1"/>
  <c r="J73" i="1"/>
  <c r="L73" i="1"/>
  <c r="M73" i="1"/>
  <c r="N73" i="1"/>
  <c r="O73" i="1"/>
  <c r="Q73" i="1"/>
  <c r="J74" i="1"/>
  <c r="L74" i="1"/>
  <c r="M74" i="1"/>
  <c r="N74" i="1"/>
  <c r="O74" i="1"/>
  <c r="Q74" i="1"/>
  <c r="J75" i="1"/>
  <c r="L75" i="1"/>
  <c r="M75" i="1"/>
  <c r="N75" i="1"/>
  <c r="O75" i="1"/>
  <c r="Q75" i="1"/>
  <c r="J76" i="1"/>
  <c r="L76" i="1"/>
  <c r="M76" i="1"/>
  <c r="N76" i="1"/>
  <c r="O76" i="1"/>
  <c r="Q76" i="1"/>
  <c r="J77" i="1"/>
  <c r="L77" i="1"/>
  <c r="M77" i="1"/>
  <c r="N77" i="1"/>
  <c r="O77" i="1"/>
  <c r="Q77" i="1"/>
  <c r="J78" i="1"/>
  <c r="L78" i="1"/>
  <c r="M78" i="1"/>
  <c r="N78" i="1"/>
  <c r="O78" i="1"/>
  <c r="Q78" i="1"/>
  <c r="J79" i="1"/>
  <c r="L79" i="1"/>
  <c r="M79" i="1"/>
  <c r="N79" i="1"/>
  <c r="O79" i="1"/>
  <c r="Q79" i="1"/>
  <c r="J80" i="1"/>
  <c r="L80" i="1"/>
  <c r="M80" i="1"/>
  <c r="N80" i="1"/>
  <c r="O80" i="1"/>
  <c r="Q80" i="1"/>
  <c r="J81" i="1"/>
  <c r="L81" i="1"/>
  <c r="M81" i="1"/>
  <c r="N81" i="1"/>
  <c r="O81" i="1"/>
  <c r="Q81" i="1"/>
  <c r="J82" i="1"/>
  <c r="L82" i="1"/>
  <c r="M82" i="1"/>
  <c r="N82" i="1"/>
  <c r="O82" i="1"/>
  <c r="Q82" i="1"/>
  <c r="J83" i="1"/>
  <c r="L83" i="1"/>
  <c r="M83" i="1"/>
  <c r="N83" i="1"/>
  <c r="O83" i="1"/>
  <c r="Q83" i="1"/>
  <c r="J84" i="1"/>
  <c r="L84" i="1"/>
  <c r="M84" i="1"/>
  <c r="N84" i="1"/>
  <c r="O84" i="1"/>
  <c r="Q84" i="1"/>
  <c r="J85" i="1"/>
  <c r="L85" i="1"/>
  <c r="M85" i="1"/>
  <c r="N85" i="1"/>
  <c r="O85" i="1"/>
  <c r="Q85" i="1"/>
  <c r="J86" i="1"/>
  <c r="L86" i="1"/>
  <c r="M86" i="1"/>
  <c r="N86" i="1"/>
  <c r="O86" i="1"/>
  <c r="Q86" i="1"/>
  <c r="J87" i="1"/>
  <c r="L87" i="1"/>
  <c r="M87" i="1"/>
  <c r="N87" i="1"/>
  <c r="O87" i="1"/>
  <c r="Q87" i="1"/>
  <c r="J88" i="1"/>
  <c r="L88" i="1"/>
  <c r="M88" i="1"/>
  <c r="N88" i="1"/>
  <c r="O88" i="1"/>
  <c r="Q88" i="1"/>
  <c r="J89" i="1"/>
  <c r="L89" i="1"/>
  <c r="M89" i="1"/>
  <c r="N89" i="1"/>
  <c r="O89" i="1"/>
  <c r="Q89" i="1"/>
  <c r="J90" i="1"/>
  <c r="L90" i="1"/>
  <c r="M90" i="1"/>
  <c r="N90" i="1"/>
  <c r="O90" i="1"/>
  <c r="Q90" i="1"/>
  <c r="J91" i="1"/>
  <c r="L91" i="1"/>
  <c r="M91" i="1"/>
  <c r="N91" i="1"/>
  <c r="O91" i="1"/>
  <c r="Q91" i="1"/>
  <c r="J92" i="1"/>
  <c r="L92" i="1"/>
  <c r="M92" i="1"/>
  <c r="N92" i="1"/>
  <c r="O92" i="1"/>
  <c r="Q92" i="1"/>
  <c r="J93" i="1"/>
  <c r="L93" i="1"/>
  <c r="M93" i="1"/>
  <c r="N93" i="1"/>
  <c r="O93" i="1"/>
  <c r="Q93" i="1"/>
  <c r="J94" i="1"/>
  <c r="L94" i="1"/>
  <c r="M94" i="1"/>
  <c r="N94" i="1"/>
  <c r="O94" i="1"/>
  <c r="Q94" i="1"/>
  <c r="J95" i="1"/>
  <c r="L95" i="1"/>
  <c r="M95" i="1"/>
  <c r="N95" i="1"/>
  <c r="O95" i="1"/>
  <c r="Q95" i="1"/>
  <c r="J96" i="1"/>
  <c r="L96" i="1"/>
  <c r="M96" i="1"/>
  <c r="N96" i="1"/>
  <c r="O96" i="1"/>
  <c r="Q96" i="1"/>
  <c r="J97" i="1"/>
  <c r="L97" i="1"/>
  <c r="M97" i="1"/>
  <c r="N97" i="1"/>
  <c r="O97" i="1"/>
  <c r="Q97" i="1"/>
  <c r="J98" i="1"/>
  <c r="L98" i="1"/>
  <c r="M98" i="1"/>
  <c r="N98" i="1"/>
  <c r="O98" i="1"/>
  <c r="Q98" i="1"/>
  <c r="J99" i="1"/>
  <c r="L99" i="1"/>
  <c r="M99" i="1"/>
  <c r="N99" i="1"/>
  <c r="O99" i="1"/>
  <c r="Q99" i="1"/>
  <c r="J100" i="1"/>
  <c r="L100" i="1"/>
  <c r="M100" i="1"/>
  <c r="N100" i="1"/>
  <c r="O100" i="1"/>
  <c r="Q100" i="1"/>
  <c r="J101" i="1"/>
  <c r="L101" i="1"/>
  <c r="M101" i="1"/>
  <c r="N101" i="1"/>
  <c r="O101" i="1"/>
  <c r="Q101" i="1"/>
  <c r="J102" i="1"/>
  <c r="L102" i="1"/>
  <c r="M102" i="1"/>
  <c r="N102" i="1"/>
  <c r="O102" i="1"/>
  <c r="Q102" i="1"/>
  <c r="J103" i="1"/>
  <c r="L103" i="1"/>
  <c r="M103" i="1"/>
  <c r="N103" i="1"/>
  <c r="O103" i="1"/>
  <c r="Q103" i="1"/>
  <c r="J104" i="1"/>
  <c r="L104" i="1"/>
  <c r="M104" i="1"/>
  <c r="N104" i="1"/>
  <c r="O104" i="1"/>
  <c r="Q104" i="1"/>
  <c r="J105" i="1"/>
  <c r="L105" i="1"/>
  <c r="M105" i="1"/>
  <c r="N105" i="1"/>
  <c r="O105" i="1"/>
  <c r="Q105" i="1"/>
  <c r="J106" i="1"/>
  <c r="L106" i="1"/>
  <c r="M106" i="1"/>
  <c r="N106" i="1"/>
  <c r="O106" i="1"/>
  <c r="Q106" i="1"/>
  <c r="J107" i="1"/>
  <c r="L107" i="1"/>
  <c r="M107" i="1"/>
  <c r="N107" i="1"/>
  <c r="O107" i="1"/>
  <c r="Q107" i="1"/>
  <c r="J108" i="1"/>
  <c r="L108" i="1"/>
  <c r="M108" i="1"/>
  <c r="N108" i="1"/>
  <c r="O108" i="1"/>
  <c r="Q108" i="1"/>
  <c r="J109" i="1"/>
  <c r="L109" i="1"/>
  <c r="M109" i="1"/>
  <c r="N109" i="1"/>
  <c r="O109" i="1"/>
  <c r="Q109" i="1"/>
  <c r="J110" i="1"/>
  <c r="L110" i="1"/>
  <c r="M110" i="1"/>
  <c r="N110" i="1"/>
  <c r="O110" i="1"/>
  <c r="Q110" i="1"/>
  <c r="J111" i="1"/>
  <c r="L111" i="1"/>
  <c r="M111" i="1"/>
  <c r="N111" i="1"/>
  <c r="O111" i="1"/>
  <c r="Q111" i="1"/>
  <c r="J112" i="1"/>
  <c r="L112" i="1"/>
  <c r="M112" i="1"/>
  <c r="N112" i="1"/>
  <c r="O112" i="1"/>
  <c r="Q112" i="1"/>
  <c r="J113" i="1"/>
  <c r="L113" i="1"/>
  <c r="M113" i="1"/>
  <c r="N113" i="1"/>
  <c r="O113" i="1"/>
  <c r="Q113" i="1"/>
  <c r="J114" i="1"/>
  <c r="L114" i="1"/>
  <c r="M114" i="1"/>
  <c r="N114" i="1"/>
  <c r="O114" i="1"/>
  <c r="Q114" i="1"/>
  <c r="J115" i="1"/>
  <c r="L115" i="1"/>
  <c r="M115" i="1"/>
  <c r="N115" i="1"/>
  <c r="O115" i="1"/>
  <c r="Q115" i="1"/>
  <c r="J116" i="1"/>
  <c r="L116" i="1"/>
  <c r="M116" i="1"/>
  <c r="N116" i="1"/>
  <c r="O116" i="1"/>
  <c r="Q116" i="1"/>
  <c r="J117" i="1"/>
  <c r="L117" i="1"/>
  <c r="M117" i="1"/>
  <c r="N117" i="1"/>
  <c r="O117" i="1"/>
  <c r="Q117" i="1"/>
  <c r="J118" i="1"/>
  <c r="L118" i="1"/>
  <c r="M118" i="1"/>
  <c r="N118" i="1"/>
  <c r="O118" i="1"/>
  <c r="Q118" i="1"/>
  <c r="J119" i="1"/>
  <c r="L119" i="1"/>
  <c r="M119" i="1"/>
  <c r="N119" i="1"/>
  <c r="O119" i="1"/>
  <c r="Q119" i="1"/>
  <c r="J120" i="1"/>
  <c r="L120" i="1"/>
  <c r="M120" i="1"/>
  <c r="N120" i="1"/>
  <c r="O120" i="1"/>
  <c r="Q120" i="1"/>
  <c r="J121" i="1"/>
  <c r="L121" i="1"/>
  <c r="M121" i="1"/>
  <c r="N121" i="1"/>
  <c r="O121" i="1"/>
  <c r="Q121" i="1"/>
  <c r="J122" i="1"/>
  <c r="L122" i="1"/>
  <c r="M122" i="1"/>
  <c r="N122" i="1"/>
  <c r="O122" i="1"/>
  <c r="Q122" i="1"/>
  <c r="J123" i="1"/>
  <c r="L123" i="1"/>
  <c r="M123" i="1"/>
  <c r="N123" i="1"/>
  <c r="O123" i="1"/>
  <c r="Q123" i="1"/>
  <c r="J124" i="1"/>
  <c r="L124" i="1"/>
  <c r="M124" i="1"/>
  <c r="N124" i="1"/>
  <c r="O124" i="1"/>
  <c r="Q124" i="1"/>
  <c r="J125" i="1"/>
  <c r="L125" i="1"/>
  <c r="M125" i="1"/>
  <c r="N125" i="1"/>
  <c r="O125" i="1"/>
  <c r="Q125" i="1"/>
  <c r="J126" i="1"/>
  <c r="L126" i="1"/>
  <c r="M126" i="1"/>
  <c r="N126" i="1"/>
  <c r="O126" i="1"/>
  <c r="Q126" i="1"/>
  <c r="J127" i="1"/>
  <c r="L127" i="1"/>
  <c r="M127" i="1"/>
  <c r="N127" i="1"/>
  <c r="O127" i="1"/>
  <c r="Q127" i="1"/>
  <c r="J128" i="1"/>
  <c r="L128" i="1"/>
  <c r="M128" i="1"/>
  <c r="N128" i="1"/>
  <c r="O128" i="1"/>
  <c r="Q128" i="1"/>
  <c r="J129" i="1"/>
  <c r="L129" i="1"/>
  <c r="M129" i="1"/>
  <c r="N129" i="1"/>
  <c r="O129" i="1"/>
  <c r="Q129" i="1"/>
  <c r="J130" i="1"/>
  <c r="L130" i="1"/>
  <c r="M130" i="1"/>
  <c r="N130" i="1"/>
  <c r="O130" i="1"/>
  <c r="Q130" i="1"/>
  <c r="J131" i="1"/>
  <c r="L131" i="1"/>
  <c r="M131" i="1"/>
  <c r="N131" i="1"/>
  <c r="O131" i="1"/>
  <c r="Q131" i="1"/>
  <c r="J132" i="1"/>
  <c r="L132" i="1"/>
  <c r="M132" i="1"/>
  <c r="N132" i="1"/>
  <c r="O132" i="1"/>
  <c r="Q132" i="1"/>
  <c r="J133" i="1"/>
  <c r="L133" i="1"/>
  <c r="M133" i="1"/>
  <c r="N133" i="1"/>
  <c r="O133" i="1"/>
  <c r="Q133" i="1"/>
  <c r="J134" i="1"/>
  <c r="L134" i="1"/>
  <c r="M134" i="1"/>
  <c r="N134" i="1"/>
  <c r="O134" i="1"/>
  <c r="Q134" i="1"/>
  <c r="J135" i="1"/>
  <c r="L135" i="1"/>
  <c r="M135" i="1"/>
  <c r="N135" i="1"/>
  <c r="O135" i="1"/>
  <c r="Q135" i="1"/>
  <c r="J136" i="1"/>
  <c r="L136" i="1"/>
  <c r="M136" i="1"/>
  <c r="N136" i="1"/>
  <c r="O136" i="1"/>
  <c r="Q136" i="1"/>
  <c r="J137" i="1"/>
  <c r="L137" i="1"/>
  <c r="M137" i="1"/>
  <c r="N137" i="1"/>
  <c r="O137" i="1"/>
  <c r="Q137" i="1"/>
  <c r="J138" i="1"/>
  <c r="L138" i="1"/>
  <c r="M138" i="1"/>
  <c r="N138" i="1"/>
  <c r="O138" i="1"/>
  <c r="Q138" i="1"/>
  <c r="J139" i="1"/>
  <c r="L139" i="1"/>
  <c r="M139" i="1"/>
  <c r="N139" i="1"/>
  <c r="O139" i="1"/>
  <c r="Q139" i="1"/>
  <c r="J140" i="1"/>
  <c r="L140" i="1"/>
  <c r="M140" i="1"/>
  <c r="N140" i="1"/>
  <c r="O140" i="1"/>
  <c r="Q140" i="1"/>
  <c r="J141" i="1"/>
  <c r="L141" i="1"/>
  <c r="M141" i="1"/>
  <c r="N141" i="1"/>
  <c r="O141" i="1"/>
  <c r="Q141" i="1"/>
  <c r="J142" i="1"/>
  <c r="L142" i="1"/>
  <c r="M142" i="1"/>
  <c r="N142" i="1"/>
  <c r="O142" i="1"/>
  <c r="Q142" i="1"/>
  <c r="J143" i="1"/>
  <c r="L143" i="1"/>
  <c r="M143" i="1"/>
  <c r="N143" i="1"/>
  <c r="O143" i="1"/>
  <c r="Q143" i="1"/>
  <c r="J144" i="1"/>
  <c r="L144" i="1"/>
  <c r="M144" i="1"/>
  <c r="N144" i="1"/>
  <c r="O144" i="1"/>
  <c r="Q144" i="1"/>
  <c r="J145" i="1"/>
  <c r="L145" i="1"/>
  <c r="M145" i="1"/>
  <c r="N145" i="1"/>
  <c r="O145" i="1"/>
  <c r="Q145" i="1"/>
  <c r="J146" i="1"/>
  <c r="L146" i="1"/>
  <c r="M146" i="1"/>
  <c r="N146" i="1"/>
  <c r="O146" i="1"/>
  <c r="Q146" i="1"/>
  <c r="J147" i="1"/>
  <c r="L147" i="1"/>
  <c r="M147" i="1"/>
  <c r="N147" i="1"/>
  <c r="O147" i="1"/>
  <c r="Q147" i="1"/>
  <c r="J148" i="1"/>
  <c r="L148" i="1"/>
  <c r="M148" i="1"/>
  <c r="N148" i="1"/>
  <c r="O148" i="1"/>
  <c r="Q148" i="1"/>
  <c r="J149" i="1"/>
  <c r="L149" i="1"/>
  <c r="M149" i="1"/>
  <c r="N149" i="1"/>
  <c r="O149" i="1"/>
  <c r="Q149" i="1"/>
  <c r="J150" i="1"/>
  <c r="L150" i="1"/>
  <c r="M150" i="1"/>
  <c r="N150" i="1"/>
  <c r="O150" i="1"/>
  <c r="Q150" i="1"/>
  <c r="J151" i="1"/>
  <c r="L151" i="1"/>
  <c r="M151" i="1"/>
  <c r="N151" i="1"/>
  <c r="O151" i="1"/>
  <c r="Q151" i="1"/>
  <c r="J152" i="1"/>
  <c r="L152" i="1"/>
  <c r="M152" i="1"/>
  <c r="N152" i="1"/>
  <c r="O152" i="1"/>
  <c r="Q152" i="1"/>
  <c r="J153" i="1"/>
  <c r="L153" i="1"/>
  <c r="M153" i="1"/>
  <c r="N153" i="1"/>
  <c r="O153" i="1"/>
  <c r="Q153" i="1"/>
  <c r="J154" i="1"/>
  <c r="L154" i="1"/>
  <c r="M154" i="1"/>
  <c r="N154" i="1"/>
  <c r="O154" i="1"/>
  <c r="Q154" i="1"/>
  <c r="J155" i="1"/>
  <c r="L155" i="1"/>
  <c r="M155" i="1"/>
  <c r="N155" i="1"/>
  <c r="O155" i="1"/>
  <c r="Q155" i="1"/>
  <c r="J156" i="1"/>
  <c r="L156" i="1"/>
  <c r="M156" i="1"/>
  <c r="N156" i="1"/>
  <c r="O156" i="1"/>
  <c r="Q156" i="1"/>
  <c r="J157" i="1"/>
  <c r="L157" i="1"/>
  <c r="M157" i="1"/>
  <c r="N157" i="1"/>
  <c r="O157" i="1"/>
  <c r="Q157" i="1"/>
  <c r="J158" i="1"/>
  <c r="L158" i="1"/>
  <c r="M158" i="1"/>
  <c r="N158" i="1"/>
  <c r="O158" i="1"/>
  <c r="Q158" i="1"/>
  <c r="J159" i="1"/>
  <c r="L159" i="1"/>
  <c r="M159" i="1"/>
  <c r="N159" i="1"/>
  <c r="O159" i="1"/>
  <c r="Q159" i="1"/>
  <c r="J160" i="1"/>
  <c r="L160" i="1"/>
  <c r="M160" i="1"/>
  <c r="N160" i="1"/>
  <c r="O160" i="1"/>
  <c r="Q160" i="1"/>
  <c r="J161" i="1"/>
  <c r="L161" i="1"/>
  <c r="M161" i="1"/>
  <c r="N161" i="1"/>
  <c r="O161" i="1"/>
  <c r="Q161" i="1"/>
  <c r="J162" i="1"/>
  <c r="L162" i="1"/>
  <c r="M162" i="1"/>
  <c r="N162" i="1"/>
  <c r="O162" i="1"/>
  <c r="Q162" i="1"/>
  <c r="J163" i="1"/>
  <c r="L163" i="1"/>
  <c r="M163" i="1"/>
  <c r="N163" i="1"/>
  <c r="O163" i="1"/>
  <c r="Q163" i="1"/>
  <c r="J164" i="1"/>
  <c r="L164" i="1"/>
  <c r="M164" i="1"/>
  <c r="N164" i="1"/>
  <c r="O164" i="1"/>
  <c r="Q164" i="1"/>
  <c r="J165" i="1"/>
  <c r="L165" i="1"/>
  <c r="M165" i="1"/>
  <c r="N165" i="1"/>
  <c r="O165" i="1"/>
  <c r="Q165" i="1"/>
  <c r="J166" i="1"/>
  <c r="L166" i="1"/>
  <c r="M166" i="1"/>
  <c r="N166" i="1"/>
  <c r="O166" i="1"/>
  <c r="Q166" i="1"/>
  <c r="J167" i="1"/>
  <c r="L167" i="1"/>
  <c r="M167" i="1"/>
  <c r="N167" i="1"/>
  <c r="O167" i="1"/>
  <c r="Q167" i="1"/>
  <c r="J168" i="1"/>
  <c r="L168" i="1"/>
  <c r="M168" i="1"/>
  <c r="N168" i="1"/>
  <c r="O168" i="1"/>
  <c r="Q168" i="1"/>
  <c r="J169" i="1"/>
  <c r="L169" i="1"/>
  <c r="M169" i="1"/>
  <c r="N169" i="1"/>
  <c r="O169" i="1"/>
  <c r="Q169" i="1"/>
  <c r="J170" i="1"/>
  <c r="L170" i="1"/>
  <c r="M170" i="1"/>
  <c r="N170" i="1"/>
  <c r="O170" i="1"/>
  <c r="Q170" i="1"/>
  <c r="J171" i="1"/>
  <c r="L171" i="1"/>
  <c r="M171" i="1"/>
  <c r="N171" i="1"/>
  <c r="O171" i="1"/>
  <c r="Q171" i="1"/>
  <c r="J172" i="1"/>
  <c r="L172" i="1"/>
  <c r="M172" i="1"/>
  <c r="N172" i="1"/>
  <c r="O172" i="1"/>
  <c r="Q172" i="1"/>
  <c r="J173" i="1"/>
  <c r="L173" i="1"/>
  <c r="M173" i="1"/>
  <c r="N173" i="1"/>
  <c r="O173" i="1"/>
  <c r="Q173" i="1"/>
  <c r="J174" i="1"/>
  <c r="L174" i="1"/>
  <c r="M174" i="1"/>
  <c r="N174" i="1"/>
  <c r="O174" i="1"/>
  <c r="Q174" i="1"/>
  <c r="J175" i="1"/>
  <c r="L175" i="1"/>
  <c r="M175" i="1"/>
  <c r="N175" i="1"/>
  <c r="O175" i="1"/>
  <c r="Q175" i="1"/>
  <c r="J176" i="1"/>
  <c r="L176" i="1"/>
  <c r="M176" i="1"/>
  <c r="N176" i="1"/>
  <c r="O176" i="1"/>
  <c r="Q176" i="1"/>
  <c r="J177" i="1"/>
  <c r="L177" i="1"/>
  <c r="M177" i="1"/>
  <c r="N177" i="1"/>
  <c r="O177" i="1"/>
  <c r="Q177" i="1"/>
  <c r="J178" i="1"/>
  <c r="L178" i="1"/>
  <c r="M178" i="1"/>
  <c r="N178" i="1"/>
  <c r="O178" i="1"/>
  <c r="Q178" i="1"/>
  <c r="J179" i="1"/>
  <c r="L179" i="1"/>
  <c r="M179" i="1"/>
  <c r="N179" i="1"/>
  <c r="O179" i="1"/>
  <c r="Q179" i="1"/>
  <c r="J180" i="1"/>
  <c r="L180" i="1"/>
  <c r="M180" i="1"/>
  <c r="N180" i="1"/>
  <c r="O180" i="1"/>
  <c r="Q180" i="1"/>
  <c r="J181" i="1"/>
  <c r="L181" i="1"/>
  <c r="M181" i="1"/>
  <c r="N181" i="1"/>
  <c r="O181" i="1"/>
  <c r="Q181" i="1"/>
  <c r="J182" i="1"/>
  <c r="L182" i="1"/>
  <c r="M182" i="1"/>
  <c r="N182" i="1"/>
  <c r="O182" i="1"/>
  <c r="Q182" i="1"/>
  <c r="J183" i="1"/>
  <c r="L183" i="1"/>
  <c r="M183" i="1"/>
  <c r="N183" i="1"/>
  <c r="O183" i="1"/>
  <c r="Q183" i="1"/>
  <c r="J184" i="1"/>
  <c r="L184" i="1"/>
  <c r="M184" i="1"/>
  <c r="N184" i="1"/>
  <c r="O184" i="1"/>
  <c r="Q184" i="1"/>
  <c r="J185" i="1"/>
  <c r="L185" i="1"/>
  <c r="M185" i="1"/>
  <c r="N185" i="1"/>
  <c r="O185" i="1"/>
  <c r="Q185" i="1"/>
  <c r="J186" i="1"/>
  <c r="L186" i="1"/>
  <c r="M186" i="1"/>
  <c r="N186" i="1"/>
  <c r="O186" i="1"/>
  <c r="Q186" i="1"/>
  <c r="J187" i="1"/>
  <c r="L187" i="1"/>
  <c r="M187" i="1"/>
  <c r="N187" i="1"/>
  <c r="O187" i="1"/>
  <c r="Q187" i="1"/>
  <c r="J188" i="1"/>
  <c r="L188" i="1"/>
  <c r="M188" i="1"/>
  <c r="N188" i="1"/>
  <c r="O188" i="1"/>
  <c r="Q188" i="1"/>
  <c r="J189" i="1"/>
  <c r="L189" i="1"/>
  <c r="M189" i="1"/>
  <c r="N189" i="1"/>
  <c r="O189" i="1"/>
  <c r="Q189" i="1"/>
  <c r="J190" i="1"/>
  <c r="L190" i="1"/>
  <c r="M190" i="1"/>
  <c r="N190" i="1"/>
  <c r="O190" i="1"/>
  <c r="Q190" i="1"/>
  <c r="J191" i="1"/>
  <c r="L191" i="1"/>
  <c r="M191" i="1"/>
  <c r="N191" i="1"/>
  <c r="O191" i="1"/>
  <c r="Q191" i="1"/>
  <c r="J192" i="1"/>
  <c r="L192" i="1"/>
  <c r="M192" i="1"/>
  <c r="N192" i="1"/>
  <c r="O192" i="1"/>
  <c r="Q192" i="1"/>
  <c r="J193" i="1"/>
  <c r="L193" i="1"/>
  <c r="M193" i="1"/>
  <c r="N193" i="1"/>
  <c r="O193" i="1"/>
  <c r="Q193" i="1"/>
  <c r="J194" i="1"/>
  <c r="L194" i="1"/>
  <c r="M194" i="1"/>
  <c r="N194" i="1"/>
  <c r="O194" i="1"/>
  <c r="Q194" i="1"/>
  <c r="J195" i="1"/>
  <c r="L195" i="1"/>
  <c r="M195" i="1"/>
  <c r="N195" i="1"/>
  <c r="O195" i="1"/>
  <c r="Q195" i="1"/>
  <c r="J196" i="1"/>
  <c r="L196" i="1"/>
  <c r="M196" i="1"/>
  <c r="N196" i="1"/>
  <c r="O196" i="1"/>
  <c r="Q196" i="1"/>
  <c r="J197" i="1"/>
  <c r="L197" i="1"/>
  <c r="M197" i="1"/>
  <c r="N197" i="1"/>
  <c r="O197" i="1"/>
  <c r="Q197" i="1"/>
  <c r="J198" i="1"/>
  <c r="L198" i="1"/>
  <c r="M198" i="1"/>
  <c r="N198" i="1"/>
  <c r="O198" i="1"/>
  <c r="Q198" i="1"/>
  <c r="J199" i="1"/>
  <c r="L199" i="1"/>
  <c r="M199" i="1"/>
  <c r="N199" i="1"/>
  <c r="O199" i="1"/>
  <c r="Q199" i="1"/>
  <c r="J200" i="1"/>
  <c r="L200" i="1"/>
  <c r="M200" i="1"/>
  <c r="N200" i="1"/>
  <c r="O200" i="1"/>
  <c r="Q200" i="1"/>
  <c r="J201" i="1"/>
  <c r="L201" i="1"/>
  <c r="M201" i="1"/>
  <c r="N201" i="1"/>
  <c r="O201" i="1"/>
  <c r="Q201" i="1"/>
  <c r="J202" i="1"/>
  <c r="L202" i="1"/>
  <c r="M202" i="1"/>
  <c r="N202" i="1"/>
  <c r="O202" i="1"/>
  <c r="Q202" i="1"/>
  <c r="J203" i="1"/>
  <c r="L203" i="1"/>
  <c r="M203" i="1"/>
  <c r="N203" i="1"/>
  <c r="O203" i="1"/>
  <c r="Q203" i="1"/>
  <c r="J204" i="1"/>
  <c r="L204" i="1"/>
  <c r="M204" i="1"/>
  <c r="N204" i="1"/>
  <c r="O204" i="1"/>
  <c r="Q204" i="1"/>
  <c r="J205" i="1"/>
  <c r="L205" i="1"/>
  <c r="M205" i="1"/>
  <c r="N205" i="1"/>
  <c r="O205" i="1"/>
  <c r="Q205" i="1"/>
  <c r="J206" i="1"/>
  <c r="L206" i="1"/>
  <c r="M206" i="1"/>
  <c r="N206" i="1"/>
  <c r="O206" i="1"/>
  <c r="Q206" i="1"/>
  <c r="J207" i="1"/>
  <c r="L207" i="1"/>
  <c r="M207" i="1"/>
  <c r="N207" i="1"/>
  <c r="O207" i="1"/>
  <c r="Q207" i="1"/>
  <c r="J208" i="1"/>
  <c r="L208" i="1"/>
  <c r="M208" i="1"/>
  <c r="N208" i="1"/>
  <c r="O208" i="1"/>
  <c r="Q208" i="1"/>
  <c r="J209" i="1"/>
  <c r="L209" i="1"/>
  <c r="M209" i="1"/>
  <c r="N209" i="1"/>
  <c r="O209" i="1"/>
  <c r="Q209" i="1"/>
  <c r="J210" i="1"/>
  <c r="L210" i="1"/>
  <c r="M210" i="1"/>
  <c r="N210" i="1"/>
  <c r="O210" i="1"/>
  <c r="Q210" i="1"/>
  <c r="J211" i="1"/>
  <c r="L211" i="1"/>
  <c r="M211" i="1"/>
  <c r="N211" i="1"/>
  <c r="O211" i="1"/>
  <c r="Q211" i="1"/>
  <c r="J212" i="1"/>
  <c r="L212" i="1"/>
  <c r="M212" i="1"/>
  <c r="N212" i="1"/>
  <c r="O212" i="1"/>
  <c r="Q212" i="1"/>
  <c r="J213" i="1"/>
  <c r="L213" i="1"/>
  <c r="M213" i="1"/>
  <c r="N213" i="1"/>
  <c r="O213" i="1"/>
  <c r="Q213" i="1"/>
  <c r="J214" i="1"/>
  <c r="L214" i="1"/>
  <c r="M214" i="1"/>
  <c r="N214" i="1"/>
  <c r="O214" i="1"/>
  <c r="Q214" i="1"/>
  <c r="J215" i="1"/>
  <c r="L215" i="1"/>
  <c r="M215" i="1"/>
  <c r="N215" i="1"/>
  <c r="O215" i="1"/>
  <c r="Q215" i="1"/>
  <c r="J216" i="1"/>
  <c r="L216" i="1"/>
  <c r="M216" i="1"/>
  <c r="N216" i="1"/>
  <c r="O216" i="1"/>
  <c r="Q216" i="1"/>
  <c r="J217" i="1"/>
  <c r="L217" i="1"/>
  <c r="M217" i="1"/>
  <c r="N217" i="1"/>
  <c r="O217" i="1"/>
  <c r="Q217" i="1"/>
  <c r="J218" i="1"/>
  <c r="L218" i="1"/>
  <c r="M218" i="1"/>
  <c r="N218" i="1"/>
  <c r="O218" i="1"/>
  <c r="Q218" i="1"/>
  <c r="J219" i="1"/>
  <c r="L219" i="1"/>
  <c r="M219" i="1"/>
  <c r="N219" i="1"/>
  <c r="O219" i="1"/>
  <c r="Q219" i="1"/>
  <c r="J220" i="1"/>
  <c r="L220" i="1"/>
  <c r="M220" i="1"/>
  <c r="N220" i="1"/>
  <c r="O220" i="1"/>
  <c r="Q220" i="1"/>
  <c r="J221" i="1"/>
  <c r="L221" i="1"/>
  <c r="M221" i="1"/>
  <c r="N221" i="1"/>
  <c r="O221" i="1"/>
  <c r="Q221" i="1"/>
  <c r="J222" i="1"/>
  <c r="L222" i="1"/>
  <c r="M222" i="1"/>
  <c r="N222" i="1"/>
  <c r="O222" i="1"/>
  <c r="Q222" i="1"/>
  <c r="J223" i="1"/>
  <c r="L223" i="1"/>
  <c r="M223" i="1"/>
  <c r="N223" i="1"/>
  <c r="O223" i="1"/>
  <c r="Q223" i="1"/>
  <c r="J224" i="1"/>
  <c r="L224" i="1"/>
  <c r="M224" i="1"/>
  <c r="N224" i="1"/>
  <c r="O224" i="1"/>
  <c r="Q224" i="1"/>
  <c r="J225" i="1"/>
  <c r="L225" i="1"/>
  <c r="M225" i="1"/>
  <c r="N225" i="1"/>
  <c r="O225" i="1"/>
  <c r="Q225" i="1"/>
  <c r="J226" i="1"/>
  <c r="L226" i="1"/>
  <c r="M226" i="1"/>
  <c r="N226" i="1"/>
  <c r="O226" i="1"/>
  <c r="Q226" i="1"/>
  <c r="J227" i="1"/>
  <c r="L227" i="1"/>
  <c r="M227" i="1"/>
  <c r="N227" i="1"/>
  <c r="O227" i="1"/>
  <c r="Q227" i="1"/>
  <c r="J228" i="1"/>
  <c r="L228" i="1"/>
  <c r="M228" i="1"/>
  <c r="N228" i="1"/>
  <c r="O228" i="1"/>
  <c r="Q228" i="1"/>
  <c r="J229" i="1"/>
  <c r="L229" i="1"/>
  <c r="M229" i="1"/>
  <c r="N229" i="1"/>
  <c r="O229" i="1"/>
  <c r="Q229" i="1"/>
  <c r="J230" i="1"/>
  <c r="L230" i="1"/>
  <c r="M230" i="1"/>
  <c r="N230" i="1"/>
  <c r="O230" i="1"/>
  <c r="Q230" i="1"/>
  <c r="J231" i="1"/>
  <c r="L231" i="1"/>
  <c r="M231" i="1"/>
  <c r="N231" i="1"/>
  <c r="O231" i="1"/>
  <c r="Q231" i="1"/>
  <c r="J232" i="1"/>
  <c r="L232" i="1"/>
  <c r="M232" i="1"/>
  <c r="N232" i="1"/>
  <c r="O232" i="1"/>
  <c r="Q232" i="1"/>
  <c r="J233" i="1"/>
  <c r="L233" i="1"/>
  <c r="M233" i="1"/>
  <c r="N233" i="1"/>
  <c r="O233" i="1"/>
  <c r="Q233" i="1"/>
  <c r="J234" i="1"/>
  <c r="L234" i="1"/>
  <c r="M234" i="1"/>
  <c r="N234" i="1"/>
  <c r="O234" i="1"/>
  <c r="Q234" i="1"/>
  <c r="J235" i="1"/>
  <c r="L235" i="1"/>
  <c r="M235" i="1"/>
  <c r="N235" i="1"/>
  <c r="O235" i="1"/>
  <c r="Q235" i="1"/>
  <c r="J236" i="1"/>
  <c r="L236" i="1"/>
  <c r="M236" i="1"/>
  <c r="N236" i="1"/>
  <c r="O236" i="1"/>
  <c r="Q236" i="1"/>
  <c r="J237" i="1"/>
  <c r="L237" i="1"/>
  <c r="M237" i="1"/>
  <c r="N237" i="1"/>
  <c r="O237" i="1"/>
  <c r="Q237" i="1"/>
  <c r="J238" i="1"/>
  <c r="L238" i="1"/>
  <c r="M238" i="1"/>
  <c r="N238" i="1"/>
  <c r="O238" i="1"/>
  <c r="Q238" i="1"/>
  <c r="J239" i="1"/>
  <c r="L239" i="1"/>
  <c r="M239" i="1"/>
  <c r="N239" i="1"/>
  <c r="O239" i="1"/>
  <c r="Q239" i="1"/>
  <c r="J240" i="1"/>
  <c r="L240" i="1"/>
  <c r="M240" i="1"/>
  <c r="N240" i="1"/>
  <c r="O240" i="1"/>
  <c r="Q240" i="1"/>
  <c r="J241" i="1"/>
  <c r="L241" i="1"/>
  <c r="M241" i="1"/>
  <c r="N241" i="1"/>
  <c r="O241" i="1"/>
  <c r="Q241" i="1"/>
  <c r="J242" i="1"/>
  <c r="L242" i="1"/>
  <c r="M242" i="1"/>
  <c r="N242" i="1"/>
  <c r="O242" i="1"/>
  <c r="Q242" i="1"/>
  <c r="J243" i="1"/>
  <c r="L243" i="1"/>
  <c r="M243" i="1"/>
  <c r="N243" i="1"/>
  <c r="O243" i="1"/>
  <c r="Q243" i="1"/>
  <c r="J244" i="1"/>
  <c r="L244" i="1"/>
  <c r="M244" i="1"/>
  <c r="N244" i="1"/>
  <c r="O244" i="1"/>
  <c r="Q244" i="1"/>
  <c r="J245" i="1"/>
  <c r="L245" i="1"/>
  <c r="M245" i="1"/>
  <c r="N245" i="1"/>
  <c r="O245" i="1"/>
  <c r="Q245" i="1"/>
  <c r="J246" i="1"/>
  <c r="L246" i="1"/>
  <c r="M246" i="1"/>
  <c r="N246" i="1"/>
  <c r="O246" i="1"/>
  <c r="Q246" i="1"/>
  <c r="J247" i="1"/>
  <c r="L247" i="1"/>
  <c r="M247" i="1"/>
  <c r="N247" i="1"/>
  <c r="O247" i="1"/>
  <c r="Q247" i="1"/>
  <c r="J248" i="1"/>
  <c r="L248" i="1"/>
  <c r="M248" i="1"/>
  <c r="N248" i="1"/>
  <c r="O248" i="1"/>
  <c r="Q248" i="1"/>
  <c r="J249" i="1"/>
  <c r="L249" i="1"/>
  <c r="M249" i="1"/>
  <c r="N249" i="1"/>
  <c r="O249" i="1"/>
  <c r="Q249" i="1"/>
  <c r="J250" i="1"/>
  <c r="L250" i="1"/>
  <c r="M250" i="1"/>
  <c r="N250" i="1"/>
  <c r="O250" i="1"/>
  <c r="Q250" i="1"/>
  <c r="J251" i="1"/>
  <c r="L251" i="1"/>
  <c r="M251" i="1"/>
  <c r="N251" i="1"/>
  <c r="O251" i="1"/>
  <c r="Q251" i="1"/>
  <c r="J252" i="1"/>
  <c r="L252" i="1"/>
  <c r="M252" i="1"/>
  <c r="N252" i="1"/>
  <c r="O252" i="1"/>
  <c r="Q252" i="1"/>
  <c r="J253" i="1"/>
  <c r="L253" i="1"/>
  <c r="M253" i="1"/>
  <c r="N253" i="1"/>
  <c r="O253" i="1"/>
  <c r="Q253" i="1"/>
  <c r="J254" i="1"/>
  <c r="L254" i="1"/>
  <c r="M254" i="1"/>
  <c r="N254" i="1"/>
  <c r="O254" i="1"/>
  <c r="Q254" i="1"/>
  <c r="J255" i="1"/>
  <c r="L255" i="1"/>
  <c r="M255" i="1"/>
  <c r="N255" i="1"/>
  <c r="O255" i="1"/>
  <c r="Q255" i="1"/>
  <c r="J256" i="1"/>
  <c r="L256" i="1"/>
  <c r="M256" i="1"/>
  <c r="N256" i="1"/>
  <c r="O256" i="1"/>
  <c r="Q256" i="1"/>
  <c r="J257" i="1"/>
  <c r="L257" i="1"/>
  <c r="M257" i="1"/>
  <c r="N257" i="1"/>
  <c r="O257" i="1"/>
  <c r="Q257" i="1"/>
  <c r="J258" i="1"/>
  <c r="L258" i="1"/>
  <c r="M258" i="1"/>
  <c r="N258" i="1"/>
  <c r="O258" i="1"/>
  <c r="Q258" i="1"/>
  <c r="J259" i="1"/>
  <c r="L259" i="1"/>
  <c r="M259" i="1"/>
  <c r="N259" i="1"/>
  <c r="O259" i="1"/>
  <c r="Q259" i="1"/>
  <c r="J260" i="1"/>
  <c r="L260" i="1"/>
  <c r="M260" i="1"/>
  <c r="N260" i="1"/>
  <c r="O260" i="1"/>
  <c r="Q260" i="1"/>
  <c r="J261" i="1"/>
  <c r="L261" i="1"/>
  <c r="M261" i="1"/>
  <c r="N261" i="1"/>
  <c r="O261" i="1"/>
  <c r="Q261" i="1"/>
  <c r="J262" i="1"/>
  <c r="L262" i="1"/>
  <c r="M262" i="1"/>
  <c r="N262" i="1"/>
  <c r="O262" i="1"/>
  <c r="Q262" i="1"/>
  <c r="J263" i="1"/>
  <c r="L263" i="1"/>
  <c r="M263" i="1"/>
  <c r="N263" i="1"/>
  <c r="O263" i="1"/>
  <c r="Q263" i="1"/>
  <c r="J264" i="1"/>
  <c r="L264" i="1"/>
  <c r="M264" i="1"/>
  <c r="N264" i="1"/>
  <c r="O264" i="1"/>
  <c r="Q264" i="1"/>
  <c r="J265" i="1"/>
  <c r="L265" i="1"/>
  <c r="M265" i="1"/>
  <c r="N265" i="1"/>
  <c r="O265" i="1"/>
  <c r="Q265" i="1"/>
  <c r="J266" i="1"/>
  <c r="L266" i="1"/>
  <c r="M266" i="1"/>
  <c r="N266" i="1"/>
  <c r="O266" i="1"/>
  <c r="Q266" i="1"/>
  <c r="J267" i="1"/>
  <c r="L267" i="1"/>
  <c r="M267" i="1"/>
  <c r="N267" i="1"/>
  <c r="O267" i="1"/>
  <c r="Q267" i="1"/>
  <c r="J268" i="1"/>
  <c r="L268" i="1"/>
  <c r="M268" i="1"/>
  <c r="N268" i="1"/>
  <c r="O268" i="1"/>
  <c r="Q268" i="1"/>
  <c r="J269" i="1"/>
  <c r="L269" i="1"/>
  <c r="M269" i="1"/>
  <c r="N269" i="1"/>
  <c r="O269" i="1"/>
  <c r="Q269" i="1"/>
  <c r="J270" i="1"/>
  <c r="L270" i="1"/>
  <c r="M270" i="1"/>
  <c r="N270" i="1"/>
  <c r="O270" i="1"/>
  <c r="Q270" i="1"/>
  <c r="J271" i="1"/>
  <c r="L271" i="1"/>
  <c r="M271" i="1"/>
  <c r="N271" i="1"/>
  <c r="O271" i="1"/>
  <c r="Q271" i="1"/>
  <c r="J272" i="1"/>
  <c r="L272" i="1"/>
  <c r="M272" i="1"/>
  <c r="N272" i="1"/>
  <c r="O272" i="1"/>
  <c r="Q272" i="1"/>
  <c r="J273" i="1"/>
  <c r="L273" i="1"/>
  <c r="M273" i="1"/>
  <c r="N273" i="1"/>
  <c r="O273" i="1"/>
  <c r="Q273" i="1"/>
  <c r="J274" i="1"/>
  <c r="L274" i="1"/>
  <c r="M274" i="1"/>
  <c r="N274" i="1"/>
  <c r="O274" i="1"/>
  <c r="Q274" i="1"/>
  <c r="J275" i="1"/>
  <c r="L275" i="1"/>
  <c r="M275" i="1"/>
  <c r="N275" i="1"/>
  <c r="O275" i="1"/>
  <c r="Q275" i="1"/>
  <c r="J276" i="1"/>
  <c r="L276" i="1"/>
  <c r="M276" i="1"/>
  <c r="N276" i="1"/>
  <c r="O276" i="1"/>
  <c r="Q276" i="1"/>
  <c r="J277" i="1"/>
  <c r="L277" i="1"/>
  <c r="M277" i="1"/>
  <c r="N277" i="1"/>
  <c r="O277" i="1"/>
  <c r="Q277" i="1"/>
  <c r="J278" i="1"/>
  <c r="L278" i="1"/>
  <c r="M278" i="1"/>
  <c r="N278" i="1"/>
  <c r="O278" i="1"/>
  <c r="Q278" i="1"/>
  <c r="J279" i="1"/>
  <c r="L279" i="1"/>
  <c r="M279" i="1"/>
  <c r="N279" i="1"/>
  <c r="O279" i="1"/>
  <c r="Q279" i="1"/>
  <c r="J280" i="1"/>
  <c r="L280" i="1"/>
  <c r="M280" i="1"/>
  <c r="N280" i="1"/>
  <c r="O280" i="1"/>
  <c r="Q280" i="1"/>
  <c r="J281" i="1"/>
  <c r="L281" i="1"/>
  <c r="M281" i="1"/>
  <c r="N281" i="1"/>
  <c r="O281" i="1"/>
  <c r="Q281" i="1"/>
  <c r="J282" i="1"/>
  <c r="L282" i="1"/>
  <c r="M282" i="1"/>
  <c r="N282" i="1"/>
  <c r="O282" i="1"/>
  <c r="Q282" i="1"/>
  <c r="J283" i="1"/>
  <c r="L283" i="1"/>
  <c r="M283" i="1"/>
  <c r="N283" i="1"/>
  <c r="O283" i="1"/>
  <c r="Q283" i="1"/>
  <c r="J284" i="1"/>
  <c r="L284" i="1"/>
  <c r="M284" i="1"/>
  <c r="N284" i="1"/>
  <c r="O284" i="1"/>
  <c r="Q284" i="1"/>
  <c r="J285" i="1"/>
  <c r="L285" i="1"/>
  <c r="M285" i="1"/>
  <c r="N285" i="1"/>
  <c r="O285" i="1"/>
  <c r="Q285" i="1"/>
  <c r="J286" i="1"/>
  <c r="L286" i="1"/>
  <c r="M286" i="1"/>
  <c r="N286" i="1"/>
  <c r="O286" i="1"/>
  <c r="Q286" i="1"/>
  <c r="J287" i="1"/>
  <c r="L287" i="1"/>
  <c r="M287" i="1"/>
  <c r="N287" i="1"/>
  <c r="O287" i="1"/>
  <c r="Q287" i="1"/>
  <c r="J288" i="1"/>
  <c r="L288" i="1"/>
  <c r="M288" i="1"/>
  <c r="N288" i="1"/>
  <c r="O288" i="1"/>
  <c r="Q288" i="1"/>
  <c r="J289" i="1"/>
  <c r="L289" i="1"/>
  <c r="M289" i="1"/>
  <c r="N289" i="1"/>
  <c r="O289" i="1"/>
  <c r="Q289" i="1"/>
  <c r="J290" i="1"/>
  <c r="L290" i="1"/>
  <c r="M290" i="1"/>
  <c r="N290" i="1"/>
  <c r="O290" i="1"/>
  <c r="Q290" i="1"/>
  <c r="J291" i="1"/>
  <c r="L291" i="1"/>
  <c r="M291" i="1"/>
  <c r="N291" i="1"/>
  <c r="O291" i="1"/>
  <c r="Q291" i="1"/>
  <c r="J292" i="1"/>
  <c r="L292" i="1"/>
  <c r="M292" i="1"/>
  <c r="N292" i="1"/>
  <c r="O292" i="1"/>
  <c r="Q292" i="1"/>
  <c r="J293" i="1"/>
  <c r="L293" i="1"/>
  <c r="M293" i="1"/>
  <c r="N293" i="1"/>
  <c r="O293" i="1"/>
  <c r="Q293" i="1"/>
  <c r="J294" i="1"/>
  <c r="L294" i="1"/>
  <c r="M294" i="1"/>
  <c r="N294" i="1"/>
  <c r="O294" i="1"/>
  <c r="Q294" i="1"/>
  <c r="J295" i="1"/>
  <c r="L295" i="1"/>
  <c r="M295" i="1"/>
  <c r="N295" i="1"/>
  <c r="O295" i="1"/>
  <c r="Q295" i="1"/>
  <c r="J296" i="1"/>
  <c r="L296" i="1"/>
  <c r="M296" i="1"/>
  <c r="N296" i="1"/>
  <c r="O296" i="1"/>
  <c r="Q296" i="1"/>
  <c r="J297" i="1"/>
  <c r="L297" i="1"/>
  <c r="M297" i="1"/>
  <c r="N297" i="1"/>
  <c r="O297" i="1"/>
  <c r="Q297" i="1"/>
  <c r="J298" i="1"/>
  <c r="L298" i="1"/>
  <c r="M298" i="1"/>
  <c r="N298" i="1"/>
  <c r="O298" i="1"/>
  <c r="Q298" i="1"/>
  <c r="J299" i="1"/>
  <c r="L299" i="1"/>
  <c r="M299" i="1"/>
  <c r="N299" i="1"/>
  <c r="O299" i="1"/>
  <c r="Q299" i="1"/>
  <c r="J300" i="1"/>
  <c r="L300" i="1"/>
  <c r="M300" i="1"/>
  <c r="N300" i="1"/>
  <c r="O300" i="1"/>
  <c r="Q300" i="1"/>
  <c r="J301" i="1"/>
  <c r="L301" i="1"/>
  <c r="M301" i="1"/>
  <c r="N301" i="1"/>
  <c r="O301" i="1"/>
  <c r="Q301" i="1"/>
  <c r="J302" i="1"/>
  <c r="L302" i="1"/>
  <c r="M302" i="1"/>
  <c r="N302" i="1"/>
  <c r="O302" i="1"/>
  <c r="Q302" i="1"/>
  <c r="J303" i="1"/>
  <c r="L303" i="1"/>
  <c r="M303" i="1"/>
  <c r="N303" i="1"/>
  <c r="O303" i="1"/>
  <c r="Q303" i="1"/>
  <c r="J304" i="1"/>
  <c r="L304" i="1"/>
  <c r="M304" i="1"/>
  <c r="N304" i="1"/>
  <c r="O304" i="1"/>
  <c r="Q304" i="1"/>
  <c r="J305" i="1"/>
  <c r="L305" i="1"/>
  <c r="M305" i="1"/>
  <c r="N305" i="1"/>
  <c r="O305" i="1"/>
  <c r="Q305" i="1"/>
  <c r="J306" i="1"/>
  <c r="L306" i="1"/>
  <c r="M306" i="1"/>
  <c r="N306" i="1"/>
  <c r="O306" i="1"/>
  <c r="Q306" i="1"/>
  <c r="J307" i="1"/>
  <c r="L307" i="1"/>
  <c r="M307" i="1"/>
  <c r="N307" i="1"/>
  <c r="O307" i="1"/>
  <c r="Q307" i="1"/>
  <c r="J308" i="1"/>
  <c r="L308" i="1"/>
  <c r="M308" i="1"/>
  <c r="N308" i="1"/>
  <c r="O308" i="1"/>
  <c r="Q308" i="1"/>
  <c r="J309" i="1"/>
  <c r="L309" i="1"/>
  <c r="M309" i="1"/>
  <c r="N309" i="1"/>
  <c r="O309" i="1"/>
  <c r="Q309" i="1"/>
  <c r="J310" i="1"/>
  <c r="L310" i="1"/>
  <c r="M310" i="1"/>
  <c r="N310" i="1"/>
  <c r="O310" i="1"/>
  <c r="Q310" i="1"/>
  <c r="J311" i="1"/>
  <c r="L311" i="1"/>
  <c r="M311" i="1"/>
  <c r="N311" i="1"/>
  <c r="O311" i="1"/>
  <c r="Q311" i="1"/>
  <c r="J312" i="1"/>
  <c r="L312" i="1"/>
  <c r="M312" i="1"/>
  <c r="N312" i="1"/>
  <c r="O312" i="1"/>
  <c r="Q312" i="1"/>
  <c r="J313" i="1"/>
  <c r="L313" i="1"/>
  <c r="M313" i="1"/>
  <c r="N313" i="1"/>
  <c r="O313" i="1"/>
  <c r="Q313" i="1"/>
  <c r="J314" i="1"/>
  <c r="L314" i="1"/>
  <c r="M314" i="1"/>
  <c r="N314" i="1"/>
  <c r="O314" i="1"/>
  <c r="Q314" i="1"/>
  <c r="J315" i="1"/>
  <c r="L315" i="1"/>
  <c r="M315" i="1"/>
  <c r="N315" i="1"/>
  <c r="O315" i="1"/>
  <c r="Q315" i="1"/>
  <c r="J316" i="1"/>
  <c r="L316" i="1"/>
  <c r="M316" i="1"/>
  <c r="N316" i="1"/>
  <c r="O316" i="1"/>
  <c r="Q316" i="1"/>
  <c r="J317" i="1"/>
  <c r="L317" i="1"/>
  <c r="M317" i="1"/>
  <c r="N317" i="1"/>
  <c r="O317" i="1"/>
  <c r="Q317" i="1"/>
  <c r="J318" i="1"/>
  <c r="L318" i="1"/>
  <c r="M318" i="1"/>
  <c r="N318" i="1"/>
  <c r="O318" i="1"/>
  <c r="Q318" i="1"/>
  <c r="J319" i="1"/>
  <c r="L319" i="1"/>
  <c r="M319" i="1"/>
  <c r="N319" i="1"/>
  <c r="O319" i="1"/>
  <c r="Q319" i="1"/>
  <c r="J320" i="1"/>
  <c r="L320" i="1"/>
  <c r="M320" i="1"/>
  <c r="N320" i="1"/>
  <c r="O320" i="1"/>
  <c r="Q320" i="1"/>
  <c r="J321" i="1"/>
  <c r="L321" i="1"/>
  <c r="M321" i="1"/>
  <c r="N321" i="1"/>
  <c r="O321" i="1"/>
  <c r="Q321" i="1"/>
  <c r="J322" i="1"/>
  <c r="L322" i="1"/>
  <c r="M322" i="1"/>
  <c r="N322" i="1"/>
  <c r="O322" i="1"/>
  <c r="Q322" i="1"/>
  <c r="J323" i="1"/>
  <c r="L323" i="1"/>
  <c r="M323" i="1"/>
  <c r="N323" i="1"/>
  <c r="O323" i="1"/>
  <c r="Q323" i="1"/>
  <c r="J324" i="1"/>
  <c r="L324" i="1"/>
  <c r="M324" i="1"/>
  <c r="N324" i="1"/>
  <c r="O324" i="1"/>
  <c r="Q324" i="1"/>
  <c r="J325" i="1"/>
  <c r="L325" i="1"/>
  <c r="M325" i="1"/>
  <c r="N325" i="1"/>
  <c r="O325" i="1"/>
  <c r="Q325" i="1"/>
  <c r="J326" i="1"/>
  <c r="L326" i="1"/>
  <c r="M326" i="1"/>
  <c r="N326" i="1"/>
  <c r="O326" i="1"/>
  <c r="Q326" i="1"/>
  <c r="J327" i="1"/>
  <c r="L327" i="1"/>
  <c r="M327" i="1"/>
  <c r="N327" i="1"/>
  <c r="O327" i="1"/>
  <c r="Q327" i="1"/>
  <c r="J328" i="1"/>
  <c r="L328" i="1"/>
  <c r="M328" i="1"/>
  <c r="N328" i="1"/>
  <c r="O328" i="1"/>
  <c r="Q328" i="1"/>
  <c r="J329" i="1"/>
  <c r="L329" i="1"/>
  <c r="M329" i="1"/>
  <c r="N329" i="1"/>
  <c r="O329" i="1"/>
  <c r="Q329" i="1"/>
  <c r="J330" i="1"/>
  <c r="L330" i="1"/>
  <c r="M330" i="1"/>
  <c r="N330" i="1"/>
  <c r="O330" i="1"/>
  <c r="Q330" i="1"/>
  <c r="J331" i="1"/>
  <c r="L331" i="1"/>
  <c r="M331" i="1"/>
  <c r="N331" i="1"/>
  <c r="O331" i="1"/>
  <c r="Q331" i="1"/>
  <c r="J332" i="1"/>
  <c r="L332" i="1"/>
  <c r="M332" i="1"/>
  <c r="N332" i="1"/>
  <c r="O332" i="1"/>
  <c r="Q332" i="1"/>
  <c r="J333" i="1"/>
  <c r="L333" i="1"/>
  <c r="M333" i="1"/>
  <c r="N333" i="1"/>
  <c r="O333" i="1"/>
  <c r="Q333" i="1"/>
  <c r="J334" i="1"/>
  <c r="L334" i="1"/>
  <c r="M334" i="1"/>
  <c r="N334" i="1"/>
  <c r="O334" i="1"/>
  <c r="Q334" i="1"/>
  <c r="J335" i="1"/>
  <c r="L335" i="1"/>
  <c r="M335" i="1"/>
  <c r="N335" i="1"/>
  <c r="O335" i="1"/>
  <c r="Q335" i="1"/>
  <c r="J336" i="1"/>
  <c r="L336" i="1"/>
  <c r="M336" i="1"/>
  <c r="N336" i="1"/>
  <c r="O336" i="1"/>
  <c r="Q336" i="1"/>
  <c r="J337" i="1"/>
  <c r="L337" i="1"/>
  <c r="M337" i="1"/>
  <c r="N337" i="1"/>
  <c r="O337" i="1"/>
  <c r="Q337" i="1"/>
  <c r="J338" i="1"/>
  <c r="L338" i="1"/>
  <c r="M338" i="1"/>
  <c r="N338" i="1"/>
  <c r="O338" i="1"/>
  <c r="Q338" i="1"/>
  <c r="J339" i="1"/>
  <c r="L339" i="1"/>
  <c r="M339" i="1"/>
  <c r="N339" i="1"/>
  <c r="O339" i="1"/>
  <c r="Q339" i="1"/>
  <c r="J340" i="1"/>
  <c r="L340" i="1"/>
  <c r="M340" i="1"/>
  <c r="N340" i="1"/>
  <c r="O340" i="1"/>
  <c r="Q340" i="1"/>
  <c r="J341" i="1"/>
  <c r="L341" i="1"/>
  <c r="M341" i="1"/>
  <c r="N341" i="1"/>
  <c r="O341" i="1"/>
  <c r="Q341" i="1"/>
  <c r="J342" i="1"/>
  <c r="L342" i="1"/>
  <c r="M342" i="1"/>
  <c r="N342" i="1"/>
  <c r="O342" i="1"/>
  <c r="Q342" i="1"/>
  <c r="J343" i="1"/>
  <c r="L343" i="1"/>
  <c r="M343" i="1"/>
  <c r="N343" i="1"/>
  <c r="O343" i="1"/>
  <c r="Q343" i="1"/>
  <c r="J344" i="1"/>
  <c r="L344" i="1"/>
  <c r="M344" i="1"/>
  <c r="N344" i="1"/>
  <c r="O344" i="1"/>
  <c r="Q344" i="1"/>
  <c r="J345" i="1"/>
  <c r="L345" i="1"/>
  <c r="M345" i="1"/>
  <c r="N345" i="1"/>
  <c r="O345" i="1"/>
  <c r="Q345" i="1"/>
  <c r="J346" i="1"/>
  <c r="L346" i="1"/>
  <c r="M346" i="1"/>
  <c r="N346" i="1"/>
  <c r="O346" i="1"/>
  <c r="Q346" i="1"/>
  <c r="J347" i="1"/>
  <c r="L347" i="1"/>
  <c r="M347" i="1"/>
  <c r="N347" i="1"/>
  <c r="O347" i="1"/>
  <c r="Q347" i="1"/>
  <c r="J348" i="1"/>
  <c r="L348" i="1"/>
  <c r="M348" i="1"/>
  <c r="N348" i="1"/>
  <c r="O348" i="1"/>
  <c r="Q348" i="1"/>
  <c r="J349" i="1"/>
  <c r="L349" i="1"/>
  <c r="M349" i="1"/>
  <c r="N349" i="1"/>
  <c r="O349" i="1"/>
  <c r="Q349" i="1"/>
  <c r="J350" i="1"/>
  <c r="L350" i="1"/>
  <c r="M350" i="1"/>
  <c r="N350" i="1"/>
  <c r="O350" i="1"/>
  <c r="Q350" i="1"/>
  <c r="J351" i="1"/>
  <c r="L351" i="1"/>
  <c r="M351" i="1"/>
  <c r="N351" i="1"/>
  <c r="O351" i="1"/>
  <c r="Q351" i="1"/>
  <c r="J352" i="1"/>
  <c r="L352" i="1"/>
  <c r="M352" i="1"/>
  <c r="N352" i="1"/>
  <c r="O352" i="1"/>
  <c r="Q352" i="1"/>
  <c r="J353" i="1"/>
  <c r="L353" i="1"/>
  <c r="M353" i="1"/>
  <c r="N353" i="1"/>
  <c r="O353" i="1"/>
  <c r="Q353" i="1"/>
  <c r="J354" i="1"/>
  <c r="L354" i="1"/>
  <c r="M354" i="1"/>
  <c r="N354" i="1"/>
  <c r="O354" i="1"/>
  <c r="Q354" i="1"/>
  <c r="J355" i="1"/>
  <c r="L355" i="1"/>
  <c r="M355" i="1"/>
  <c r="N355" i="1"/>
  <c r="O355" i="1"/>
  <c r="Q355" i="1"/>
  <c r="J356" i="1"/>
  <c r="L356" i="1"/>
  <c r="M356" i="1"/>
  <c r="N356" i="1"/>
  <c r="O356" i="1"/>
  <c r="Q356" i="1"/>
  <c r="J357" i="1"/>
  <c r="L357" i="1"/>
  <c r="M357" i="1"/>
  <c r="N357" i="1"/>
  <c r="O357" i="1"/>
  <c r="Q357" i="1"/>
  <c r="J358" i="1"/>
  <c r="L358" i="1"/>
  <c r="M358" i="1"/>
  <c r="N358" i="1"/>
  <c r="O358" i="1"/>
  <c r="Q358" i="1"/>
  <c r="J359" i="1"/>
  <c r="L359" i="1"/>
  <c r="M359" i="1"/>
  <c r="N359" i="1"/>
  <c r="O359" i="1"/>
  <c r="Q359" i="1"/>
  <c r="J360" i="1"/>
  <c r="L360" i="1"/>
  <c r="M360" i="1"/>
  <c r="N360" i="1"/>
  <c r="O360" i="1"/>
  <c r="Q360" i="1"/>
  <c r="J361" i="1"/>
  <c r="L361" i="1"/>
  <c r="M361" i="1"/>
  <c r="N361" i="1"/>
  <c r="O361" i="1"/>
  <c r="Q361" i="1"/>
  <c r="J362" i="1"/>
  <c r="L362" i="1"/>
  <c r="M362" i="1"/>
  <c r="N362" i="1"/>
  <c r="O362" i="1"/>
  <c r="Q362" i="1"/>
  <c r="J363" i="1"/>
  <c r="L363" i="1"/>
  <c r="M363" i="1"/>
  <c r="N363" i="1"/>
  <c r="O363" i="1"/>
  <c r="Q363" i="1"/>
  <c r="J364" i="1"/>
  <c r="L364" i="1"/>
  <c r="M364" i="1"/>
  <c r="N364" i="1"/>
  <c r="O364" i="1"/>
  <c r="Q364" i="1"/>
  <c r="J365" i="1"/>
  <c r="L365" i="1"/>
  <c r="M365" i="1"/>
  <c r="N365" i="1"/>
  <c r="O365" i="1"/>
  <c r="Q365" i="1"/>
  <c r="J366" i="1"/>
  <c r="L366" i="1"/>
  <c r="M366" i="1"/>
  <c r="N366" i="1"/>
  <c r="O366" i="1"/>
  <c r="Q366" i="1"/>
  <c r="J367" i="1"/>
  <c r="L367" i="1"/>
  <c r="M367" i="1"/>
  <c r="N367" i="1"/>
  <c r="O367" i="1"/>
  <c r="Q367" i="1"/>
  <c r="J368" i="1"/>
  <c r="L368" i="1"/>
  <c r="M368" i="1"/>
  <c r="N368" i="1"/>
  <c r="O368" i="1"/>
  <c r="Q368" i="1"/>
  <c r="J369" i="1"/>
  <c r="L369" i="1"/>
  <c r="M369" i="1"/>
  <c r="N369" i="1"/>
  <c r="O369" i="1"/>
  <c r="Q369" i="1"/>
  <c r="J370" i="1"/>
  <c r="L370" i="1"/>
  <c r="M370" i="1"/>
  <c r="N370" i="1"/>
  <c r="O370" i="1"/>
  <c r="Q370" i="1"/>
  <c r="J371" i="1"/>
  <c r="L371" i="1"/>
  <c r="M371" i="1"/>
  <c r="N371" i="1"/>
  <c r="O371" i="1"/>
  <c r="Q371" i="1"/>
  <c r="J372" i="1"/>
  <c r="L372" i="1"/>
  <c r="M372" i="1"/>
  <c r="N372" i="1"/>
  <c r="O372" i="1"/>
  <c r="Q372" i="1"/>
  <c r="J373" i="1"/>
  <c r="L373" i="1"/>
  <c r="M373" i="1"/>
  <c r="N373" i="1"/>
  <c r="O373" i="1"/>
  <c r="Q373" i="1"/>
  <c r="J374" i="1"/>
  <c r="L374" i="1"/>
  <c r="M374" i="1"/>
  <c r="N374" i="1"/>
  <c r="O374" i="1"/>
  <c r="Q374" i="1"/>
  <c r="J375" i="1"/>
  <c r="L375" i="1"/>
  <c r="M375" i="1"/>
  <c r="N375" i="1"/>
  <c r="O375" i="1"/>
  <c r="Q375" i="1"/>
  <c r="J376" i="1"/>
  <c r="L376" i="1"/>
  <c r="M376" i="1"/>
  <c r="N376" i="1"/>
  <c r="O376" i="1"/>
  <c r="Q376" i="1"/>
  <c r="J377" i="1"/>
  <c r="L377" i="1"/>
  <c r="M377" i="1"/>
  <c r="N377" i="1"/>
  <c r="O377" i="1"/>
  <c r="Q377" i="1"/>
  <c r="J378" i="1"/>
  <c r="L378" i="1"/>
  <c r="M378" i="1"/>
  <c r="N378" i="1"/>
  <c r="O378" i="1"/>
  <c r="Q378" i="1"/>
  <c r="J379" i="1"/>
  <c r="L379" i="1"/>
  <c r="M379" i="1"/>
  <c r="N379" i="1"/>
  <c r="O379" i="1"/>
  <c r="Q379" i="1"/>
  <c r="J380" i="1"/>
  <c r="L380" i="1"/>
  <c r="M380" i="1"/>
  <c r="N380" i="1"/>
  <c r="O380" i="1"/>
  <c r="Q380" i="1"/>
  <c r="J381" i="1"/>
  <c r="L381" i="1"/>
  <c r="M381" i="1"/>
  <c r="N381" i="1"/>
  <c r="O381" i="1"/>
  <c r="Q381" i="1"/>
  <c r="J382" i="1"/>
  <c r="L382" i="1"/>
  <c r="M382" i="1"/>
  <c r="N382" i="1"/>
  <c r="O382" i="1"/>
  <c r="Q382" i="1"/>
  <c r="J383" i="1"/>
  <c r="L383" i="1"/>
  <c r="M383" i="1"/>
  <c r="N383" i="1"/>
  <c r="O383" i="1"/>
  <c r="Q383" i="1"/>
  <c r="J384" i="1"/>
  <c r="L384" i="1"/>
  <c r="M384" i="1"/>
  <c r="N384" i="1"/>
  <c r="O384" i="1"/>
  <c r="Q384" i="1"/>
  <c r="J385" i="1"/>
  <c r="L385" i="1"/>
  <c r="M385" i="1"/>
  <c r="N385" i="1"/>
  <c r="O385" i="1"/>
  <c r="Q385" i="1"/>
  <c r="J386" i="1"/>
  <c r="L386" i="1"/>
  <c r="M386" i="1"/>
  <c r="N386" i="1"/>
  <c r="O386" i="1"/>
  <c r="Q386" i="1"/>
  <c r="J387" i="1"/>
  <c r="L387" i="1"/>
  <c r="M387" i="1"/>
  <c r="N387" i="1"/>
  <c r="O387" i="1"/>
  <c r="Q387" i="1"/>
  <c r="J388" i="1"/>
  <c r="L388" i="1"/>
  <c r="M388" i="1"/>
  <c r="N388" i="1"/>
  <c r="O388" i="1"/>
  <c r="Q388" i="1"/>
  <c r="J389" i="1"/>
  <c r="L389" i="1"/>
  <c r="M389" i="1"/>
  <c r="N389" i="1"/>
  <c r="O389" i="1"/>
  <c r="Q389" i="1"/>
  <c r="J390" i="1"/>
  <c r="L390" i="1"/>
  <c r="M390" i="1"/>
  <c r="N390" i="1"/>
  <c r="O390" i="1"/>
  <c r="Q390" i="1"/>
  <c r="J391" i="1"/>
  <c r="L391" i="1"/>
  <c r="M391" i="1"/>
  <c r="N391" i="1"/>
  <c r="O391" i="1"/>
  <c r="Q391" i="1"/>
  <c r="J392" i="1"/>
  <c r="L392" i="1"/>
  <c r="M392" i="1"/>
  <c r="N392" i="1"/>
  <c r="O392" i="1"/>
  <c r="Q392" i="1"/>
  <c r="J393" i="1"/>
  <c r="L393" i="1"/>
  <c r="M393" i="1"/>
  <c r="N393" i="1"/>
  <c r="O393" i="1"/>
  <c r="Q393" i="1"/>
  <c r="J394" i="1"/>
  <c r="L394" i="1"/>
  <c r="M394" i="1"/>
  <c r="N394" i="1"/>
  <c r="O394" i="1"/>
  <c r="Q394" i="1"/>
  <c r="J395" i="1"/>
  <c r="L395" i="1"/>
  <c r="M395" i="1"/>
  <c r="N395" i="1"/>
  <c r="O395" i="1"/>
  <c r="Q395" i="1"/>
  <c r="J396" i="1"/>
  <c r="L396" i="1"/>
  <c r="M396" i="1"/>
  <c r="N396" i="1"/>
  <c r="O396" i="1"/>
  <c r="Q396" i="1"/>
  <c r="J397" i="1"/>
  <c r="L397" i="1"/>
  <c r="M397" i="1"/>
  <c r="N397" i="1"/>
  <c r="O397" i="1"/>
  <c r="Q397" i="1"/>
  <c r="J398" i="1"/>
  <c r="L398" i="1"/>
  <c r="M398" i="1"/>
  <c r="N398" i="1"/>
  <c r="O398" i="1"/>
  <c r="Q398" i="1"/>
  <c r="J399" i="1"/>
  <c r="L399" i="1"/>
  <c r="M399" i="1"/>
  <c r="N399" i="1"/>
  <c r="O399" i="1"/>
  <c r="Q399" i="1"/>
  <c r="J400" i="1"/>
  <c r="L400" i="1"/>
  <c r="M400" i="1"/>
  <c r="N400" i="1"/>
  <c r="O400" i="1"/>
  <c r="Q400" i="1"/>
  <c r="J401" i="1"/>
  <c r="L401" i="1"/>
  <c r="M401" i="1"/>
  <c r="N401" i="1"/>
  <c r="O401" i="1"/>
  <c r="Q401" i="1"/>
  <c r="J402" i="1"/>
  <c r="L402" i="1"/>
  <c r="M402" i="1"/>
  <c r="N402" i="1"/>
  <c r="O402" i="1"/>
  <c r="Q402" i="1"/>
  <c r="J403" i="1"/>
  <c r="L403" i="1"/>
  <c r="M403" i="1"/>
  <c r="N403" i="1"/>
  <c r="O403" i="1"/>
  <c r="Q403" i="1"/>
  <c r="J404" i="1"/>
  <c r="L404" i="1"/>
  <c r="M404" i="1"/>
  <c r="N404" i="1"/>
  <c r="O404" i="1"/>
  <c r="Q404" i="1"/>
  <c r="J405" i="1"/>
  <c r="L405" i="1"/>
  <c r="M405" i="1"/>
  <c r="N405" i="1"/>
  <c r="O405" i="1"/>
  <c r="Q405" i="1"/>
  <c r="J406" i="1"/>
  <c r="L406" i="1"/>
  <c r="M406" i="1"/>
  <c r="N406" i="1"/>
  <c r="O406" i="1"/>
  <c r="Q406" i="1"/>
  <c r="J407" i="1"/>
  <c r="L407" i="1"/>
  <c r="M407" i="1"/>
  <c r="N407" i="1"/>
  <c r="O407" i="1"/>
  <c r="Q407" i="1"/>
  <c r="J408" i="1"/>
  <c r="L408" i="1"/>
  <c r="M408" i="1"/>
  <c r="N408" i="1"/>
  <c r="O408" i="1"/>
  <c r="Q408" i="1"/>
  <c r="J409" i="1"/>
  <c r="L409" i="1"/>
  <c r="M409" i="1"/>
  <c r="N409" i="1"/>
  <c r="O409" i="1"/>
  <c r="Q409" i="1"/>
  <c r="J410" i="1"/>
  <c r="L410" i="1"/>
  <c r="M410" i="1"/>
  <c r="N410" i="1"/>
  <c r="O410" i="1"/>
  <c r="Q410" i="1"/>
  <c r="J411" i="1"/>
  <c r="L411" i="1"/>
  <c r="M411" i="1"/>
  <c r="N411" i="1"/>
  <c r="O411" i="1"/>
  <c r="Q411" i="1"/>
  <c r="J412" i="1"/>
  <c r="L412" i="1"/>
  <c r="M412" i="1"/>
  <c r="N412" i="1"/>
  <c r="O412" i="1"/>
  <c r="Q412" i="1"/>
  <c r="J413" i="1"/>
  <c r="L413" i="1"/>
  <c r="M413" i="1"/>
  <c r="N413" i="1"/>
  <c r="O413" i="1"/>
  <c r="Q413" i="1"/>
  <c r="J414" i="1"/>
  <c r="L414" i="1"/>
  <c r="M414" i="1"/>
  <c r="N414" i="1"/>
  <c r="O414" i="1"/>
  <c r="Q414" i="1"/>
  <c r="J415" i="1"/>
  <c r="L415" i="1"/>
  <c r="M415" i="1"/>
  <c r="N415" i="1"/>
  <c r="O415" i="1"/>
  <c r="Q415" i="1"/>
  <c r="J416" i="1"/>
  <c r="L416" i="1"/>
  <c r="M416" i="1"/>
  <c r="N416" i="1"/>
  <c r="O416" i="1"/>
  <c r="Q416" i="1"/>
  <c r="J417" i="1"/>
  <c r="L417" i="1"/>
  <c r="M417" i="1"/>
  <c r="N417" i="1"/>
  <c r="O417" i="1"/>
  <c r="Q417" i="1"/>
  <c r="J418" i="1"/>
  <c r="L418" i="1"/>
  <c r="M418" i="1"/>
  <c r="N418" i="1"/>
  <c r="O418" i="1"/>
  <c r="Q418" i="1"/>
  <c r="J419" i="1"/>
  <c r="L419" i="1"/>
  <c r="M419" i="1"/>
  <c r="N419" i="1"/>
  <c r="O419" i="1"/>
  <c r="Q419" i="1"/>
  <c r="J420" i="1"/>
  <c r="L420" i="1"/>
  <c r="M420" i="1"/>
  <c r="N420" i="1"/>
  <c r="O420" i="1"/>
  <c r="Q420" i="1"/>
  <c r="J421" i="1"/>
  <c r="L421" i="1"/>
  <c r="M421" i="1"/>
  <c r="N421" i="1"/>
  <c r="O421" i="1"/>
  <c r="Q421" i="1"/>
  <c r="J422" i="1"/>
  <c r="L422" i="1"/>
  <c r="M422" i="1"/>
  <c r="N422" i="1"/>
  <c r="O422" i="1"/>
  <c r="Q422" i="1"/>
  <c r="J423" i="1"/>
  <c r="L423" i="1"/>
  <c r="M423" i="1"/>
  <c r="N423" i="1"/>
  <c r="O423" i="1"/>
  <c r="Q423" i="1"/>
  <c r="J424" i="1"/>
  <c r="L424" i="1"/>
  <c r="M424" i="1"/>
  <c r="N424" i="1"/>
  <c r="O424" i="1"/>
  <c r="Q424" i="1"/>
  <c r="J425" i="1"/>
  <c r="L425" i="1"/>
  <c r="M425" i="1"/>
  <c r="N425" i="1"/>
  <c r="O425" i="1"/>
  <c r="Q425" i="1"/>
  <c r="J426" i="1"/>
  <c r="L426" i="1"/>
  <c r="M426" i="1"/>
  <c r="N426" i="1"/>
  <c r="O426" i="1"/>
  <c r="Q426" i="1"/>
  <c r="J427" i="1"/>
  <c r="L427" i="1"/>
  <c r="M427" i="1"/>
  <c r="N427" i="1"/>
  <c r="O427" i="1"/>
  <c r="Q427" i="1"/>
  <c r="J428" i="1"/>
  <c r="L428" i="1"/>
  <c r="M428" i="1"/>
  <c r="N428" i="1"/>
  <c r="O428" i="1"/>
  <c r="Q428" i="1"/>
  <c r="J429" i="1"/>
  <c r="L429" i="1"/>
  <c r="M429" i="1"/>
  <c r="N429" i="1"/>
  <c r="O429" i="1"/>
  <c r="Q429" i="1"/>
  <c r="J430" i="1"/>
  <c r="L430" i="1"/>
  <c r="M430" i="1"/>
  <c r="N430" i="1"/>
  <c r="O430" i="1"/>
  <c r="Q430" i="1"/>
  <c r="J431" i="1"/>
  <c r="L431" i="1"/>
  <c r="M431" i="1"/>
  <c r="N431" i="1"/>
  <c r="O431" i="1"/>
  <c r="Q431" i="1"/>
  <c r="J432" i="1"/>
  <c r="L432" i="1"/>
  <c r="M432" i="1"/>
  <c r="N432" i="1"/>
  <c r="O432" i="1"/>
  <c r="Q432" i="1"/>
  <c r="J433" i="1"/>
  <c r="L433" i="1"/>
  <c r="M433" i="1"/>
  <c r="N433" i="1"/>
  <c r="O433" i="1"/>
  <c r="Q433" i="1"/>
  <c r="J434" i="1"/>
  <c r="L434" i="1"/>
  <c r="M434" i="1"/>
  <c r="N434" i="1"/>
  <c r="O434" i="1"/>
  <c r="Q434" i="1"/>
  <c r="J435" i="1"/>
  <c r="L435" i="1"/>
  <c r="M435" i="1"/>
  <c r="N435" i="1"/>
  <c r="O435" i="1"/>
  <c r="Q435" i="1"/>
  <c r="J436" i="1"/>
  <c r="L436" i="1"/>
  <c r="M436" i="1"/>
  <c r="N436" i="1"/>
  <c r="O436" i="1"/>
  <c r="Q436" i="1"/>
  <c r="J437" i="1"/>
  <c r="L437" i="1"/>
  <c r="M437" i="1"/>
  <c r="N437" i="1"/>
  <c r="O437" i="1"/>
  <c r="Q437" i="1"/>
  <c r="J438" i="1"/>
  <c r="L438" i="1"/>
  <c r="M438" i="1"/>
  <c r="N438" i="1"/>
  <c r="O438" i="1"/>
  <c r="Q438" i="1"/>
  <c r="J439" i="1"/>
  <c r="L439" i="1"/>
  <c r="M439" i="1"/>
  <c r="N439" i="1"/>
  <c r="O439" i="1"/>
  <c r="Q439" i="1"/>
  <c r="J440" i="1"/>
  <c r="L440" i="1"/>
  <c r="M440" i="1"/>
  <c r="N440" i="1"/>
  <c r="O440" i="1"/>
  <c r="Q440" i="1"/>
  <c r="J441" i="1"/>
  <c r="L441" i="1"/>
  <c r="M441" i="1"/>
  <c r="N441" i="1"/>
  <c r="O441" i="1"/>
  <c r="Q441" i="1"/>
  <c r="J442" i="1"/>
  <c r="L442" i="1"/>
  <c r="M442" i="1"/>
  <c r="N442" i="1"/>
  <c r="O442" i="1"/>
  <c r="Q442" i="1"/>
  <c r="J443" i="1"/>
  <c r="L443" i="1"/>
  <c r="M443" i="1"/>
  <c r="N443" i="1"/>
  <c r="O443" i="1"/>
  <c r="Q443" i="1"/>
  <c r="J444" i="1"/>
  <c r="L444" i="1"/>
  <c r="M444" i="1"/>
  <c r="N444" i="1"/>
  <c r="O444" i="1"/>
  <c r="Q444" i="1"/>
  <c r="J445" i="1"/>
  <c r="L445" i="1"/>
  <c r="M445" i="1"/>
  <c r="N445" i="1"/>
  <c r="O445" i="1"/>
  <c r="Q445" i="1"/>
  <c r="J446" i="1"/>
  <c r="L446" i="1"/>
  <c r="M446" i="1"/>
  <c r="N446" i="1"/>
  <c r="O446" i="1"/>
  <c r="Q446" i="1"/>
  <c r="J447" i="1"/>
  <c r="L447" i="1"/>
  <c r="M447" i="1"/>
  <c r="N447" i="1"/>
  <c r="O447" i="1"/>
  <c r="Q447" i="1"/>
  <c r="J448" i="1"/>
  <c r="L448" i="1"/>
  <c r="M448" i="1"/>
  <c r="N448" i="1"/>
  <c r="O448" i="1"/>
  <c r="Q448" i="1"/>
  <c r="J449" i="1"/>
  <c r="L449" i="1"/>
  <c r="M449" i="1"/>
  <c r="N449" i="1"/>
  <c r="O449" i="1"/>
  <c r="Q449" i="1"/>
  <c r="J450" i="1"/>
  <c r="L450" i="1"/>
  <c r="M450" i="1"/>
  <c r="N450" i="1"/>
  <c r="O450" i="1"/>
  <c r="Q450" i="1"/>
  <c r="J451" i="1"/>
  <c r="L451" i="1"/>
  <c r="M451" i="1"/>
  <c r="N451" i="1"/>
  <c r="O451" i="1"/>
  <c r="Q451" i="1"/>
  <c r="J452" i="1"/>
  <c r="L452" i="1"/>
  <c r="M452" i="1"/>
  <c r="N452" i="1"/>
  <c r="O452" i="1"/>
  <c r="Q452" i="1"/>
  <c r="J453" i="1"/>
  <c r="L453" i="1"/>
  <c r="M453" i="1"/>
  <c r="N453" i="1"/>
  <c r="O453" i="1"/>
  <c r="Q453" i="1"/>
  <c r="J454" i="1"/>
  <c r="L454" i="1"/>
  <c r="M454" i="1"/>
  <c r="N454" i="1"/>
  <c r="O454" i="1"/>
  <c r="Q454" i="1"/>
  <c r="J455" i="1"/>
  <c r="L455" i="1"/>
  <c r="M455" i="1"/>
  <c r="N455" i="1"/>
  <c r="O455" i="1"/>
  <c r="Q455" i="1"/>
  <c r="J456" i="1"/>
  <c r="L456" i="1"/>
  <c r="M456" i="1"/>
  <c r="N456" i="1"/>
  <c r="O456" i="1"/>
  <c r="Q456" i="1"/>
  <c r="J457" i="1"/>
  <c r="L457" i="1"/>
  <c r="M457" i="1"/>
  <c r="N457" i="1"/>
  <c r="O457" i="1"/>
  <c r="Q457" i="1"/>
  <c r="J458" i="1"/>
  <c r="L458" i="1"/>
  <c r="M458" i="1"/>
  <c r="N458" i="1"/>
  <c r="O458" i="1"/>
  <c r="Q458" i="1"/>
  <c r="J459" i="1"/>
  <c r="L459" i="1"/>
  <c r="M459" i="1"/>
  <c r="N459" i="1"/>
  <c r="O459" i="1"/>
  <c r="Q459" i="1"/>
  <c r="J460" i="1"/>
  <c r="L460" i="1"/>
  <c r="M460" i="1"/>
  <c r="N460" i="1"/>
  <c r="O460" i="1"/>
  <c r="Q460" i="1"/>
  <c r="J461" i="1"/>
  <c r="L461" i="1"/>
  <c r="M461" i="1"/>
  <c r="N461" i="1"/>
  <c r="O461" i="1"/>
  <c r="Q461" i="1"/>
  <c r="J462" i="1"/>
  <c r="L462" i="1"/>
  <c r="M462" i="1"/>
  <c r="N462" i="1"/>
  <c r="O462" i="1"/>
  <c r="Q462" i="1"/>
  <c r="J463" i="1"/>
  <c r="L463" i="1"/>
  <c r="M463" i="1"/>
  <c r="N463" i="1"/>
  <c r="O463" i="1"/>
  <c r="Q463" i="1"/>
  <c r="J464" i="1"/>
  <c r="L464" i="1"/>
  <c r="M464" i="1"/>
  <c r="N464" i="1"/>
  <c r="O464" i="1"/>
  <c r="Q464" i="1"/>
  <c r="J465" i="1"/>
  <c r="L465" i="1"/>
  <c r="M465" i="1"/>
  <c r="N465" i="1"/>
  <c r="O465" i="1"/>
  <c r="Q465" i="1"/>
  <c r="J466" i="1"/>
  <c r="L466" i="1"/>
  <c r="M466" i="1"/>
  <c r="N466" i="1"/>
  <c r="O466" i="1"/>
  <c r="Q466" i="1"/>
  <c r="J467" i="1"/>
  <c r="L467" i="1"/>
  <c r="M467" i="1"/>
  <c r="N467" i="1"/>
  <c r="O467" i="1"/>
  <c r="Q467" i="1"/>
  <c r="J468" i="1"/>
  <c r="L468" i="1"/>
  <c r="M468" i="1"/>
  <c r="N468" i="1"/>
  <c r="O468" i="1"/>
  <c r="Q468" i="1"/>
  <c r="J469" i="1"/>
  <c r="L469" i="1"/>
  <c r="M469" i="1"/>
  <c r="N469" i="1"/>
  <c r="O469" i="1"/>
  <c r="Q469" i="1"/>
  <c r="J470" i="1"/>
  <c r="L470" i="1"/>
  <c r="M470" i="1"/>
  <c r="N470" i="1"/>
  <c r="O470" i="1"/>
  <c r="Q470" i="1"/>
  <c r="J471" i="1"/>
  <c r="L471" i="1"/>
  <c r="M471" i="1"/>
  <c r="N471" i="1"/>
  <c r="O471" i="1"/>
  <c r="Q471" i="1"/>
  <c r="J472" i="1"/>
  <c r="L472" i="1"/>
  <c r="M472" i="1"/>
  <c r="N472" i="1"/>
  <c r="O472" i="1"/>
  <c r="Q472" i="1"/>
  <c r="J473" i="1"/>
  <c r="L473" i="1"/>
  <c r="M473" i="1"/>
  <c r="N473" i="1"/>
  <c r="O473" i="1"/>
  <c r="Q473" i="1"/>
  <c r="J474" i="1"/>
  <c r="L474" i="1"/>
  <c r="M474" i="1"/>
  <c r="N474" i="1"/>
  <c r="O474" i="1"/>
  <c r="Q474" i="1"/>
  <c r="J475" i="1"/>
  <c r="L475" i="1"/>
  <c r="M475" i="1"/>
  <c r="N475" i="1"/>
  <c r="O475" i="1"/>
  <c r="Q475" i="1"/>
  <c r="J476" i="1"/>
  <c r="L476" i="1"/>
  <c r="M476" i="1"/>
  <c r="N476" i="1"/>
  <c r="O476" i="1"/>
  <c r="Q476" i="1"/>
  <c r="J477" i="1"/>
  <c r="L477" i="1"/>
  <c r="M477" i="1"/>
  <c r="N477" i="1"/>
  <c r="O477" i="1"/>
  <c r="Q477" i="1"/>
  <c r="J478" i="1"/>
  <c r="L478" i="1"/>
  <c r="M478" i="1"/>
  <c r="N478" i="1"/>
  <c r="O478" i="1"/>
  <c r="Q478" i="1"/>
  <c r="J479" i="1"/>
  <c r="L479" i="1"/>
  <c r="M479" i="1"/>
  <c r="N479" i="1"/>
  <c r="O479" i="1"/>
  <c r="Q479" i="1"/>
  <c r="J480" i="1"/>
  <c r="L480" i="1"/>
  <c r="M480" i="1"/>
  <c r="N480" i="1"/>
  <c r="O480" i="1"/>
  <c r="Q480" i="1"/>
  <c r="J481" i="1"/>
  <c r="L481" i="1"/>
  <c r="M481" i="1"/>
  <c r="N481" i="1"/>
  <c r="O481" i="1"/>
  <c r="Q481" i="1"/>
  <c r="J482" i="1"/>
  <c r="L482" i="1"/>
  <c r="M482" i="1"/>
  <c r="N482" i="1"/>
  <c r="O482" i="1"/>
  <c r="Q482" i="1"/>
  <c r="J483" i="1"/>
  <c r="L483" i="1"/>
  <c r="M483" i="1"/>
  <c r="N483" i="1"/>
  <c r="O483" i="1"/>
  <c r="Q483" i="1"/>
  <c r="J484" i="1"/>
  <c r="L484" i="1"/>
  <c r="M484" i="1"/>
  <c r="N484" i="1"/>
  <c r="O484" i="1"/>
  <c r="Q484" i="1"/>
  <c r="J485" i="1"/>
  <c r="L485" i="1"/>
  <c r="M485" i="1"/>
  <c r="N485" i="1"/>
  <c r="O485" i="1"/>
  <c r="Q485" i="1"/>
  <c r="J486" i="1"/>
  <c r="L486" i="1"/>
  <c r="M486" i="1"/>
  <c r="N486" i="1"/>
  <c r="O486" i="1"/>
  <c r="Q486" i="1"/>
  <c r="J487" i="1"/>
  <c r="L487" i="1"/>
  <c r="M487" i="1"/>
  <c r="N487" i="1"/>
  <c r="O487" i="1"/>
  <c r="Q487" i="1"/>
  <c r="J488" i="1"/>
  <c r="L488" i="1"/>
  <c r="M488" i="1"/>
  <c r="N488" i="1"/>
  <c r="O488" i="1"/>
  <c r="Q488" i="1"/>
  <c r="J489" i="1"/>
  <c r="L489" i="1"/>
  <c r="M489" i="1"/>
  <c r="N489" i="1"/>
  <c r="O489" i="1"/>
  <c r="Q489" i="1"/>
  <c r="J490" i="1"/>
  <c r="L490" i="1"/>
  <c r="M490" i="1"/>
  <c r="N490" i="1"/>
  <c r="O490" i="1"/>
  <c r="Q490" i="1"/>
  <c r="J491" i="1"/>
  <c r="L491" i="1"/>
  <c r="M491" i="1"/>
  <c r="N491" i="1"/>
  <c r="O491" i="1"/>
  <c r="Q491" i="1"/>
  <c r="J492" i="1"/>
  <c r="L492" i="1"/>
  <c r="M492" i="1"/>
  <c r="N492" i="1"/>
  <c r="O492" i="1"/>
  <c r="Q492" i="1"/>
  <c r="J493" i="1"/>
  <c r="L493" i="1"/>
  <c r="M493" i="1"/>
  <c r="N493" i="1"/>
  <c r="O493" i="1"/>
  <c r="Q493" i="1"/>
  <c r="J494" i="1"/>
  <c r="L494" i="1"/>
  <c r="M494" i="1"/>
  <c r="N494" i="1"/>
  <c r="O494" i="1"/>
  <c r="Q494" i="1"/>
  <c r="J495" i="1"/>
  <c r="L495" i="1"/>
  <c r="M495" i="1"/>
  <c r="N495" i="1"/>
  <c r="O495" i="1"/>
  <c r="Q495" i="1"/>
  <c r="J496" i="1"/>
  <c r="L496" i="1"/>
  <c r="M496" i="1"/>
  <c r="N496" i="1"/>
  <c r="O496" i="1"/>
  <c r="Q496" i="1"/>
  <c r="J497" i="1"/>
  <c r="L497" i="1"/>
  <c r="M497" i="1"/>
  <c r="N497" i="1"/>
  <c r="O497" i="1"/>
  <c r="Q497" i="1"/>
  <c r="J498" i="1"/>
  <c r="L498" i="1"/>
  <c r="M498" i="1"/>
  <c r="N498" i="1"/>
  <c r="O498" i="1"/>
  <c r="Q498" i="1"/>
  <c r="J499" i="1"/>
  <c r="L499" i="1"/>
  <c r="M499" i="1"/>
  <c r="N499" i="1"/>
  <c r="O499" i="1"/>
  <c r="Q499" i="1"/>
  <c r="J500" i="1"/>
  <c r="L500" i="1"/>
  <c r="M500" i="1"/>
  <c r="N500" i="1"/>
  <c r="O500" i="1"/>
  <c r="Q500" i="1"/>
  <c r="J501" i="1"/>
  <c r="L501" i="1"/>
  <c r="M501" i="1"/>
  <c r="N501" i="1"/>
  <c r="O501" i="1"/>
  <c r="Q501" i="1"/>
  <c r="J502" i="1"/>
  <c r="L502" i="1"/>
  <c r="M502" i="1"/>
  <c r="N502" i="1"/>
  <c r="O502" i="1"/>
  <c r="Q502" i="1"/>
  <c r="J503" i="1"/>
  <c r="L503" i="1"/>
  <c r="M503" i="1"/>
  <c r="N503" i="1"/>
  <c r="O503" i="1"/>
  <c r="Q503" i="1"/>
  <c r="J504" i="1"/>
  <c r="L504" i="1"/>
  <c r="M504" i="1"/>
  <c r="N504" i="1"/>
  <c r="O504" i="1"/>
  <c r="Q504" i="1"/>
  <c r="J505" i="1"/>
  <c r="L505" i="1"/>
  <c r="M505" i="1"/>
  <c r="N505" i="1"/>
  <c r="O505" i="1"/>
  <c r="Q505" i="1"/>
  <c r="J506" i="1"/>
  <c r="L506" i="1"/>
  <c r="M506" i="1"/>
  <c r="N506" i="1"/>
  <c r="O506" i="1"/>
  <c r="Q506" i="1"/>
  <c r="J507" i="1"/>
  <c r="L507" i="1"/>
  <c r="M507" i="1"/>
  <c r="N507" i="1"/>
  <c r="O507" i="1"/>
  <c r="Q507" i="1"/>
  <c r="J508" i="1"/>
  <c r="L508" i="1"/>
  <c r="M508" i="1"/>
  <c r="N508" i="1"/>
  <c r="O508" i="1"/>
  <c r="Q508" i="1"/>
  <c r="J509" i="1"/>
  <c r="L509" i="1"/>
  <c r="M509" i="1"/>
  <c r="N509" i="1"/>
  <c r="O509" i="1"/>
  <c r="Q509" i="1"/>
  <c r="J510" i="1"/>
  <c r="L510" i="1"/>
  <c r="M510" i="1"/>
  <c r="N510" i="1"/>
  <c r="O510" i="1"/>
  <c r="Q510" i="1"/>
  <c r="J511" i="1"/>
  <c r="L511" i="1"/>
  <c r="M511" i="1"/>
  <c r="N511" i="1"/>
  <c r="O511" i="1"/>
  <c r="Q511" i="1"/>
  <c r="J512" i="1"/>
  <c r="L512" i="1"/>
  <c r="M512" i="1"/>
  <c r="N512" i="1"/>
  <c r="O512" i="1"/>
  <c r="Q512" i="1"/>
  <c r="J513" i="1"/>
  <c r="L513" i="1"/>
  <c r="M513" i="1"/>
  <c r="N513" i="1"/>
  <c r="O513" i="1"/>
  <c r="Q513" i="1"/>
  <c r="J514" i="1"/>
  <c r="L514" i="1"/>
  <c r="M514" i="1"/>
  <c r="N514" i="1"/>
  <c r="O514" i="1"/>
  <c r="Q514" i="1"/>
  <c r="J515" i="1"/>
  <c r="L515" i="1"/>
  <c r="M515" i="1"/>
  <c r="N515" i="1"/>
  <c r="O515" i="1"/>
  <c r="Q515" i="1"/>
  <c r="J516" i="1"/>
  <c r="L516" i="1"/>
  <c r="M516" i="1"/>
  <c r="N516" i="1"/>
  <c r="O516" i="1"/>
  <c r="Q516" i="1"/>
  <c r="J517" i="1"/>
  <c r="L517" i="1"/>
  <c r="M517" i="1"/>
  <c r="N517" i="1"/>
  <c r="O517" i="1"/>
  <c r="Q517" i="1"/>
  <c r="J518" i="1"/>
  <c r="L518" i="1"/>
  <c r="M518" i="1"/>
  <c r="N518" i="1"/>
  <c r="O518" i="1"/>
  <c r="Q518" i="1"/>
  <c r="J519" i="1"/>
  <c r="L519" i="1"/>
  <c r="M519" i="1"/>
  <c r="N519" i="1"/>
  <c r="O519" i="1"/>
  <c r="Q519" i="1"/>
  <c r="J520" i="1"/>
  <c r="L520" i="1"/>
  <c r="M520" i="1"/>
  <c r="N520" i="1"/>
  <c r="O520" i="1"/>
  <c r="Q520" i="1"/>
  <c r="J521" i="1"/>
  <c r="L521" i="1"/>
  <c r="M521" i="1"/>
  <c r="N521" i="1"/>
  <c r="O521" i="1"/>
  <c r="Q521" i="1"/>
  <c r="J522" i="1"/>
  <c r="L522" i="1"/>
  <c r="M522" i="1"/>
  <c r="N522" i="1"/>
  <c r="O522" i="1"/>
  <c r="Q522" i="1"/>
  <c r="J523" i="1"/>
  <c r="L523" i="1"/>
  <c r="M523" i="1"/>
  <c r="N523" i="1"/>
  <c r="O523" i="1"/>
  <c r="Q523" i="1"/>
  <c r="J524" i="1"/>
  <c r="L524" i="1"/>
  <c r="M524" i="1"/>
  <c r="N524" i="1"/>
  <c r="O524" i="1"/>
  <c r="Q524" i="1"/>
  <c r="J525" i="1"/>
  <c r="L525" i="1"/>
  <c r="M525" i="1"/>
  <c r="N525" i="1"/>
  <c r="O525" i="1"/>
  <c r="Q525" i="1"/>
  <c r="J526" i="1"/>
  <c r="L526" i="1"/>
  <c r="M526" i="1"/>
  <c r="N526" i="1"/>
  <c r="O526" i="1"/>
  <c r="Q526" i="1"/>
  <c r="J527" i="1"/>
  <c r="L527" i="1"/>
  <c r="M527" i="1"/>
  <c r="N527" i="1"/>
  <c r="O527" i="1"/>
  <c r="Q527" i="1"/>
  <c r="J528" i="1"/>
  <c r="L528" i="1"/>
  <c r="M528" i="1"/>
  <c r="N528" i="1"/>
  <c r="O528" i="1"/>
  <c r="Q528" i="1"/>
  <c r="J529" i="1"/>
  <c r="L529" i="1"/>
  <c r="M529" i="1"/>
  <c r="N529" i="1"/>
  <c r="O529" i="1"/>
  <c r="Q529" i="1"/>
  <c r="J530" i="1"/>
  <c r="L530" i="1"/>
  <c r="M530" i="1"/>
  <c r="N530" i="1"/>
  <c r="O530" i="1"/>
  <c r="Q530" i="1"/>
  <c r="J531" i="1"/>
  <c r="L531" i="1"/>
  <c r="M531" i="1"/>
  <c r="N531" i="1"/>
  <c r="O531" i="1"/>
  <c r="Q531" i="1"/>
  <c r="J532" i="1"/>
  <c r="L532" i="1"/>
  <c r="M532" i="1"/>
  <c r="N532" i="1"/>
  <c r="O532" i="1"/>
  <c r="Q532" i="1"/>
  <c r="J533" i="1"/>
  <c r="L533" i="1"/>
  <c r="M533" i="1"/>
  <c r="N533" i="1"/>
  <c r="O533" i="1"/>
  <c r="Q533" i="1"/>
  <c r="J534" i="1"/>
  <c r="L534" i="1"/>
  <c r="M534" i="1"/>
  <c r="N534" i="1"/>
  <c r="O534" i="1"/>
  <c r="Q534" i="1"/>
  <c r="J535" i="1"/>
  <c r="L535" i="1"/>
  <c r="M535" i="1"/>
  <c r="N535" i="1"/>
  <c r="O535" i="1"/>
  <c r="Q535" i="1"/>
  <c r="J536" i="1"/>
  <c r="L536" i="1"/>
  <c r="M536" i="1"/>
  <c r="N536" i="1"/>
  <c r="O536" i="1"/>
  <c r="Q536" i="1"/>
  <c r="J537" i="1"/>
  <c r="L537" i="1"/>
  <c r="M537" i="1"/>
  <c r="N537" i="1"/>
  <c r="O537" i="1"/>
  <c r="Q537" i="1"/>
  <c r="J538" i="1"/>
  <c r="L538" i="1"/>
  <c r="M538" i="1"/>
  <c r="N538" i="1"/>
  <c r="O538" i="1"/>
  <c r="Q538" i="1"/>
  <c r="J539" i="1"/>
  <c r="L539" i="1"/>
  <c r="M539" i="1"/>
  <c r="N539" i="1"/>
  <c r="O539" i="1"/>
  <c r="Q539" i="1"/>
  <c r="J540" i="1"/>
  <c r="L540" i="1"/>
  <c r="M540" i="1"/>
  <c r="N540" i="1"/>
  <c r="O540" i="1"/>
  <c r="Q540" i="1"/>
  <c r="J541" i="1"/>
  <c r="L541" i="1"/>
  <c r="M541" i="1"/>
  <c r="N541" i="1"/>
  <c r="O541" i="1"/>
  <c r="Q541" i="1"/>
  <c r="J542" i="1"/>
  <c r="L542" i="1"/>
  <c r="M542" i="1"/>
  <c r="N542" i="1"/>
  <c r="O542" i="1"/>
  <c r="Q542" i="1"/>
  <c r="J543" i="1"/>
  <c r="L543" i="1"/>
  <c r="M543" i="1"/>
  <c r="N543" i="1"/>
  <c r="O543" i="1"/>
  <c r="Q543" i="1"/>
  <c r="J544" i="1"/>
  <c r="L544" i="1"/>
  <c r="M544" i="1"/>
  <c r="N544" i="1"/>
  <c r="O544" i="1"/>
  <c r="Q544" i="1"/>
  <c r="J545" i="1"/>
  <c r="L545" i="1"/>
  <c r="M545" i="1"/>
  <c r="N545" i="1"/>
  <c r="O545" i="1"/>
  <c r="Q545" i="1"/>
  <c r="J546" i="1"/>
  <c r="L546" i="1"/>
  <c r="M546" i="1"/>
  <c r="N546" i="1"/>
  <c r="O546" i="1"/>
  <c r="Q546" i="1"/>
  <c r="J547" i="1"/>
  <c r="L547" i="1"/>
  <c r="M547" i="1"/>
  <c r="N547" i="1"/>
  <c r="O547" i="1"/>
  <c r="Q547" i="1"/>
  <c r="J548" i="1"/>
  <c r="L548" i="1"/>
  <c r="M548" i="1"/>
  <c r="N548" i="1"/>
  <c r="O548" i="1"/>
  <c r="Q548" i="1"/>
  <c r="J549" i="1"/>
  <c r="L549" i="1"/>
  <c r="M549" i="1"/>
  <c r="N549" i="1"/>
  <c r="O549" i="1"/>
  <c r="Q549" i="1"/>
  <c r="J550" i="1"/>
  <c r="L550" i="1"/>
  <c r="M550" i="1"/>
  <c r="N550" i="1"/>
  <c r="O550" i="1"/>
  <c r="Q550" i="1"/>
  <c r="J551" i="1"/>
  <c r="L551" i="1"/>
  <c r="M551" i="1"/>
  <c r="N551" i="1"/>
  <c r="O551" i="1"/>
  <c r="Q551" i="1"/>
  <c r="J552" i="1"/>
  <c r="L552" i="1"/>
  <c r="M552" i="1"/>
  <c r="N552" i="1"/>
  <c r="O552" i="1"/>
  <c r="Q552" i="1"/>
  <c r="J553" i="1"/>
  <c r="L553" i="1"/>
  <c r="M553" i="1"/>
  <c r="N553" i="1"/>
  <c r="O553" i="1"/>
  <c r="Q553" i="1"/>
  <c r="J554" i="1"/>
  <c r="L554" i="1"/>
  <c r="M554" i="1"/>
  <c r="N554" i="1"/>
  <c r="O554" i="1"/>
  <c r="Q554" i="1"/>
  <c r="J555" i="1"/>
  <c r="L555" i="1"/>
  <c r="M555" i="1"/>
  <c r="N555" i="1"/>
  <c r="O555" i="1"/>
  <c r="Q555" i="1"/>
  <c r="J556" i="1"/>
  <c r="L556" i="1"/>
  <c r="M556" i="1"/>
  <c r="N556" i="1"/>
  <c r="O556" i="1"/>
  <c r="Q556" i="1"/>
  <c r="J557" i="1"/>
  <c r="L557" i="1"/>
  <c r="M557" i="1"/>
  <c r="N557" i="1"/>
  <c r="O557" i="1"/>
  <c r="Q557" i="1"/>
  <c r="J558" i="1"/>
  <c r="L558" i="1"/>
  <c r="M558" i="1"/>
  <c r="N558" i="1"/>
  <c r="O558" i="1"/>
  <c r="Q558" i="1"/>
  <c r="J559" i="1"/>
  <c r="L559" i="1"/>
  <c r="M559" i="1"/>
  <c r="N559" i="1"/>
  <c r="O559" i="1"/>
  <c r="Q559" i="1"/>
  <c r="J560" i="1"/>
  <c r="L560" i="1"/>
  <c r="M560" i="1"/>
  <c r="N560" i="1"/>
  <c r="O560" i="1"/>
  <c r="Q560" i="1"/>
  <c r="J561" i="1"/>
  <c r="L561" i="1"/>
  <c r="M561" i="1"/>
  <c r="N561" i="1"/>
  <c r="O561" i="1"/>
  <c r="Q561" i="1"/>
  <c r="J562" i="1"/>
  <c r="L562" i="1"/>
  <c r="M562" i="1"/>
  <c r="N562" i="1"/>
  <c r="O562" i="1"/>
  <c r="Q562" i="1"/>
  <c r="J563" i="1"/>
  <c r="L563" i="1"/>
  <c r="M563" i="1"/>
  <c r="N563" i="1"/>
  <c r="O563" i="1"/>
  <c r="Q563" i="1"/>
  <c r="J564" i="1"/>
  <c r="L564" i="1"/>
  <c r="M564" i="1"/>
  <c r="N564" i="1"/>
  <c r="O564" i="1"/>
  <c r="Q564" i="1"/>
  <c r="J565" i="1"/>
  <c r="L565" i="1"/>
  <c r="M565" i="1"/>
  <c r="N565" i="1"/>
  <c r="O565" i="1"/>
  <c r="Q565" i="1"/>
  <c r="J566" i="1"/>
  <c r="L566" i="1"/>
  <c r="M566" i="1"/>
  <c r="N566" i="1"/>
  <c r="O566" i="1"/>
  <c r="Q566" i="1"/>
  <c r="J567" i="1"/>
  <c r="L567" i="1"/>
  <c r="M567" i="1"/>
  <c r="N567" i="1"/>
  <c r="O567" i="1"/>
  <c r="Q567" i="1"/>
  <c r="J568" i="1"/>
  <c r="L568" i="1"/>
  <c r="M568" i="1"/>
  <c r="N568" i="1"/>
  <c r="O568" i="1"/>
  <c r="Q568" i="1"/>
  <c r="J569" i="1"/>
  <c r="L569" i="1"/>
  <c r="M569" i="1"/>
  <c r="N569" i="1"/>
  <c r="O569" i="1"/>
  <c r="Q569" i="1"/>
  <c r="J570" i="1"/>
  <c r="L570" i="1"/>
  <c r="M570" i="1"/>
  <c r="N570" i="1"/>
  <c r="O570" i="1"/>
  <c r="Q570" i="1"/>
  <c r="J571" i="1"/>
  <c r="L571" i="1"/>
  <c r="M571" i="1"/>
  <c r="N571" i="1"/>
  <c r="O571" i="1"/>
  <c r="Q571" i="1"/>
  <c r="J572" i="1"/>
  <c r="L572" i="1"/>
  <c r="M572" i="1"/>
  <c r="N572" i="1"/>
  <c r="O572" i="1"/>
  <c r="Q572" i="1"/>
  <c r="J573" i="1"/>
  <c r="L573" i="1"/>
  <c r="M573" i="1"/>
  <c r="N573" i="1"/>
  <c r="O573" i="1"/>
  <c r="Q573" i="1"/>
  <c r="J574" i="1"/>
  <c r="L574" i="1"/>
  <c r="M574" i="1"/>
  <c r="N574" i="1"/>
  <c r="O574" i="1"/>
  <c r="Q574" i="1"/>
  <c r="J575" i="1"/>
  <c r="L575" i="1"/>
  <c r="M575" i="1"/>
  <c r="N575" i="1"/>
  <c r="O575" i="1"/>
  <c r="Q575" i="1"/>
  <c r="J576" i="1"/>
  <c r="L576" i="1"/>
  <c r="M576" i="1"/>
  <c r="N576" i="1"/>
  <c r="O576" i="1"/>
  <c r="Q576" i="1"/>
  <c r="J577" i="1"/>
  <c r="L577" i="1"/>
  <c r="M577" i="1"/>
  <c r="N577" i="1"/>
  <c r="O577" i="1"/>
  <c r="Q577" i="1"/>
  <c r="J578" i="1"/>
  <c r="L578" i="1"/>
  <c r="M578" i="1"/>
  <c r="N578" i="1"/>
  <c r="O578" i="1"/>
  <c r="Q578" i="1"/>
  <c r="J579" i="1"/>
  <c r="L579" i="1"/>
  <c r="M579" i="1"/>
  <c r="N579" i="1"/>
  <c r="O579" i="1"/>
  <c r="Q579" i="1"/>
  <c r="J580" i="1"/>
  <c r="L580" i="1"/>
  <c r="M580" i="1"/>
  <c r="N580" i="1"/>
  <c r="O580" i="1"/>
  <c r="Q580" i="1"/>
  <c r="J581" i="1"/>
  <c r="L581" i="1"/>
  <c r="M581" i="1"/>
  <c r="N581" i="1"/>
  <c r="O581" i="1"/>
  <c r="Q581" i="1"/>
  <c r="J582" i="1"/>
  <c r="L582" i="1"/>
  <c r="M582" i="1"/>
  <c r="N582" i="1"/>
  <c r="O582" i="1"/>
  <c r="Q582" i="1"/>
  <c r="J583" i="1"/>
  <c r="L583" i="1"/>
  <c r="M583" i="1"/>
  <c r="N583" i="1"/>
  <c r="O583" i="1"/>
  <c r="Q583" i="1"/>
  <c r="J584" i="1"/>
  <c r="L584" i="1"/>
  <c r="M584" i="1"/>
  <c r="N584" i="1"/>
  <c r="O584" i="1"/>
  <c r="Q584" i="1"/>
  <c r="J585" i="1"/>
  <c r="L585" i="1"/>
  <c r="M585" i="1"/>
  <c r="N585" i="1"/>
  <c r="O585" i="1"/>
  <c r="Q585" i="1"/>
  <c r="J586" i="1"/>
  <c r="L586" i="1"/>
  <c r="M586" i="1"/>
  <c r="N586" i="1"/>
  <c r="O586" i="1"/>
  <c r="Q586" i="1"/>
  <c r="J587" i="1"/>
  <c r="L587" i="1"/>
  <c r="M587" i="1"/>
  <c r="N587" i="1"/>
  <c r="O587" i="1"/>
  <c r="Q587" i="1"/>
  <c r="J588" i="1"/>
  <c r="L588" i="1"/>
  <c r="M588" i="1"/>
  <c r="N588" i="1"/>
  <c r="O588" i="1"/>
  <c r="Q588" i="1"/>
  <c r="J589" i="1"/>
  <c r="L589" i="1"/>
  <c r="M589" i="1"/>
  <c r="N589" i="1"/>
  <c r="O589" i="1"/>
  <c r="Q589" i="1"/>
  <c r="J590" i="1"/>
  <c r="L590" i="1"/>
  <c r="M590" i="1"/>
  <c r="N590" i="1"/>
  <c r="O590" i="1"/>
  <c r="Q590" i="1"/>
  <c r="J591" i="1"/>
  <c r="L591" i="1"/>
  <c r="M591" i="1"/>
  <c r="N591" i="1"/>
  <c r="O591" i="1"/>
  <c r="Q591" i="1"/>
  <c r="J592" i="1"/>
  <c r="L592" i="1"/>
  <c r="M592" i="1"/>
  <c r="N592" i="1"/>
  <c r="O592" i="1"/>
  <c r="Q592" i="1"/>
  <c r="J593" i="1"/>
  <c r="L593" i="1"/>
  <c r="M593" i="1"/>
  <c r="N593" i="1"/>
  <c r="O593" i="1"/>
  <c r="Q593" i="1"/>
  <c r="J594" i="1"/>
  <c r="L594" i="1"/>
  <c r="M594" i="1"/>
  <c r="N594" i="1"/>
  <c r="O594" i="1"/>
  <c r="Q594" i="1"/>
  <c r="J595" i="1"/>
  <c r="L595" i="1"/>
  <c r="M595" i="1"/>
  <c r="N595" i="1"/>
  <c r="O595" i="1"/>
  <c r="Q595" i="1"/>
  <c r="J596" i="1"/>
  <c r="L596" i="1"/>
  <c r="M596" i="1"/>
  <c r="N596" i="1"/>
  <c r="O596" i="1"/>
  <c r="Q596" i="1"/>
  <c r="J597" i="1"/>
  <c r="L597" i="1"/>
  <c r="M597" i="1"/>
  <c r="N597" i="1"/>
  <c r="O597" i="1"/>
  <c r="Q597" i="1"/>
  <c r="J598" i="1"/>
  <c r="L598" i="1"/>
  <c r="M598" i="1"/>
  <c r="N598" i="1"/>
  <c r="O598" i="1"/>
  <c r="Q598" i="1"/>
  <c r="J599" i="1"/>
  <c r="L599" i="1"/>
  <c r="M599" i="1"/>
  <c r="N599" i="1"/>
  <c r="O599" i="1"/>
  <c r="Q599" i="1"/>
  <c r="J600" i="1"/>
  <c r="L600" i="1"/>
  <c r="M600" i="1"/>
  <c r="N600" i="1"/>
  <c r="O600" i="1"/>
  <c r="Q600" i="1"/>
  <c r="J601" i="1"/>
  <c r="L601" i="1"/>
  <c r="M601" i="1"/>
  <c r="N601" i="1"/>
  <c r="O601" i="1"/>
  <c r="Q601" i="1"/>
  <c r="J602" i="1"/>
  <c r="L602" i="1"/>
  <c r="M602" i="1"/>
  <c r="N602" i="1"/>
  <c r="O602" i="1"/>
  <c r="Q602" i="1"/>
  <c r="J603" i="1"/>
  <c r="L603" i="1"/>
  <c r="M603" i="1"/>
  <c r="N603" i="1"/>
  <c r="O603" i="1"/>
  <c r="Q603" i="1"/>
  <c r="J604" i="1"/>
  <c r="L604" i="1"/>
  <c r="M604" i="1"/>
  <c r="N604" i="1"/>
  <c r="O604" i="1"/>
  <c r="Q604" i="1"/>
  <c r="J605" i="1"/>
  <c r="L605" i="1"/>
  <c r="M605" i="1"/>
  <c r="N605" i="1"/>
  <c r="O605" i="1"/>
  <c r="Q605" i="1"/>
  <c r="J606" i="1"/>
  <c r="L606" i="1"/>
  <c r="M606" i="1"/>
  <c r="N606" i="1"/>
  <c r="O606" i="1"/>
  <c r="Q606" i="1"/>
  <c r="J607" i="1"/>
  <c r="L607" i="1"/>
  <c r="M607" i="1"/>
  <c r="N607" i="1"/>
  <c r="O607" i="1"/>
  <c r="Q607" i="1"/>
  <c r="J608" i="1"/>
  <c r="L608" i="1"/>
  <c r="M608" i="1"/>
  <c r="N608" i="1"/>
  <c r="O608" i="1"/>
  <c r="Q608" i="1"/>
  <c r="J609" i="1"/>
  <c r="L609" i="1"/>
  <c r="M609" i="1"/>
  <c r="N609" i="1"/>
  <c r="O609" i="1"/>
  <c r="Q609" i="1"/>
  <c r="J610" i="1"/>
  <c r="L610" i="1"/>
  <c r="M610" i="1"/>
  <c r="N610" i="1"/>
  <c r="O610" i="1"/>
  <c r="Q610" i="1"/>
  <c r="J611" i="1"/>
  <c r="L611" i="1"/>
  <c r="M611" i="1"/>
  <c r="N611" i="1"/>
  <c r="O611" i="1"/>
  <c r="Q611" i="1"/>
  <c r="J612" i="1"/>
  <c r="L612" i="1"/>
  <c r="M612" i="1"/>
  <c r="N612" i="1"/>
  <c r="O612" i="1"/>
  <c r="Q612" i="1"/>
  <c r="J613" i="1"/>
  <c r="L613" i="1"/>
  <c r="M613" i="1"/>
  <c r="N613" i="1"/>
  <c r="O613" i="1"/>
  <c r="Q613" i="1"/>
  <c r="J614" i="1"/>
  <c r="L614" i="1"/>
  <c r="M614" i="1"/>
  <c r="N614" i="1"/>
  <c r="O614" i="1"/>
  <c r="Q614" i="1"/>
  <c r="J615" i="1"/>
  <c r="L615" i="1"/>
  <c r="M615" i="1"/>
  <c r="N615" i="1"/>
  <c r="O615" i="1"/>
  <c r="Q615" i="1"/>
  <c r="J616" i="1"/>
  <c r="L616" i="1"/>
  <c r="M616" i="1"/>
  <c r="N616" i="1"/>
  <c r="O616" i="1"/>
  <c r="Q616" i="1"/>
  <c r="J617" i="1"/>
  <c r="L617" i="1"/>
  <c r="M617" i="1"/>
  <c r="N617" i="1"/>
  <c r="O617" i="1"/>
  <c r="Q617" i="1"/>
  <c r="J618" i="1"/>
  <c r="L618" i="1"/>
  <c r="M618" i="1"/>
  <c r="N618" i="1"/>
  <c r="O618" i="1"/>
  <c r="Q618" i="1"/>
  <c r="J619" i="1"/>
  <c r="L619" i="1"/>
  <c r="M619" i="1"/>
  <c r="N619" i="1"/>
  <c r="O619" i="1"/>
  <c r="Q619" i="1"/>
  <c r="J620" i="1"/>
  <c r="L620" i="1"/>
  <c r="M620" i="1"/>
  <c r="N620" i="1"/>
  <c r="O620" i="1"/>
  <c r="Q620" i="1"/>
  <c r="J621" i="1"/>
  <c r="L621" i="1"/>
  <c r="M621" i="1"/>
  <c r="N621" i="1"/>
  <c r="O621" i="1"/>
  <c r="Q621" i="1"/>
  <c r="J622" i="1"/>
  <c r="L622" i="1"/>
  <c r="M622" i="1"/>
  <c r="N622" i="1"/>
  <c r="O622" i="1"/>
  <c r="Q622" i="1"/>
  <c r="J623" i="1"/>
  <c r="L623" i="1"/>
  <c r="M623" i="1"/>
  <c r="N623" i="1"/>
  <c r="O623" i="1"/>
  <c r="Q623" i="1"/>
  <c r="J624" i="1"/>
  <c r="L624" i="1"/>
  <c r="M624" i="1"/>
  <c r="N624" i="1"/>
  <c r="O624" i="1"/>
  <c r="Q624" i="1"/>
  <c r="J625" i="1"/>
  <c r="L625" i="1"/>
  <c r="M625" i="1"/>
  <c r="N625" i="1"/>
  <c r="O625" i="1"/>
  <c r="Q625" i="1"/>
  <c r="J626" i="1"/>
  <c r="L626" i="1"/>
  <c r="M626" i="1"/>
  <c r="N626" i="1"/>
  <c r="O626" i="1"/>
  <c r="Q626" i="1"/>
  <c r="J627" i="1"/>
  <c r="L627" i="1"/>
  <c r="M627" i="1"/>
  <c r="N627" i="1"/>
  <c r="O627" i="1"/>
  <c r="Q627" i="1"/>
  <c r="J628" i="1"/>
  <c r="L628" i="1"/>
  <c r="M628" i="1"/>
  <c r="N628" i="1"/>
  <c r="O628" i="1"/>
  <c r="Q628" i="1"/>
  <c r="J629" i="1"/>
  <c r="L629" i="1"/>
  <c r="M629" i="1"/>
  <c r="N629" i="1"/>
  <c r="O629" i="1"/>
  <c r="Q629" i="1"/>
  <c r="J630" i="1"/>
  <c r="L630" i="1"/>
  <c r="M630" i="1"/>
  <c r="N630" i="1"/>
  <c r="O630" i="1"/>
  <c r="Q630" i="1"/>
  <c r="J631" i="1"/>
  <c r="L631" i="1"/>
  <c r="M631" i="1"/>
  <c r="N631" i="1"/>
  <c r="O631" i="1"/>
  <c r="Q631" i="1"/>
  <c r="J632" i="1"/>
  <c r="L632" i="1"/>
  <c r="M632" i="1"/>
  <c r="N632" i="1"/>
  <c r="O632" i="1"/>
  <c r="Q632" i="1"/>
  <c r="J633" i="1"/>
  <c r="L633" i="1"/>
  <c r="M633" i="1"/>
  <c r="N633" i="1"/>
  <c r="O633" i="1"/>
  <c r="Q633" i="1"/>
  <c r="J634" i="1"/>
  <c r="L634" i="1"/>
  <c r="M634" i="1"/>
  <c r="N634" i="1"/>
  <c r="O634" i="1"/>
  <c r="Q634" i="1"/>
  <c r="J635" i="1"/>
  <c r="L635" i="1"/>
  <c r="M635" i="1"/>
  <c r="N635" i="1"/>
  <c r="O635" i="1"/>
  <c r="Q635" i="1"/>
  <c r="J636" i="1"/>
  <c r="L636" i="1"/>
  <c r="M636" i="1"/>
  <c r="N636" i="1"/>
  <c r="O636" i="1"/>
  <c r="Q636" i="1"/>
  <c r="J637" i="1"/>
  <c r="L637" i="1"/>
  <c r="M637" i="1"/>
  <c r="N637" i="1"/>
  <c r="O637" i="1"/>
  <c r="Q637" i="1"/>
  <c r="J638" i="1"/>
  <c r="L638" i="1"/>
  <c r="M638" i="1"/>
  <c r="N638" i="1"/>
  <c r="O638" i="1"/>
  <c r="Q638" i="1"/>
  <c r="J639" i="1"/>
  <c r="L639" i="1"/>
  <c r="M639" i="1"/>
  <c r="N639" i="1"/>
  <c r="O639" i="1"/>
  <c r="Q639" i="1"/>
  <c r="J640" i="1"/>
  <c r="L640" i="1"/>
  <c r="M640" i="1"/>
  <c r="N640" i="1"/>
  <c r="O640" i="1"/>
  <c r="Q640" i="1"/>
  <c r="J641" i="1"/>
  <c r="L641" i="1"/>
  <c r="M641" i="1"/>
  <c r="N641" i="1"/>
  <c r="O641" i="1"/>
  <c r="Q641" i="1"/>
  <c r="J642" i="1"/>
  <c r="L642" i="1"/>
  <c r="M642" i="1"/>
  <c r="N642" i="1"/>
  <c r="O642" i="1"/>
  <c r="Q642" i="1"/>
  <c r="J643" i="1"/>
  <c r="L643" i="1"/>
  <c r="M643" i="1"/>
  <c r="N643" i="1"/>
  <c r="O643" i="1"/>
  <c r="Q643" i="1"/>
  <c r="J644" i="1"/>
  <c r="L644" i="1"/>
  <c r="M644" i="1"/>
  <c r="N644" i="1"/>
  <c r="O644" i="1"/>
  <c r="Q644" i="1"/>
  <c r="J645" i="1"/>
  <c r="L645" i="1"/>
  <c r="M645" i="1"/>
  <c r="N645" i="1"/>
  <c r="O645" i="1"/>
  <c r="Q645" i="1"/>
  <c r="J646" i="1"/>
  <c r="L646" i="1"/>
  <c r="M646" i="1"/>
  <c r="N646" i="1"/>
  <c r="O646" i="1"/>
  <c r="Q646" i="1"/>
  <c r="J647" i="1"/>
  <c r="L647" i="1"/>
  <c r="M647" i="1"/>
  <c r="N647" i="1"/>
  <c r="O647" i="1"/>
  <c r="Q647" i="1"/>
  <c r="J648" i="1"/>
  <c r="L648" i="1"/>
  <c r="M648" i="1"/>
  <c r="N648" i="1"/>
  <c r="O648" i="1"/>
  <c r="Q648" i="1"/>
  <c r="J649" i="1"/>
  <c r="L649" i="1"/>
  <c r="M649" i="1"/>
  <c r="N649" i="1"/>
  <c r="O649" i="1"/>
  <c r="Q649" i="1"/>
  <c r="J650" i="1"/>
  <c r="L650" i="1"/>
  <c r="M650" i="1"/>
  <c r="N650" i="1"/>
  <c r="O650" i="1"/>
  <c r="Q650" i="1"/>
  <c r="J651" i="1"/>
  <c r="L651" i="1"/>
  <c r="M651" i="1"/>
  <c r="N651" i="1"/>
  <c r="O651" i="1"/>
  <c r="Q651" i="1"/>
  <c r="J652" i="1"/>
  <c r="L652" i="1"/>
  <c r="M652" i="1"/>
  <c r="N652" i="1"/>
  <c r="O652" i="1"/>
  <c r="Q652" i="1"/>
  <c r="J653" i="1"/>
  <c r="L653" i="1"/>
  <c r="M653" i="1"/>
  <c r="N653" i="1"/>
  <c r="O653" i="1"/>
  <c r="Q653" i="1"/>
  <c r="J654" i="1"/>
  <c r="L654" i="1"/>
  <c r="M654" i="1"/>
  <c r="N654" i="1"/>
  <c r="O654" i="1"/>
  <c r="Q654" i="1"/>
  <c r="J655" i="1"/>
  <c r="L655" i="1"/>
  <c r="M655" i="1"/>
  <c r="N655" i="1"/>
  <c r="O655" i="1"/>
  <c r="Q655" i="1"/>
  <c r="J656" i="1"/>
  <c r="L656" i="1"/>
  <c r="M656" i="1"/>
  <c r="N656" i="1"/>
  <c r="O656" i="1"/>
  <c r="Q656" i="1"/>
  <c r="J657" i="1"/>
  <c r="L657" i="1"/>
  <c r="M657" i="1"/>
  <c r="N657" i="1"/>
  <c r="O657" i="1"/>
  <c r="Q657" i="1"/>
  <c r="J658" i="1"/>
  <c r="L658" i="1"/>
  <c r="M658" i="1"/>
  <c r="N658" i="1"/>
  <c r="O658" i="1"/>
  <c r="Q658" i="1"/>
  <c r="J659" i="1"/>
  <c r="L659" i="1"/>
  <c r="M659" i="1"/>
  <c r="N659" i="1"/>
  <c r="O659" i="1"/>
  <c r="Q659" i="1"/>
  <c r="J660" i="1"/>
  <c r="L660" i="1"/>
  <c r="M660" i="1"/>
  <c r="N660" i="1"/>
  <c r="O660" i="1"/>
  <c r="Q660" i="1"/>
  <c r="J661" i="1"/>
  <c r="L661" i="1"/>
  <c r="M661" i="1"/>
  <c r="N661" i="1"/>
  <c r="O661" i="1"/>
  <c r="Q661" i="1"/>
  <c r="J662" i="1"/>
  <c r="L662" i="1"/>
  <c r="M662" i="1"/>
  <c r="N662" i="1"/>
  <c r="O662" i="1"/>
  <c r="Q662" i="1"/>
  <c r="J663" i="1"/>
  <c r="L663" i="1"/>
  <c r="M663" i="1"/>
  <c r="N663" i="1"/>
  <c r="O663" i="1"/>
  <c r="Q663" i="1"/>
  <c r="J664" i="1"/>
  <c r="L664" i="1"/>
  <c r="M664" i="1"/>
  <c r="N664" i="1"/>
  <c r="O664" i="1"/>
  <c r="Q664" i="1"/>
  <c r="J665" i="1"/>
  <c r="L665" i="1"/>
  <c r="M665" i="1"/>
  <c r="N665" i="1"/>
  <c r="O665" i="1"/>
  <c r="Q665" i="1"/>
  <c r="J666" i="1"/>
  <c r="L666" i="1"/>
  <c r="M666" i="1"/>
  <c r="N666" i="1"/>
  <c r="O666" i="1"/>
  <c r="Q666" i="1"/>
  <c r="J667" i="1"/>
  <c r="L667" i="1"/>
  <c r="M667" i="1"/>
  <c r="N667" i="1"/>
  <c r="O667" i="1"/>
  <c r="Q667" i="1"/>
  <c r="J668" i="1"/>
  <c r="L668" i="1"/>
  <c r="M668" i="1"/>
  <c r="N668" i="1"/>
  <c r="O668" i="1"/>
  <c r="Q668" i="1"/>
  <c r="J669" i="1"/>
  <c r="L669" i="1"/>
  <c r="M669" i="1"/>
  <c r="N669" i="1"/>
  <c r="O669" i="1"/>
  <c r="Q669" i="1"/>
  <c r="J670" i="1"/>
  <c r="L670" i="1"/>
  <c r="M670" i="1"/>
  <c r="N670" i="1"/>
  <c r="O670" i="1"/>
  <c r="Q670" i="1"/>
  <c r="J671" i="1"/>
  <c r="L671" i="1"/>
  <c r="M671" i="1"/>
  <c r="N671" i="1"/>
  <c r="O671" i="1"/>
  <c r="Q671" i="1"/>
  <c r="J672" i="1"/>
  <c r="L672" i="1"/>
  <c r="M672" i="1"/>
  <c r="N672" i="1"/>
  <c r="O672" i="1"/>
  <c r="Q672" i="1"/>
  <c r="J673" i="1"/>
  <c r="L673" i="1"/>
  <c r="M673" i="1"/>
  <c r="N673" i="1"/>
  <c r="O673" i="1"/>
  <c r="Q673" i="1"/>
  <c r="J674" i="1"/>
  <c r="L674" i="1"/>
  <c r="M674" i="1"/>
  <c r="N674" i="1"/>
  <c r="O674" i="1"/>
  <c r="Q674" i="1"/>
  <c r="J675" i="1"/>
  <c r="L675" i="1"/>
  <c r="M675" i="1"/>
  <c r="N675" i="1"/>
  <c r="O675" i="1"/>
  <c r="Q675" i="1"/>
  <c r="J676" i="1"/>
  <c r="L676" i="1"/>
  <c r="M676" i="1"/>
  <c r="N676" i="1"/>
  <c r="O676" i="1"/>
  <c r="Q676" i="1"/>
  <c r="J677" i="1"/>
  <c r="L677" i="1"/>
  <c r="M677" i="1"/>
  <c r="N677" i="1"/>
  <c r="O677" i="1"/>
  <c r="Q677" i="1"/>
  <c r="J678" i="1"/>
  <c r="L678" i="1"/>
  <c r="M678" i="1"/>
  <c r="N678" i="1"/>
  <c r="O678" i="1"/>
  <c r="Q678" i="1"/>
  <c r="J679" i="1"/>
  <c r="L679" i="1"/>
  <c r="M679" i="1"/>
  <c r="N679" i="1"/>
  <c r="O679" i="1"/>
  <c r="Q679" i="1"/>
  <c r="J680" i="1"/>
  <c r="L680" i="1"/>
  <c r="M680" i="1"/>
  <c r="N680" i="1"/>
  <c r="O680" i="1"/>
  <c r="Q680" i="1"/>
  <c r="J681" i="1"/>
  <c r="L681" i="1"/>
  <c r="M681" i="1"/>
  <c r="N681" i="1"/>
  <c r="O681" i="1"/>
  <c r="Q681" i="1"/>
  <c r="J682" i="1"/>
  <c r="L682" i="1"/>
  <c r="M682" i="1"/>
  <c r="N682" i="1"/>
  <c r="O682" i="1"/>
  <c r="Q682" i="1"/>
  <c r="J683" i="1"/>
  <c r="L683" i="1"/>
  <c r="M683" i="1"/>
  <c r="N683" i="1"/>
  <c r="O683" i="1"/>
  <c r="Q683" i="1"/>
  <c r="J684" i="1"/>
  <c r="L684" i="1"/>
  <c r="M684" i="1"/>
  <c r="N684" i="1"/>
  <c r="O684" i="1"/>
  <c r="Q684" i="1"/>
  <c r="J685" i="1"/>
  <c r="L685" i="1"/>
  <c r="M685" i="1"/>
  <c r="N685" i="1"/>
  <c r="O685" i="1"/>
  <c r="Q685" i="1"/>
  <c r="J686" i="1"/>
  <c r="L686" i="1"/>
  <c r="M686" i="1"/>
  <c r="N686" i="1"/>
  <c r="O686" i="1"/>
  <c r="Q686" i="1"/>
  <c r="J687" i="1"/>
  <c r="L687" i="1"/>
  <c r="M687" i="1"/>
  <c r="N687" i="1"/>
  <c r="O687" i="1"/>
  <c r="Q687" i="1"/>
  <c r="J688" i="1"/>
  <c r="L688" i="1"/>
  <c r="M688" i="1"/>
  <c r="N688" i="1"/>
  <c r="O688" i="1"/>
  <c r="Q688" i="1"/>
  <c r="J689" i="1"/>
  <c r="L689" i="1"/>
  <c r="M689" i="1"/>
  <c r="N689" i="1"/>
  <c r="O689" i="1"/>
  <c r="Q689" i="1"/>
  <c r="J690" i="1"/>
  <c r="L690" i="1"/>
  <c r="M690" i="1"/>
  <c r="N690" i="1"/>
  <c r="O690" i="1"/>
  <c r="Q690" i="1"/>
  <c r="J691" i="1"/>
  <c r="L691" i="1"/>
  <c r="M691" i="1"/>
  <c r="N691" i="1"/>
  <c r="O691" i="1"/>
  <c r="Q691" i="1"/>
  <c r="J692" i="1"/>
  <c r="L692" i="1"/>
  <c r="M692" i="1"/>
  <c r="N692" i="1"/>
  <c r="O692" i="1"/>
  <c r="Q692" i="1"/>
  <c r="J693" i="1"/>
  <c r="L693" i="1"/>
  <c r="M693" i="1"/>
  <c r="N693" i="1"/>
  <c r="O693" i="1"/>
  <c r="Q693" i="1"/>
  <c r="J694" i="1"/>
  <c r="L694" i="1"/>
  <c r="M694" i="1"/>
  <c r="N694" i="1"/>
  <c r="O694" i="1"/>
  <c r="Q694" i="1"/>
  <c r="J695" i="1"/>
  <c r="L695" i="1"/>
  <c r="M695" i="1"/>
  <c r="N695" i="1"/>
  <c r="O695" i="1"/>
  <c r="Q695" i="1"/>
  <c r="J696" i="1"/>
  <c r="L696" i="1"/>
  <c r="M696" i="1"/>
  <c r="N696" i="1"/>
  <c r="O696" i="1"/>
  <c r="Q696" i="1"/>
  <c r="J697" i="1"/>
  <c r="L697" i="1"/>
  <c r="M697" i="1"/>
  <c r="N697" i="1"/>
  <c r="O697" i="1"/>
  <c r="Q697" i="1"/>
  <c r="J698" i="1"/>
  <c r="L698" i="1"/>
  <c r="M698" i="1"/>
  <c r="N698" i="1"/>
  <c r="O698" i="1"/>
  <c r="Q698" i="1"/>
  <c r="J699" i="1"/>
  <c r="L699" i="1"/>
  <c r="M699" i="1"/>
  <c r="N699" i="1"/>
  <c r="O699" i="1"/>
  <c r="Q699" i="1"/>
  <c r="J700" i="1"/>
  <c r="L700" i="1"/>
  <c r="M700" i="1"/>
  <c r="N700" i="1"/>
  <c r="O700" i="1"/>
  <c r="Q700" i="1"/>
  <c r="J701" i="1"/>
  <c r="L701" i="1"/>
  <c r="M701" i="1"/>
  <c r="N701" i="1"/>
  <c r="O701" i="1"/>
  <c r="Q701" i="1"/>
  <c r="J702" i="1"/>
  <c r="L702" i="1"/>
  <c r="M702" i="1"/>
  <c r="N702" i="1"/>
  <c r="O702" i="1"/>
  <c r="Q702" i="1"/>
  <c r="J703" i="1"/>
  <c r="L703" i="1"/>
  <c r="M703" i="1"/>
  <c r="N703" i="1"/>
  <c r="O703" i="1"/>
  <c r="Q703" i="1"/>
  <c r="J704" i="1"/>
  <c r="L704" i="1"/>
  <c r="M704" i="1"/>
  <c r="N704" i="1"/>
  <c r="O704" i="1"/>
  <c r="Q704" i="1"/>
  <c r="J705" i="1"/>
  <c r="L705" i="1"/>
  <c r="M705" i="1"/>
  <c r="N705" i="1"/>
  <c r="O705" i="1"/>
  <c r="Q705" i="1"/>
  <c r="J706" i="1"/>
  <c r="L706" i="1"/>
  <c r="M706" i="1"/>
  <c r="N706" i="1"/>
  <c r="O706" i="1"/>
  <c r="Q706" i="1"/>
  <c r="J707" i="1"/>
  <c r="L707" i="1"/>
  <c r="M707" i="1"/>
  <c r="N707" i="1"/>
  <c r="O707" i="1"/>
  <c r="Q707" i="1"/>
  <c r="J708" i="1"/>
  <c r="L708" i="1"/>
  <c r="M708" i="1"/>
  <c r="N708" i="1"/>
  <c r="O708" i="1"/>
  <c r="Q708" i="1"/>
  <c r="J709" i="1"/>
  <c r="L709" i="1"/>
  <c r="M709" i="1"/>
  <c r="N709" i="1"/>
  <c r="O709" i="1"/>
  <c r="Q709" i="1"/>
  <c r="J710" i="1"/>
  <c r="L710" i="1"/>
  <c r="M710" i="1"/>
  <c r="N710" i="1"/>
  <c r="O710" i="1"/>
  <c r="Q710" i="1"/>
  <c r="J711" i="1"/>
  <c r="L711" i="1"/>
  <c r="M711" i="1"/>
  <c r="N711" i="1"/>
  <c r="O711" i="1"/>
  <c r="Q711" i="1"/>
  <c r="J712" i="1"/>
  <c r="L712" i="1"/>
  <c r="M712" i="1"/>
  <c r="N712" i="1"/>
  <c r="O712" i="1"/>
  <c r="Q712" i="1"/>
  <c r="J713" i="1"/>
  <c r="L713" i="1"/>
  <c r="M713" i="1"/>
  <c r="N713" i="1"/>
  <c r="O713" i="1"/>
  <c r="Q713" i="1"/>
  <c r="J714" i="1"/>
  <c r="L714" i="1"/>
  <c r="M714" i="1"/>
  <c r="N714" i="1"/>
  <c r="O714" i="1"/>
  <c r="Q714" i="1"/>
  <c r="J715" i="1"/>
  <c r="L715" i="1"/>
  <c r="M715" i="1"/>
  <c r="N715" i="1"/>
  <c r="O715" i="1"/>
  <c r="Q715" i="1"/>
  <c r="J716" i="1"/>
  <c r="L716" i="1"/>
  <c r="M716" i="1"/>
  <c r="N716" i="1"/>
  <c r="O716" i="1"/>
  <c r="Q716" i="1"/>
  <c r="J717" i="1"/>
  <c r="L717" i="1"/>
  <c r="M717" i="1"/>
  <c r="N717" i="1"/>
  <c r="O717" i="1"/>
  <c r="Q717" i="1"/>
  <c r="J718" i="1"/>
  <c r="L718" i="1"/>
  <c r="M718" i="1"/>
  <c r="N718" i="1"/>
  <c r="O718" i="1"/>
  <c r="Q718" i="1"/>
  <c r="J719" i="1"/>
  <c r="L719" i="1"/>
  <c r="M719" i="1"/>
  <c r="N719" i="1"/>
  <c r="O719" i="1"/>
  <c r="Q719" i="1"/>
  <c r="J720" i="1"/>
  <c r="L720" i="1"/>
  <c r="M720" i="1"/>
  <c r="N720" i="1"/>
  <c r="O720" i="1"/>
  <c r="Q720" i="1"/>
  <c r="J721" i="1"/>
  <c r="L721" i="1"/>
  <c r="M721" i="1"/>
  <c r="N721" i="1"/>
  <c r="O721" i="1"/>
  <c r="Q721" i="1"/>
  <c r="J722" i="1"/>
  <c r="L722" i="1"/>
  <c r="M722" i="1"/>
  <c r="N722" i="1"/>
  <c r="O722" i="1"/>
  <c r="Q722" i="1"/>
  <c r="J723" i="1"/>
  <c r="L723" i="1"/>
  <c r="M723" i="1"/>
  <c r="N723" i="1"/>
  <c r="O723" i="1"/>
  <c r="Q723" i="1"/>
  <c r="J724" i="1"/>
  <c r="L724" i="1"/>
  <c r="M724" i="1"/>
  <c r="N724" i="1"/>
  <c r="O724" i="1"/>
  <c r="Q724" i="1"/>
  <c r="J725" i="1"/>
  <c r="L725" i="1"/>
  <c r="M725" i="1"/>
  <c r="N725" i="1"/>
  <c r="O725" i="1"/>
  <c r="Q725" i="1"/>
  <c r="J726" i="1"/>
  <c r="L726" i="1"/>
  <c r="M726" i="1"/>
  <c r="N726" i="1"/>
  <c r="O726" i="1"/>
  <c r="Q726" i="1"/>
  <c r="J727" i="1"/>
  <c r="L727" i="1"/>
  <c r="M727" i="1"/>
  <c r="N727" i="1"/>
  <c r="O727" i="1"/>
  <c r="Q727" i="1"/>
  <c r="J728" i="1"/>
  <c r="L728" i="1"/>
  <c r="M728" i="1"/>
  <c r="N728" i="1"/>
  <c r="O728" i="1"/>
  <c r="Q728" i="1"/>
  <c r="J729" i="1"/>
  <c r="L729" i="1"/>
  <c r="M729" i="1"/>
  <c r="N729" i="1"/>
  <c r="O729" i="1"/>
  <c r="Q729" i="1"/>
  <c r="J730" i="1"/>
  <c r="L730" i="1"/>
  <c r="M730" i="1"/>
  <c r="N730" i="1"/>
  <c r="O730" i="1"/>
  <c r="Q730" i="1"/>
  <c r="J731" i="1"/>
  <c r="L731" i="1"/>
  <c r="M731" i="1"/>
  <c r="N731" i="1"/>
  <c r="O731" i="1"/>
  <c r="Q731" i="1"/>
  <c r="J732" i="1"/>
  <c r="L732" i="1"/>
  <c r="M732" i="1"/>
  <c r="N732" i="1"/>
  <c r="O732" i="1"/>
  <c r="Q732" i="1"/>
  <c r="J733" i="1"/>
  <c r="L733" i="1"/>
  <c r="M733" i="1"/>
  <c r="N733" i="1"/>
  <c r="O733" i="1"/>
  <c r="Q733" i="1"/>
  <c r="J734" i="1"/>
  <c r="L734" i="1"/>
  <c r="M734" i="1"/>
  <c r="N734" i="1"/>
  <c r="O734" i="1"/>
  <c r="Q734" i="1"/>
  <c r="J735" i="1"/>
  <c r="L735" i="1"/>
  <c r="M735" i="1"/>
  <c r="N735" i="1"/>
  <c r="O735" i="1"/>
  <c r="Q735" i="1"/>
  <c r="J736" i="1"/>
  <c r="L736" i="1"/>
  <c r="M736" i="1"/>
  <c r="N736" i="1"/>
  <c r="O736" i="1"/>
  <c r="Q736" i="1"/>
  <c r="J737" i="1"/>
  <c r="L737" i="1"/>
  <c r="M737" i="1"/>
  <c r="N737" i="1"/>
  <c r="O737" i="1"/>
  <c r="Q737" i="1"/>
  <c r="J738" i="1"/>
  <c r="L738" i="1"/>
  <c r="M738" i="1"/>
  <c r="N738" i="1"/>
  <c r="O738" i="1"/>
  <c r="Q738" i="1"/>
  <c r="J739" i="1"/>
  <c r="L739" i="1"/>
  <c r="M739" i="1"/>
  <c r="N739" i="1"/>
  <c r="O739" i="1"/>
  <c r="Q739" i="1"/>
  <c r="J740" i="1"/>
  <c r="L740" i="1"/>
  <c r="M740" i="1"/>
  <c r="N740" i="1"/>
  <c r="O740" i="1"/>
  <c r="Q740" i="1"/>
  <c r="J741" i="1"/>
  <c r="L741" i="1"/>
  <c r="M741" i="1"/>
  <c r="N741" i="1"/>
  <c r="O741" i="1"/>
  <c r="Q741" i="1"/>
  <c r="J742" i="1"/>
  <c r="L742" i="1"/>
  <c r="M742" i="1"/>
  <c r="N742" i="1"/>
  <c r="O742" i="1"/>
  <c r="Q742" i="1"/>
  <c r="J743" i="1"/>
  <c r="L743" i="1"/>
  <c r="M743" i="1"/>
  <c r="N743" i="1"/>
  <c r="O743" i="1"/>
  <c r="Q743" i="1"/>
  <c r="J744" i="1"/>
  <c r="L744" i="1"/>
  <c r="M744" i="1"/>
  <c r="N744" i="1"/>
  <c r="O744" i="1"/>
  <c r="Q744" i="1"/>
  <c r="J745" i="1"/>
  <c r="L745" i="1"/>
  <c r="M745" i="1"/>
  <c r="N745" i="1"/>
  <c r="O745" i="1"/>
  <c r="Q745" i="1"/>
  <c r="J746" i="1"/>
  <c r="L746" i="1"/>
  <c r="M746" i="1"/>
  <c r="N746" i="1"/>
  <c r="O746" i="1"/>
  <c r="Q746" i="1"/>
  <c r="J747" i="1"/>
  <c r="L747" i="1"/>
  <c r="M747" i="1"/>
  <c r="N747" i="1"/>
  <c r="O747" i="1"/>
  <c r="Q747" i="1"/>
  <c r="J748" i="1"/>
  <c r="L748" i="1"/>
  <c r="M748" i="1"/>
  <c r="N748" i="1"/>
  <c r="O748" i="1"/>
  <c r="Q748" i="1"/>
  <c r="J749" i="1"/>
  <c r="L749" i="1"/>
  <c r="M749" i="1"/>
  <c r="N749" i="1"/>
  <c r="O749" i="1"/>
  <c r="Q749" i="1"/>
  <c r="J750" i="1"/>
  <c r="L750" i="1"/>
  <c r="M750" i="1"/>
  <c r="N750" i="1"/>
  <c r="O750" i="1"/>
  <c r="Q750" i="1"/>
  <c r="J751" i="1"/>
  <c r="L751" i="1"/>
  <c r="M751" i="1"/>
  <c r="N751" i="1"/>
  <c r="O751" i="1"/>
  <c r="Q751" i="1"/>
  <c r="J752" i="1"/>
  <c r="L752" i="1"/>
  <c r="M752" i="1"/>
  <c r="N752" i="1"/>
  <c r="O752" i="1"/>
  <c r="Q752" i="1"/>
  <c r="J753" i="1"/>
  <c r="L753" i="1"/>
  <c r="M753" i="1"/>
  <c r="N753" i="1"/>
  <c r="O753" i="1"/>
  <c r="Q753" i="1"/>
  <c r="J754" i="1"/>
  <c r="L754" i="1"/>
  <c r="M754" i="1"/>
  <c r="N754" i="1"/>
  <c r="O754" i="1"/>
  <c r="Q754" i="1"/>
  <c r="J755" i="1"/>
  <c r="L755" i="1"/>
  <c r="M755" i="1"/>
  <c r="N755" i="1"/>
  <c r="O755" i="1"/>
  <c r="Q755" i="1"/>
  <c r="J756" i="1"/>
  <c r="L756" i="1"/>
  <c r="M756" i="1"/>
  <c r="N756" i="1"/>
  <c r="O756" i="1"/>
  <c r="Q756" i="1"/>
  <c r="J757" i="1"/>
  <c r="L757" i="1"/>
  <c r="M757" i="1"/>
  <c r="N757" i="1"/>
  <c r="O757" i="1"/>
  <c r="Q757" i="1"/>
  <c r="J758" i="1"/>
  <c r="L758" i="1"/>
  <c r="M758" i="1"/>
  <c r="N758" i="1"/>
  <c r="O758" i="1"/>
  <c r="Q758" i="1"/>
  <c r="J759" i="1"/>
  <c r="L759" i="1"/>
  <c r="M759" i="1"/>
  <c r="N759" i="1"/>
  <c r="O759" i="1"/>
  <c r="Q759" i="1"/>
  <c r="J760" i="1"/>
  <c r="L760" i="1"/>
  <c r="M760" i="1"/>
  <c r="N760" i="1"/>
  <c r="O760" i="1"/>
  <c r="Q760" i="1"/>
  <c r="J761" i="1"/>
  <c r="L761" i="1"/>
  <c r="M761" i="1"/>
  <c r="N761" i="1"/>
  <c r="O761" i="1"/>
  <c r="Q761" i="1"/>
  <c r="J762" i="1"/>
  <c r="L762" i="1"/>
  <c r="M762" i="1"/>
  <c r="N762" i="1"/>
  <c r="O762" i="1"/>
  <c r="Q762" i="1"/>
  <c r="J763" i="1"/>
  <c r="L763" i="1"/>
  <c r="M763" i="1"/>
  <c r="N763" i="1"/>
  <c r="O763" i="1"/>
  <c r="Q763" i="1"/>
  <c r="J764" i="1"/>
  <c r="L764" i="1"/>
  <c r="M764" i="1"/>
  <c r="N764" i="1"/>
  <c r="O764" i="1"/>
  <c r="Q764" i="1"/>
  <c r="J765" i="1"/>
  <c r="L765" i="1"/>
  <c r="M765" i="1"/>
  <c r="N765" i="1"/>
  <c r="O765" i="1"/>
  <c r="Q765" i="1"/>
  <c r="J766" i="1"/>
  <c r="L766" i="1"/>
  <c r="M766" i="1"/>
  <c r="N766" i="1"/>
  <c r="O766" i="1"/>
  <c r="Q766" i="1"/>
  <c r="J767" i="1"/>
  <c r="L767" i="1"/>
  <c r="M767" i="1"/>
  <c r="N767" i="1"/>
  <c r="O767" i="1"/>
  <c r="Q767" i="1"/>
  <c r="J768" i="1"/>
  <c r="L768" i="1"/>
  <c r="M768" i="1"/>
  <c r="N768" i="1"/>
  <c r="O768" i="1"/>
  <c r="Q768" i="1"/>
  <c r="J769" i="1"/>
  <c r="L769" i="1"/>
  <c r="M769" i="1"/>
  <c r="N769" i="1"/>
  <c r="O769" i="1"/>
  <c r="Q769" i="1"/>
  <c r="J770" i="1"/>
  <c r="L770" i="1"/>
  <c r="M770" i="1"/>
  <c r="N770" i="1"/>
  <c r="O770" i="1"/>
  <c r="Q770" i="1"/>
  <c r="J771" i="1"/>
  <c r="L771" i="1"/>
  <c r="M771" i="1"/>
  <c r="N771" i="1"/>
  <c r="O771" i="1"/>
  <c r="Q771" i="1"/>
  <c r="J772" i="1"/>
  <c r="L772" i="1"/>
  <c r="M772" i="1"/>
  <c r="N772" i="1"/>
  <c r="O772" i="1"/>
  <c r="Q772" i="1"/>
  <c r="J773" i="1"/>
  <c r="L773" i="1"/>
  <c r="M773" i="1"/>
  <c r="N773" i="1"/>
  <c r="O773" i="1"/>
  <c r="Q773" i="1"/>
  <c r="J774" i="1"/>
  <c r="L774" i="1"/>
  <c r="M774" i="1"/>
  <c r="N774" i="1"/>
  <c r="O774" i="1"/>
  <c r="Q774" i="1"/>
  <c r="J775" i="1"/>
  <c r="L775" i="1"/>
  <c r="M775" i="1"/>
  <c r="N775" i="1"/>
  <c r="O775" i="1"/>
  <c r="Q775" i="1"/>
  <c r="J776" i="1"/>
  <c r="L776" i="1"/>
  <c r="M776" i="1"/>
  <c r="N776" i="1"/>
  <c r="O776" i="1"/>
  <c r="Q776" i="1"/>
  <c r="J777" i="1"/>
  <c r="L777" i="1"/>
  <c r="M777" i="1"/>
  <c r="N777" i="1"/>
  <c r="O777" i="1"/>
  <c r="Q777" i="1"/>
  <c r="J778" i="1"/>
  <c r="L778" i="1"/>
  <c r="M778" i="1"/>
  <c r="N778" i="1"/>
  <c r="O778" i="1"/>
  <c r="Q778" i="1"/>
  <c r="J779" i="1"/>
  <c r="L779" i="1"/>
  <c r="M779" i="1"/>
  <c r="N779" i="1"/>
  <c r="O779" i="1"/>
  <c r="Q779" i="1"/>
  <c r="J780" i="1"/>
  <c r="L780" i="1"/>
  <c r="M780" i="1"/>
  <c r="N780" i="1"/>
  <c r="O780" i="1"/>
  <c r="Q780" i="1"/>
  <c r="J781" i="1"/>
  <c r="L781" i="1"/>
  <c r="M781" i="1"/>
  <c r="N781" i="1"/>
  <c r="O781" i="1"/>
  <c r="Q781" i="1"/>
  <c r="J782" i="1"/>
  <c r="L782" i="1"/>
  <c r="M782" i="1"/>
  <c r="N782" i="1"/>
  <c r="O782" i="1"/>
  <c r="Q782" i="1"/>
  <c r="J783" i="1"/>
  <c r="L783" i="1"/>
  <c r="M783" i="1"/>
  <c r="N783" i="1"/>
  <c r="O783" i="1"/>
  <c r="Q783" i="1"/>
  <c r="J784" i="1"/>
  <c r="L784" i="1"/>
  <c r="M784" i="1"/>
  <c r="N784" i="1"/>
  <c r="O784" i="1"/>
  <c r="Q784" i="1"/>
  <c r="J785" i="1"/>
  <c r="L785" i="1"/>
  <c r="M785" i="1"/>
  <c r="N785" i="1"/>
  <c r="O785" i="1"/>
  <c r="Q785" i="1"/>
  <c r="J786" i="1"/>
  <c r="L786" i="1"/>
  <c r="M786" i="1"/>
  <c r="N786" i="1"/>
  <c r="O786" i="1"/>
  <c r="Q786" i="1"/>
  <c r="J787" i="1"/>
  <c r="L787" i="1"/>
  <c r="M787" i="1"/>
  <c r="N787" i="1"/>
  <c r="O787" i="1"/>
  <c r="Q787" i="1"/>
  <c r="J788" i="1"/>
  <c r="L788" i="1"/>
  <c r="M788" i="1"/>
  <c r="N788" i="1"/>
  <c r="O788" i="1"/>
  <c r="Q788" i="1"/>
  <c r="J789" i="1"/>
  <c r="L789" i="1"/>
  <c r="M789" i="1"/>
  <c r="N789" i="1"/>
  <c r="O789" i="1"/>
  <c r="Q789" i="1"/>
  <c r="J790" i="1"/>
  <c r="L790" i="1"/>
  <c r="M790" i="1"/>
  <c r="N790" i="1"/>
  <c r="O790" i="1"/>
  <c r="Q790" i="1"/>
  <c r="J791" i="1"/>
  <c r="L791" i="1"/>
  <c r="M791" i="1"/>
  <c r="N791" i="1"/>
  <c r="O791" i="1"/>
  <c r="Q791" i="1"/>
  <c r="J792" i="1"/>
  <c r="L792" i="1"/>
  <c r="M792" i="1"/>
  <c r="N792" i="1"/>
  <c r="O792" i="1"/>
  <c r="Q792" i="1"/>
  <c r="J793" i="1"/>
  <c r="L793" i="1"/>
  <c r="M793" i="1"/>
  <c r="N793" i="1"/>
  <c r="O793" i="1"/>
  <c r="Q793" i="1"/>
  <c r="J794" i="1"/>
  <c r="L794" i="1"/>
  <c r="M794" i="1"/>
  <c r="N794" i="1"/>
  <c r="O794" i="1"/>
  <c r="Q794" i="1"/>
  <c r="J795" i="1"/>
  <c r="L795" i="1"/>
  <c r="M795" i="1"/>
  <c r="N795" i="1"/>
  <c r="O795" i="1"/>
  <c r="Q795" i="1"/>
  <c r="J796" i="1"/>
  <c r="L796" i="1"/>
  <c r="M796" i="1"/>
  <c r="N796" i="1"/>
  <c r="O796" i="1"/>
  <c r="Q796" i="1"/>
  <c r="J797" i="1"/>
  <c r="L797" i="1"/>
  <c r="M797" i="1"/>
  <c r="N797" i="1"/>
  <c r="O797" i="1"/>
  <c r="Q797" i="1"/>
  <c r="J798" i="1"/>
  <c r="L798" i="1"/>
  <c r="M798" i="1"/>
  <c r="N798" i="1"/>
  <c r="O798" i="1"/>
  <c r="Q798" i="1"/>
  <c r="J799" i="1"/>
  <c r="L799" i="1"/>
  <c r="M799" i="1"/>
  <c r="N799" i="1"/>
  <c r="O799" i="1"/>
  <c r="Q799" i="1"/>
  <c r="J800" i="1"/>
  <c r="L800" i="1"/>
  <c r="M800" i="1"/>
  <c r="N800" i="1"/>
  <c r="O800" i="1"/>
  <c r="Q800" i="1"/>
  <c r="J801" i="1"/>
  <c r="L801" i="1"/>
  <c r="M801" i="1"/>
  <c r="N801" i="1"/>
  <c r="O801" i="1"/>
  <c r="Q801" i="1"/>
  <c r="J802" i="1"/>
  <c r="L802" i="1"/>
  <c r="M802" i="1"/>
  <c r="N802" i="1"/>
  <c r="O802" i="1"/>
  <c r="Q802" i="1"/>
  <c r="J803" i="1"/>
  <c r="L803" i="1"/>
  <c r="M803" i="1"/>
  <c r="N803" i="1"/>
  <c r="O803" i="1"/>
  <c r="Q803" i="1"/>
  <c r="J804" i="1"/>
  <c r="L804" i="1"/>
  <c r="M804" i="1"/>
  <c r="N804" i="1"/>
  <c r="O804" i="1"/>
  <c r="Q804" i="1"/>
  <c r="J805" i="1"/>
  <c r="L805" i="1"/>
  <c r="M805" i="1"/>
  <c r="N805" i="1"/>
  <c r="O805" i="1"/>
  <c r="Q805" i="1"/>
  <c r="J806" i="1"/>
  <c r="L806" i="1"/>
  <c r="M806" i="1"/>
  <c r="N806" i="1"/>
  <c r="O806" i="1"/>
  <c r="Q806" i="1"/>
  <c r="J807" i="1"/>
  <c r="L807" i="1"/>
  <c r="M807" i="1"/>
  <c r="N807" i="1"/>
  <c r="O807" i="1"/>
  <c r="Q807" i="1"/>
  <c r="J808" i="1"/>
  <c r="L808" i="1"/>
  <c r="M808" i="1"/>
  <c r="N808" i="1"/>
  <c r="O808" i="1"/>
  <c r="Q808" i="1"/>
  <c r="J809" i="1"/>
  <c r="L809" i="1"/>
  <c r="M809" i="1"/>
  <c r="N809" i="1"/>
  <c r="O809" i="1"/>
  <c r="Q809" i="1"/>
  <c r="J810" i="1"/>
  <c r="L810" i="1"/>
  <c r="M810" i="1"/>
  <c r="N810" i="1"/>
  <c r="O810" i="1"/>
  <c r="Q810" i="1"/>
  <c r="J811" i="1"/>
  <c r="L811" i="1"/>
  <c r="M811" i="1"/>
  <c r="N811" i="1"/>
  <c r="O811" i="1"/>
  <c r="Q811" i="1"/>
  <c r="J812" i="1"/>
  <c r="L812" i="1"/>
  <c r="M812" i="1"/>
  <c r="N812" i="1"/>
  <c r="O812" i="1"/>
  <c r="Q812" i="1"/>
  <c r="J813" i="1"/>
  <c r="L813" i="1"/>
  <c r="M813" i="1"/>
  <c r="N813" i="1"/>
  <c r="O813" i="1"/>
  <c r="Q813" i="1"/>
  <c r="J814" i="1"/>
  <c r="L814" i="1"/>
  <c r="M814" i="1"/>
  <c r="N814" i="1"/>
  <c r="O814" i="1"/>
  <c r="Q814" i="1"/>
  <c r="J815" i="1"/>
  <c r="L815" i="1"/>
  <c r="M815" i="1"/>
  <c r="N815" i="1"/>
  <c r="O815" i="1"/>
  <c r="Q815" i="1"/>
  <c r="J816" i="1"/>
  <c r="L816" i="1"/>
  <c r="M816" i="1"/>
  <c r="N816" i="1"/>
  <c r="O816" i="1"/>
  <c r="Q816" i="1"/>
  <c r="J817" i="1"/>
  <c r="L817" i="1"/>
  <c r="M817" i="1"/>
  <c r="N817" i="1"/>
  <c r="O817" i="1"/>
  <c r="Q817" i="1"/>
  <c r="J818" i="1"/>
  <c r="L818" i="1"/>
  <c r="M818" i="1"/>
  <c r="N818" i="1"/>
  <c r="O818" i="1"/>
  <c r="Q818" i="1"/>
  <c r="J819" i="1"/>
  <c r="L819" i="1"/>
  <c r="M819" i="1"/>
  <c r="N819" i="1"/>
  <c r="O819" i="1"/>
  <c r="Q819" i="1"/>
  <c r="J820" i="1"/>
  <c r="L820" i="1"/>
  <c r="M820" i="1"/>
  <c r="N820" i="1"/>
  <c r="O820" i="1"/>
  <c r="Q820" i="1"/>
  <c r="J821" i="1"/>
  <c r="L821" i="1"/>
  <c r="M821" i="1"/>
  <c r="N821" i="1"/>
  <c r="O821" i="1"/>
  <c r="Q821" i="1"/>
  <c r="J822" i="1"/>
  <c r="L822" i="1"/>
  <c r="M822" i="1"/>
  <c r="N822" i="1"/>
  <c r="O822" i="1"/>
  <c r="Q822" i="1"/>
  <c r="J823" i="1"/>
  <c r="L823" i="1"/>
  <c r="M823" i="1"/>
  <c r="N823" i="1"/>
  <c r="O823" i="1"/>
  <c r="Q823" i="1"/>
  <c r="J824" i="1"/>
  <c r="L824" i="1"/>
  <c r="M824" i="1"/>
  <c r="N824" i="1"/>
  <c r="O824" i="1"/>
  <c r="Q824" i="1"/>
  <c r="J825" i="1"/>
  <c r="L825" i="1"/>
  <c r="M825" i="1"/>
  <c r="N825" i="1"/>
  <c r="O825" i="1"/>
  <c r="Q825" i="1"/>
  <c r="J826" i="1"/>
  <c r="L826" i="1"/>
  <c r="M826" i="1"/>
  <c r="N826" i="1"/>
  <c r="O826" i="1"/>
  <c r="Q826" i="1"/>
  <c r="J827" i="1"/>
  <c r="L827" i="1"/>
  <c r="M827" i="1"/>
  <c r="N827" i="1"/>
  <c r="O827" i="1"/>
  <c r="Q827" i="1"/>
  <c r="J828" i="1"/>
  <c r="L828" i="1"/>
  <c r="M828" i="1"/>
  <c r="N828" i="1"/>
  <c r="O828" i="1"/>
  <c r="Q828" i="1"/>
  <c r="J829" i="1"/>
  <c r="L829" i="1"/>
  <c r="M829" i="1"/>
  <c r="N829" i="1"/>
  <c r="O829" i="1"/>
  <c r="Q829" i="1"/>
  <c r="J830" i="1"/>
  <c r="L830" i="1"/>
  <c r="M830" i="1"/>
  <c r="N830" i="1"/>
  <c r="O830" i="1"/>
  <c r="Q830" i="1"/>
  <c r="J831" i="1"/>
  <c r="L831" i="1"/>
  <c r="M831" i="1"/>
  <c r="N831" i="1"/>
  <c r="O831" i="1"/>
  <c r="Q831" i="1"/>
  <c r="J832" i="1"/>
  <c r="L832" i="1"/>
  <c r="M832" i="1"/>
  <c r="N832" i="1"/>
  <c r="O832" i="1"/>
  <c r="Q832" i="1"/>
  <c r="J833" i="1"/>
  <c r="L833" i="1"/>
  <c r="M833" i="1"/>
  <c r="N833" i="1"/>
  <c r="O833" i="1"/>
  <c r="Q833" i="1"/>
  <c r="J834" i="1"/>
  <c r="L834" i="1"/>
  <c r="M834" i="1"/>
  <c r="N834" i="1"/>
  <c r="O834" i="1"/>
  <c r="Q834" i="1"/>
  <c r="J835" i="1"/>
  <c r="L835" i="1"/>
  <c r="M835" i="1"/>
  <c r="N835" i="1"/>
  <c r="O835" i="1"/>
  <c r="Q835" i="1"/>
  <c r="J836" i="1"/>
  <c r="L836" i="1"/>
  <c r="M836" i="1"/>
  <c r="N836" i="1"/>
  <c r="O836" i="1"/>
  <c r="Q836" i="1"/>
  <c r="J837" i="1"/>
  <c r="L837" i="1"/>
  <c r="M837" i="1"/>
  <c r="N837" i="1"/>
  <c r="O837" i="1"/>
  <c r="Q837" i="1"/>
  <c r="J838" i="1"/>
  <c r="L838" i="1"/>
  <c r="M838" i="1"/>
  <c r="N838" i="1"/>
  <c r="O838" i="1"/>
  <c r="Q838" i="1"/>
  <c r="J839" i="1"/>
  <c r="L839" i="1"/>
  <c r="M839" i="1"/>
  <c r="N839" i="1"/>
  <c r="O839" i="1"/>
  <c r="Q839" i="1"/>
  <c r="J840" i="1"/>
  <c r="L840" i="1"/>
  <c r="M840" i="1"/>
  <c r="N840" i="1"/>
  <c r="O840" i="1"/>
  <c r="Q840" i="1"/>
  <c r="J841" i="1"/>
  <c r="L841" i="1"/>
  <c r="M841" i="1"/>
  <c r="N841" i="1"/>
  <c r="O841" i="1"/>
  <c r="Q841" i="1"/>
  <c r="J842" i="1"/>
  <c r="L842" i="1"/>
  <c r="M842" i="1"/>
  <c r="N842" i="1"/>
  <c r="O842" i="1"/>
  <c r="Q842" i="1"/>
  <c r="J843" i="1"/>
  <c r="L843" i="1"/>
  <c r="M843" i="1"/>
  <c r="N843" i="1"/>
  <c r="O843" i="1"/>
  <c r="Q843" i="1"/>
  <c r="J844" i="1"/>
  <c r="L844" i="1"/>
  <c r="M844" i="1"/>
  <c r="N844" i="1"/>
  <c r="O844" i="1"/>
  <c r="Q844" i="1"/>
  <c r="J845" i="1"/>
  <c r="L845" i="1"/>
  <c r="M845" i="1"/>
  <c r="N845" i="1"/>
  <c r="O845" i="1"/>
  <c r="Q845" i="1"/>
  <c r="J846" i="1"/>
  <c r="L846" i="1"/>
  <c r="M846" i="1"/>
  <c r="N846" i="1"/>
  <c r="O846" i="1"/>
  <c r="Q846" i="1"/>
  <c r="J847" i="1"/>
  <c r="L847" i="1"/>
  <c r="M847" i="1"/>
  <c r="N847" i="1"/>
  <c r="O847" i="1"/>
  <c r="Q847" i="1"/>
  <c r="J848" i="1"/>
  <c r="L848" i="1"/>
  <c r="M848" i="1"/>
  <c r="N848" i="1"/>
  <c r="O848" i="1"/>
  <c r="Q848" i="1"/>
  <c r="J849" i="1"/>
  <c r="L849" i="1"/>
  <c r="M849" i="1"/>
  <c r="N849" i="1"/>
  <c r="O849" i="1"/>
  <c r="Q849" i="1"/>
  <c r="J850" i="1"/>
  <c r="L850" i="1"/>
  <c r="M850" i="1"/>
  <c r="N850" i="1"/>
  <c r="O850" i="1"/>
  <c r="Q850" i="1"/>
  <c r="J851" i="1"/>
  <c r="L851" i="1"/>
  <c r="M851" i="1"/>
  <c r="N851" i="1"/>
  <c r="O851" i="1"/>
  <c r="Q851" i="1"/>
  <c r="J852" i="1"/>
  <c r="L852" i="1"/>
  <c r="M852" i="1"/>
  <c r="N852" i="1"/>
  <c r="O852" i="1"/>
  <c r="Q852" i="1"/>
  <c r="J853" i="1"/>
  <c r="L853" i="1"/>
  <c r="M853" i="1"/>
  <c r="N853" i="1"/>
  <c r="O853" i="1"/>
  <c r="Q853" i="1"/>
  <c r="J854" i="1"/>
  <c r="L854" i="1"/>
  <c r="M854" i="1"/>
  <c r="N854" i="1"/>
  <c r="O854" i="1"/>
  <c r="Q854" i="1"/>
  <c r="J855" i="1"/>
  <c r="L855" i="1"/>
  <c r="M855" i="1"/>
  <c r="N855" i="1"/>
  <c r="O855" i="1"/>
  <c r="Q855" i="1"/>
  <c r="J856" i="1"/>
  <c r="L856" i="1"/>
  <c r="M856" i="1"/>
  <c r="N856" i="1"/>
  <c r="O856" i="1"/>
  <c r="Q856" i="1"/>
  <c r="J857" i="1"/>
  <c r="L857" i="1"/>
  <c r="M857" i="1"/>
  <c r="N857" i="1"/>
  <c r="O857" i="1"/>
  <c r="Q857" i="1"/>
  <c r="J858" i="1"/>
  <c r="L858" i="1"/>
  <c r="M858" i="1"/>
  <c r="N858" i="1"/>
  <c r="O858" i="1"/>
  <c r="Q858" i="1"/>
  <c r="J859" i="1"/>
  <c r="L859" i="1"/>
  <c r="M859" i="1"/>
  <c r="N859" i="1"/>
  <c r="O859" i="1"/>
  <c r="Q859" i="1"/>
  <c r="J860" i="1"/>
  <c r="L860" i="1"/>
  <c r="M860" i="1"/>
  <c r="N860" i="1"/>
  <c r="O860" i="1"/>
  <c r="Q860" i="1"/>
  <c r="J861" i="1"/>
  <c r="L861" i="1"/>
  <c r="M861" i="1"/>
  <c r="N861" i="1"/>
  <c r="O861" i="1"/>
  <c r="Q861" i="1"/>
  <c r="J862" i="1"/>
  <c r="L862" i="1"/>
  <c r="M862" i="1"/>
  <c r="N862" i="1"/>
  <c r="O862" i="1"/>
  <c r="Q862" i="1"/>
  <c r="J863" i="1"/>
  <c r="L863" i="1"/>
  <c r="M863" i="1"/>
  <c r="N863" i="1"/>
  <c r="O863" i="1"/>
  <c r="Q863" i="1"/>
  <c r="J864" i="1"/>
  <c r="L864" i="1"/>
  <c r="M864" i="1"/>
  <c r="N864" i="1"/>
  <c r="O864" i="1"/>
  <c r="Q864" i="1"/>
  <c r="J865" i="1"/>
  <c r="L865" i="1"/>
  <c r="M865" i="1"/>
  <c r="N865" i="1"/>
  <c r="O865" i="1"/>
  <c r="Q865" i="1"/>
  <c r="J866" i="1"/>
  <c r="L866" i="1"/>
  <c r="M866" i="1"/>
  <c r="N866" i="1"/>
  <c r="O866" i="1"/>
  <c r="Q866" i="1"/>
  <c r="J867" i="1"/>
  <c r="L867" i="1"/>
  <c r="M867" i="1"/>
  <c r="N867" i="1"/>
  <c r="O867" i="1"/>
  <c r="Q867" i="1"/>
  <c r="J868" i="1"/>
  <c r="L868" i="1"/>
  <c r="M868" i="1"/>
  <c r="N868" i="1"/>
  <c r="O868" i="1"/>
  <c r="Q868" i="1"/>
  <c r="J869" i="1"/>
  <c r="L869" i="1"/>
  <c r="M869" i="1"/>
  <c r="N869" i="1"/>
  <c r="O869" i="1"/>
  <c r="Q869" i="1"/>
  <c r="J870" i="1"/>
  <c r="L870" i="1"/>
  <c r="M870" i="1"/>
  <c r="N870" i="1"/>
  <c r="O870" i="1"/>
  <c r="Q870" i="1"/>
  <c r="J871" i="1"/>
  <c r="L871" i="1"/>
  <c r="M871" i="1"/>
  <c r="N871" i="1"/>
  <c r="O871" i="1"/>
  <c r="Q871" i="1"/>
  <c r="J872" i="1"/>
  <c r="L872" i="1"/>
  <c r="M872" i="1"/>
  <c r="N872" i="1"/>
  <c r="O872" i="1"/>
  <c r="Q872" i="1"/>
  <c r="J873" i="1"/>
  <c r="L873" i="1"/>
  <c r="M873" i="1"/>
  <c r="N873" i="1"/>
  <c r="O873" i="1"/>
  <c r="Q873" i="1"/>
  <c r="J874" i="1"/>
  <c r="L874" i="1"/>
  <c r="M874" i="1"/>
  <c r="N874" i="1"/>
  <c r="O874" i="1"/>
  <c r="Q874" i="1"/>
  <c r="J875" i="1"/>
  <c r="L875" i="1"/>
  <c r="M875" i="1"/>
  <c r="N875" i="1"/>
  <c r="O875" i="1"/>
  <c r="Q875" i="1"/>
  <c r="J876" i="1"/>
  <c r="L876" i="1"/>
  <c r="M876" i="1"/>
  <c r="N876" i="1"/>
  <c r="O876" i="1"/>
  <c r="Q876" i="1"/>
  <c r="J877" i="1"/>
  <c r="L877" i="1"/>
  <c r="M877" i="1"/>
  <c r="N877" i="1"/>
  <c r="O877" i="1"/>
  <c r="Q877" i="1"/>
  <c r="J878" i="1"/>
  <c r="L878" i="1"/>
  <c r="M878" i="1"/>
  <c r="N878" i="1"/>
  <c r="O878" i="1"/>
  <c r="Q878" i="1"/>
  <c r="J879" i="1"/>
  <c r="L879" i="1"/>
  <c r="M879" i="1"/>
  <c r="N879" i="1"/>
  <c r="O879" i="1"/>
  <c r="Q879" i="1"/>
  <c r="J880" i="1"/>
  <c r="L880" i="1"/>
  <c r="M880" i="1"/>
  <c r="N880" i="1"/>
  <c r="O880" i="1"/>
  <c r="Q880" i="1"/>
  <c r="J881" i="1"/>
  <c r="L881" i="1"/>
  <c r="M881" i="1"/>
  <c r="N881" i="1"/>
  <c r="O881" i="1"/>
  <c r="Q881" i="1"/>
  <c r="J882" i="1"/>
  <c r="L882" i="1"/>
  <c r="M882" i="1"/>
  <c r="N882" i="1"/>
  <c r="O882" i="1"/>
  <c r="Q882" i="1"/>
  <c r="J883" i="1"/>
  <c r="L883" i="1"/>
  <c r="M883" i="1"/>
  <c r="N883" i="1"/>
  <c r="O883" i="1"/>
  <c r="Q883" i="1"/>
  <c r="J884" i="1"/>
  <c r="L884" i="1"/>
  <c r="M884" i="1"/>
  <c r="N884" i="1"/>
  <c r="O884" i="1"/>
  <c r="Q884" i="1"/>
  <c r="J885" i="1"/>
  <c r="L885" i="1"/>
  <c r="M885" i="1"/>
  <c r="N885" i="1"/>
  <c r="O885" i="1"/>
  <c r="Q885" i="1"/>
  <c r="J886" i="1"/>
  <c r="L886" i="1"/>
  <c r="M886" i="1"/>
  <c r="N886" i="1"/>
  <c r="O886" i="1"/>
  <c r="Q886" i="1"/>
  <c r="J887" i="1"/>
  <c r="L887" i="1"/>
  <c r="M887" i="1"/>
  <c r="N887" i="1"/>
  <c r="O887" i="1"/>
  <c r="Q887" i="1"/>
  <c r="J888" i="1"/>
  <c r="L888" i="1"/>
  <c r="M888" i="1"/>
  <c r="N888" i="1"/>
  <c r="O888" i="1"/>
  <c r="Q888" i="1"/>
  <c r="J889" i="1"/>
  <c r="L889" i="1"/>
  <c r="M889" i="1"/>
  <c r="N889" i="1"/>
  <c r="O889" i="1"/>
  <c r="Q889" i="1"/>
  <c r="J890" i="1"/>
  <c r="L890" i="1"/>
  <c r="M890" i="1"/>
  <c r="N890" i="1"/>
  <c r="O890" i="1"/>
  <c r="Q890" i="1"/>
  <c r="J891" i="1"/>
  <c r="L891" i="1"/>
  <c r="M891" i="1"/>
  <c r="N891" i="1"/>
  <c r="O891" i="1"/>
  <c r="Q891" i="1"/>
  <c r="J892" i="1"/>
  <c r="L892" i="1"/>
  <c r="M892" i="1"/>
  <c r="N892" i="1"/>
  <c r="O892" i="1"/>
  <c r="Q892" i="1"/>
  <c r="J893" i="1"/>
  <c r="L893" i="1"/>
  <c r="M893" i="1"/>
  <c r="N893" i="1"/>
  <c r="O893" i="1"/>
  <c r="Q893" i="1"/>
  <c r="J894" i="1"/>
  <c r="L894" i="1"/>
  <c r="M894" i="1"/>
  <c r="N894" i="1"/>
  <c r="O894" i="1"/>
  <c r="Q894" i="1"/>
  <c r="J895" i="1"/>
  <c r="L895" i="1"/>
  <c r="M895" i="1"/>
  <c r="N895" i="1"/>
  <c r="O895" i="1"/>
  <c r="Q895" i="1"/>
  <c r="J896" i="1"/>
  <c r="L896" i="1"/>
  <c r="M896" i="1"/>
  <c r="N896" i="1"/>
  <c r="O896" i="1"/>
  <c r="Q896" i="1"/>
  <c r="J897" i="1"/>
  <c r="L897" i="1"/>
  <c r="M897" i="1"/>
  <c r="N897" i="1"/>
  <c r="O897" i="1"/>
  <c r="Q897" i="1"/>
  <c r="J898" i="1"/>
  <c r="L898" i="1"/>
  <c r="M898" i="1"/>
  <c r="N898" i="1"/>
  <c r="O898" i="1"/>
  <c r="Q898" i="1"/>
  <c r="J899" i="1"/>
  <c r="L899" i="1"/>
  <c r="M899" i="1"/>
  <c r="N899" i="1"/>
  <c r="O899" i="1"/>
  <c r="Q899" i="1"/>
  <c r="J900" i="1"/>
  <c r="L900" i="1"/>
  <c r="M900" i="1"/>
  <c r="N900" i="1"/>
  <c r="O900" i="1"/>
  <c r="Q900" i="1"/>
  <c r="J901" i="1"/>
  <c r="L901" i="1"/>
  <c r="M901" i="1"/>
  <c r="N901" i="1"/>
  <c r="O901" i="1"/>
  <c r="Q901" i="1"/>
  <c r="J902" i="1"/>
  <c r="L902" i="1"/>
  <c r="M902" i="1"/>
  <c r="N902" i="1"/>
  <c r="O902" i="1"/>
  <c r="Q902" i="1"/>
  <c r="J903" i="1"/>
  <c r="L903" i="1"/>
  <c r="M903" i="1"/>
  <c r="N903" i="1"/>
  <c r="O903" i="1"/>
  <c r="Q903" i="1"/>
  <c r="J904" i="1"/>
  <c r="L904" i="1"/>
  <c r="M904" i="1"/>
  <c r="N904" i="1"/>
  <c r="O904" i="1"/>
  <c r="Q904" i="1"/>
  <c r="J905" i="1"/>
  <c r="L905" i="1"/>
  <c r="M905" i="1"/>
  <c r="N905" i="1"/>
  <c r="O905" i="1"/>
  <c r="Q905" i="1"/>
  <c r="J906" i="1"/>
  <c r="L906" i="1"/>
  <c r="M906" i="1"/>
  <c r="N906" i="1"/>
  <c r="O906" i="1"/>
  <c r="Q906" i="1"/>
  <c r="J907" i="1"/>
  <c r="L907" i="1"/>
  <c r="M907" i="1"/>
  <c r="N907" i="1"/>
  <c r="O907" i="1"/>
  <c r="Q907" i="1"/>
  <c r="J908" i="1"/>
  <c r="L908" i="1"/>
  <c r="M908" i="1"/>
  <c r="N908" i="1"/>
  <c r="O908" i="1"/>
  <c r="Q908" i="1"/>
  <c r="J909" i="1"/>
  <c r="L909" i="1"/>
  <c r="M909" i="1"/>
  <c r="N909" i="1"/>
  <c r="O909" i="1"/>
  <c r="Q909" i="1"/>
  <c r="J910" i="1"/>
  <c r="L910" i="1"/>
  <c r="M910" i="1"/>
  <c r="N910" i="1"/>
  <c r="O910" i="1"/>
  <c r="Q910" i="1"/>
  <c r="J911" i="1"/>
  <c r="L911" i="1"/>
  <c r="M911" i="1"/>
  <c r="N911" i="1"/>
  <c r="O911" i="1"/>
  <c r="Q911" i="1"/>
  <c r="J912" i="1"/>
  <c r="L912" i="1"/>
  <c r="M912" i="1"/>
  <c r="N912" i="1"/>
  <c r="O912" i="1"/>
  <c r="Q912" i="1"/>
  <c r="J913" i="1"/>
  <c r="L913" i="1"/>
  <c r="M913" i="1"/>
  <c r="N913" i="1"/>
  <c r="O913" i="1"/>
  <c r="Q913" i="1"/>
  <c r="J914" i="1"/>
  <c r="L914" i="1"/>
  <c r="M914" i="1"/>
  <c r="N914" i="1"/>
  <c r="O914" i="1"/>
  <c r="Q914" i="1"/>
  <c r="J915" i="1"/>
  <c r="L915" i="1"/>
  <c r="M915" i="1"/>
  <c r="N915" i="1"/>
  <c r="O915" i="1"/>
  <c r="Q915" i="1"/>
  <c r="J916" i="1"/>
  <c r="L916" i="1"/>
  <c r="M916" i="1"/>
  <c r="N916" i="1"/>
  <c r="O916" i="1"/>
  <c r="Q916" i="1"/>
  <c r="J917" i="1"/>
  <c r="L917" i="1"/>
  <c r="M917" i="1"/>
  <c r="N917" i="1"/>
  <c r="O917" i="1"/>
  <c r="Q917" i="1"/>
  <c r="J918" i="1"/>
  <c r="L918" i="1"/>
  <c r="M918" i="1"/>
  <c r="N918" i="1"/>
  <c r="O918" i="1"/>
  <c r="Q918" i="1"/>
  <c r="J919" i="1"/>
  <c r="L919" i="1"/>
  <c r="M919" i="1"/>
  <c r="N919" i="1"/>
  <c r="O919" i="1"/>
  <c r="Q919" i="1"/>
  <c r="J920" i="1"/>
  <c r="L920" i="1"/>
  <c r="M920" i="1"/>
  <c r="N920" i="1"/>
  <c r="O920" i="1"/>
  <c r="Q920" i="1"/>
  <c r="J921" i="1"/>
  <c r="L921" i="1"/>
  <c r="M921" i="1"/>
  <c r="N921" i="1"/>
  <c r="O921" i="1"/>
  <c r="Q921" i="1"/>
  <c r="J922" i="1"/>
  <c r="L922" i="1"/>
  <c r="M922" i="1"/>
  <c r="N922" i="1"/>
  <c r="O922" i="1"/>
  <c r="Q922" i="1"/>
  <c r="J923" i="1"/>
  <c r="L923" i="1"/>
  <c r="M923" i="1"/>
  <c r="N923" i="1"/>
  <c r="O923" i="1"/>
  <c r="Q923" i="1"/>
  <c r="J924" i="1"/>
  <c r="L924" i="1"/>
  <c r="M924" i="1"/>
  <c r="N924" i="1"/>
  <c r="O924" i="1"/>
  <c r="Q924" i="1"/>
  <c r="J925" i="1"/>
  <c r="L925" i="1"/>
  <c r="M925" i="1"/>
  <c r="N925" i="1"/>
  <c r="O925" i="1"/>
  <c r="Q925" i="1"/>
  <c r="J926" i="1"/>
  <c r="L926" i="1"/>
  <c r="M926" i="1"/>
  <c r="N926" i="1"/>
  <c r="O926" i="1"/>
  <c r="Q926" i="1"/>
  <c r="J927" i="1"/>
  <c r="L927" i="1"/>
  <c r="M927" i="1"/>
  <c r="N927" i="1"/>
  <c r="O927" i="1"/>
  <c r="Q927" i="1"/>
  <c r="J928" i="1"/>
  <c r="L928" i="1"/>
  <c r="M928" i="1"/>
  <c r="N928" i="1"/>
  <c r="O928" i="1"/>
  <c r="Q928" i="1"/>
  <c r="J929" i="1"/>
  <c r="L929" i="1"/>
  <c r="M929" i="1"/>
  <c r="N929" i="1"/>
  <c r="O929" i="1"/>
  <c r="Q929" i="1"/>
  <c r="J930" i="1"/>
  <c r="L930" i="1"/>
  <c r="M930" i="1"/>
  <c r="N930" i="1"/>
  <c r="O930" i="1"/>
  <c r="Q930" i="1"/>
  <c r="J931" i="1"/>
  <c r="L931" i="1"/>
  <c r="M931" i="1"/>
  <c r="N931" i="1"/>
  <c r="O931" i="1"/>
  <c r="Q931" i="1"/>
  <c r="J932" i="1"/>
  <c r="L932" i="1"/>
  <c r="M932" i="1"/>
  <c r="N932" i="1"/>
  <c r="O932" i="1"/>
  <c r="Q932" i="1"/>
  <c r="J933" i="1"/>
  <c r="L933" i="1"/>
  <c r="M933" i="1"/>
  <c r="N933" i="1"/>
  <c r="O933" i="1"/>
  <c r="Q933" i="1"/>
  <c r="J934" i="1"/>
  <c r="L934" i="1"/>
  <c r="M934" i="1"/>
  <c r="N934" i="1"/>
  <c r="O934" i="1"/>
  <c r="Q934" i="1"/>
  <c r="J935" i="1"/>
  <c r="L935" i="1"/>
  <c r="M935" i="1"/>
  <c r="N935" i="1"/>
  <c r="O935" i="1"/>
  <c r="Q935" i="1"/>
  <c r="J936" i="1"/>
  <c r="L936" i="1"/>
  <c r="M936" i="1"/>
  <c r="N936" i="1"/>
  <c r="O936" i="1"/>
  <c r="Q936" i="1"/>
  <c r="J937" i="1"/>
  <c r="L937" i="1"/>
  <c r="M937" i="1"/>
  <c r="N937" i="1"/>
  <c r="O937" i="1"/>
  <c r="Q937" i="1"/>
  <c r="J938" i="1"/>
  <c r="L938" i="1"/>
  <c r="M938" i="1"/>
  <c r="N938" i="1"/>
  <c r="O938" i="1"/>
  <c r="Q938" i="1"/>
  <c r="J939" i="1"/>
  <c r="L939" i="1"/>
  <c r="M939" i="1"/>
  <c r="N939" i="1"/>
  <c r="O939" i="1"/>
  <c r="Q939" i="1"/>
  <c r="J940" i="1"/>
  <c r="L940" i="1"/>
  <c r="M940" i="1"/>
  <c r="N940" i="1"/>
  <c r="O940" i="1"/>
  <c r="Q940" i="1"/>
  <c r="J941" i="1"/>
  <c r="L941" i="1"/>
  <c r="M941" i="1"/>
  <c r="N941" i="1"/>
  <c r="O941" i="1"/>
  <c r="Q941" i="1"/>
  <c r="J942" i="1"/>
  <c r="L942" i="1"/>
  <c r="M942" i="1"/>
  <c r="N942" i="1"/>
  <c r="O942" i="1"/>
  <c r="Q942" i="1"/>
  <c r="J943" i="1"/>
  <c r="L943" i="1"/>
  <c r="M943" i="1"/>
  <c r="N943" i="1"/>
  <c r="O943" i="1"/>
  <c r="Q943" i="1"/>
  <c r="J944" i="1"/>
  <c r="L944" i="1"/>
  <c r="M944" i="1"/>
  <c r="N944" i="1"/>
  <c r="O944" i="1"/>
  <c r="Q944" i="1"/>
  <c r="J945" i="1"/>
  <c r="L945" i="1"/>
  <c r="M945" i="1"/>
  <c r="N945" i="1"/>
  <c r="O945" i="1"/>
  <c r="Q945" i="1"/>
  <c r="J946" i="1"/>
  <c r="L946" i="1"/>
  <c r="M946" i="1"/>
  <c r="N946" i="1"/>
  <c r="O946" i="1"/>
  <c r="Q946" i="1"/>
  <c r="J947" i="1"/>
  <c r="L947" i="1"/>
  <c r="M947" i="1"/>
  <c r="N947" i="1"/>
  <c r="O947" i="1"/>
  <c r="Q947" i="1"/>
  <c r="J948" i="1"/>
  <c r="L948" i="1"/>
  <c r="M948" i="1"/>
  <c r="N948" i="1"/>
  <c r="O948" i="1"/>
  <c r="Q948" i="1"/>
  <c r="J949" i="1"/>
  <c r="L949" i="1"/>
  <c r="M949" i="1"/>
  <c r="N949" i="1"/>
  <c r="O949" i="1"/>
  <c r="Q949" i="1"/>
  <c r="J950" i="1"/>
  <c r="L950" i="1"/>
  <c r="M950" i="1"/>
  <c r="N950" i="1"/>
  <c r="O950" i="1"/>
  <c r="Q950" i="1"/>
  <c r="J951" i="1"/>
  <c r="L951" i="1"/>
  <c r="M951" i="1"/>
  <c r="N951" i="1"/>
  <c r="O951" i="1"/>
  <c r="Q951" i="1"/>
  <c r="J952" i="1"/>
  <c r="L952" i="1"/>
  <c r="M952" i="1"/>
  <c r="N952" i="1"/>
  <c r="O952" i="1"/>
  <c r="Q952" i="1"/>
  <c r="J953" i="1"/>
  <c r="L953" i="1"/>
  <c r="M953" i="1"/>
  <c r="N953" i="1"/>
  <c r="O953" i="1"/>
  <c r="Q953" i="1"/>
  <c r="J954" i="1"/>
  <c r="L954" i="1"/>
  <c r="M954" i="1"/>
  <c r="N954" i="1"/>
  <c r="O954" i="1"/>
  <c r="Q954" i="1"/>
  <c r="J955" i="1"/>
  <c r="L955" i="1"/>
  <c r="M955" i="1"/>
  <c r="N955" i="1"/>
  <c r="O955" i="1"/>
  <c r="Q955" i="1"/>
  <c r="J956" i="1"/>
  <c r="L956" i="1"/>
  <c r="M956" i="1"/>
  <c r="N956" i="1"/>
  <c r="O956" i="1"/>
  <c r="Q956" i="1"/>
  <c r="J957" i="1"/>
  <c r="L957" i="1"/>
  <c r="M957" i="1"/>
  <c r="N957" i="1"/>
  <c r="O957" i="1"/>
  <c r="Q957" i="1"/>
  <c r="J958" i="1"/>
  <c r="L958" i="1"/>
  <c r="M958" i="1"/>
  <c r="N958" i="1"/>
  <c r="O958" i="1"/>
  <c r="Q958" i="1"/>
  <c r="J959" i="1"/>
  <c r="L959" i="1"/>
  <c r="M959" i="1"/>
  <c r="N959" i="1"/>
  <c r="O959" i="1"/>
  <c r="Q959" i="1"/>
  <c r="J960" i="1"/>
  <c r="L960" i="1"/>
  <c r="M960" i="1"/>
  <c r="N960" i="1"/>
  <c r="O960" i="1"/>
  <c r="Q960" i="1"/>
  <c r="J961" i="1"/>
  <c r="L961" i="1"/>
  <c r="M961" i="1"/>
  <c r="N961" i="1"/>
  <c r="O961" i="1"/>
  <c r="Q961" i="1"/>
  <c r="J962" i="1"/>
  <c r="L962" i="1"/>
  <c r="M962" i="1"/>
  <c r="N962" i="1"/>
  <c r="O962" i="1"/>
  <c r="Q962" i="1"/>
  <c r="J963" i="1"/>
  <c r="L963" i="1"/>
  <c r="M963" i="1"/>
  <c r="N963" i="1"/>
  <c r="O963" i="1"/>
  <c r="Q963" i="1"/>
  <c r="J964" i="1"/>
  <c r="L964" i="1"/>
  <c r="M964" i="1"/>
  <c r="N964" i="1"/>
  <c r="O964" i="1"/>
  <c r="Q964" i="1"/>
  <c r="J965" i="1"/>
  <c r="L965" i="1"/>
  <c r="M965" i="1"/>
  <c r="N965" i="1"/>
  <c r="O965" i="1"/>
  <c r="Q965" i="1"/>
  <c r="J966" i="1"/>
  <c r="L966" i="1"/>
  <c r="M966" i="1"/>
  <c r="N966" i="1"/>
  <c r="O966" i="1"/>
  <c r="Q966" i="1"/>
  <c r="J967" i="1"/>
  <c r="L967" i="1"/>
  <c r="M967" i="1"/>
  <c r="N967" i="1"/>
  <c r="O967" i="1"/>
  <c r="Q967" i="1"/>
  <c r="J968" i="1"/>
  <c r="L968" i="1"/>
  <c r="M968" i="1"/>
  <c r="N968" i="1"/>
  <c r="O968" i="1"/>
  <c r="Q968" i="1"/>
  <c r="J969" i="1"/>
  <c r="L969" i="1"/>
  <c r="M969" i="1"/>
  <c r="N969" i="1"/>
  <c r="O969" i="1"/>
  <c r="Q969" i="1"/>
  <c r="J970" i="1"/>
  <c r="L970" i="1"/>
  <c r="M970" i="1"/>
  <c r="N970" i="1"/>
  <c r="O970" i="1"/>
  <c r="Q970" i="1"/>
  <c r="J971" i="1"/>
  <c r="L971" i="1"/>
  <c r="M971" i="1"/>
  <c r="N971" i="1"/>
  <c r="O971" i="1"/>
  <c r="Q971" i="1"/>
  <c r="J972" i="1"/>
  <c r="L972" i="1"/>
  <c r="M972" i="1"/>
  <c r="N972" i="1"/>
  <c r="O972" i="1"/>
  <c r="Q972" i="1"/>
  <c r="J973" i="1"/>
  <c r="L973" i="1"/>
  <c r="M973" i="1"/>
  <c r="N973" i="1"/>
  <c r="O973" i="1"/>
  <c r="Q973" i="1"/>
  <c r="J974" i="1"/>
  <c r="L974" i="1"/>
  <c r="M974" i="1"/>
  <c r="N974" i="1"/>
  <c r="O974" i="1"/>
  <c r="Q974" i="1"/>
  <c r="J975" i="1"/>
  <c r="L975" i="1"/>
  <c r="M975" i="1"/>
  <c r="N975" i="1"/>
  <c r="O975" i="1"/>
  <c r="Q975" i="1"/>
  <c r="J976" i="1"/>
  <c r="L976" i="1"/>
  <c r="M976" i="1"/>
  <c r="N976" i="1"/>
  <c r="O976" i="1"/>
  <c r="Q976" i="1"/>
  <c r="J977" i="1"/>
  <c r="L977" i="1"/>
  <c r="M977" i="1"/>
  <c r="N977" i="1"/>
  <c r="O977" i="1"/>
  <c r="Q977" i="1"/>
  <c r="J978" i="1"/>
  <c r="L978" i="1"/>
  <c r="M978" i="1"/>
  <c r="N978" i="1"/>
  <c r="O978" i="1"/>
  <c r="Q978" i="1"/>
  <c r="J979" i="1"/>
  <c r="L979" i="1"/>
  <c r="M979" i="1"/>
  <c r="N979" i="1"/>
  <c r="O979" i="1"/>
  <c r="Q979" i="1"/>
  <c r="J980" i="1"/>
  <c r="L980" i="1"/>
  <c r="M980" i="1"/>
  <c r="N980" i="1"/>
  <c r="O980" i="1"/>
  <c r="Q980" i="1"/>
  <c r="J981" i="1"/>
  <c r="L981" i="1"/>
  <c r="M981" i="1"/>
  <c r="N981" i="1"/>
  <c r="O981" i="1"/>
  <c r="Q981" i="1"/>
  <c r="J982" i="1"/>
  <c r="L982" i="1"/>
  <c r="M982" i="1"/>
  <c r="N982" i="1"/>
  <c r="O982" i="1"/>
  <c r="Q982" i="1"/>
  <c r="J983" i="1"/>
  <c r="L983" i="1"/>
  <c r="M983" i="1"/>
  <c r="N983" i="1"/>
  <c r="O983" i="1"/>
  <c r="Q983" i="1"/>
  <c r="J984" i="1"/>
  <c r="L984" i="1"/>
  <c r="M984" i="1"/>
  <c r="N984" i="1"/>
  <c r="O984" i="1"/>
  <c r="Q984" i="1"/>
  <c r="J985" i="1"/>
  <c r="L985" i="1"/>
  <c r="M985" i="1"/>
  <c r="N985" i="1"/>
  <c r="O985" i="1"/>
  <c r="Q985" i="1"/>
  <c r="J986" i="1"/>
  <c r="L986" i="1"/>
  <c r="M986" i="1"/>
  <c r="N986" i="1"/>
  <c r="O986" i="1"/>
  <c r="Q986" i="1"/>
  <c r="J987" i="1"/>
  <c r="L987" i="1"/>
  <c r="M987" i="1"/>
  <c r="N987" i="1"/>
  <c r="O987" i="1"/>
  <c r="Q987" i="1"/>
  <c r="J988" i="1"/>
  <c r="L988" i="1"/>
  <c r="M988" i="1"/>
  <c r="N988" i="1"/>
  <c r="O988" i="1"/>
  <c r="Q988" i="1"/>
  <c r="J989" i="1"/>
  <c r="L989" i="1"/>
  <c r="M989" i="1"/>
  <c r="N989" i="1"/>
  <c r="O989" i="1"/>
  <c r="Q989" i="1"/>
  <c r="J990" i="1"/>
  <c r="L990" i="1"/>
  <c r="M990" i="1"/>
  <c r="N990" i="1"/>
  <c r="O990" i="1"/>
  <c r="Q990" i="1"/>
  <c r="J991" i="1"/>
  <c r="L991" i="1"/>
  <c r="M991" i="1"/>
  <c r="N991" i="1"/>
  <c r="O991" i="1"/>
  <c r="Q991" i="1"/>
  <c r="J992" i="1"/>
  <c r="L992" i="1"/>
  <c r="M992" i="1"/>
  <c r="N992" i="1"/>
  <c r="O992" i="1"/>
  <c r="Q992" i="1"/>
  <c r="J993" i="1"/>
  <c r="L993" i="1"/>
  <c r="M993" i="1"/>
  <c r="N993" i="1"/>
  <c r="O993" i="1"/>
  <c r="Q993" i="1"/>
  <c r="J994" i="1"/>
  <c r="L994" i="1"/>
  <c r="M994" i="1"/>
  <c r="N994" i="1"/>
  <c r="O994" i="1"/>
  <c r="Q994" i="1"/>
  <c r="J995" i="1"/>
  <c r="L995" i="1"/>
  <c r="M995" i="1"/>
  <c r="N995" i="1"/>
  <c r="O995" i="1"/>
  <c r="Q995" i="1"/>
  <c r="J996" i="1"/>
  <c r="L996" i="1"/>
  <c r="M996" i="1"/>
  <c r="N996" i="1"/>
  <c r="O996" i="1"/>
  <c r="Q996" i="1"/>
  <c r="J997" i="1"/>
  <c r="L997" i="1"/>
  <c r="M997" i="1"/>
  <c r="N997" i="1"/>
  <c r="O997" i="1"/>
  <c r="Q997" i="1"/>
  <c r="J998" i="1"/>
  <c r="L998" i="1"/>
  <c r="M998" i="1"/>
  <c r="N998" i="1"/>
  <c r="O998" i="1"/>
  <c r="Q998" i="1"/>
  <c r="J999" i="1"/>
  <c r="L999" i="1"/>
  <c r="M999" i="1"/>
  <c r="N999" i="1"/>
  <c r="O999" i="1"/>
  <c r="Q999" i="1"/>
  <c r="J1000" i="1"/>
  <c r="L1000" i="1"/>
  <c r="M1000" i="1"/>
  <c r="N1000" i="1"/>
  <c r="O1000" i="1"/>
  <c r="Q1000" i="1"/>
  <c r="J1001" i="1"/>
  <c r="L1001" i="1"/>
  <c r="M1001" i="1"/>
  <c r="N1001" i="1"/>
  <c r="O1001" i="1"/>
  <c r="Q1001" i="1"/>
  <c r="J1002" i="1"/>
  <c r="L1002" i="1"/>
  <c r="M1002" i="1"/>
  <c r="N1002" i="1"/>
  <c r="O1002" i="1"/>
  <c r="Q1002" i="1"/>
  <c r="J1003" i="1"/>
  <c r="L1003" i="1"/>
  <c r="M1003" i="1"/>
  <c r="N1003" i="1"/>
  <c r="O1003" i="1"/>
  <c r="Q1003" i="1"/>
  <c r="J1004" i="1"/>
  <c r="L1004" i="1"/>
  <c r="M1004" i="1"/>
  <c r="N1004" i="1"/>
  <c r="O1004" i="1"/>
  <c r="Q1004" i="1"/>
  <c r="J1005" i="1"/>
  <c r="L1005" i="1"/>
  <c r="M1005" i="1"/>
  <c r="N1005" i="1"/>
  <c r="O1005" i="1"/>
  <c r="Q1005" i="1"/>
  <c r="J1006" i="1"/>
  <c r="L1006" i="1"/>
  <c r="M1006" i="1"/>
  <c r="N1006" i="1"/>
  <c r="O1006" i="1"/>
  <c r="Q1006" i="1"/>
  <c r="J1007" i="1"/>
  <c r="L1007" i="1"/>
  <c r="M1007" i="1"/>
  <c r="N1007" i="1"/>
  <c r="O1007" i="1"/>
  <c r="Q1007" i="1"/>
  <c r="J1008" i="1"/>
  <c r="L1008" i="1"/>
  <c r="M1008" i="1"/>
  <c r="N1008" i="1"/>
  <c r="O1008" i="1"/>
  <c r="Q1008" i="1"/>
  <c r="J1009" i="1"/>
  <c r="L1009" i="1"/>
  <c r="M1009" i="1"/>
  <c r="N1009" i="1"/>
  <c r="O1009" i="1"/>
  <c r="Q1009" i="1"/>
  <c r="J1010" i="1"/>
  <c r="L1010" i="1"/>
  <c r="M1010" i="1"/>
  <c r="N1010" i="1"/>
  <c r="O1010" i="1"/>
  <c r="Q1010" i="1"/>
  <c r="J1011" i="1"/>
  <c r="L1011" i="1"/>
  <c r="M1011" i="1"/>
  <c r="N1011" i="1"/>
  <c r="O1011" i="1"/>
  <c r="Q1011" i="1"/>
  <c r="J1012" i="1"/>
  <c r="L1012" i="1"/>
  <c r="M1012" i="1"/>
  <c r="N1012" i="1"/>
  <c r="O1012" i="1"/>
  <c r="Q1012" i="1"/>
  <c r="J1013" i="1"/>
  <c r="L1013" i="1"/>
  <c r="M1013" i="1"/>
  <c r="N1013" i="1"/>
  <c r="O1013" i="1"/>
  <c r="Q1013" i="1"/>
  <c r="J1014" i="1"/>
  <c r="L1014" i="1"/>
  <c r="M1014" i="1"/>
  <c r="N1014" i="1"/>
  <c r="O1014" i="1"/>
  <c r="Q1014" i="1"/>
  <c r="J1015" i="1"/>
  <c r="L1015" i="1"/>
  <c r="M1015" i="1"/>
  <c r="N1015" i="1"/>
  <c r="O1015" i="1"/>
  <c r="Q1015" i="1"/>
  <c r="J1016" i="1"/>
  <c r="L1016" i="1"/>
  <c r="M1016" i="1"/>
  <c r="N1016" i="1"/>
  <c r="O1016" i="1"/>
  <c r="Q1016" i="1"/>
  <c r="J1017" i="1"/>
  <c r="L1017" i="1"/>
  <c r="M1017" i="1"/>
  <c r="N1017" i="1"/>
  <c r="O1017" i="1"/>
  <c r="Q1017" i="1"/>
  <c r="J1018" i="1"/>
  <c r="L1018" i="1"/>
  <c r="M1018" i="1"/>
  <c r="N1018" i="1"/>
  <c r="O1018" i="1"/>
  <c r="Q1018" i="1"/>
  <c r="J1019" i="1"/>
  <c r="L1019" i="1"/>
  <c r="M1019" i="1"/>
  <c r="N1019" i="1"/>
  <c r="O1019" i="1"/>
  <c r="Q1019" i="1"/>
  <c r="J1020" i="1"/>
  <c r="L1020" i="1"/>
  <c r="M1020" i="1"/>
  <c r="N1020" i="1"/>
  <c r="O1020" i="1"/>
  <c r="Q1020" i="1"/>
  <c r="J1021" i="1"/>
  <c r="L1021" i="1"/>
  <c r="M1021" i="1"/>
  <c r="N1021" i="1"/>
  <c r="O1021" i="1"/>
  <c r="Q1021" i="1"/>
  <c r="J1022" i="1"/>
  <c r="L1022" i="1"/>
  <c r="M1022" i="1"/>
  <c r="N1022" i="1"/>
  <c r="O1022" i="1"/>
  <c r="Q1022" i="1"/>
  <c r="J1023" i="1"/>
  <c r="L1023" i="1"/>
  <c r="M1023" i="1"/>
  <c r="N1023" i="1"/>
  <c r="O1023" i="1"/>
  <c r="Q1023" i="1"/>
  <c r="J1024" i="1"/>
  <c r="L1024" i="1"/>
  <c r="M1024" i="1"/>
  <c r="N1024" i="1"/>
  <c r="O1024" i="1"/>
  <c r="Q1024" i="1"/>
  <c r="J1025" i="1"/>
  <c r="L1025" i="1"/>
  <c r="M1025" i="1"/>
  <c r="N1025" i="1"/>
  <c r="O1025" i="1"/>
  <c r="Q1025" i="1"/>
  <c r="J1026" i="1"/>
  <c r="L1026" i="1"/>
  <c r="M1026" i="1"/>
  <c r="N1026" i="1"/>
  <c r="O1026" i="1"/>
  <c r="Q1026" i="1"/>
  <c r="J1027" i="1"/>
  <c r="L1027" i="1"/>
  <c r="M1027" i="1"/>
  <c r="N1027" i="1"/>
  <c r="O1027" i="1"/>
  <c r="Q1027" i="1"/>
  <c r="J1028" i="1"/>
  <c r="L1028" i="1"/>
  <c r="M1028" i="1"/>
  <c r="N1028" i="1"/>
  <c r="O1028" i="1"/>
  <c r="Q1028" i="1"/>
  <c r="J1029" i="1"/>
  <c r="L1029" i="1"/>
  <c r="M1029" i="1"/>
  <c r="N1029" i="1"/>
  <c r="O1029" i="1"/>
  <c r="Q1029" i="1"/>
  <c r="J1030" i="1"/>
  <c r="L1030" i="1"/>
  <c r="M1030" i="1"/>
  <c r="N1030" i="1"/>
  <c r="O1030" i="1"/>
  <c r="Q1030" i="1"/>
  <c r="J1031" i="1"/>
  <c r="L1031" i="1"/>
  <c r="M1031" i="1"/>
  <c r="N1031" i="1"/>
  <c r="O1031" i="1"/>
  <c r="Q1031" i="1"/>
  <c r="J1032" i="1"/>
  <c r="L1032" i="1"/>
  <c r="M1032" i="1"/>
  <c r="N1032" i="1"/>
  <c r="O1032" i="1"/>
  <c r="Q1032" i="1"/>
  <c r="J1033" i="1"/>
  <c r="L1033" i="1"/>
  <c r="M1033" i="1"/>
  <c r="N1033" i="1"/>
  <c r="O1033" i="1"/>
  <c r="Q1033" i="1"/>
  <c r="J1034" i="1"/>
  <c r="L1034" i="1"/>
  <c r="M1034" i="1"/>
  <c r="N1034" i="1"/>
  <c r="O1034" i="1"/>
  <c r="Q1034" i="1"/>
  <c r="J1035" i="1"/>
  <c r="L1035" i="1"/>
  <c r="M1035" i="1"/>
  <c r="N1035" i="1"/>
  <c r="O1035" i="1"/>
  <c r="Q1035" i="1"/>
  <c r="J1036" i="1"/>
  <c r="L1036" i="1"/>
  <c r="M1036" i="1"/>
  <c r="N1036" i="1"/>
  <c r="O1036" i="1"/>
  <c r="Q1036" i="1"/>
  <c r="J1037" i="1"/>
  <c r="L1037" i="1"/>
  <c r="M1037" i="1"/>
  <c r="N1037" i="1"/>
  <c r="O1037" i="1"/>
  <c r="Q1037" i="1"/>
  <c r="J1038" i="1"/>
  <c r="L1038" i="1"/>
  <c r="M1038" i="1"/>
  <c r="N1038" i="1"/>
  <c r="O1038" i="1"/>
  <c r="Q1038" i="1"/>
  <c r="J1039" i="1"/>
  <c r="L1039" i="1"/>
  <c r="M1039" i="1"/>
  <c r="N1039" i="1"/>
  <c r="O1039" i="1"/>
  <c r="Q1039" i="1"/>
  <c r="J1040" i="1"/>
  <c r="L1040" i="1"/>
  <c r="M1040" i="1"/>
  <c r="N1040" i="1"/>
  <c r="O1040" i="1"/>
  <c r="Q1040" i="1"/>
  <c r="J1041" i="1"/>
  <c r="L1041" i="1"/>
  <c r="M1041" i="1"/>
  <c r="N1041" i="1"/>
  <c r="O1041" i="1"/>
  <c r="Q1041" i="1"/>
  <c r="J1042" i="1"/>
  <c r="L1042" i="1"/>
  <c r="M1042" i="1"/>
  <c r="N1042" i="1"/>
  <c r="O1042" i="1"/>
  <c r="Q1042" i="1"/>
  <c r="J1043" i="1"/>
  <c r="L1043" i="1"/>
  <c r="M1043" i="1"/>
  <c r="N1043" i="1"/>
  <c r="O1043" i="1"/>
  <c r="Q1043" i="1"/>
  <c r="J1044" i="1"/>
  <c r="L1044" i="1"/>
  <c r="M1044" i="1"/>
  <c r="N1044" i="1"/>
  <c r="O1044" i="1"/>
  <c r="Q1044" i="1"/>
  <c r="J1045" i="1"/>
  <c r="L1045" i="1"/>
  <c r="M1045" i="1"/>
  <c r="N1045" i="1"/>
  <c r="O1045" i="1"/>
  <c r="Q1045" i="1"/>
  <c r="J1046" i="1"/>
  <c r="L1046" i="1"/>
  <c r="M1046" i="1"/>
  <c r="N1046" i="1"/>
  <c r="O1046" i="1"/>
  <c r="Q1046" i="1"/>
  <c r="J1047" i="1"/>
  <c r="L1047" i="1"/>
  <c r="M1047" i="1"/>
  <c r="N1047" i="1"/>
  <c r="O1047" i="1"/>
  <c r="Q1047" i="1"/>
  <c r="J1048" i="1"/>
  <c r="L1048" i="1"/>
  <c r="M1048" i="1"/>
  <c r="N1048" i="1"/>
  <c r="O1048" i="1"/>
  <c r="Q1048" i="1"/>
  <c r="J1049" i="1"/>
  <c r="L1049" i="1"/>
  <c r="M1049" i="1"/>
  <c r="N1049" i="1"/>
  <c r="O1049" i="1"/>
  <c r="Q1049" i="1"/>
  <c r="J1050" i="1"/>
  <c r="L1050" i="1"/>
  <c r="M1050" i="1"/>
  <c r="N1050" i="1"/>
  <c r="O1050" i="1"/>
  <c r="Q1050" i="1"/>
  <c r="J1051" i="1"/>
  <c r="L1051" i="1"/>
  <c r="M1051" i="1"/>
  <c r="N1051" i="1"/>
  <c r="O1051" i="1"/>
  <c r="Q1051" i="1"/>
  <c r="J1052" i="1"/>
  <c r="L1052" i="1"/>
  <c r="M1052" i="1"/>
  <c r="N1052" i="1"/>
  <c r="O1052" i="1"/>
  <c r="Q1052" i="1"/>
  <c r="J1053" i="1"/>
  <c r="L1053" i="1"/>
  <c r="M1053" i="1"/>
  <c r="N1053" i="1"/>
  <c r="O1053" i="1"/>
  <c r="Q1053" i="1"/>
  <c r="J1054" i="1"/>
  <c r="L1054" i="1"/>
  <c r="M1054" i="1"/>
  <c r="N1054" i="1"/>
  <c r="O1054" i="1"/>
  <c r="Q1054" i="1"/>
  <c r="J1055" i="1"/>
  <c r="L1055" i="1"/>
  <c r="M1055" i="1"/>
  <c r="N1055" i="1"/>
  <c r="O1055" i="1"/>
  <c r="Q1055" i="1"/>
  <c r="J1056" i="1"/>
  <c r="L1056" i="1"/>
  <c r="M1056" i="1"/>
  <c r="N1056" i="1"/>
  <c r="O1056" i="1"/>
  <c r="Q1056" i="1"/>
  <c r="J1057" i="1"/>
  <c r="L1057" i="1"/>
  <c r="M1057" i="1"/>
  <c r="N1057" i="1"/>
  <c r="O1057" i="1"/>
  <c r="Q1057" i="1"/>
  <c r="J1058" i="1"/>
  <c r="L1058" i="1"/>
  <c r="M1058" i="1"/>
  <c r="N1058" i="1"/>
  <c r="O1058" i="1"/>
  <c r="Q1058" i="1"/>
  <c r="J1059" i="1"/>
  <c r="L1059" i="1"/>
  <c r="M1059" i="1"/>
  <c r="N1059" i="1"/>
  <c r="O1059" i="1"/>
  <c r="Q1059" i="1"/>
  <c r="J1060" i="1"/>
  <c r="L1060" i="1"/>
  <c r="M1060" i="1"/>
  <c r="N1060" i="1"/>
  <c r="O1060" i="1"/>
  <c r="Q1060" i="1"/>
  <c r="J1061" i="1"/>
  <c r="L1061" i="1"/>
  <c r="M1061" i="1"/>
  <c r="N1061" i="1"/>
  <c r="O1061" i="1"/>
  <c r="Q1061" i="1"/>
  <c r="J1062" i="1"/>
  <c r="L1062" i="1"/>
  <c r="M1062" i="1"/>
  <c r="N1062" i="1"/>
  <c r="O1062" i="1"/>
  <c r="Q1062" i="1"/>
  <c r="J1063" i="1"/>
  <c r="L1063" i="1"/>
  <c r="M1063" i="1"/>
  <c r="N1063" i="1"/>
  <c r="O1063" i="1"/>
  <c r="Q1063" i="1"/>
  <c r="J1064" i="1"/>
  <c r="L1064" i="1"/>
  <c r="M1064" i="1"/>
  <c r="N1064" i="1"/>
  <c r="O1064" i="1"/>
  <c r="Q1064" i="1"/>
  <c r="J1065" i="1"/>
  <c r="L1065" i="1"/>
  <c r="M1065" i="1"/>
  <c r="N1065" i="1"/>
  <c r="O1065" i="1"/>
  <c r="Q1065" i="1"/>
  <c r="J1066" i="1"/>
  <c r="L1066" i="1"/>
  <c r="M1066" i="1"/>
  <c r="N1066" i="1"/>
  <c r="O1066" i="1"/>
  <c r="Q1066" i="1"/>
  <c r="J1067" i="1"/>
  <c r="L1067" i="1"/>
  <c r="M1067" i="1"/>
  <c r="N1067" i="1"/>
  <c r="O1067" i="1"/>
  <c r="Q1067" i="1"/>
  <c r="J1068" i="1"/>
  <c r="L1068" i="1"/>
  <c r="M1068" i="1"/>
  <c r="N1068" i="1"/>
  <c r="O1068" i="1"/>
  <c r="Q1068" i="1"/>
  <c r="J1069" i="1"/>
  <c r="L1069" i="1"/>
  <c r="M1069" i="1"/>
  <c r="N1069" i="1"/>
  <c r="O1069" i="1"/>
  <c r="Q1069" i="1"/>
  <c r="J1070" i="1"/>
  <c r="L1070" i="1"/>
  <c r="M1070" i="1"/>
  <c r="N1070" i="1"/>
  <c r="O1070" i="1"/>
  <c r="Q1070" i="1"/>
  <c r="J1071" i="1"/>
  <c r="L1071" i="1"/>
  <c r="M1071" i="1"/>
  <c r="N1071" i="1"/>
  <c r="O1071" i="1"/>
  <c r="Q1071" i="1"/>
  <c r="J1072" i="1"/>
  <c r="L1072" i="1"/>
  <c r="M1072" i="1"/>
  <c r="N1072" i="1"/>
  <c r="O1072" i="1"/>
  <c r="Q1072" i="1"/>
  <c r="J1073" i="1"/>
  <c r="L1073" i="1"/>
  <c r="M1073" i="1"/>
  <c r="N1073" i="1"/>
  <c r="O1073" i="1"/>
  <c r="Q1073" i="1"/>
  <c r="J1074" i="1"/>
  <c r="L1074" i="1"/>
  <c r="M1074" i="1"/>
  <c r="N1074" i="1"/>
  <c r="O1074" i="1"/>
  <c r="Q1074" i="1"/>
  <c r="J1075" i="1"/>
  <c r="L1075" i="1"/>
  <c r="M1075" i="1"/>
  <c r="N1075" i="1"/>
  <c r="O1075" i="1"/>
  <c r="Q1075" i="1"/>
  <c r="J1076" i="1"/>
  <c r="L1076" i="1"/>
  <c r="M1076" i="1"/>
  <c r="N1076" i="1"/>
  <c r="O1076" i="1"/>
  <c r="Q1076" i="1"/>
  <c r="J1077" i="1"/>
  <c r="L1077" i="1"/>
  <c r="M1077" i="1"/>
  <c r="N1077" i="1"/>
  <c r="O1077" i="1"/>
  <c r="Q1077" i="1"/>
  <c r="J1078" i="1"/>
  <c r="L1078" i="1"/>
  <c r="M1078" i="1"/>
  <c r="N1078" i="1"/>
  <c r="O1078" i="1"/>
  <c r="Q1078" i="1"/>
  <c r="J1079" i="1"/>
  <c r="L1079" i="1"/>
  <c r="M1079" i="1"/>
  <c r="N1079" i="1"/>
  <c r="O1079" i="1"/>
  <c r="Q1079" i="1"/>
  <c r="J1080" i="1"/>
  <c r="L1080" i="1"/>
  <c r="M1080" i="1"/>
  <c r="N1080" i="1"/>
  <c r="O1080" i="1"/>
  <c r="Q1080" i="1"/>
  <c r="J1081" i="1"/>
  <c r="L1081" i="1"/>
  <c r="M1081" i="1"/>
  <c r="N1081" i="1"/>
  <c r="O1081" i="1"/>
  <c r="Q1081" i="1"/>
  <c r="J1082" i="1"/>
  <c r="L1082" i="1"/>
  <c r="M1082" i="1"/>
  <c r="N1082" i="1"/>
  <c r="O1082" i="1"/>
  <c r="Q1082" i="1"/>
  <c r="J1083" i="1"/>
  <c r="L1083" i="1"/>
  <c r="M1083" i="1"/>
  <c r="N1083" i="1"/>
  <c r="O1083" i="1"/>
  <c r="Q1083" i="1"/>
  <c r="J1084" i="1"/>
  <c r="L1084" i="1"/>
  <c r="M1084" i="1"/>
  <c r="N1084" i="1"/>
  <c r="O1084" i="1"/>
  <c r="Q1084" i="1"/>
  <c r="J1085" i="1"/>
  <c r="L1085" i="1"/>
  <c r="M1085" i="1"/>
  <c r="N1085" i="1"/>
  <c r="O1085" i="1"/>
  <c r="Q1085" i="1"/>
  <c r="J1086" i="1"/>
  <c r="L1086" i="1"/>
  <c r="M1086" i="1"/>
  <c r="N1086" i="1"/>
  <c r="O1086" i="1"/>
  <c r="Q1086" i="1"/>
  <c r="J1087" i="1"/>
  <c r="L1087" i="1"/>
  <c r="M1087" i="1"/>
  <c r="N1087" i="1"/>
  <c r="O1087" i="1"/>
  <c r="Q1087" i="1"/>
  <c r="J1088" i="1"/>
  <c r="L1088" i="1"/>
  <c r="M1088" i="1"/>
  <c r="N1088" i="1"/>
  <c r="O1088" i="1"/>
  <c r="Q1088" i="1"/>
  <c r="J1089" i="1"/>
  <c r="L1089" i="1"/>
  <c r="M1089" i="1"/>
  <c r="N1089" i="1"/>
  <c r="O1089" i="1"/>
  <c r="Q1089" i="1"/>
  <c r="J1090" i="1"/>
  <c r="L1090" i="1"/>
  <c r="M1090" i="1"/>
  <c r="N1090" i="1"/>
  <c r="O1090" i="1"/>
  <c r="Q1090" i="1"/>
  <c r="J1091" i="1"/>
  <c r="L1091" i="1"/>
  <c r="M1091" i="1"/>
  <c r="N1091" i="1"/>
  <c r="O1091" i="1"/>
  <c r="Q1091" i="1"/>
  <c r="J1092" i="1"/>
  <c r="L1092" i="1"/>
  <c r="M1092" i="1"/>
  <c r="N1092" i="1"/>
  <c r="O1092" i="1"/>
  <c r="Q1092" i="1"/>
  <c r="J1093" i="1"/>
  <c r="L1093" i="1"/>
  <c r="M1093" i="1"/>
  <c r="N1093" i="1"/>
  <c r="O1093" i="1"/>
  <c r="Q1093" i="1"/>
  <c r="J1094" i="1"/>
  <c r="L1094" i="1"/>
  <c r="M1094" i="1"/>
  <c r="N1094" i="1"/>
  <c r="O1094" i="1"/>
  <c r="Q1094" i="1"/>
  <c r="J1095" i="1"/>
  <c r="L1095" i="1"/>
  <c r="M1095" i="1"/>
  <c r="N1095" i="1"/>
  <c r="O1095" i="1"/>
  <c r="Q1095" i="1"/>
  <c r="J1096" i="1"/>
  <c r="L1096" i="1"/>
  <c r="M1096" i="1"/>
  <c r="N1096" i="1"/>
  <c r="O1096" i="1"/>
  <c r="Q1096" i="1"/>
  <c r="J1097" i="1"/>
  <c r="L1097" i="1"/>
  <c r="M1097" i="1"/>
  <c r="N1097" i="1"/>
  <c r="O1097" i="1"/>
  <c r="Q1097" i="1"/>
  <c r="J1098" i="1"/>
  <c r="L1098" i="1"/>
  <c r="M1098" i="1"/>
  <c r="N1098" i="1"/>
  <c r="O1098" i="1"/>
  <c r="Q1098" i="1"/>
  <c r="J1099" i="1"/>
  <c r="L1099" i="1"/>
  <c r="M1099" i="1"/>
  <c r="N1099" i="1"/>
  <c r="O1099" i="1"/>
  <c r="Q1099" i="1"/>
  <c r="J1100" i="1"/>
  <c r="L1100" i="1"/>
  <c r="M1100" i="1"/>
  <c r="N1100" i="1"/>
  <c r="O1100" i="1"/>
  <c r="Q1100" i="1"/>
  <c r="J1101" i="1"/>
  <c r="L1101" i="1"/>
  <c r="M1101" i="1"/>
  <c r="N1101" i="1"/>
  <c r="O1101" i="1"/>
  <c r="Q1101" i="1"/>
  <c r="J1102" i="1"/>
  <c r="L1102" i="1"/>
  <c r="M1102" i="1"/>
  <c r="N1102" i="1"/>
  <c r="O1102" i="1"/>
  <c r="Q1102" i="1"/>
  <c r="J1103" i="1"/>
  <c r="L1103" i="1"/>
  <c r="M1103" i="1"/>
  <c r="N1103" i="1"/>
  <c r="O1103" i="1"/>
  <c r="Q1103" i="1"/>
  <c r="J1104" i="1"/>
  <c r="L1104" i="1"/>
  <c r="M1104" i="1"/>
  <c r="N1104" i="1"/>
  <c r="O1104" i="1"/>
  <c r="Q1104" i="1"/>
  <c r="J1105" i="1"/>
  <c r="L1105" i="1"/>
  <c r="M1105" i="1"/>
  <c r="N1105" i="1"/>
  <c r="O1105" i="1"/>
  <c r="Q1105" i="1"/>
  <c r="J1106" i="1"/>
  <c r="L1106" i="1"/>
  <c r="M1106" i="1"/>
  <c r="N1106" i="1"/>
  <c r="O1106" i="1"/>
  <c r="Q1106" i="1"/>
  <c r="J1107" i="1"/>
  <c r="L1107" i="1"/>
  <c r="M1107" i="1"/>
  <c r="N1107" i="1"/>
  <c r="O1107" i="1"/>
  <c r="Q1107" i="1"/>
  <c r="J1108" i="1"/>
  <c r="L1108" i="1"/>
  <c r="M1108" i="1"/>
  <c r="N1108" i="1"/>
  <c r="O1108" i="1"/>
  <c r="Q1108" i="1"/>
  <c r="J1109" i="1"/>
  <c r="L1109" i="1"/>
  <c r="M1109" i="1"/>
  <c r="N1109" i="1"/>
  <c r="O1109" i="1"/>
  <c r="Q1109" i="1"/>
  <c r="J1110" i="1"/>
  <c r="L1110" i="1"/>
  <c r="M1110" i="1"/>
  <c r="N1110" i="1"/>
  <c r="O1110" i="1"/>
  <c r="Q1110" i="1"/>
  <c r="J1111" i="1"/>
  <c r="L1111" i="1"/>
  <c r="M1111" i="1"/>
  <c r="N1111" i="1"/>
  <c r="O1111" i="1"/>
  <c r="Q1111" i="1"/>
  <c r="J1112" i="1"/>
  <c r="L1112" i="1"/>
  <c r="M1112" i="1"/>
  <c r="N1112" i="1"/>
  <c r="O1112" i="1"/>
  <c r="Q1112" i="1"/>
  <c r="J1113" i="1"/>
  <c r="L1113" i="1"/>
  <c r="M1113" i="1"/>
  <c r="N1113" i="1"/>
  <c r="O1113" i="1"/>
  <c r="Q1113" i="1"/>
  <c r="J1114" i="1"/>
  <c r="L1114" i="1"/>
  <c r="M1114" i="1"/>
  <c r="N1114" i="1"/>
  <c r="O1114" i="1"/>
  <c r="Q1114" i="1"/>
  <c r="J1115" i="1"/>
  <c r="L1115" i="1"/>
  <c r="M1115" i="1"/>
  <c r="N1115" i="1"/>
  <c r="O1115" i="1"/>
  <c r="Q1115" i="1"/>
  <c r="J1116" i="1"/>
  <c r="L1116" i="1"/>
  <c r="M1116" i="1"/>
  <c r="N1116" i="1"/>
  <c r="O1116" i="1"/>
  <c r="Q1116" i="1"/>
  <c r="J1117" i="1"/>
  <c r="L1117" i="1"/>
  <c r="M1117" i="1"/>
  <c r="N1117" i="1"/>
  <c r="O1117" i="1"/>
  <c r="Q1117" i="1"/>
  <c r="J1118" i="1"/>
  <c r="L1118" i="1"/>
  <c r="M1118" i="1"/>
  <c r="N1118" i="1"/>
  <c r="O1118" i="1"/>
  <c r="Q1118" i="1"/>
  <c r="J1119" i="1"/>
  <c r="L1119" i="1"/>
  <c r="M1119" i="1"/>
  <c r="N1119" i="1"/>
  <c r="O1119" i="1"/>
  <c r="Q1119" i="1"/>
  <c r="J1120" i="1"/>
  <c r="L1120" i="1"/>
  <c r="M1120" i="1"/>
  <c r="N1120" i="1"/>
  <c r="O1120" i="1"/>
  <c r="Q1120" i="1"/>
  <c r="J1121" i="1"/>
  <c r="L1121" i="1"/>
  <c r="M1121" i="1"/>
  <c r="N1121" i="1"/>
  <c r="O1121" i="1"/>
  <c r="Q1121" i="1"/>
  <c r="J1122" i="1"/>
  <c r="L1122" i="1"/>
  <c r="M1122" i="1"/>
  <c r="N1122" i="1"/>
  <c r="O1122" i="1"/>
  <c r="Q1122" i="1"/>
  <c r="J1123" i="1"/>
  <c r="L1123" i="1"/>
  <c r="M1123" i="1"/>
  <c r="N1123" i="1"/>
  <c r="O1123" i="1"/>
  <c r="Q1123" i="1"/>
  <c r="J1124" i="1"/>
  <c r="L1124" i="1"/>
  <c r="M1124" i="1"/>
  <c r="N1124" i="1"/>
  <c r="O1124" i="1"/>
  <c r="Q1124" i="1"/>
  <c r="J1125" i="1"/>
  <c r="L1125" i="1"/>
  <c r="M1125" i="1"/>
  <c r="N1125" i="1"/>
  <c r="O1125" i="1"/>
  <c r="Q1125" i="1"/>
  <c r="J1126" i="1"/>
  <c r="L1126" i="1"/>
  <c r="M1126" i="1"/>
  <c r="N1126" i="1"/>
  <c r="O1126" i="1"/>
  <c r="Q1126" i="1"/>
  <c r="J1127" i="1"/>
  <c r="L1127" i="1"/>
  <c r="M1127" i="1"/>
  <c r="N1127" i="1"/>
  <c r="O1127" i="1"/>
  <c r="Q1127" i="1"/>
  <c r="J1128" i="1"/>
  <c r="L1128" i="1"/>
  <c r="M1128" i="1"/>
  <c r="N1128" i="1"/>
  <c r="O1128" i="1"/>
  <c r="Q1128" i="1"/>
  <c r="J1129" i="1"/>
  <c r="L1129" i="1"/>
  <c r="M1129" i="1"/>
  <c r="N1129" i="1"/>
  <c r="O1129" i="1"/>
  <c r="Q1129" i="1"/>
  <c r="J1130" i="1"/>
  <c r="L1130" i="1"/>
  <c r="M1130" i="1"/>
  <c r="N1130" i="1"/>
  <c r="O1130" i="1"/>
  <c r="Q1130" i="1"/>
  <c r="J1131" i="1"/>
  <c r="L1131" i="1"/>
  <c r="M1131" i="1"/>
  <c r="N1131" i="1"/>
  <c r="O1131" i="1"/>
  <c r="Q1131" i="1"/>
  <c r="J1132" i="1"/>
  <c r="L1132" i="1"/>
  <c r="M1132" i="1"/>
  <c r="N1132" i="1"/>
  <c r="O1132" i="1"/>
  <c r="Q1132" i="1"/>
  <c r="J1133" i="1"/>
  <c r="L1133" i="1"/>
  <c r="M1133" i="1"/>
  <c r="N1133" i="1"/>
  <c r="O1133" i="1"/>
  <c r="Q1133" i="1"/>
  <c r="J1134" i="1"/>
  <c r="L1134" i="1"/>
  <c r="M1134" i="1"/>
  <c r="N1134" i="1"/>
  <c r="O1134" i="1"/>
  <c r="Q1134" i="1"/>
  <c r="J1135" i="1"/>
  <c r="L1135" i="1"/>
  <c r="M1135" i="1"/>
  <c r="N1135" i="1"/>
  <c r="O1135" i="1"/>
  <c r="Q1135" i="1"/>
  <c r="J1136" i="1"/>
  <c r="L1136" i="1"/>
  <c r="M1136" i="1"/>
  <c r="N1136" i="1"/>
  <c r="O1136" i="1"/>
  <c r="Q1136" i="1"/>
  <c r="J1137" i="1"/>
  <c r="L1137" i="1"/>
  <c r="M1137" i="1"/>
  <c r="N1137" i="1"/>
  <c r="O1137" i="1"/>
  <c r="Q1137" i="1"/>
  <c r="J1138" i="1"/>
  <c r="L1138" i="1"/>
  <c r="M1138" i="1"/>
  <c r="N1138" i="1"/>
  <c r="O1138" i="1"/>
  <c r="Q1138" i="1"/>
  <c r="J1139" i="1"/>
  <c r="L1139" i="1"/>
  <c r="M1139" i="1"/>
  <c r="N1139" i="1"/>
  <c r="O1139" i="1"/>
  <c r="Q1139" i="1"/>
  <c r="J1140" i="1"/>
  <c r="L1140" i="1"/>
  <c r="M1140" i="1"/>
  <c r="N1140" i="1"/>
  <c r="O1140" i="1"/>
  <c r="Q1140" i="1"/>
  <c r="J1141" i="1"/>
  <c r="L1141" i="1"/>
  <c r="M1141" i="1"/>
  <c r="N1141" i="1"/>
  <c r="O1141" i="1"/>
  <c r="Q1141" i="1"/>
  <c r="J1142" i="1"/>
  <c r="L1142" i="1"/>
  <c r="M1142" i="1"/>
  <c r="N1142" i="1"/>
  <c r="O1142" i="1"/>
  <c r="Q1142" i="1"/>
  <c r="J1143" i="1"/>
  <c r="L1143" i="1"/>
  <c r="M1143" i="1"/>
  <c r="N1143" i="1"/>
  <c r="O1143" i="1"/>
  <c r="Q1143" i="1"/>
  <c r="J1144" i="1"/>
  <c r="L1144" i="1"/>
  <c r="M1144" i="1"/>
  <c r="N1144" i="1"/>
  <c r="O1144" i="1"/>
  <c r="Q1144" i="1"/>
  <c r="J1145" i="1"/>
  <c r="L1145" i="1"/>
  <c r="M1145" i="1"/>
  <c r="N1145" i="1"/>
  <c r="O1145" i="1"/>
  <c r="Q1145" i="1"/>
  <c r="J1146" i="1"/>
  <c r="L1146" i="1"/>
  <c r="M1146" i="1"/>
  <c r="N1146" i="1"/>
  <c r="O1146" i="1"/>
  <c r="Q1146" i="1"/>
  <c r="J1147" i="1"/>
  <c r="L1147" i="1"/>
  <c r="M1147" i="1"/>
  <c r="N1147" i="1"/>
  <c r="O1147" i="1"/>
  <c r="Q1147" i="1"/>
  <c r="J1148" i="1"/>
  <c r="L1148" i="1"/>
  <c r="M1148" i="1"/>
  <c r="N1148" i="1"/>
  <c r="O1148" i="1"/>
  <c r="Q1148" i="1"/>
  <c r="J1149" i="1"/>
  <c r="L1149" i="1"/>
  <c r="M1149" i="1"/>
  <c r="N1149" i="1"/>
  <c r="O1149" i="1"/>
  <c r="Q1149" i="1"/>
  <c r="J1150" i="1"/>
  <c r="L1150" i="1"/>
  <c r="M1150" i="1"/>
  <c r="N1150" i="1"/>
  <c r="O1150" i="1"/>
  <c r="Q1150" i="1"/>
  <c r="J1151" i="1"/>
  <c r="L1151" i="1"/>
  <c r="M1151" i="1"/>
  <c r="N1151" i="1"/>
  <c r="O1151" i="1"/>
  <c r="Q1151" i="1"/>
  <c r="J1152" i="1"/>
  <c r="L1152" i="1"/>
  <c r="M1152" i="1"/>
  <c r="N1152" i="1"/>
  <c r="O1152" i="1"/>
  <c r="Q1152" i="1"/>
  <c r="J1153" i="1"/>
  <c r="L1153" i="1"/>
  <c r="M1153" i="1"/>
  <c r="N1153" i="1"/>
  <c r="O1153" i="1"/>
  <c r="Q1153" i="1"/>
  <c r="J1154" i="1"/>
  <c r="L1154" i="1"/>
  <c r="M1154" i="1"/>
  <c r="N1154" i="1"/>
  <c r="O1154" i="1"/>
  <c r="Q1154" i="1"/>
  <c r="J1155" i="1"/>
  <c r="L1155" i="1"/>
  <c r="M1155" i="1"/>
  <c r="N1155" i="1"/>
  <c r="O1155" i="1"/>
  <c r="Q1155" i="1"/>
  <c r="J1156" i="1"/>
  <c r="L1156" i="1"/>
  <c r="M1156" i="1"/>
  <c r="N1156" i="1"/>
  <c r="O1156" i="1"/>
  <c r="Q1156" i="1"/>
  <c r="J1157" i="1"/>
  <c r="L1157" i="1"/>
  <c r="M1157" i="1"/>
  <c r="N1157" i="1"/>
  <c r="O1157" i="1"/>
  <c r="Q1157" i="1"/>
  <c r="J1158" i="1"/>
  <c r="L1158" i="1"/>
  <c r="M1158" i="1"/>
  <c r="N1158" i="1"/>
  <c r="O1158" i="1"/>
  <c r="Q1158" i="1"/>
  <c r="J1159" i="1"/>
  <c r="L1159" i="1"/>
  <c r="M1159" i="1"/>
  <c r="N1159" i="1"/>
  <c r="O1159" i="1"/>
  <c r="Q1159" i="1"/>
  <c r="J1160" i="1"/>
  <c r="L1160" i="1"/>
  <c r="M1160" i="1"/>
  <c r="N1160" i="1"/>
  <c r="O1160" i="1"/>
  <c r="Q1160" i="1"/>
  <c r="J1161" i="1"/>
  <c r="L1161" i="1"/>
  <c r="M1161" i="1"/>
  <c r="N1161" i="1"/>
  <c r="O1161" i="1"/>
  <c r="Q1161" i="1"/>
  <c r="J1162" i="1"/>
  <c r="L1162" i="1"/>
  <c r="M1162" i="1"/>
  <c r="N1162" i="1"/>
  <c r="O1162" i="1"/>
  <c r="Q1162" i="1"/>
  <c r="J1163" i="1"/>
  <c r="L1163" i="1"/>
  <c r="M1163" i="1"/>
  <c r="N1163" i="1"/>
  <c r="O1163" i="1"/>
  <c r="Q1163" i="1"/>
  <c r="J1164" i="1"/>
  <c r="L1164" i="1"/>
  <c r="M1164" i="1"/>
  <c r="N1164" i="1"/>
  <c r="O1164" i="1"/>
  <c r="Q1164" i="1"/>
  <c r="J1165" i="1"/>
  <c r="L1165" i="1"/>
  <c r="M1165" i="1"/>
  <c r="N1165" i="1"/>
  <c r="O1165" i="1"/>
  <c r="Q1165" i="1"/>
  <c r="J1166" i="1"/>
  <c r="L1166" i="1"/>
  <c r="M1166" i="1"/>
  <c r="N1166" i="1"/>
  <c r="O1166" i="1"/>
  <c r="Q1166" i="1"/>
  <c r="J1167" i="1"/>
  <c r="L1167" i="1"/>
  <c r="M1167" i="1"/>
  <c r="N1167" i="1"/>
  <c r="O1167" i="1"/>
  <c r="Q1167" i="1"/>
  <c r="J1168" i="1"/>
  <c r="L1168" i="1"/>
  <c r="M1168" i="1"/>
  <c r="N1168" i="1"/>
  <c r="O1168" i="1"/>
  <c r="Q1168" i="1"/>
  <c r="J1169" i="1"/>
  <c r="L1169" i="1"/>
  <c r="M1169" i="1"/>
  <c r="N1169" i="1"/>
  <c r="O1169" i="1"/>
  <c r="Q1169" i="1"/>
  <c r="J1170" i="1"/>
  <c r="L1170" i="1"/>
  <c r="M1170" i="1"/>
  <c r="N1170" i="1"/>
  <c r="O1170" i="1"/>
  <c r="Q1170" i="1"/>
  <c r="J1171" i="1"/>
  <c r="L1171" i="1"/>
  <c r="M1171" i="1"/>
  <c r="N1171" i="1"/>
  <c r="O1171" i="1"/>
  <c r="Q1171" i="1"/>
  <c r="J1172" i="1"/>
  <c r="L1172" i="1"/>
  <c r="M1172" i="1"/>
  <c r="N1172" i="1"/>
  <c r="O1172" i="1"/>
  <c r="Q1172" i="1"/>
  <c r="J1173" i="1"/>
  <c r="L1173" i="1"/>
  <c r="M1173" i="1"/>
  <c r="N1173" i="1"/>
  <c r="O1173" i="1"/>
  <c r="Q1173" i="1"/>
  <c r="J1174" i="1"/>
  <c r="L1174" i="1"/>
  <c r="M1174" i="1"/>
  <c r="N1174" i="1"/>
  <c r="O1174" i="1"/>
  <c r="Q1174" i="1"/>
  <c r="J1175" i="1"/>
  <c r="L1175" i="1"/>
  <c r="M1175" i="1"/>
  <c r="N1175" i="1"/>
  <c r="O1175" i="1"/>
  <c r="Q1175" i="1"/>
  <c r="J1176" i="1"/>
  <c r="L1176" i="1"/>
  <c r="M1176" i="1"/>
  <c r="N1176" i="1"/>
  <c r="O1176" i="1"/>
  <c r="Q1176" i="1"/>
  <c r="J1177" i="1"/>
  <c r="L1177" i="1"/>
  <c r="M1177" i="1"/>
  <c r="N1177" i="1"/>
  <c r="O1177" i="1"/>
  <c r="Q1177" i="1"/>
  <c r="J1178" i="1"/>
  <c r="L1178" i="1"/>
  <c r="M1178" i="1"/>
  <c r="N1178" i="1"/>
  <c r="O1178" i="1"/>
  <c r="Q1178" i="1"/>
  <c r="J1179" i="1"/>
  <c r="L1179" i="1"/>
  <c r="M1179" i="1"/>
  <c r="N1179" i="1"/>
  <c r="O1179" i="1"/>
  <c r="Q1179" i="1"/>
  <c r="J1180" i="1"/>
  <c r="L1180" i="1"/>
  <c r="M1180" i="1"/>
  <c r="N1180" i="1"/>
  <c r="O1180" i="1"/>
  <c r="Q1180" i="1"/>
  <c r="J1181" i="1"/>
  <c r="L1181" i="1"/>
  <c r="M1181" i="1"/>
  <c r="N1181" i="1"/>
  <c r="O1181" i="1"/>
  <c r="Q1181" i="1"/>
  <c r="J1182" i="1"/>
  <c r="L1182" i="1"/>
  <c r="M1182" i="1"/>
  <c r="N1182" i="1"/>
  <c r="O1182" i="1"/>
  <c r="Q1182" i="1"/>
  <c r="J1183" i="1"/>
  <c r="L1183" i="1"/>
  <c r="M1183" i="1"/>
  <c r="N1183" i="1"/>
  <c r="O1183" i="1"/>
  <c r="Q1183" i="1"/>
  <c r="J1184" i="1"/>
  <c r="L1184" i="1"/>
  <c r="M1184" i="1"/>
  <c r="N1184" i="1"/>
  <c r="O1184" i="1"/>
  <c r="Q1184" i="1"/>
  <c r="J1185" i="1"/>
  <c r="L1185" i="1"/>
  <c r="M1185" i="1"/>
  <c r="N1185" i="1"/>
  <c r="O1185" i="1"/>
  <c r="Q1185" i="1"/>
  <c r="J1186" i="1"/>
  <c r="L1186" i="1"/>
  <c r="M1186" i="1"/>
  <c r="N1186" i="1"/>
  <c r="O1186" i="1"/>
  <c r="Q1186" i="1"/>
  <c r="J1187" i="1"/>
  <c r="L1187" i="1"/>
  <c r="M1187" i="1"/>
  <c r="N1187" i="1"/>
  <c r="O1187" i="1"/>
  <c r="Q1187" i="1"/>
  <c r="J1188" i="1"/>
  <c r="L1188" i="1"/>
  <c r="M1188" i="1"/>
  <c r="N1188" i="1"/>
  <c r="O1188" i="1"/>
  <c r="Q1188" i="1"/>
  <c r="J1189" i="1"/>
  <c r="L1189" i="1"/>
  <c r="M1189" i="1"/>
  <c r="N1189" i="1"/>
  <c r="O1189" i="1"/>
  <c r="Q1189" i="1"/>
  <c r="J1190" i="1"/>
  <c r="L1190" i="1"/>
  <c r="M1190" i="1"/>
  <c r="N1190" i="1"/>
  <c r="O1190" i="1"/>
  <c r="Q1190" i="1"/>
  <c r="J1191" i="1"/>
  <c r="L1191" i="1"/>
  <c r="M1191" i="1"/>
  <c r="N1191" i="1"/>
  <c r="O1191" i="1"/>
  <c r="Q1191" i="1"/>
  <c r="J1192" i="1"/>
  <c r="L1192" i="1"/>
  <c r="M1192" i="1"/>
  <c r="N1192" i="1"/>
  <c r="O1192" i="1"/>
  <c r="Q1192" i="1"/>
  <c r="J1193" i="1"/>
  <c r="L1193" i="1"/>
  <c r="M1193" i="1"/>
  <c r="N1193" i="1"/>
  <c r="O1193" i="1"/>
  <c r="Q1193" i="1"/>
  <c r="J1194" i="1"/>
  <c r="L1194" i="1"/>
  <c r="M1194" i="1"/>
  <c r="N1194" i="1"/>
  <c r="O1194" i="1"/>
  <c r="Q1194" i="1"/>
  <c r="J1195" i="1"/>
  <c r="L1195" i="1"/>
  <c r="M1195" i="1"/>
  <c r="N1195" i="1"/>
  <c r="O1195" i="1"/>
  <c r="Q1195" i="1"/>
  <c r="J1196" i="1"/>
  <c r="L1196" i="1"/>
  <c r="M1196" i="1"/>
  <c r="N1196" i="1"/>
  <c r="O1196" i="1"/>
  <c r="Q1196" i="1"/>
  <c r="J1197" i="1"/>
  <c r="L1197" i="1"/>
  <c r="M1197" i="1"/>
  <c r="N1197" i="1"/>
  <c r="O1197" i="1"/>
  <c r="Q1197" i="1"/>
  <c r="J1198" i="1"/>
  <c r="L1198" i="1"/>
  <c r="M1198" i="1"/>
  <c r="N1198" i="1"/>
  <c r="O1198" i="1"/>
  <c r="Q1198" i="1"/>
  <c r="J1199" i="1"/>
  <c r="L1199" i="1"/>
  <c r="M1199" i="1"/>
  <c r="N1199" i="1"/>
  <c r="O1199" i="1"/>
  <c r="Q1199" i="1"/>
  <c r="J1200" i="1"/>
  <c r="L1200" i="1"/>
  <c r="M1200" i="1"/>
  <c r="N1200" i="1"/>
  <c r="O1200" i="1"/>
  <c r="Q1200" i="1"/>
  <c r="J1201" i="1"/>
  <c r="L1201" i="1"/>
  <c r="M1201" i="1"/>
  <c r="N1201" i="1"/>
  <c r="O1201" i="1"/>
  <c r="Q1201" i="1"/>
  <c r="J1202" i="1"/>
  <c r="L1202" i="1"/>
  <c r="M1202" i="1"/>
  <c r="N1202" i="1"/>
  <c r="O1202" i="1"/>
  <c r="Q1202" i="1"/>
  <c r="J1203" i="1"/>
  <c r="L1203" i="1"/>
  <c r="M1203" i="1"/>
  <c r="N1203" i="1"/>
  <c r="O1203" i="1"/>
  <c r="Q1203" i="1"/>
  <c r="J1204" i="1"/>
  <c r="L1204" i="1"/>
  <c r="M1204" i="1"/>
  <c r="N1204" i="1"/>
  <c r="O1204" i="1"/>
  <c r="Q1204" i="1"/>
  <c r="J1205" i="1"/>
  <c r="L1205" i="1"/>
  <c r="M1205" i="1"/>
  <c r="N1205" i="1"/>
  <c r="O1205" i="1"/>
  <c r="Q1205" i="1"/>
  <c r="J1206" i="1"/>
  <c r="L1206" i="1"/>
  <c r="M1206" i="1"/>
  <c r="N1206" i="1"/>
  <c r="O1206" i="1"/>
  <c r="Q1206" i="1"/>
  <c r="J1207" i="1"/>
  <c r="L1207" i="1"/>
  <c r="M1207" i="1"/>
  <c r="N1207" i="1"/>
  <c r="O1207" i="1"/>
  <c r="Q1207" i="1"/>
  <c r="J1208" i="1"/>
  <c r="L1208" i="1"/>
  <c r="M1208" i="1"/>
  <c r="N1208" i="1"/>
  <c r="O1208" i="1"/>
  <c r="Q1208" i="1"/>
  <c r="J1209" i="1"/>
  <c r="L1209" i="1"/>
  <c r="M1209" i="1"/>
  <c r="N1209" i="1"/>
  <c r="O1209" i="1"/>
  <c r="Q1209" i="1"/>
  <c r="J1210" i="1"/>
  <c r="L1210" i="1"/>
  <c r="M1210" i="1"/>
  <c r="N1210" i="1"/>
  <c r="O1210" i="1"/>
  <c r="Q1210" i="1"/>
  <c r="J1211" i="1"/>
  <c r="L1211" i="1"/>
  <c r="M1211" i="1"/>
  <c r="N1211" i="1"/>
  <c r="O1211" i="1"/>
  <c r="Q1211" i="1"/>
  <c r="J1212" i="1"/>
  <c r="L1212" i="1"/>
  <c r="M1212" i="1"/>
  <c r="N1212" i="1"/>
  <c r="O1212" i="1"/>
  <c r="Q1212" i="1"/>
  <c r="J1213" i="1"/>
  <c r="L1213" i="1"/>
  <c r="M1213" i="1"/>
  <c r="N1213" i="1"/>
  <c r="O1213" i="1"/>
  <c r="Q1213" i="1"/>
  <c r="J1214" i="1"/>
  <c r="L1214" i="1"/>
  <c r="M1214" i="1"/>
  <c r="N1214" i="1"/>
  <c r="O1214" i="1"/>
  <c r="Q1214" i="1"/>
  <c r="J1215" i="1"/>
  <c r="L1215" i="1"/>
  <c r="M1215" i="1"/>
  <c r="N1215" i="1"/>
  <c r="O1215" i="1"/>
  <c r="Q1215" i="1"/>
  <c r="J1216" i="1"/>
  <c r="L1216" i="1"/>
  <c r="M1216" i="1"/>
  <c r="N1216" i="1"/>
  <c r="O1216" i="1"/>
  <c r="Q1216" i="1"/>
  <c r="J1217" i="1"/>
  <c r="L1217" i="1"/>
  <c r="M1217" i="1"/>
  <c r="N1217" i="1"/>
  <c r="O1217" i="1"/>
  <c r="Q1217" i="1"/>
  <c r="J1218" i="1"/>
  <c r="L1218" i="1"/>
  <c r="M1218" i="1"/>
  <c r="N1218" i="1"/>
  <c r="O1218" i="1"/>
  <c r="Q1218" i="1"/>
  <c r="J1219" i="1"/>
  <c r="L1219" i="1"/>
  <c r="M1219" i="1"/>
  <c r="N1219" i="1"/>
  <c r="O1219" i="1"/>
  <c r="Q1219" i="1"/>
  <c r="J1220" i="1"/>
  <c r="L1220" i="1"/>
  <c r="M1220" i="1"/>
  <c r="N1220" i="1"/>
  <c r="O1220" i="1"/>
  <c r="Q1220" i="1"/>
  <c r="J1221" i="1"/>
  <c r="L1221" i="1"/>
  <c r="M1221" i="1"/>
  <c r="N1221" i="1"/>
  <c r="O1221" i="1"/>
  <c r="Q1221" i="1"/>
  <c r="J1222" i="1"/>
  <c r="L1222" i="1"/>
  <c r="M1222" i="1"/>
  <c r="N1222" i="1"/>
  <c r="O1222" i="1"/>
  <c r="Q1222" i="1"/>
  <c r="J1223" i="1"/>
  <c r="L1223" i="1"/>
  <c r="M1223" i="1"/>
  <c r="N1223" i="1"/>
  <c r="O1223" i="1"/>
  <c r="Q1223" i="1"/>
  <c r="J1224" i="1"/>
  <c r="L1224" i="1"/>
  <c r="M1224" i="1"/>
  <c r="N1224" i="1"/>
  <c r="O1224" i="1"/>
  <c r="Q1224" i="1"/>
  <c r="J1225" i="1"/>
  <c r="L1225" i="1"/>
  <c r="M1225" i="1"/>
  <c r="N1225" i="1"/>
  <c r="O1225" i="1"/>
  <c r="Q1225" i="1"/>
  <c r="J1226" i="1"/>
  <c r="L1226" i="1"/>
  <c r="M1226" i="1"/>
  <c r="N1226" i="1"/>
  <c r="O1226" i="1"/>
  <c r="Q1226" i="1"/>
  <c r="J1227" i="1"/>
  <c r="L1227" i="1"/>
  <c r="M1227" i="1"/>
  <c r="N1227" i="1"/>
  <c r="O1227" i="1"/>
  <c r="Q1227" i="1"/>
  <c r="J1228" i="1"/>
  <c r="L1228" i="1"/>
  <c r="M1228" i="1"/>
  <c r="N1228" i="1"/>
  <c r="O1228" i="1"/>
  <c r="Q1228" i="1"/>
  <c r="J1229" i="1"/>
  <c r="L1229" i="1"/>
  <c r="M1229" i="1"/>
  <c r="N1229" i="1"/>
  <c r="O1229" i="1"/>
  <c r="Q1229" i="1"/>
  <c r="J1230" i="1"/>
  <c r="L1230" i="1"/>
  <c r="M1230" i="1"/>
  <c r="N1230" i="1"/>
  <c r="O1230" i="1"/>
  <c r="Q1230" i="1"/>
  <c r="J1231" i="1"/>
  <c r="L1231" i="1"/>
  <c r="M1231" i="1"/>
  <c r="N1231" i="1"/>
  <c r="O1231" i="1"/>
  <c r="Q1231" i="1"/>
  <c r="J1232" i="1"/>
  <c r="L1232" i="1"/>
  <c r="M1232" i="1"/>
  <c r="N1232" i="1"/>
  <c r="O1232" i="1"/>
  <c r="Q1232" i="1"/>
  <c r="J1233" i="1"/>
  <c r="L1233" i="1"/>
  <c r="M1233" i="1"/>
  <c r="N1233" i="1"/>
  <c r="O1233" i="1"/>
  <c r="Q1233" i="1"/>
  <c r="J1234" i="1"/>
  <c r="L1234" i="1"/>
  <c r="M1234" i="1"/>
  <c r="N1234" i="1"/>
  <c r="O1234" i="1"/>
  <c r="Q1234" i="1"/>
  <c r="J1235" i="1"/>
  <c r="L1235" i="1"/>
  <c r="M1235" i="1"/>
  <c r="N1235" i="1"/>
  <c r="O1235" i="1"/>
  <c r="Q1235" i="1"/>
  <c r="J1236" i="1"/>
  <c r="L1236" i="1"/>
  <c r="M1236" i="1"/>
  <c r="N1236" i="1"/>
  <c r="O1236" i="1"/>
  <c r="Q1236" i="1"/>
  <c r="J1237" i="1"/>
  <c r="L1237" i="1"/>
  <c r="M1237" i="1"/>
  <c r="N1237" i="1"/>
  <c r="O1237" i="1"/>
  <c r="Q1237" i="1"/>
  <c r="J1238" i="1"/>
  <c r="L1238" i="1"/>
  <c r="M1238" i="1"/>
  <c r="N1238" i="1"/>
  <c r="O1238" i="1"/>
  <c r="Q1238" i="1"/>
  <c r="J1239" i="1"/>
  <c r="L1239" i="1"/>
  <c r="M1239" i="1"/>
  <c r="N1239" i="1"/>
  <c r="O1239" i="1"/>
  <c r="Q1239" i="1"/>
  <c r="J1240" i="1"/>
  <c r="L1240" i="1"/>
  <c r="M1240" i="1"/>
  <c r="N1240" i="1"/>
  <c r="O1240" i="1"/>
  <c r="Q1240" i="1"/>
  <c r="J1241" i="1"/>
  <c r="L1241" i="1"/>
  <c r="M1241" i="1"/>
  <c r="N1241" i="1"/>
  <c r="O1241" i="1"/>
  <c r="Q1241" i="1"/>
  <c r="J1242" i="1"/>
  <c r="L1242" i="1"/>
  <c r="M1242" i="1"/>
  <c r="N1242" i="1"/>
  <c r="O1242" i="1"/>
  <c r="Q1242" i="1"/>
  <c r="J1243" i="1"/>
  <c r="L1243" i="1"/>
  <c r="M1243" i="1"/>
  <c r="N1243" i="1"/>
  <c r="O1243" i="1"/>
  <c r="Q1243" i="1"/>
  <c r="J1244" i="1"/>
  <c r="L1244" i="1"/>
  <c r="M1244" i="1"/>
  <c r="N1244" i="1"/>
  <c r="O1244" i="1"/>
  <c r="Q1244" i="1"/>
  <c r="J1245" i="1"/>
  <c r="L1245" i="1"/>
  <c r="M1245" i="1"/>
  <c r="N1245" i="1"/>
  <c r="O1245" i="1"/>
  <c r="Q1245" i="1"/>
  <c r="J1246" i="1"/>
  <c r="L1246" i="1"/>
  <c r="M1246" i="1"/>
  <c r="N1246" i="1"/>
  <c r="O1246" i="1"/>
  <c r="Q1246" i="1"/>
  <c r="J1247" i="1"/>
  <c r="L1247" i="1"/>
  <c r="M1247" i="1"/>
  <c r="N1247" i="1"/>
  <c r="O1247" i="1"/>
  <c r="Q1247" i="1"/>
  <c r="J1248" i="1"/>
  <c r="L1248" i="1"/>
  <c r="M1248" i="1"/>
  <c r="N1248" i="1"/>
  <c r="O1248" i="1"/>
  <c r="Q1248" i="1"/>
  <c r="J1249" i="1"/>
  <c r="L1249" i="1"/>
  <c r="M1249" i="1"/>
  <c r="N1249" i="1"/>
  <c r="O1249" i="1"/>
  <c r="Q1249" i="1"/>
  <c r="J1250" i="1"/>
  <c r="L1250" i="1"/>
  <c r="M1250" i="1"/>
  <c r="N1250" i="1"/>
  <c r="O1250" i="1"/>
  <c r="Q1250" i="1"/>
  <c r="J1251" i="1"/>
  <c r="L1251" i="1"/>
  <c r="M1251" i="1"/>
  <c r="N1251" i="1"/>
  <c r="O1251" i="1"/>
  <c r="Q1251" i="1"/>
  <c r="J1252" i="1"/>
  <c r="L1252" i="1"/>
  <c r="M1252" i="1"/>
  <c r="N1252" i="1"/>
  <c r="O1252" i="1"/>
  <c r="Q1252" i="1"/>
  <c r="J1253" i="1"/>
  <c r="L1253" i="1"/>
  <c r="M1253" i="1"/>
  <c r="N1253" i="1"/>
  <c r="O1253" i="1"/>
  <c r="Q1253" i="1"/>
  <c r="J1254" i="1"/>
  <c r="L1254" i="1"/>
  <c r="M1254" i="1"/>
  <c r="N1254" i="1"/>
  <c r="O1254" i="1"/>
  <c r="Q1254" i="1"/>
  <c r="J1255" i="1"/>
  <c r="L1255" i="1"/>
  <c r="M1255" i="1"/>
  <c r="N1255" i="1"/>
  <c r="O1255" i="1"/>
  <c r="Q1255" i="1"/>
  <c r="J1256" i="1"/>
  <c r="L1256" i="1"/>
  <c r="M1256" i="1"/>
  <c r="N1256" i="1"/>
  <c r="O1256" i="1"/>
  <c r="Q1256" i="1"/>
  <c r="J1257" i="1"/>
  <c r="L1257" i="1"/>
  <c r="M1257" i="1"/>
  <c r="N1257" i="1"/>
  <c r="O1257" i="1"/>
  <c r="Q1257" i="1"/>
  <c r="J1258" i="1"/>
  <c r="L1258" i="1"/>
  <c r="M1258" i="1"/>
  <c r="N1258" i="1"/>
  <c r="O1258" i="1"/>
  <c r="Q1258" i="1"/>
  <c r="J1259" i="1"/>
  <c r="L1259" i="1"/>
  <c r="M1259" i="1"/>
  <c r="N1259" i="1"/>
  <c r="O1259" i="1"/>
  <c r="Q1259" i="1"/>
  <c r="J1260" i="1"/>
  <c r="L1260" i="1"/>
  <c r="M1260" i="1"/>
  <c r="N1260" i="1"/>
  <c r="O1260" i="1"/>
  <c r="Q1260" i="1"/>
  <c r="J1261" i="1"/>
  <c r="L1261" i="1"/>
  <c r="M1261" i="1"/>
  <c r="N1261" i="1"/>
  <c r="O1261" i="1"/>
  <c r="Q1261" i="1"/>
  <c r="J1262" i="1"/>
  <c r="L1262" i="1"/>
  <c r="M1262" i="1"/>
  <c r="N1262" i="1"/>
  <c r="O1262" i="1"/>
  <c r="Q1262" i="1"/>
  <c r="J1263" i="1"/>
  <c r="L1263" i="1"/>
  <c r="M1263" i="1"/>
  <c r="N1263" i="1"/>
  <c r="O1263" i="1"/>
  <c r="Q1263" i="1"/>
  <c r="J1264" i="1"/>
  <c r="L1264" i="1"/>
  <c r="M1264" i="1"/>
  <c r="N1264" i="1"/>
  <c r="O1264" i="1"/>
  <c r="Q1264" i="1"/>
  <c r="J1265" i="1"/>
  <c r="L1265" i="1"/>
  <c r="M1265" i="1"/>
  <c r="N1265" i="1"/>
  <c r="O1265" i="1"/>
  <c r="Q1265" i="1"/>
  <c r="J1266" i="1"/>
  <c r="L1266" i="1"/>
  <c r="M1266" i="1"/>
  <c r="N1266" i="1"/>
  <c r="O1266" i="1"/>
  <c r="Q1266" i="1"/>
  <c r="J1267" i="1"/>
  <c r="L1267" i="1"/>
  <c r="M1267" i="1"/>
  <c r="N1267" i="1"/>
  <c r="O1267" i="1"/>
  <c r="Q1267" i="1"/>
  <c r="J1268" i="1"/>
  <c r="L1268" i="1"/>
  <c r="M1268" i="1"/>
  <c r="N1268" i="1"/>
  <c r="O1268" i="1"/>
  <c r="Q1268" i="1"/>
  <c r="J1269" i="1"/>
  <c r="L1269" i="1"/>
  <c r="M1269" i="1"/>
  <c r="N1269" i="1"/>
  <c r="O1269" i="1"/>
  <c r="Q1269" i="1"/>
  <c r="J1270" i="1"/>
  <c r="L1270" i="1"/>
  <c r="M1270" i="1"/>
  <c r="N1270" i="1"/>
  <c r="O1270" i="1"/>
  <c r="Q1270" i="1"/>
  <c r="J1271" i="1"/>
  <c r="L1271" i="1"/>
  <c r="M1271" i="1"/>
  <c r="N1271" i="1"/>
  <c r="O1271" i="1"/>
  <c r="Q1271" i="1"/>
  <c r="J1272" i="1"/>
  <c r="L1272" i="1"/>
  <c r="M1272" i="1"/>
  <c r="N1272" i="1"/>
  <c r="O1272" i="1"/>
  <c r="Q1272" i="1"/>
  <c r="J1273" i="1"/>
  <c r="L1273" i="1"/>
  <c r="M1273" i="1"/>
  <c r="N1273" i="1"/>
  <c r="O1273" i="1"/>
  <c r="Q1273" i="1"/>
  <c r="J1274" i="1"/>
  <c r="L1274" i="1"/>
  <c r="M1274" i="1"/>
  <c r="N1274" i="1"/>
  <c r="O1274" i="1"/>
  <c r="Q1274" i="1"/>
  <c r="J1275" i="1"/>
  <c r="L1275" i="1"/>
  <c r="M1275" i="1"/>
  <c r="N1275" i="1"/>
  <c r="O1275" i="1"/>
  <c r="Q1275" i="1"/>
  <c r="J1276" i="1"/>
  <c r="L1276" i="1"/>
  <c r="M1276" i="1"/>
  <c r="N1276" i="1"/>
  <c r="O1276" i="1"/>
  <c r="Q1276" i="1"/>
  <c r="J1277" i="1"/>
  <c r="L1277" i="1"/>
  <c r="M1277" i="1"/>
  <c r="N1277" i="1"/>
  <c r="O1277" i="1"/>
  <c r="Q1277" i="1"/>
  <c r="J1278" i="1"/>
  <c r="L1278" i="1"/>
  <c r="M1278" i="1"/>
  <c r="N1278" i="1"/>
  <c r="O1278" i="1"/>
  <c r="Q1278" i="1"/>
  <c r="J1279" i="1"/>
  <c r="L1279" i="1"/>
  <c r="M1279" i="1"/>
  <c r="N1279" i="1"/>
  <c r="O1279" i="1"/>
  <c r="Q1279" i="1"/>
  <c r="J1280" i="1"/>
  <c r="L1280" i="1"/>
  <c r="M1280" i="1"/>
  <c r="N1280" i="1"/>
  <c r="O1280" i="1"/>
  <c r="Q1280" i="1"/>
  <c r="J1281" i="1"/>
  <c r="L1281" i="1"/>
  <c r="M1281" i="1"/>
  <c r="N1281" i="1"/>
  <c r="O1281" i="1"/>
  <c r="Q1281" i="1"/>
  <c r="J1282" i="1"/>
  <c r="L1282" i="1"/>
  <c r="M1282" i="1"/>
  <c r="N1282" i="1"/>
  <c r="O1282" i="1"/>
  <c r="Q1282" i="1"/>
  <c r="J1283" i="1"/>
  <c r="L1283" i="1"/>
  <c r="M1283" i="1"/>
  <c r="N1283" i="1"/>
  <c r="O1283" i="1"/>
  <c r="Q1283" i="1"/>
  <c r="J1284" i="1"/>
  <c r="L1284" i="1"/>
  <c r="M1284" i="1"/>
  <c r="N1284" i="1"/>
  <c r="O1284" i="1"/>
  <c r="Q1284" i="1"/>
  <c r="J1285" i="1"/>
  <c r="L1285" i="1"/>
  <c r="M1285" i="1"/>
  <c r="N1285" i="1"/>
  <c r="O1285" i="1"/>
  <c r="Q1285" i="1"/>
  <c r="J1286" i="1"/>
  <c r="L1286" i="1"/>
  <c r="M1286" i="1"/>
  <c r="N1286" i="1"/>
  <c r="O1286" i="1"/>
  <c r="Q1286" i="1"/>
  <c r="J1287" i="1"/>
  <c r="L1287" i="1"/>
  <c r="M1287" i="1"/>
  <c r="N1287" i="1"/>
  <c r="O1287" i="1"/>
  <c r="Q1287" i="1"/>
  <c r="J1288" i="1"/>
  <c r="L1288" i="1"/>
  <c r="M1288" i="1"/>
  <c r="N1288" i="1"/>
  <c r="O1288" i="1"/>
  <c r="Q1288" i="1"/>
  <c r="J1289" i="1"/>
  <c r="L1289" i="1"/>
  <c r="M1289" i="1"/>
  <c r="N1289" i="1"/>
  <c r="O1289" i="1"/>
  <c r="Q1289" i="1"/>
  <c r="J1290" i="1"/>
  <c r="L1290" i="1"/>
  <c r="M1290" i="1"/>
  <c r="N1290" i="1"/>
  <c r="O1290" i="1"/>
  <c r="Q1290" i="1"/>
  <c r="J1291" i="1"/>
  <c r="L1291" i="1"/>
  <c r="M1291" i="1"/>
  <c r="N1291" i="1"/>
  <c r="O1291" i="1"/>
  <c r="Q1291" i="1"/>
  <c r="J1292" i="1"/>
  <c r="L1292" i="1"/>
  <c r="M1292" i="1"/>
  <c r="N1292" i="1"/>
  <c r="O1292" i="1"/>
  <c r="Q1292" i="1"/>
  <c r="J1293" i="1"/>
  <c r="L1293" i="1"/>
  <c r="M1293" i="1"/>
  <c r="N1293" i="1"/>
  <c r="O1293" i="1"/>
  <c r="Q1293" i="1"/>
  <c r="J1294" i="1"/>
  <c r="L1294" i="1"/>
  <c r="M1294" i="1"/>
  <c r="N1294" i="1"/>
  <c r="O1294" i="1"/>
  <c r="Q1294" i="1"/>
  <c r="J1295" i="1"/>
  <c r="L1295" i="1"/>
  <c r="M1295" i="1"/>
  <c r="N1295" i="1"/>
  <c r="O1295" i="1"/>
  <c r="Q1295" i="1"/>
  <c r="J1296" i="1"/>
  <c r="L1296" i="1"/>
  <c r="M1296" i="1"/>
  <c r="N1296" i="1"/>
  <c r="O1296" i="1"/>
  <c r="Q1296" i="1"/>
  <c r="J1297" i="1"/>
  <c r="L1297" i="1"/>
  <c r="M1297" i="1"/>
  <c r="N1297" i="1"/>
  <c r="O1297" i="1"/>
  <c r="Q1297" i="1"/>
  <c r="J1298" i="1"/>
  <c r="L1298" i="1"/>
  <c r="M1298" i="1"/>
  <c r="N1298" i="1"/>
  <c r="O1298" i="1"/>
  <c r="Q1298" i="1"/>
  <c r="J1299" i="1"/>
  <c r="L1299" i="1"/>
  <c r="M1299" i="1"/>
  <c r="N1299" i="1"/>
  <c r="O1299" i="1"/>
  <c r="Q1299" i="1"/>
  <c r="J1300" i="1"/>
  <c r="L1300" i="1"/>
  <c r="M1300" i="1"/>
  <c r="N1300" i="1"/>
  <c r="O1300" i="1"/>
  <c r="Q1300" i="1"/>
  <c r="J1301" i="1"/>
  <c r="L1301" i="1"/>
  <c r="M1301" i="1"/>
  <c r="N1301" i="1"/>
  <c r="O1301" i="1"/>
  <c r="Q1301" i="1"/>
  <c r="J1302" i="1"/>
  <c r="L1302" i="1"/>
  <c r="M1302" i="1"/>
  <c r="N1302" i="1"/>
  <c r="O1302" i="1"/>
  <c r="Q1302" i="1"/>
  <c r="J1303" i="1"/>
  <c r="L1303" i="1"/>
  <c r="M1303" i="1"/>
  <c r="N1303" i="1"/>
  <c r="O1303" i="1"/>
  <c r="Q1303" i="1"/>
  <c r="J1304" i="1"/>
  <c r="L1304" i="1"/>
  <c r="M1304" i="1"/>
  <c r="N1304" i="1"/>
  <c r="O1304" i="1"/>
  <c r="Q1304" i="1"/>
  <c r="J1305" i="1"/>
  <c r="L1305" i="1"/>
  <c r="M1305" i="1"/>
  <c r="N1305" i="1"/>
  <c r="O1305" i="1"/>
  <c r="Q1305" i="1"/>
  <c r="J1306" i="1"/>
  <c r="L1306" i="1"/>
  <c r="M1306" i="1"/>
  <c r="N1306" i="1"/>
  <c r="O1306" i="1"/>
  <c r="Q1306" i="1"/>
  <c r="J1307" i="1"/>
  <c r="L1307" i="1"/>
  <c r="M1307" i="1"/>
  <c r="N1307" i="1"/>
  <c r="O1307" i="1"/>
  <c r="Q1307" i="1"/>
  <c r="J1308" i="1"/>
  <c r="L1308" i="1"/>
  <c r="M1308" i="1"/>
  <c r="N1308" i="1"/>
  <c r="O1308" i="1"/>
  <c r="Q1308" i="1"/>
  <c r="J1309" i="1"/>
  <c r="L1309" i="1"/>
  <c r="M1309" i="1"/>
  <c r="N1309" i="1"/>
  <c r="O1309" i="1"/>
  <c r="Q1309" i="1"/>
  <c r="J1310" i="1"/>
  <c r="L1310" i="1"/>
  <c r="M1310" i="1"/>
  <c r="N1310" i="1"/>
  <c r="O1310" i="1"/>
  <c r="Q1310" i="1"/>
  <c r="J1311" i="1"/>
  <c r="L1311" i="1"/>
  <c r="M1311" i="1"/>
  <c r="N1311" i="1"/>
  <c r="O1311" i="1"/>
  <c r="Q1311" i="1"/>
  <c r="J1312" i="1"/>
  <c r="L1312" i="1"/>
  <c r="M1312" i="1"/>
  <c r="N1312" i="1"/>
  <c r="O1312" i="1"/>
  <c r="Q1312" i="1"/>
  <c r="J1313" i="1"/>
  <c r="L1313" i="1"/>
  <c r="M1313" i="1"/>
  <c r="N1313" i="1"/>
  <c r="O1313" i="1"/>
  <c r="Q1313" i="1"/>
  <c r="J1314" i="1"/>
  <c r="L1314" i="1"/>
  <c r="M1314" i="1"/>
  <c r="N1314" i="1"/>
  <c r="O1314" i="1"/>
  <c r="Q1314" i="1"/>
  <c r="J1315" i="1"/>
  <c r="L1315" i="1"/>
  <c r="M1315" i="1"/>
  <c r="N1315" i="1"/>
  <c r="O1315" i="1"/>
  <c r="Q1315" i="1"/>
  <c r="J1316" i="1"/>
  <c r="L1316" i="1"/>
  <c r="M1316" i="1"/>
  <c r="N1316" i="1"/>
  <c r="O1316" i="1"/>
  <c r="Q1316" i="1"/>
  <c r="J1317" i="1"/>
  <c r="L1317" i="1"/>
  <c r="M1317" i="1"/>
  <c r="N1317" i="1"/>
  <c r="O1317" i="1"/>
  <c r="Q1317" i="1"/>
  <c r="J1318" i="1"/>
  <c r="L1318" i="1"/>
  <c r="M1318" i="1"/>
  <c r="N1318" i="1"/>
  <c r="O1318" i="1"/>
  <c r="Q1318" i="1"/>
  <c r="J1319" i="1"/>
  <c r="L1319" i="1"/>
  <c r="M1319" i="1"/>
  <c r="N1319" i="1"/>
  <c r="O1319" i="1"/>
  <c r="Q1319" i="1"/>
  <c r="J1323" i="1"/>
  <c r="L1323" i="1"/>
  <c r="M1323" i="1"/>
  <c r="N1323" i="1"/>
  <c r="O1323" i="1"/>
  <c r="Q1323" i="1"/>
  <c r="J1324" i="1"/>
  <c r="L1324" i="1"/>
  <c r="M1324" i="1"/>
  <c r="N1324" i="1"/>
  <c r="O1324" i="1"/>
  <c r="Q1324" i="1"/>
  <c r="J1325" i="1"/>
  <c r="L1325" i="1"/>
  <c r="M1325" i="1"/>
  <c r="N1325" i="1"/>
  <c r="O1325" i="1"/>
  <c r="Q1325" i="1"/>
  <c r="J1326" i="1"/>
  <c r="L1326" i="1"/>
  <c r="M1326" i="1"/>
  <c r="N1326" i="1"/>
  <c r="O1326" i="1"/>
  <c r="Q1326" i="1"/>
  <c r="J1327" i="1"/>
  <c r="L1327" i="1"/>
  <c r="M1327" i="1"/>
  <c r="N1327" i="1"/>
  <c r="O1327" i="1"/>
  <c r="Q1327" i="1"/>
  <c r="J1328" i="1"/>
  <c r="L1328" i="1"/>
  <c r="M1328" i="1"/>
  <c r="N1328" i="1"/>
  <c r="O1328" i="1"/>
  <c r="Q1328" i="1"/>
  <c r="J1329" i="1"/>
  <c r="L1329" i="1"/>
  <c r="M1329" i="1"/>
  <c r="N1329" i="1"/>
  <c r="O1329" i="1"/>
  <c r="Q1329" i="1"/>
  <c r="J1330" i="1"/>
  <c r="L1330" i="1"/>
  <c r="M1330" i="1"/>
  <c r="N1330" i="1"/>
  <c r="O1330" i="1"/>
  <c r="Q1330" i="1"/>
  <c r="J1331" i="1"/>
  <c r="L1331" i="1"/>
  <c r="M1331" i="1"/>
  <c r="N1331" i="1"/>
  <c r="O1331" i="1"/>
  <c r="Q1331" i="1"/>
  <c r="J1332" i="1"/>
  <c r="L1332" i="1"/>
  <c r="M1332" i="1"/>
  <c r="N1332" i="1"/>
  <c r="O1332" i="1"/>
  <c r="Q1332" i="1"/>
  <c r="J1333" i="1"/>
  <c r="L1333" i="1"/>
  <c r="M1333" i="1"/>
  <c r="N1333" i="1"/>
  <c r="O1333" i="1"/>
  <c r="Q1333" i="1"/>
  <c r="J1334" i="1"/>
  <c r="L1334" i="1"/>
  <c r="M1334" i="1"/>
  <c r="N1334" i="1"/>
  <c r="O1334" i="1"/>
  <c r="Q1334" i="1"/>
  <c r="J1335" i="1"/>
  <c r="L1335" i="1"/>
  <c r="M1335" i="1"/>
  <c r="N1335" i="1"/>
  <c r="O1335" i="1"/>
  <c r="Q1335" i="1"/>
  <c r="J1336" i="1"/>
  <c r="L1336" i="1"/>
  <c r="M1336" i="1"/>
  <c r="N1336" i="1"/>
  <c r="O1336" i="1"/>
  <c r="Q1336" i="1"/>
  <c r="J1337" i="1"/>
  <c r="L1337" i="1"/>
  <c r="M1337" i="1"/>
  <c r="N1337" i="1"/>
  <c r="O1337" i="1"/>
  <c r="Q1337" i="1"/>
  <c r="J1338" i="1"/>
  <c r="L1338" i="1"/>
  <c r="M1338" i="1"/>
  <c r="N1338" i="1"/>
  <c r="O1338" i="1"/>
  <c r="Q1338" i="1"/>
  <c r="J1339" i="1"/>
  <c r="L1339" i="1"/>
  <c r="M1339" i="1"/>
  <c r="N1339" i="1"/>
  <c r="O1339" i="1"/>
  <c r="Q1339" i="1"/>
  <c r="J1340" i="1"/>
  <c r="L1340" i="1"/>
  <c r="M1340" i="1"/>
  <c r="N1340" i="1"/>
  <c r="O1340" i="1"/>
  <c r="Q1340" i="1"/>
  <c r="J1341" i="1"/>
  <c r="L1341" i="1"/>
  <c r="M1341" i="1"/>
  <c r="N1341" i="1"/>
  <c r="O1341" i="1"/>
  <c r="Q1341" i="1"/>
  <c r="J1342" i="1"/>
  <c r="L1342" i="1"/>
  <c r="M1342" i="1"/>
  <c r="N1342" i="1"/>
  <c r="O1342" i="1"/>
  <c r="Q1342" i="1"/>
  <c r="J1343" i="1"/>
  <c r="L1343" i="1"/>
  <c r="M1343" i="1"/>
  <c r="N1343" i="1"/>
  <c r="O1343" i="1"/>
  <c r="Q1343" i="1"/>
  <c r="J1344" i="1"/>
  <c r="L1344" i="1"/>
  <c r="M1344" i="1"/>
  <c r="N1344" i="1"/>
  <c r="O1344" i="1"/>
  <c r="Q1344" i="1"/>
  <c r="J1345" i="1"/>
  <c r="L1345" i="1"/>
  <c r="M1345" i="1"/>
  <c r="N1345" i="1"/>
  <c r="O1345" i="1"/>
  <c r="Q1345" i="1"/>
  <c r="J1346" i="1"/>
  <c r="L1346" i="1"/>
  <c r="M1346" i="1"/>
  <c r="N1346" i="1"/>
  <c r="O1346" i="1"/>
  <c r="Q1346" i="1"/>
  <c r="J1347" i="1"/>
  <c r="L1347" i="1"/>
  <c r="M1347" i="1"/>
  <c r="N1347" i="1"/>
  <c r="O1347" i="1"/>
  <c r="Q1347" i="1"/>
  <c r="J1348" i="1"/>
  <c r="L1348" i="1"/>
  <c r="M1348" i="1"/>
  <c r="N1348" i="1"/>
  <c r="O1348" i="1"/>
  <c r="Q1348" i="1"/>
  <c r="J1349" i="1"/>
  <c r="L1349" i="1"/>
  <c r="M1349" i="1"/>
  <c r="N1349" i="1"/>
  <c r="O1349" i="1"/>
  <c r="Q1349" i="1"/>
  <c r="J1350" i="1"/>
  <c r="L1350" i="1"/>
  <c r="M1350" i="1"/>
  <c r="N1350" i="1"/>
  <c r="O1350" i="1"/>
  <c r="Q1350" i="1"/>
  <c r="J1351" i="1"/>
  <c r="L1351" i="1"/>
  <c r="M1351" i="1"/>
  <c r="N1351" i="1"/>
  <c r="O1351" i="1"/>
  <c r="Q1351" i="1"/>
  <c r="J1352" i="1"/>
  <c r="L1352" i="1"/>
  <c r="M1352" i="1"/>
  <c r="N1352" i="1"/>
  <c r="O1352" i="1"/>
  <c r="Q1352" i="1"/>
  <c r="J1353" i="1"/>
  <c r="L1353" i="1"/>
  <c r="M1353" i="1"/>
  <c r="N1353" i="1"/>
  <c r="O1353" i="1"/>
  <c r="Q1353" i="1"/>
  <c r="J1354" i="1"/>
  <c r="L1354" i="1"/>
  <c r="M1354" i="1"/>
  <c r="N1354" i="1"/>
  <c r="O1354" i="1"/>
  <c r="Q1354" i="1"/>
  <c r="J1355" i="1"/>
  <c r="L1355" i="1"/>
  <c r="M1355" i="1"/>
  <c r="N1355" i="1"/>
  <c r="O1355" i="1"/>
  <c r="Q1355" i="1"/>
  <c r="J1356" i="1"/>
  <c r="L1356" i="1"/>
  <c r="M1356" i="1"/>
  <c r="N1356" i="1"/>
  <c r="O1356" i="1"/>
  <c r="Q1356" i="1"/>
  <c r="J1357" i="1"/>
  <c r="L1357" i="1"/>
  <c r="M1357" i="1"/>
  <c r="N1357" i="1"/>
  <c r="O1357" i="1"/>
  <c r="J1358" i="1"/>
  <c r="L1358" i="1"/>
  <c r="M1358" i="1"/>
  <c r="N1358" i="1"/>
  <c r="O1358" i="1"/>
  <c r="J1359" i="1"/>
  <c r="L1359" i="1"/>
  <c r="M1359" i="1"/>
  <c r="N1359" i="1"/>
  <c r="O1359" i="1"/>
  <c r="Q1359" i="1"/>
  <c r="J1360" i="1"/>
  <c r="L1360" i="1"/>
  <c r="M1360" i="1"/>
  <c r="N1360" i="1"/>
  <c r="O1360" i="1"/>
  <c r="Q1360" i="1"/>
  <c r="J1361" i="1"/>
  <c r="L1361" i="1"/>
  <c r="M1361" i="1"/>
  <c r="N1361" i="1"/>
  <c r="O1361" i="1"/>
  <c r="Q1361" i="1"/>
  <c r="J1362" i="1"/>
  <c r="L1362" i="1"/>
  <c r="M1362" i="1"/>
  <c r="N1362" i="1"/>
  <c r="O1362" i="1"/>
  <c r="Q1362" i="1"/>
  <c r="J1363" i="1"/>
  <c r="L1363" i="1"/>
  <c r="M1363" i="1"/>
  <c r="N1363" i="1"/>
  <c r="O1363" i="1"/>
  <c r="Q1363" i="1"/>
  <c r="J1364" i="1"/>
  <c r="L1364" i="1"/>
  <c r="M1364" i="1"/>
  <c r="N1364" i="1"/>
  <c r="O1364" i="1"/>
  <c r="Q1364" i="1"/>
  <c r="J1365" i="1"/>
  <c r="L1365" i="1"/>
  <c r="M1365" i="1"/>
  <c r="N1365" i="1"/>
  <c r="O1365" i="1"/>
  <c r="Q1365" i="1"/>
  <c r="J1366" i="1"/>
  <c r="L1366" i="1"/>
  <c r="M1366" i="1"/>
  <c r="N1366" i="1"/>
  <c r="O1366" i="1"/>
  <c r="Q1366" i="1"/>
  <c r="J1367" i="1"/>
  <c r="L1367" i="1"/>
  <c r="M1367" i="1"/>
  <c r="N1367" i="1"/>
  <c r="O1367" i="1"/>
  <c r="Q1367" i="1"/>
  <c r="J1368" i="1"/>
  <c r="L1368" i="1"/>
  <c r="M1368" i="1"/>
  <c r="N1368" i="1"/>
  <c r="O1368" i="1"/>
  <c r="Q1368" i="1"/>
  <c r="J1369" i="1"/>
  <c r="L1369" i="1"/>
  <c r="M1369" i="1"/>
  <c r="N1369" i="1"/>
  <c r="O1369" i="1"/>
  <c r="Q1369" i="1"/>
  <c r="J1370" i="1"/>
  <c r="L1370" i="1"/>
  <c r="M1370" i="1"/>
  <c r="N1370" i="1"/>
  <c r="O1370" i="1"/>
  <c r="Q1370" i="1"/>
  <c r="J1371" i="1"/>
  <c r="L1371" i="1"/>
  <c r="M1371" i="1"/>
  <c r="N1371" i="1"/>
  <c r="O1371" i="1"/>
  <c r="Q1371" i="1"/>
  <c r="J1372" i="1"/>
  <c r="L1372" i="1"/>
  <c r="M1372" i="1"/>
  <c r="N1372" i="1"/>
  <c r="O1372" i="1"/>
  <c r="Q1372" i="1"/>
  <c r="J1373" i="1"/>
  <c r="L1373" i="1"/>
  <c r="M1373" i="1"/>
  <c r="N1373" i="1"/>
  <c r="O1373" i="1"/>
  <c r="Q1373" i="1"/>
  <c r="J1374" i="1"/>
  <c r="L1374" i="1"/>
  <c r="M1374" i="1"/>
  <c r="N1374" i="1"/>
  <c r="O1374" i="1"/>
  <c r="Q1374" i="1"/>
  <c r="J1375" i="1"/>
  <c r="L1375" i="1"/>
  <c r="M1375" i="1"/>
  <c r="N1375" i="1"/>
  <c r="O1375" i="1"/>
  <c r="Q1375" i="1"/>
  <c r="J1376" i="1"/>
  <c r="L1376" i="1"/>
  <c r="M1376" i="1"/>
  <c r="N1376" i="1"/>
  <c r="O1376" i="1"/>
  <c r="Q1376" i="1"/>
  <c r="J1377" i="1"/>
  <c r="L1377" i="1"/>
  <c r="M1377" i="1"/>
  <c r="N1377" i="1"/>
  <c r="O1377" i="1"/>
  <c r="Q1377" i="1"/>
  <c r="J1378" i="1"/>
  <c r="L1378" i="1"/>
  <c r="M1378" i="1"/>
  <c r="N1378" i="1"/>
  <c r="O1378" i="1"/>
  <c r="Q1378" i="1"/>
  <c r="J1379" i="1"/>
  <c r="L1379" i="1"/>
  <c r="M1379" i="1"/>
  <c r="N1379" i="1"/>
  <c r="O1379" i="1"/>
  <c r="Q1379" i="1"/>
  <c r="J1380" i="1"/>
  <c r="L1380" i="1"/>
  <c r="M1380" i="1"/>
  <c r="N1380" i="1"/>
  <c r="O1380" i="1"/>
  <c r="Q1380" i="1"/>
  <c r="J1381" i="1"/>
  <c r="L1381" i="1"/>
  <c r="M1381" i="1"/>
  <c r="N1381" i="1"/>
  <c r="O1381" i="1"/>
  <c r="Q1381" i="1"/>
  <c r="J1382" i="1"/>
  <c r="L1382" i="1"/>
  <c r="M1382" i="1"/>
  <c r="N1382" i="1"/>
  <c r="O1382" i="1"/>
  <c r="Q1382" i="1"/>
  <c r="J1383" i="1"/>
  <c r="L1383" i="1"/>
  <c r="M1383" i="1"/>
  <c r="N1383" i="1"/>
  <c r="O1383" i="1"/>
  <c r="Q1383" i="1"/>
  <c r="J1384" i="1"/>
  <c r="L1384" i="1"/>
  <c r="M1384" i="1"/>
  <c r="N1384" i="1"/>
  <c r="O1384" i="1"/>
  <c r="Q1384" i="1"/>
  <c r="J1385" i="1"/>
  <c r="L1385" i="1"/>
  <c r="M1385" i="1"/>
  <c r="N1385" i="1"/>
  <c r="O1385" i="1"/>
  <c r="Q1385" i="1"/>
  <c r="J1386" i="1"/>
  <c r="L1386" i="1"/>
  <c r="M1386" i="1"/>
  <c r="N1386" i="1"/>
  <c r="O1386" i="1"/>
  <c r="Q1386" i="1"/>
  <c r="J1387" i="1"/>
  <c r="L1387" i="1"/>
  <c r="M1387" i="1"/>
  <c r="N1387" i="1"/>
  <c r="O1387" i="1"/>
  <c r="Q1387" i="1"/>
  <c r="J1388" i="1"/>
  <c r="L1388" i="1"/>
  <c r="M1388" i="1"/>
  <c r="N1388" i="1"/>
  <c r="O1388" i="1"/>
  <c r="Q1388" i="1"/>
  <c r="J1389" i="1"/>
  <c r="L1389" i="1"/>
  <c r="M1389" i="1"/>
  <c r="N1389" i="1"/>
  <c r="O1389" i="1"/>
  <c r="Q1389" i="1"/>
  <c r="J1390" i="1"/>
  <c r="L1390" i="1"/>
  <c r="M1390" i="1"/>
  <c r="N1390" i="1"/>
  <c r="O1390" i="1"/>
  <c r="Q1390" i="1"/>
  <c r="J1391" i="1"/>
  <c r="L1391" i="1"/>
  <c r="M1391" i="1"/>
  <c r="N1391" i="1"/>
  <c r="O1391" i="1"/>
  <c r="Q1391" i="1"/>
  <c r="J1392" i="1"/>
  <c r="L1392" i="1"/>
  <c r="M1392" i="1"/>
  <c r="N1392" i="1"/>
  <c r="O1392" i="1"/>
  <c r="Q1392" i="1"/>
  <c r="J1393" i="1"/>
  <c r="L1393" i="1"/>
  <c r="M1393" i="1"/>
  <c r="N1393" i="1"/>
  <c r="O1393" i="1"/>
  <c r="Q1393" i="1"/>
  <c r="J1394" i="1"/>
  <c r="L1394" i="1"/>
  <c r="M1394" i="1"/>
  <c r="N1394" i="1"/>
  <c r="O1394" i="1"/>
  <c r="Q1394" i="1"/>
  <c r="R304" i="1" l="1"/>
  <c r="P292" i="1"/>
  <c r="K284" i="1"/>
  <c r="R315" i="1"/>
  <c r="K466" i="1"/>
  <c r="R613" i="1"/>
  <c r="K210" i="1"/>
  <c r="P1093" i="1"/>
  <c r="P1119" i="1"/>
  <c r="K32" i="1"/>
  <c r="K118" i="1"/>
  <c r="K1388" i="1"/>
  <c r="R225" i="1"/>
  <c r="P1026" i="1"/>
  <c r="K872" i="1"/>
  <c r="R856" i="1"/>
  <c r="K755" i="1"/>
  <c r="K744" i="1"/>
  <c r="R711" i="1"/>
  <c r="R479" i="1"/>
  <c r="R450" i="1"/>
  <c r="K436" i="1"/>
  <c r="P1016" i="1"/>
  <c r="P793" i="1"/>
  <c r="P75" i="1"/>
  <c r="P366" i="1"/>
  <c r="K342" i="1"/>
  <c r="R230" i="1"/>
  <c r="R104" i="1"/>
  <c r="R935" i="1"/>
  <c r="R643" i="1"/>
  <c r="R627" i="1"/>
  <c r="P531" i="1"/>
  <c r="K1235" i="1"/>
  <c r="K1214" i="1"/>
  <c r="K1194" i="1"/>
  <c r="P1182" i="1"/>
  <c r="K1127" i="1"/>
  <c r="K1123" i="1"/>
  <c r="K1074" i="1"/>
  <c r="K781" i="1"/>
  <c r="R753" i="1"/>
  <c r="K315" i="1"/>
  <c r="P668" i="1"/>
  <c r="R792" i="1"/>
  <c r="P784" i="1"/>
  <c r="K1379" i="1"/>
  <c r="P1295" i="1"/>
  <c r="K1288" i="1"/>
  <c r="R781" i="1"/>
  <c r="K698" i="1"/>
  <c r="K694" i="1"/>
  <c r="K369" i="1"/>
  <c r="K142" i="1"/>
  <c r="R1372" i="1"/>
  <c r="P824" i="1"/>
  <c r="P1247" i="1"/>
  <c r="R901" i="1"/>
  <c r="P785" i="1"/>
  <c r="R725" i="1"/>
  <c r="R693" i="1"/>
  <c r="K530" i="1"/>
  <c r="K522" i="1"/>
  <c r="K253" i="1"/>
  <c r="R244" i="1"/>
  <c r="K116" i="1"/>
  <c r="P752" i="1"/>
  <c r="K931" i="1"/>
  <c r="R815" i="1"/>
  <c r="K1213" i="1"/>
  <c r="K1101" i="1"/>
  <c r="K1097" i="1"/>
  <c r="R1067" i="1"/>
  <c r="P1055" i="1"/>
  <c r="P1051" i="1"/>
  <c r="P1043" i="1"/>
  <c r="K1020" i="1"/>
  <c r="R974" i="1"/>
  <c r="K707" i="1"/>
  <c r="P325" i="1"/>
  <c r="K137" i="1"/>
  <c r="K125" i="1"/>
  <c r="P1325" i="1"/>
  <c r="P1310" i="1"/>
  <c r="K1306" i="1"/>
  <c r="P1262" i="1"/>
  <c r="K1259" i="1"/>
  <c r="K1226" i="1"/>
  <c r="P1116" i="1"/>
  <c r="K1085" i="1"/>
  <c r="K1077" i="1"/>
  <c r="K1073" i="1"/>
  <c r="K1069" i="1"/>
  <c r="R975" i="1"/>
  <c r="P956" i="1"/>
  <c r="K814" i="1"/>
  <c r="K641" i="1"/>
  <c r="R523" i="1"/>
  <c r="P520" i="1"/>
  <c r="R515" i="1"/>
  <c r="P499" i="1"/>
  <c r="R495" i="1"/>
  <c r="K448" i="1"/>
  <c r="P350" i="1"/>
  <c r="P338" i="1"/>
  <c r="K331" i="1"/>
  <c r="K310" i="1"/>
  <c r="K302" i="1"/>
  <c r="K298" i="1"/>
  <c r="R285" i="1"/>
  <c r="R281" i="1"/>
  <c r="R232" i="1"/>
  <c r="K229" i="1"/>
  <c r="R219" i="1"/>
  <c r="K208" i="1"/>
  <c r="K192" i="1"/>
  <c r="R98" i="1"/>
  <c r="R93" i="1"/>
  <c r="P77" i="1"/>
  <c r="K66" i="1"/>
  <c r="R1161" i="1"/>
  <c r="K1065" i="1"/>
  <c r="P1060" i="1"/>
  <c r="P931" i="1"/>
  <c r="P906" i="1"/>
  <c r="P902" i="1"/>
  <c r="P894" i="1"/>
  <c r="P874" i="1"/>
  <c r="K855" i="1"/>
  <c r="R838" i="1"/>
  <c r="K756" i="1"/>
  <c r="P746" i="1"/>
  <c r="P730" i="1"/>
  <c r="R689" i="1"/>
  <c r="K608" i="1"/>
  <c r="R552" i="1"/>
  <c r="R249" i="1"/>
  <c r="R233" i="1"/>
  <c r="R114" i="1"/>
  <c r="K91" i="1"/>
  <c r="K10" i="1"/>
  <c r="R1393" i="1"/>
  <c r="P1113" i="1"/>
  <c r="R768" i="1"/>
  <c r="K764" i="1"/>
  <c r="P572" i="1"/>
  <c r="P560" i="1"/>
  <c r="P419" i="1"/>
  <c r="R415" i="1"/>
  <c r="R411" i="1"/>
  <c r="P371" i="1"/>
  <c r="P367" i="1"/>
  <c r="P139" i="1"/>
  <c r="P1279" i="1"/>
  <c r="R1166" i="1"/>
  <c r="P988" i="1"/>
  <c r="R980" i="1"/>
  <c r="P936" i="1"/>
  <c r="R919" i="1"/>
  <c r="K823" i="1"/>
  <c r="R665" i="1"/>
  <c r="R597" i="1"/>
  <c r="R585" i="1"/>
  <c r="P509" i="1"/>
  <c r="P485" i="1"/>
  <c r="R180" i="1"/>
  <c r="K161" i="1"/>
  <c r="K153" i="1"/>
  <c r="K1102" i="1"/>
  <c r="K1375" i="1"/>
  <c r="K1342" i="1"/>
  <c r="K1331" i="1"/>
  <c r="K1208" i="1"/>
  <c r="P1199" i="1"/>
  <c r="K1187" i="1"/>
  <c r="K1176" i="1"/>
  <c r="K1171" i="1"/>
  <c r="K1168" i="1"/>
  <c r="P1151" i="1"/>
  <c r="K1148" i="1"/>
  <c r="K1132" i="1"/>
  <c r="P1099" i="1"/>
  <c r="K877" i="1"/>
  <c r="P851" i="1"/>
  <c r="K824" i="1"/>
  <c r="K792" i="1"/>
  <c r="R773" i="1"/>
  <c r="R724" i="1"/>
  <c r="P708" i="1"/>
  <c r="R670" i="1"/>
  <c r="P613" i="1"/>
  <c r="P573" i="1"/>
  <c r="K570" i="1"/>
  <c r="R553" i="1"/>
  <c r="P537" i="1"/>
  <c r="P449" i="1"/>
  <c r="P432" i="1"/>
  <c r="R266" i="1"/>
  <c r="P254" i="1"/>
  <c r="K251" i="1"/>
  <c r="K190" i="1"/>
  <c r="K178" i="1"/>
  <c r="K174" i="1"/>
  <c r="K150" i="1"/>
  <c r="R1320" i="1"/>
  <c r="P1368" i="1"/>
  <c r="P1358" i="1"/>
  <c r="P1357" i="1"/>
  <c r="K1350" i="1"/>
  <c r="K1261" i="1"/>
  <c r="K1236" i="1"/>
  <c r="P1231" i="1"/>
  <c r="K1112" i="1"/>
  <c r="P924" i="1"/>
  <c r="P920" i="1"/>
  <c r="P852" i="1"/>
  <c r="R795" i="1"/>
  <c r="P782" i="1"/>
  <c r="P724" i="1"/>
  <c r="P614" i="1"/>
  <c r="K603" i="1"/>
  <c r="K567" i="1"/>
  <c r="K498" i="1"/>
  <c r="R422" i="1"/>
  <c r="K386" i="1"/>
  <c r="K382" i="1"/>
  <c r="R336" i="1"/>
  <c r="R320" i="1"/>
  <c r="P299" i="1"/>
  <c r="P230" i="1"/>
  <c r="P210" i="1"/>
  <c r="P92" i="1"/>
  <c r="P88" i="1"/>
  <c r="R23" i="1"/>
  <c r="P1327" i="1"/>
  <c r="K1277" i="1"/>
  <c r="K1197" i="1"/>
  <c r="P1169" i="1"/>
  <c r="P1092" i="1"/>
  <c r="R1026" i="1"/>
  <c r="P942" i="1"/>
  <c r="K865" i="1"/>
  <c r="R845" i="1"/>
  <c r="K784" i="1"/>
  <c r="R721" i="1"/>
  <c r="K718" i="1"/>
  <c r="R713" i="1"/>
  <c r="R474" i="1"/>
  <c r="P430" i="1"/>
  <c r="K370" i="1"/>
  <c r="R264" i="1"/>
  <c r="P182" i="1"/>
  <c r="R121" i="1"/>
  <c r="R113" i="1"/>
  <c r="R100" i="1"/>
  <c r="P7" i="1"/>
  <c r="J456" i="3"/>
  <c r="J436" i="3"/>
  <c r="J459" i="3"/>
  <c r="J469" i="3"/>
  <c r="J465" i="3"/>
  <c r="J461" i="3"/>
  <c r="J463" i="3"/>
  <c r="J446" i="3"/>
  <c r="J467" i="3"/>
  <c r="J437" i="3"/>
  <c r="J468" i="3"/>
  <c r="J466" i="3"/>
  <c r="J464" i="3"/>
  <c r="J462" i="3"/>
  <c r="J460" i="3"/>
  <c r="K1391" i="1"/>
  <c r="K1354" i="1"/>
  <c r="K1338" i="1"/>
  <c r="K1309" i="1"/>
  <c r="K1272" i="1"/>
  <c r="K1267" i="1"/>
  <c r="K1264" i="1"/>
  <c r="R1262" i="1"/>
  <c r="K1242" i="1"/>
  <c r="P1233" i="1"/>
  <c r="K1206" i="1"/>
  <c r="K1186" i="1"/>
  <c r="K1181" i="1"/>
  <c r="K1178" i="1"/>
  <c r="K1174" i="1"/>
  <c r="P1166" i="1"/>
  <c r="K1165" i="1"/>
  <c r="R1152" i="1"/>
  <c r="K1149" i="1"/>
  <c r="K1129" i="1"/>
  <c r="K1125" i="1"/>
  <c r="K1124" i="1"/>
  <c r="P1061" i="1"/>
  <c r="P1040" i="1"/>
  <c r="K955" i="1"/>
  <c r="R942" i="1"/>
  <c r="P897" i="1"/>
  <c r="R897" i="1"/>
  <c r="P849" i="1"/>
  <c r="K788" i="1"/>
  <c r="R554" i="1"/>
  <c r="P246" i="1"/>
  <c r="R124" i="1"/>
  <c r="K1389" i="1"/>
  <c r="P1386" i="1"/>
  <c r="P1385" i="1"/>
  <c r="K1383" i="1"/>
  <c r="R1373" i="1"/>
  <c r="P1359" i="1"/>
  <c r="P1354" i="1"/>
  <c r="K1336" i="1"/>
  <c r="K1323" i="1"/>
  <c r="K1305" i="1"/>
  <c r="K1293" i="1"/>
  <c r="K1280" i="1"/>
  <c r="P1263" i="1"/>
  <c r="K1251" i="1"/>
  <c r="K1231" i="1"/>
  <c r="K1219" i="1"/>
  <c r="R1217" i="1"/>
  <c r="R1095" i="1"/>
  <c r="P1045" i="1"/>
  <c r="P607" i="1"/>
  <c r="R578" i="1"/>
  <c r="K264" i="1"/>
  <c r="K182" i="1"/>
  <c r="K1392" i="1"/>
  <c r="P1328" i="1"/>
  <c r="P1304" i="1"/>
  <c r="P1265" i="1"/>
  <c r="R1255" i="1"/>
  <c r="K1203" i="1"/>
  <c r="K1195" i="1"/>
  <c r="K1183" i="1"/>
  <c r="K1146" i="1"/>
  <c r="P1134" i="1"/>
  <c r="P1108" i="1"/>
  <c r="R1104" i="1"/>
  <c r="R1012" i="1"/>
  <c r="P1012" i="1"/>
  <c r="P722" i="1"/>
  <c r="R714" i="1"/>
  <c r="R705" i="1"/>
  <c r="K624" i="1"/>
  <c r="R429" i="1"/>
  <c r="K1371" i="1"/>
  <c r="K1356" i="1"/>
  <c r="K1390" i="1"/>
  <c r="P1389" i="1"/>
  <c r="K1374" i="1"/>
  <c r="K1344" i="1"/>
  <c r="R1343" i="1"/>
  <c r="K1341" i="1"/>
  <c r="P1340" i="1"/>
  <c r="K1337" i="1"/>
  <c r="P1336" i="1"/>
  <c r="R1313" i="1"/>
  <c r="P1297" i="1"/>
  <c r="K1290" i="1"/>
  <c r="P1281" i="1"/>
  <c r="P1272" i="1"/>
  <c r="P1260" i="1"/>
  <c r="P1249" i="1"/>
  <c r="K1232" i="1"/>
  <c r="R1198" i="1"/>
  <c r="K1163" i="1"/>
  <c r="K1155" i="1"/>
  <c r="R1058" i="1"/>
  <c r="K981" i="1"/>
  <c r="P903" i="1"/>
  <c r="P867" i="1"/>
  <c r="P815" i="1"/>
  <c r="R814" i="1"/>
  <c r="P805" i="1"/>
  <c r="K773" i="1"/>
  <c r="P652" i="1"/>
  <c r="R652" i="1"/>
  <c r="K520" i="1"/>
  <c r="R519" i="1"/>
  <c r="R508" i="1"/>
  <c r="K484" i="1"/>
  <c r="K363" i="1"/>
  <c r="K237" i="1"/>
  <c r="K1274" i="1"/>
  <c r="K1237" i="1"/>
  <c r="R940" i="1"/>
  <c r="P940" i="1"/>
  <c r="K840" i="1"/>
  <c r="P1345" i="1"/>
  <c r="K1311" i="1"/>
  <c r="K1089" i="1"/>
  <c r="K1384" i="1"/>
  <c r="K1381" i="1"/>
  <c r="K1376" i="1"/>
  <c r="K1348" i="1"/>
  <c r="K1299" i="1"/>
  <c r="K1295" i="1"/>
  <c r="K1258" i="1"/>
  <c r="K1229" i="1"/>
  <c r="P1217" i="1"/>
  <c r="K1216" i="1"/>
  <c r="P1215" i="1"/>
  <c r="K1103" i="1"/>
  <c r="R1092" i="1"/>
  <c r="K1061" i="1"/>
  <c r="K1040" i="1"/>
  <c r="P1010" i="1"/>
  <c r="P1006" i="1"/>
  <c r="P990" i="1"/>
  <c r="P908" i="1"/>
  <c r="P769" i="1"/>
  <c r="P756" i="1"/>
  <c r="K654" i="1"/>
  <c r="R653" i="1"/>
  <c r="K1326" i="1"/>
  <c r="P1360" i="1"/>
  <c r="P1342" i="1"/>
  <c r="P1330" i="1"/>
  <c r="K1312" i="1"/>
  <c r="P1311" i="1"/>
  <c r="P1307" i="1"/>
  <c r="P1294" i="1"/>
  <c r="K1275" i="1"/>
  <c r="K1245" i="1"/>
  <c r="K1200" i="1"/>
  <c r="P1196" i="1"/>
  <c r="R1159" i="1"/>
  <c r="R1155" i="1"/>
  <c r="P1069" i="1"/>
  <c r="P958" i="1"/>
  <c r="R958" i="1"/>
  <c r="P938" i="1"/>
  <c r="K937" i="1"/>
  <c r="P896" i="1"/>
  <c r="R896" i="1"/>
  <c r="P654" i="1"/>
  <c r="R654" i="1"/>
  <c r="R550" i="1"/>
  <c r="P530" i="1"/>
  <c r="R520" i="1"/>
  <c r="K1093" i="1"/>
  <c r="P1020" i="1"/>
  <c r="K1016" i="1"/>
  <c r="P964" i="1"/>
  <c r="R956" i="1"/>
  <c r="P916" i="1"/>
  <c r="K913" i="1"/>
  <c r="P912" i="1"/>
  <c r="K893" i="1"/>
  <c r="R892" i="1"/>
  <c r="R852" i="1"/>
  <c r="K829" i="1"/>
  <c r="K815" i="1"/>
  <c r="R774" i="1"/>
  <c r="R765" i="1"/>
  <c r="R761" i="1"/>
  <c r="K723" i="1"/>
  <c r="K706" i="1"/>
  <c r="R702" i="1"/>
  <c r="R698" i="1"/>
  <c r="R697" i="1"/>
  <c r="P692" i="1"/>
  <c r="P684" i="1"/>
  <c r="R625" i="1"/>
  <c r="R621" i="1"/>
  <c r="P611" i="1"/>
  <c r="K596" i="1"/>
  <c r="K592" i="1"/>
  <c r="R579" i="1"/>
  <c r="K546" i="1"/>
  <c r="R534" i="1"/>
  <c r="P496" i="1"/>
  <c r="R463" i="1"/>
  <c r="R451" i="1"/>
  <c r="R443" i="1"/>
  <c r="K426" i="1"/>
  <c r="P401" i="1"/>
  <c r="R355" i="1"/>
  <c r="K344" i="1"/>
  <c r="P309" i="1"/>
  <c r="R297" i="1"/>
  <c r="P272" i="1"/>
  <c r="K200" i="1"/>
  <c r="R191" i="1"/>
  <c r="P178" i="1"/>
  <c r="K166" i="1"/>
  <c r="R103" i="1"/>
  <c r="R4" i="1"/>
  <c r="K1321" i="1"/>
  <c r="P1220" i="1"/>
  <c r="R1191" i="1"/>
  <c r="R1187" i="1"/>
  <c r="P1167" i="1"/>
  <c r="K1115" i="1"/>
  <c r="R1087" i="1"/>
  <c r="P1072" i="1"/>
  <c r="R1071" i="1"/>
  <c r="R1036" i="1"/>
  <c r="K992" i="1"/>
  <c r="K983" i="1"/>
  <c r="K979" i="1"/>
  <c r="R934" i="1"/>
  <c r="P921" i="1"/>
  <c r="P917" i="1"/>
  <c r="R909" i="1"/>
  <c r="P904" i="1"/>
  <c r="R877" i="1"/>
  <c r="P814" i="1"/>
  <c r="K807" i="1"/>
  <c r="K790" i="1"/>
  <c r="K767" i="1"/>
  <c r="K762" i="1"/>
  <c r="R748" i="1"/>
  <c r="P740" i="1"/>
  <c r="P736" i="1"/>
  <c r="P728" i="1"/>
  <c r="P706" i="1"/>
  <c r="K681" i="1"/>
  <c r="K649" i="1"/>
  <c r="R629" i="1"/>
  <c r="K612" i="1"/>
  <c r="K600" i="1"/>
  <c r="R571" i="1"/>
  <c r="P563" i="1"/>
  <c r="R555" i="1"/>
  <c r="R521" i="1"/>
  <c r="R512" i="1"/>
  <c r="R500" i="1"/>
  <c r="R488" i="1"/>
  <c r="R459" i="1"/>
  <c r="R394" i="1"/>
  <c r="P327" i="1"/>
  <c r="P306" i="1"/>
  <c r="K299" i="1"/>
  <c r="K287" i="1"/>
  <c r="R270" i="1"/>
  <c r="R257" i="1"/>
  <c r="P256" i="1"/>
  <c r="P238" i="1"/>
  <c r="K230" i="1"/>
  <c r="R224" i="1"/>
  <c r="K209" i="1"/>
  <c r="R183" i="1"/>
  <c r="R129" i="1"/>
  <c r="P120" i="1"/>
  <c r="P111" i="1"/>
  <c r="P98" i="1"/>
  <c r="R90" i="1"/>
  <c r="K1320" i="1"/>
  <c r="K988" i="1"/>
  <c r="P948" i="1"/>
  <c r="P930" i="1"/>
  <c r="R926" i="1"/>
  <c r="K923" i="1"/>
  <c r="K905" i="1"/>
  <c r="K895" i="1"/>
  <c r="P881" i="1"/>
  <c r="K861" i="1"/>
  <c r="K857" i="1"/>
  <c r="K838" i="1"/>
  <c r="P816" i="1"/>
  <c r="K812" i="1"/>
  <c r="K808" i="1"/>
  <c r="P802" i="1"/>
  <c r="R770" i="1"/>
  <c r="P748" i="1"/>
  <c r="P732" i="1"/>
  <c r="K686" i="1"/>
  <c r="K682" i="1"/>
  <c r="P634" i="1"/>
  <c r="K630" i="1"/>
  <c r="R617" i="1"/>
  <c r="P564" i="1"/>
  <c r="R563" i="1"/>
  <c r="R559" i="1"/>
  <c r="R522" i="1"/>
  <c r="R518" i="1"/>
  <c r="R472" i="1"/>
  <c r="P469" i="1"/>
  <c r="P468" i="1"/>
  <c r="P460" i="1"/>
  <c r="R456" i="1"/>
  <c r="K441" i="1"/>
  <c r="K437" i="1"/>
  <c r="R436" i="1"/>
  <c r="R402" i="1"/>
  <c r="P398" i="1"/>
  <c r="P382" i="1"/>
  <c r="P328" i="1"/>
  <c r="K324" i="1"/>
  <c r="R323" i="1"/>
  <c r="P278" i="1"/>
  <c r="R265" i="1"/>
  <c r="K222" i="1"/>
  <c r="K184" i="1"/>
  <c r="P158" i="1"/>
  <c r="K151" i="1"/>
  <c r="P116" i="1"/>
  <c r="K109" i="1"/>
  <c r="K30" i="1"/>
  <c r="P23" i="1"/>
  <c r="K22" i="1"/>
  <c r="K1322" i="1"/>
  <c r="P1321" i="1"/>
  <c r="R1184" i="1"/>
  <c r="P1164" i="1"/>
  <c r="P1135" i="1"/>
  <c r="P1131" i="1"/>
  <c r="R1127" i="1"/>
  <c r="K1099" i="1"/>
  <c r="R1093" i="1"/>
  <c r="R1080" i="1"/>
  <c r="P1073" i="1"/>
  <c r="P1008" i="1"/>
  <c r="P996" i="1"/>
  <c r="K963" i="1"/>
  <c r="P949" i="1"/>
  <c r="K874" i="1"/>
  <c r="R821" i="1"/>
  <c r="P811" i="1"/>
  <c r="K795" i="1"/>
  <c r="R759" i="1"/>
  <c r="K734" i="1"/>
  <c r="R703" i="1"/>
  <c r="P690" i="1"/>
  <c r="R681" i="1"/>
  <c r="P678" i="1"/>
  <c r="K670" i="1"/>
  <c r="R647" i="1"/>
  <c r="R646" i="1"/>
  <c r="K626" i="1"/>
  <c r="P600" i="1"/>
  <c r="R592" i="1"/>
  <c r="R551" i="1"/>
  <c r="R527" i="1"/>
  <c r="R509" i="1"/>
  <c r="P501" i="1"/>
  <c r="P489" i="1"/>
  <c r="R486" i="1"/>
  <c r="P473" i="1"/>
  <c r="R470" i="1"/>
  <c r="K383" i="1"/>
  <c r="K358" i="1"/>
  <c r="K345" i="1"/>
  <c r="P295" i="1"/>
  <c r="R274" i="1"/>
  <c r="R272" i="1"/>
  <c r="P266" i="1"/>
  <c r="R248" i="1"/>
  <c r="R246" i="1"/>
  <c r="P222" i="1"/>
  <c r="R175" i="1"/>
  <c r="K155" i="1"/>
  <c r="K131" i="1"/>
  <c r="K117" i="1"/>
  <c r="R112" i="1"/>
  <c r="R109" i="1"/>
  <c r="R67" i="1"/>
  <c r="K48" i="1"/>
  <c r="P11" i="1"/>
  <c r="R1322" i="1"/>
  <c r="K883" i="1"/>
  <c r="K875" i="1"/>
  <c r="K844" i="1"/>
  <c r="K700" i="1"/>
  <c r="K691" i="1"/>
  <c r="K687" i="1"/>
  <c r="K683" i="1"/>
  <c r="K578" i="1"/>
  <c r="K507" i="1"/>
  <c r="K503" i="1"/>
  <c r="R487" i="1"/>
  <c r="K404" i="1"/>
  <c r="K308" i="1"/>
  <c r="K296" i="1"/>
  <c r="K262" i="1"/>
  <c r="K245" i="1"/>
  <c r="R223" i="1"/>
  <c r="P194" i="1"/>
  <c r="K185" i="1"/>
  <c r="K160" i="1"/>
  <c r="R135" i="1"/>
  <c r="K114" i="1"/>
  <c r="K1210" i="1"/>
  <c r="R1193" i="1"/>
  <c r="K1162" i="1"/>
  <c r="K1154" i="1"/>
  <c r="P1153" i="1"/>
  <c r="P1140" i="1"/>
  <c r="P1128" i="1"/>
  <c r="K1117" i="1"/>
  <c r="P1103" i="1"/>
  <c r="K1100" i="1"/>
  <c r="P1065" i="1"/>
  <c r="K1057" i="1"/>
  <c r="P1022" i="1"/>
  <c r="P980" i="1"/>
  <c r="K947" i="1"/>
  <c r="P932" i="1"/>
  <c r="R915" i="1"/>
  <c r="K871" i="1"/>
  <c r="K848" i="1"/>
  <c r="K819" i="1"/>
  <c r="P804" i="1"/>
  <c r="R802" i="1"/>
  <c r="K797" i="1"/>
  <c r="P792" i="1"/>
  <c r="P777" i="1"/>
  <c r="P764" i="1"/>
  <c r="R763" i="1"/>
  <c r="R729" i="1"/>
  <c r="R709" i="1"/>
  <c r="R636" i="1"/>
  <c r="P623" i="1"/>
  <c r="P619" i="1"/>
  <c r="K602" i="1"/>
  <c r="P589" i="1"/>
  <c r="K586" i="1"/>
  <c r="K582" i="1"/>
  <c r="P549" i="1"/>
  <c r="R532" i="1"/>
  <c r="K529" i="1"/>
  <c r="K525" i="1"/>
  <c r="R524" i="1"/>
  <c r="P510" i="1"/>
  <c r="R494" i="1"/>
  <c r="P482" i="1"/>
  <c r="P466" i="1"/>
  <c r="P446" i="1"/>
  <c r="K442" i="1"/>
  <c r="K438" i="1"/>
  <c r="R432" i="1"/>
  <c r="P416" i="1"/>
  <c r="P412" i="1"/>
  <c r="R408" i="1"/>
  <c r="K405" i="1"/>
  <c r="P375" i="1"/>
  <c r="P372" i="1"/>
  <c r="K334" i="1"/>
  <c r="R313" i="1"/>
  <c r="K293" i="1"/>
  <c r="R292" i="1"/>
  <c r="R241" i="1"/>
  <c r="K177" i="1"/>
  <c r="K169" i="1"/>
  <c r="P147" i="1"/>
  <c r="K136" i="1"/>
  <c r="K123" i="1"/>
  <c r="K119" i="1"/>
  <c r="R118" i="1"/>
  <c r="P114" i="1"/>
  <c r="R110" i="1"/>
  <c r="P85" i="1"/>
  <c r="R7" i="1"/>
  <c r="R458" i="1"/>
  <c r="R447" i="1"/>
  <c r="R381" i="1"/>
  <c r="P380" i="1"/>
  <c r="P377" i="1"/>
  <c r="P376" i="1"/>
  <c r="K364" i="1"/>
  <c r="P280" i="1"/>
  <c r="K203" i="1"/>
  <c r="P152" i="1"/>
  <c r="K145" i="1"/>
  <c r="P144" i="1"/>
  <c r="R77" i="1"/>
  <c r="K24" i="1"/>
  <c r="K17" i="1"/>
  <c r="P1320" i="1"/>
  <c r="P1322" i="1"/>
  <c r="R1321" i="1"/>
  <c r="R622" i="1"/>
  <c r="P622" i="1"/>
  <c r="P445" i="1"/>
  <c r="R445" i="1"/>
  <c r="R1388" i="1"/>
  <c r="P1380" i="1"/>
  <c r="P1377" i="1"/>
  <c r="K1358" i="1"/>
  <c r="R1344" i="1"/>
  <c r="P1308" i="1"/>
  <c r="R1297" i="1"/>
  <c r="P1292" i="1"/>
  <c r="R1287" i="1"/>
  <c r="K1283" i="1"/>
  <c r="K1279" i="1"/>
  <c r="K1273" i="1"/>
  <c r="R1271" i="1"/>
  <c r="K1257" i="1"/>
  <c r="K1247" i="1"/>
  <c r="P1236" i="1"/>
  <c r="K1230" i="1"/>
  <c r="R1214" i="1"/>
  <c r="R1209" i="1"/>
  <c r="K1202" i="1"/>
  <c r="R1175" i="1"/>
  <c r="R1171" i="1"/>
  <c r="K1161" i="1"/>
  <c r="K1157" i="1"/>
  <c r="K1156" i="1"/>
  <c r="K1151" i="1"/>
  <c r="K1150" i="1"/>
  <c r="K1142" i="1"/>
  <c r="K1138" i="1"/>
  <c r="R1136" i="1"/>
  <c r="K1119" i="1"/>
  <c r="K1118" i="1"/>
  <c r="R1090" i="1"/>
  <c r="R1081" i="1"/>
  <c r="R1064" i="1"/>
  <c r="P1046" i="1"/>
  <c r="R1032" i="1"/>
  <c r="P1032" i="1"/>
  <c r="R1028" i="1"/>
  <c r="P1028" i="1"/>
  <c r="R1010" i="1"/>
  <c r="R972" i="1"/>
  <c r="P959" i="1"/>
  <c r="R959" i="1"/>
  <c r="P954" i="1"/>
  <c r="K951" i="1"/>
  <c r="P933" i="1"/>
  <c r="P911" i="1"/>
  <c r="R891" i="1"/>
  <c r="P891" i="1"/>
  <c r="P887" i="1"/>
  <c r="P865" i="1"/>
  <c r="P844" i="1"/>
  <c r="P843" i="1"/>
  <c r="R911" i="1"/>
  <c r="K911" i="1"/>
  <c r="R618" i="1"/>
  <c r="P618" i="1"/>
  <c r="P1390" i="1"/>
  <c r="R1387" i="1"/>
  <c r="P1375" i="1"/>
  <c r="K1373" i="1"/>
  <c r="P1362" i="1"/>
  <c r="P1355" i="1"/>
  <c r="K1351" i="1"/>
  <c r="R1394" i="1"/>
  <c r="K1382" i="1"/>
  <c r="K1367" i="1"/>
  <c r="R1365" i="1"/>
  <c r="R1349" i="1"/>
  <c r="K1346" i="1"/>
  <c r="K1304" i="1"/>
  <c r="K1284" i="1"/>
  <c r="K1268" i="1"/>
  <c r="K1263" i="1"/>
  <c r="K1252" i="1"/>
  <c r="K1246" i="1"/>
  <c r="R1230" i="1"/>
  <c r="K1218" i="1"/>
  <c r="R1216" i="1"/>
  <c r="K1196" i="1"/>
  <c r="R1190" i="1"/>
  <c r="R1185" i="1"/>
  <c r="P1180" i="1"/>
  <c r="K1177" i="1"/>
  <c r="K1173" i="1"/>
  <c r="K1172" i="1"/>
  <c r="K1167" i="1"/>
  <c r="P1156" i="1"/>
  <c r="K1133" i="1"/>
  <c r="P1132" i="1"/>
  <c r="K1128" i="1"/>
  <c r="K1120" i="1"/>
  <c r="R1118" i="1"/>
  <c r="R1111" i="1"/>
  <c r="R1107" i="1"/>
  <c r="K1098" i="1"/>
  <c r="R1096" i="1"/>
  <c r="R1070" i="1"/>
  <c r="R1065" i="1"/>
  <c r="K1000" i="1"/>
  <c r="R982" i="1"/>
  <c r="P978" i="1"/>
  <c r="P955" i="1"/>
  <c r="K939" i="1"/>
  <c r="R916" i="1"/>
  <c r="R912" i="1"/>
  <c r="K891" i="1"/>
  <c r="R848" i="1"/>
  <c r="P848" i="1"/>
  <c r="P662" i="1"/>
  <c r="K662" i="1"/>
  <c r="P1334" i="1"/>
  <c r="P1284" i="1"/>
  <c r="R1278" i="1"/>
  <c r="P1275" i="1"/>
  <c r="P1268" i="1"/>
  <c r="K1262" i="1"/>
  <c r="P1252" i="1"/>
  <c r="R1246" i="1"/>
  <c r="K1234" i="1"/>
  <c r="R1232" i="1"/>
  <c r="R1206" i="1"/>
  <c r="R1201" i="1"/>
  <c r="K1192" i="1"/>
  <c r="P1183" i="1"/>
  <c r="P1172" i="1"/>
  <c r="K1166" i="1"/>
  <c r="K1158" i="1"/>
  <c r="R1137" i="1"/>
  <c r="K1114" i="1"/>
  <c r="R1112" i="1"/>
  <c r="K1109" i="1"/>
  <c r="K1108" i="1"/>
  <c r="P1100" i="1"/>
  <c r="P1097" i="1"/>
  <c r="R1077" i="1"/>
  <c r="R1076" i="1"/>
  <c r="P1047" i="1"/>
  <c r="P1038" i="1"/>
  <c r="P943" i="1"/>
  <c r="R943" i="1"/>
  <c r="R871" i="1"/>
  <c r="P827" i="1"/>
  <c r="P778" i="1"/>
  <c r="K676" i="1"/>
  <c r="R676" i="1"/>
  <c r="P676" i="1"/>
  <c r="R1384" i="1"/>
  <c r="R1303" i="1"/>
  <c r="P1373" i="1"/>
  <c r="K1316" i="1"/>
  <c r="K1300" i="1"/>
  <c r="P1198" i="1"/>
  <c r="R1142" i="1"/>
  <c r="R1083" i="1"/>
  <c r="P1080" i="1"/>
  <c r="R1061" i="1"/>
  <c r="R1060" i="1"/>
  <c r="R983" i="1"/>
  <c r="R888" i="1"/>
  <c r="P871" i="1"/>
  <c r="R837" i="1"/>
  <c r="K837" i="1"/>
  <c r="R788" i="1"/>
  <c r="R662" i="1"/>
  <c r="R1381" i="1"/>
  <c r="R1319" i="1"/>
  <c r="P1372" i="1"/>
  <c r="R1351" i="1"/>
  <c r="P1313" i="1"/>
  <c r="R1346" i="1"/>
  <c r="K1328" i="1"/>
  <c r="R1310" i="1"/>
  <c r="R1294" i="1"/>
  <c r="K1291" i="1"/>
  <c r="R1233" i="1"/>
  <c r="P1214" i="1"/>
  <c r="P1212" i="1"/>
  <c r="R1207" i="1"/>
  <c r="R1203" i="1"/>
  <c r="K1193" i="1"/>
  <c r="K1189" i="1"/>
  <c r="K1188" i="1"/>
  <c r="K1184" i="1"/>
  <c r="K1182" i="1"/>
  <c r="R1177" i="1"/>
  <c r="K1170" i="1"/>
  <c r="R1168" i="1"/>
  <c r="K1152" i="1"/>
  <c r="K1144" i="1"/>
  <c r="K1135" i="1"/>
  <c r="P1124" i="1"/>
  <c r="R1120" i="1"/>
  <c r="P1117" i="1"/>
  <c r="K1116" i="1"/>
  <c r="P1081" i="1"/>
  <c r="P1064" i="1"/>
  <c r="R1062" i="1"/>
  <c r="R1056" i="1"/>
  <c r="P1056" i="1"/>
  <c r="R1052" i="1"/>
  <c r="R1048" i="1"/>
  <c r="P1044" i="1"/>
  <c r="P1036" i="1"/>
  <c r="R1004" i="1"/>
  <c r="P1004" i="1"/>
  <c r="R1000" i="1"/>
  <c r="P1000" i="1"/>
  <c r="P944" i="1"/>
  <c r="R904" i="1"/>
  <c r="K873" i="1"/>
  <c r="R872" i="1"/>
  <c r="K864" i="1"/>
  <c r="P860" i="1"/>
  <c r="R841" i="1"/>
  <c r="P841" i="1"/>
  <c r="P837" i="1"/>
  <c r="R1366" i="1"/>
  <c r="P1391" i="1"/>
  <c r="P1387" i="1"/>
  <c r="R1382" i="1"/>
  <c r="K1369" i="1"/>
  <c r="K1364" i="1"/>
  <c r="K1360" i="1"/>
  <c r="P1348" i="1"/>
  <c r="K1343" i="1"/>
  <c r="P1316" i="1"/>
  <c r="P1300" i="1"/>
  <c r="P1392" i="1"/>
  <c r="K1380" i="1"/>
  <c r="R1378" i="1"/>
  <c r="P1365" i="1"/>
  <c r="R1363" i="1"/>
  <c r="R1352" i="1"/>
  <c r="P1349" i="1"/>
  <c r="K1347" i="1"/>
  <c r="K1332" i="1"/>
  <c r="K1329" i="1"/>
  <c r="K1307" i="1"/>
  <c r="K1302" i="1"/>
  <c r="R1281" i="1"/>
  <c r="P1230" i="1"/>
  <c r="P1228" i="1"/>
  <c r="R1223" i="1"/>
  <c r="R1219" i="1"/>
  <c r="K1209" i="1"/>
  <c r="K1205" i="1"/>
  <c r="K1204" i="1"/>
  <c r="K1199" i="1"/>
  <c r="P1188" i="1"/>
  <c r="P1185" i="1"/>
  <c r="R1182" i="1"/>
  <c r="K1179" i="1"/>
  <c r="K1164" i="1"/>
  <c r="R1158" i="1"/>
  <c r="R1153" i="1"/>
  <c r="K1130" i="1"/>
  <c r="R1129" i="1"/>
  <c r="K1126" i="1"/>
  <c r="K1122" i="1"/>
  <c r="P1096" i="1"/>
  <c r="R1094" i="1"/>
  <c r="R1088" i="1"/>
  <c r="P1088" i="1"/>
  <c r="K1081" i="1"/>
  <c r="P1068" i="1"/>
  <c r="R1057" i="1"/>
  <c r="P1057" i="1"/>
  <c r="K1054" i="1"/>
  <c r="K1028" i="1"/>
  <c r="R996" i="1"/>
  <c r="P966" i="1"/>
  <c r="R966" i="1"/>
  <c r="P923" i="1"/>
  <c r="P872" i="1"/>
  <c r="K1385" i="1"/>
  <c r="R1358" i="1"/>
  <c r="K1393" i="1"/>
  <c r="P1388" i="1"/>
  <c r="R1385" i="1"/>
  <c r="P1374" i="1"/>
  <c r="K1394" i="1"/>
  <c r="P1383" i="1"/>
  <c r="P1379" i="1"/>
  <c r="K1372" i="1"/>
  <c r="K1370" i="1"/>
  <c r="P1369" i="1"/>
  <c r="R1368" i="1"/>
  <c r="K1365" i="1"/>
  <c r="K1357" i="1"/>
  <c r="K1353" i="1"/>
  <c r="P1339" i="1"/>
  <c r="R1327" i="1"/>
  <c r="K1324" i="1"/>
  <c r="K1296" i="1"/>
  <c r="K1292" i="1"/>
  <c r="P1278" i="1"/>
  <c r="P1276" i="1"/>
  <c r="R1265" i="1"/>
  <c r="K1256" i="1"/>
  <c r="R1249" i="1"/>
  <c r="P1246" i="1"/>
  <c r="P1244" i="1"/>
  <c r="R1239" i="1"/>
  <c r="R1235" i="1"/>
  <c r="K1221" i="1"/>
  <c r="K1220" i="1"/>
  <c r="K1215" i="1"/>
  <c r="P1204" i="1"/>
  <c r="P1201" i="1"/>
  <c r="K1198" i="1"/>
  <c r="K1190" i="1"/>
  <c r="K1145" i="1"/>
  <c r="K1141" i="1"/>
  <c r="K1140" i="1"/>
  <c r="P1137" i="1"/>
  <c r="R1134" i="1"/>
  <c r="K1131" i="1"/>
  <c r="P1112" i="1"/>
  <c r="P1110" i="1"/>
  <c r="K1107" i="1"/>
  <c r="R1089" i="1"/>
  <c r="P1089" i="1"/>
  <c r="P1077" i="1"/>
  <c r="P1076" i="1"/>
  <c r="R1063" i="1"/>
  <c r="P1049" i="1"/>
  <c r="K1024" i="1"/>
  <c r="R1018" i="1"/>
  <c r="P1014" i="1"/>
  <c r="P972" i="1"/>
  <c r="K971" i="1"/>
  <c r="K967" i="1"/>
  <c r="P927" i="1"/>
  <c r="R927" i="1"/>
  <c r="R918" i="1"/>
  <c r="R906" i="1"/>
  <c r="P864" i="1"/>
  <c r="R843" i="1"/>
  <c r="K843" i="1"/>
  <c r="P842" i="1"/>
  <c r="K811" i="1"/>
  <c r="K778" i="1"/>
  <c r="R708" i="1"/>
  <c r="P672" i="1"/>
  <c r="P593" i="1"/>
  <c r="R593" i="1"/>
  <c r="P461" i="1"/>
  <c r="R461" i="1"/>
  <c r="P950" i="1"/>
  <c r="P939" i="1"/>
  <c r="R938" i="1"/>
  <c r="P928" i="1"/>
  <c r="R923" i="1"/>
  <c r="P922" i="1"/>
  <c r="K907" i="1"/>
  <c r="P900" i="1"/>
  <c r="P893" i="1"/>
  <c r="P884" i="1"/>
  <c r="R883" i="1"/>
  <c r="P879" i="1"/>
  <c r="P875" i="1"/>
  <c r="P866" i="1"/>
  <c r="R832" i="1"/>
  <c r="R829" i="1"/>
  <c r="P828" i="1"/>
  <c r="R818" i="1"/>
  <c r="P806" i="1"/>
  <c r="K801" i="1"/>
  <c r="R789" i="1"/>
  <c r="K779" i="1"/>
  <c r="P776" i="1"/>
  <c r="P710" i="1"/>
  <c r="K710" i="1"/>
  <c r="P700" i="1"/>
  <c r="R677" i="1"/>
  <c r="K668" i="1"/>
  <c r="R668" i="1"/>
  <c r="R644" i="1"/>
  <c r="P644" i="1"/>
  <c r="P606" i="1"/>
  <c r="R606" i="1"/>
  <c r="R602" i="1"/>
  <c r="R1150" i="1"/>
  <c r="K1147" i="1"/>
  <c r="R1145" i="1"/>
  <c r="R1121" i="1"/>
  <c r="R1115" i="1"/>
  <c r="K1110" i="1"/>
  <c r="K1106" i="1"/>
  <c r="R1091" i="1"/>
  <c r="R1085" i="1"/>
  <c r="R1084" i="1"/>
  <c r="R1066" i="1"/>
  <c r="R1059" i="1"/>
  <c r="P1054" i="1"/>
  <c r="K1046" i="1"/>
  <c r="K1036" i="1"/>
  <c r="R1034" i="1"/>
  <c r="P1030" i="1"/>
  <c r="R1024" i="1"/>
  <c r="K1012" i="1"/>
  <c r="P1002" i="1"/>
  <c r="R992" i="1"/>
  <c r="P983" i="1"/>
  <c r="P973" i="1"/>
  <c r="P962" i="1"/>
  <c r="K961" i="1"/>
  <c r="P946" i="1"/>
  <c r="K945" i="1"/>
  <c r="K935" i="1"/>
  <c r="P934" i="1"/>
  <c r="R924" i="1"/>
  <c r="K919" i="1"/>
  <c r="P918" i="1"/>
  <c r="P913" i="1"/>
  <c r="P909" i="1"/>
  <c r="P907" i="1"/>
  <c r="K901" i="1"/>
  <c r="R894" i="1"/>
  <c r="P888" i="1"/>
  <c r="P877" i="1"/>
  <c r="R867" i="1"/>
  <c r="K845" i="1"/>
  <c r="K834" i="1"/>
  <c r="K830" i="1"/>
  <c r="P807" i="1"/>
  <c r="R804" i="1"/>
  <c r="K798" i="1"/>
  <c r="K786" i="1"/>
  <c r="K785" i="1"/>
  <c r="K774" i="1"/>
  <c r="P773" i="1"/>
  <c r="K763" i="1"/>
  <c r="K758" i="1"/>
  <c r="K746" i="1"/>
  <c r="K719" i="1"/>
  <c r="P704" i="1"/>
  <c r="P696" i="1"/>
  <c r="R695" i="1"/>
  <c r="R686" i="1"/>
  <c r="R645" i="1"/>
  <c r="K616" i="1"/>
  <c r="P616" i="1"/>
  <c r="P610" i="1"/>
  <c r="R610" i="1"/>
  <c r="P507" i="1"/>
  <c r="R1105" i="1"/>
  <c r="R1099" i="1"/>
  <c r="R1086" i="1"/>
  <c r="R1079" i="1"/>
  <c r="R1073" i="1"/>
  <c r="R1072" i="1"/>
  <c r="P1050" i="1"/>
  <c r="R1020" i="1"/>
  <c r="K1008" i="1"/>
  <c r="P998" i="1"/>
  <c r="R988" i="1"/>
  <c r="P967" i="1"/>
  <c r="P957" i="1"/>
  <c r="P951" i="1"/>
  <c r="P941" i="1"/>
  <c r="K929" i="1"/>
  <c r="P901" i="1"/>
  <c r="P895" i="1"/>
  <c r="K890" i="1"/>
  <c r="K885" i="1"/>
  <c r="P880" i="1"/>
  <c r="K869" i="1"/>
  <c r="R864" i="1"/>
  <c r="P850" i="1"/>
  <c r="P846" i="1"/>
  <c r="R830" i="1"/>
  <c r="K821" i="1"/>
  <c r="K809" i="1"/>
  <c r="R801" i="1"/>
  <c r="R797" i="1"/>
  <c r="K793" i="1"/>
  <c r="R764" i="1"/>
  <c r="R758" i="1"/>
  <c r="K748" i="1"/>
  <c r="R743" i="1"/>
  <c r="K722" i="1"/>
  <c r="P698" i="1"/>
  <c r="K697" i="1"/>
  <c r="R673" i="1"/>
  <c r="P650" i="1"/>
  <c r="R649" i="1"/>
  <c r="P646" i="1"/>
  <c r="K646" i="1"/>
  <c r="R633" i="1"/>
  <c r="P633" i="1"/>
  <c r="P630" i="1"/>
  <c r="R583" i="1"/>
  <c r="P480" i="1"/>
  <c r="K480" i="1"/>
  <c r="P347" i="1"/>
  <c r="R347" i="1"/>
  <c r="R1040" i="1"/>
  <c r="K1032" i="1"/>
  <c r="R1016" i="1"/>
  <c r="K1004" i="1"/>
  <c r="P994" i="1"/>
  <c r="K976" i="1"/>
  <c r="K975" i="1"/>
  <c r="P974" i="1"/>
  <c r="P963" i="1"/>
  <c r="R962" i="1"/>
  <c r="P952" i="1"/>
  <c r="P947" i="1"/>
  <c r="R946" i="1"/>
  <c r="P935" i="1"/>
  <c r="P925" i="1"/>
  <c r="P919" i="1"/>
  <c r="P915" i="1"/>
  <c r="P914" i="1"/>
  <c r="R908" i="1"/>
  <c r="R902" i="1"/>
  <c r="R889" i="1"/>
  <c r="K886" i="1"/>
  <c r="R885" i="1"/>
  <c r="P876" i="1"/>
  <c r="P868" i="1"/>
  <c r="P858" i="1"/>
  <c r="R857" i="1"/>
  <c r="P856" i="1"/>
  <c r="R853" i="1"/>
  <c r="K852" i="1"/>
  <c r="R851" i="1"/>
  <c r="K847" i="1"/>
  <c r="K835" i="1"/>
  <c r="R811" i="1"/>
  <c r="R808" i="1"/>
  <c r="P808" i="1"/>
  <c r="K782" i="1"/>
  <c r="R777" i="1"/>
  <c r="R776" i="1"/>
  <c r="K775" i="1"/>
  <c r="K770" i="1"/>
  <c r="K769" i="1"/>
  <c r="R754" i="1"/>
  <c r="K753" i="1"/>
  <c r="K749" i="1"/>
  <c r="P735" i="1"/>
  <c r="K712" i="1"/>
  <c r="K692" i="1"/>
  <c r="R692" i="1"/>
  <c r="K684" i="1"/>
  <c r="R684" i="1"/>
  <c r="K680" i="1"/>
  <c r="K678" i="1"/>
  <c r="R671" i="1"/>
  <c r="K671" i="1"/>
  <c r="K666" i="1"/>
  <c r="P660" i="1"/>
  <c r="R660" i="1"/>
  <c r="K622" i="1"/>
  <c r="R964" i="1"/>
  <c r="K959" i="1"/>
  <c r="R950" i="1"/>
  <c r="R948" i="1"/>
  <c r="K943" i="1"/>
  <c r="K921" i="1"/>
  <c r="P910" i="1"/>
  <c r="R893" i="1"/>
  <c r="R882" i="1"/>
  <c r="P878" i="1"/>
  <c r="K863" i="1"/>
  <c r="R854" i="1"/>
  <c r="K841" i="1"/>
  <c r="K831" i="1"/>
  <c r="P818" i="1"/>
  <c r="K805" i="1"/>
  <c r="R782" i="1"/>
  <c r="K766" i="1"/>
  <c r="P765" i="1"/>
  <c r="K741" i="1"/>
  <c r="P719" i="1"/>
  <c r="R719" i="1"/>
  <c r="K699" i="1"/>
  <c r="K675" i="1"/>
  <c r="K618" i="1"/>
  <c r="K544" i="1"/>
  <c r="R1200" i="1"/>
  <c r="K1180" i="1"/>
  <c r="R1174" i="1"/>
  <c r="R1169" i="1"/>
  <c r="K1160" i="1"/>
  <c r="P1150" i="1"/>
  <c r="P1148" i="1"/>
  <c r="R1143" i="1"/>
  <c r="R1139" i="1"/>
  <c r="K1134" i="1"/>
  <c r="R1123" i="1"/>
  <c r="P1115" i="1"/>
  <c r="P1114" i="1"/>
  <c r="K1113" i="1"/>
  <c r="K1104" i="1"/>
  <c r="R1102" i="1"/>
  <c r="P1085" i="1"/>
  <c r="P1084" i="1"/>
  <c r="R1082" i="1"/>
  <c r="K1078" i="1"/>
  <c r="R1075" i="1"/>
  <c r="R1069" i="1"/>
  <c r="R1068" i="1"/>
  <c r="P1042" i="1"/>
  <c r="P1034" i="1"/>
  <c r="P1024" i="1"/>
  <c r="P1018" i="1"/>
  <c r="R1008" i="1"/>
  <c r="K996" i="1"/>
  <c r="P992" i="1"/>
  <c r="P986" i="1"/>
  <c r="P975" i="1"/>
  <c r="P970" i="1"/>
  <c r="K969" i="1"/>
  <c r="R967" i="1"/>
  <c r="P953" i="1"/>
  <c r="R951" i="1"/>
  <c r="R932" i="1"/>
  <c r="K927" i="1"/>
  <c r="P926" i="1"/>
  <c r="K899" i="1"/>
  <c r="R898" i="1"/>
  <c r="P886" i="1"/>
  <c r="R878" i="1"/>
  <c r="R870" i="1"/>
  <c r="P821" i="1"/>
  <c r="K818" i="1"/>
  <c r="P809" i="1"/>
  <c r="K789" i="1"/>
  <c r="P788" i="1"/>
  <c r="K783" i="1"/>
  <c r="K776" i="1"/>
  <c r="P766" i="1"/>
  <c r="K750" i="1"/>
  <c r="R732" i="1"/>
  <c r="P716" i="1"/>
  <c r="K713" i="1"/>
  <c r="P688" i="1"/>
  <c r="R634" i="1"/>
  <c r="R444" i="1"/>
  <c r="P444" i="1"/>
  <c r="R387" i="1"/>
  <c r="P387" i="1"/>
  <c r="K804" i="1"/>
  <c r="K800" i="1"/>
  <c r="K794" i="1"/>
  <c r="R791" i="1"/>
  <c r="P779" i="1"/>
  <c r="K739" i="1"/>
  <c r="K730" i="1"/>
  <c r="K729" i="1"/>
  <c r="K725" i="1"/>
  <c r="P712" i="1"/>
  <c r="K679" i="1"/>
  <c r="P670" i="1"/>
  <c r="R669" i="1"/>
  <c r="K657" i="1"/>
  <c r="K653" i="1"/>
  <c r="K640" i="1"/>
  <c r="K637" i="1"/>
  <c r="K620" i="1"/>
  <c r="R619" i="1"/>
  <c r="R601" i="1"/>
  <c r="P597" i="1"/>
  <c r="K590" i="1"/>
  <c r="P585" i="1"/>
  <c r="P579" i="1"/>
  <c r="P576" i="1"/>
  <c r="K557" i="1"/>
  <c r="P545" i="1"/>
  <c r="R544" i="1"/>
  <c r="K540" i="1"/>
  <c r="R528" i="1"/>
  <c r="P513" i="1"/>
  <c r="R496" i="1"/>
  <c r="K493" i="1"/>
  <c r="K476" i="1"/>
  <c r="K471" i="1"/>
  <c r="K470" i="1"/>
  <c r="R462" i="1"/>
  <c r="R440" i="1"/>
  <c r="K432" i="1"/>
  <c r="R431" i="1"/>
  <c r="R430" i="1"/>
  <c r="K427" i="1"/>
  <c r="P404" i="1"/>
  <c r="R404" i="1"/>
  <c r="P388" i="1"/>
  <c r="K384" i="1"/>
  <c r="P370" i="1"/>
  <c r="R367" i="1"/>
  <c r="P364" i="1"/>
  <c r="K349" i="1"/>
  <c r="P334" i="1"/>
  <c r="K327" i="1"/>
  <c r="P268" i="1"/>
  <c r="R268" i="1"/>
  <c r="P106" i="1"/>
  <c r="R106" i="1"/>
  <c r="K74" i="1"/>
  <c r="K825" i="1"/>
  <c r="K816" i="1"/>
  <c r="K813" i="1"/>
  <c r="R805" i="1"/>
  <c r="P800" i="1"/>
  <c r="K796" i="1"/>
  <c r="P795" i="1"/>
  <c r="R793" i="1"/>
  <c r="P772" i="1"/>
  <c r="P762" i="1"/>
  <c r="K761" i="1"/>
  <c r="K757" i="1"/>
  <c r="P744" i="1"/>
  <c r="K731" i="1"/>
  <c r="R730" i="1"/>
  <c r="R718" i="1"/>
  <c r="R717" i="1"/>
  <c r="K714" i="1"/>
  <c r="P711" i="1"/>
  <c r="R706" i="1"/>
  <c r="K705" i="1"/>
  <c r="P703" i="1"/>
  <c r="K693" i="1"/>
  <c r="K672" i="1"/>
  <c r="K652" i="1"/>
  <c r="K648" i="1"/>
  <c r="P640" i="1"/>
  <c r="R630" i="1"/>
  <c r="K614" i="1"/>
  <c r="P612" i="1"/>
  <c r="P590" i="1"/>
  <c r="P583" i="1"/>
  <c r="K572" i="1"/>
  <c r="P571" i="1"/>
  <c r="P553" i="1"/>
  <c r="K536" i="1"/>
  <c r="R525" i="1"/>
  <c r="K489" i="1"/>
  <c r="P488" i="1"/>
  <c r="P481" i="1"/>
  <c r="R480" i="1"/>
  <c r="P476" i="1"/>
  <c r="R469" i="1"/>
  <c r="P450" i="1"/>
  <c r="R446" i="1"/>
  <c r="P436" i="1"/>
  <c r="P426" i="1"/>
  <c r="R426" i="1"/>
  <c r="P402" i="1"/>
  <c r="P383" i="1"/>
  <c r="R383" i="1"/>
  <c r="K372" i="1"/>
  <c r="K286" i="1"/>
  <c r="P286" i="1"/>
  <c r="K221" i="1"/>
  <c r="K158" i="1"/>
  <c r="P128" i="1"/>
  <c r="K95" i="1"/>
  <c r="P73" i="1"/>
  <c r="P636" i="1"/>
  <c r="K627" i="1"/>
  <c r="R620" i="1"/>
  <c r="R603" i="1"/>
  <c r="R540" i="1"/>
  <c r="K537" i="1"/>
  <c r="P518" i="1"/>
  <c r="P508" i="1"/>
  <c r="R476" i="1"/>
  <c r="R464" i="1"/>
  <c r="R453" i="1"/>
  <c r="R448" i="1"/>
  <c r="P441" i="1"/>
  <c r="K367" i="1"/>
  <c r="K350" i="1"/>
  <c r="P331" i="1"/>
  <c r="R331" i="1"/>
  <c r="K130" i="1"/>
  <c r="K26" i="1"/>
  <c r="R746" i="1"/>
  <c r="R745" i="1"/>
  <c r="K737" i="1"/>
  <c r="K715" i="1"/>
  <c r="R700" i="1"/>
  <c r="P686" i="1"/>
  <c r="R685" i="1"/>
  <c r="R672" i="1"/>
  <c r="K665" i="1"/>
  <c r="P626" i="1"/>
  <c r="R609" i="1"/>
  <c r="R608" i="1"/>
  <c r="P586" i="1"/>
  <c r="P580" i="1"/>
  <c r="K574" i="1"/>
  <c r="P557" i="1"/>
  <c r="R546" i="1"/>
  <c r="K532" i="1"/>
  <c r="R531" i="1"/>
  <c r="P526" i="1"/>
  <c r="P515" i="1"/>
  <c r="R514" i="1"/>
  <c r="K490" i="1"/>
  <c r="K482" i="1"/>
  <c r="P477" i="1"/>
  <c r="K473" i="1"/>
  <c r="K472" i="1"/>
  <c r="P465" i="1"/>
  <c r="P459" i="1"/>
  <c r="R454" i="1"/>
  <c r="K443" i="1"/>
  <c r="P411" i="1"/>
  <c r="P397" i="1"/>
  <c r="R397" i="1"/>
  <c r="P384" i="1"/>
  <c r="P349" i="1"/>
  <c r="R349" i="1"/>
  <c r="R333" i="1"/>
  <c r="P302" i="1"/>
  <c r="P260" i="1"/>
  <c r="R260" i="1"/>
  <c r="K244" i="1"/>
  <c r="K193" i="1"/>
  <c r="K134" i="1"/>
  <c r="K121" i="1"/>
  <c r="R84" i="1"/>
  <c r="K84" i="1"/>
  <c r="P751" i="1"/>
  <c r="K742" i="1"/>
  <c r="R738" i="1"/>
  <c r="K733" i="1"/>
  <c r="K732" i="1"/>
  <c r="P720" i="1"/>
  <c r="K709" i="1"/>
  <c r="K702" i="1"/>
  <c r="R701" i="1"/>
  <c r="K696" i="1"/>
  <c r="R680" i="1"/>
  <c r="P674" i="1"/>
  <c r="K673" i="1"/>
  <c r="K667" i="1"/>
  <c r="K660" i="1"/>
  <c r="R657" i="1"/>
  <c r="K650" i="1"/>
  <c r="R640" i="1"/>
  <c r="P627" i="1"/>
  <c r="P601" i="1"/>
  <c r="P599" i="1"/>
  <c r="R589" i="1"/>
  <c r="P568" i="1"/>
  <c r="P544" i="1"/>
  <c r="R507" i="1"/>
  <c r="K501" i="1"/>
  <c r="K500" i="1"/>
  <c r="R499" i="1"/>
  <c r="P483" i="1"/>
  <c r="R482" i="1"/>
  <c r="R467" i="1"/>
  <c r="R466" i="1"/>
  <c r="P462" i="1"/>
  <c r="P443" i="1"/>
  <c r="R442" i="1"/>
  <c r="K390" i="1"/>
  <c r="K376" i="1"/>
  <c r="K366" i="1"/>
  <c r="K354" i="1"/>
  <c r="P354" i="1"/>
  <c r="K347" i="1"/>
  <c r="R108" i="1"/>
  <c r="P87" i="1"/>
  <c r="R87" i="1"/>
  <c r="K72" i="1"/>
  <c r="R51" i="1"/>
  <c r="P51" i="1"/>
  <c r="K610" i="1"/>
  <c r="K594" i="1"/>
  <c r="K555" i="1"/>
  <c r="K539" i="1"/>
  <c r="P523" i="1"/>
  <c r="K475" i="1"/>
  <c r="K474" i="1"/>
  <c r="K444" i="1"/>
  <c r="K391" i="1"/>
  <c r="R311" i="1"/>
  <c r="P311" i="1"/>
  <c r="K280" i="1"/>
  <c r="K198" i="1"/>
  <c r="K127" i="1"/>
  <c r="K16" i="1"/>
  <c r="K12" i="1"/>
  <c r="R722" i="1"/>
  <c r="K721" i="1"/>
  <c r="K716" i="1"/>
  <c r="K703" i="1"/>
  <c r="P695" i="1"/>
  <c r="K689" i="1"/>
  <c r="R688" i="1"/>
  <c r="P643" i="1"/>
  <c r="P617" i="1"/>
  <c r="P605" i="1"/>
  <c r="K595" i="1"/>
  <c r="P582" i="1"/>
  <c r="P570" i="1"/>
  <c r="K566" i="1"/>
  <c r="R565" i="1"/>
  <c r="R557" i="1"/>
  <c r="R543" i="1"/>
  <c r="P540" i="1"/>
  <c r="K534" i="1"/>
  <c r="P522" i="1"/>
  <c r="R516" i="1"/>
  <c r="K502" i="1"/>
  <c r="P484" i="1"/>
  <c r="R478" i="1"/>
  <c r="R475" i="1"/>
  <c r="P474" i="1"/>
  <c r="P464" i="1"/>
  <c r="P455" i="1"/>
  <c r="P452" i="1"/>
  <c r="P448" i="1"/>
  <c r="K440" i="1"/>
  <c r="P434" i="1"/>
  <c r="P390" i="1"/>
  <c r="R390" i="1"/>
  <c r="P368" i="1"/>
  <c r="R363" i="1"/>
  <c r="K360" i="1"/>
  <c r="K352" i="1"/>
  <c r="K351" i="1"/>
  <c r="P344" i="1"/>
  <c r="K128" i="1"/>
  <c r="K423" i="1"/>
  <c r="K422" i="1"/>
  <c r="R416" i="1"/>
  <c r="K412" i="1"/>
  <c r="P386" i="1"/>
  <c r="P373" i="1"/>
  <c r="P363" i="1"/>
  <c r="K362" i="1"/>
  <c r="P351" i="1"/>
  <c r="K338" i="1"/>
  <c r="K328" i="1"/>
  <c r="R327" i="1"/>
  <c r="K323" i="1"/>
  <c r="R299" i="1"/>
  <c r="R295" i="1"/>
  <c r="R286" i="1"/>
  <c r="P285" i="1"/>
  <c r="R269" i="1"/>
  <c r="P262" i="1"/>
  <c r="K258" i="1"/>
  <c r="K257" i="1"/>
  <c r="R254" i="1"/>
  <c r="K247" i="1"/>
  <c r="K246" i="1"/>
  <c r="R245" i="1"/>
  <c r="K241" i="1"/>
  <c r="K231" i="1"/>
  <c r="K224" i="1"/>
  <c r="R222" i="1"/>
  <c r="K218" i="1"/>
  <c r="K195" i="1"/>
  <c r="R194" i="1"/>
  <c r="P188" i="1"/>
  <c r="K179" i="1"/>
  <c r="R178" i="1"/>
  <c r="R159" i="1"/>
  <c r="R154" i="1"/>
  <c r="K146" i="1"/>
  <c r="K141" i="1"/>
  <c r="P140" i="1"/>
  <c r="P130" i="1"/>
  <c r="P118" i="1"/>
  <c r="R116" i="1"/>
  <c r="P108" i="1"/>
  <c r="K96" i="1"/>
  <c r="K90" i="1"/>
  <c r="R89" i="1"/>
  <c r="R88" i="1"/>
  <c r="R83" i="1"/>
  <c r="K65" i="1"/>
  <c r="K64" i="1"/>
  <c r="K60" i="1"/>
  <c r="R43" i="1"/>
  <c r="R344" i="1"/>
  <c r="P339" i="1"/>
  <c r="K329" i="1"/>
  <c r="P313" i="1"/>
  <c r="P304" i="1"/>
  <c r="P296" i="1"/>
  <c r="R278" i="1"/>
  <c r="P270" i="1"/>
  <c r="R229" i="1"/>
  <c r="P207" i="1"/>
  <c r="P164" i="1"/>
  <c r="P150" i="1"/>
  <c r="P149" i="1"/>
  <c r="P136" i="1"/>
  <c r="P115" i="1"/>
  <c r="R96" i="1"/>
  <c r="P95" i="1"/>
  <c r="R92" i="1"/>
  <c r="R69" i="1"/>
  <c r="K49" i="1"/>
  <c r="R31" i="1"/>
  <c r="R21" i="1"/>
  <c r="P17" i="1"/>
  <c r="K428" i="1"/>
  <c r="P422" i="1"/>
  <c r="R412" i="1"/>
  <c r="K409" i="1"/>
  <c r="K408" i="1"/>
  <c r="P341" i="1"/>
  <c r="K340" i="1"/>
  <c r="K325" i="1"/>
  <c r="K319" i="1"/>
  <c r="K316" i="1"/>
  <c r="K309" i="1"/>
  <c r="K304" i="1"/>
  <c r="K303" i="1"/>
  <c r="P297" i="1"/>
  <c r="P293" i="1"/>
  <c r="K292" i="1"/>
  <c r="K288" i="1"/>
  <c r="R277" i="1"/>
  <c r="K265" i="1"/>
  <c r="P257" i="1"/>
  <c r="K248" i="1"/>
  <c r="K232" i="1"/>
  <c r="K226" i="1"/>
  <c r="P223" i="1"/>
  <c r="P204" i="1"/>
  <c r="K181" i="1"/>
  <c r="R151" i="1"/>
  <c r="K147" i="1"/>
  <c r="R146" i="1"/>
  <c r="K138" i="1"/>
  <c r="P132" i="1"/>
  <c r="P131" i="1"/>
  <c r="R128" i="1"/>
  <c r="R125" i="1"/>
  <c r="P123" i="1"/>
  <c r="R117" i="1"/>
  <c r="K105" i="1"/>
  <c r="K99" i="1"/>
  <c r="K98" i="1"/>
  <c r="P84" i="1"/>
  <c r="K81" i="1"/>
  <c r="K80" i="1"/>
  <c r="R75" i="1"/>
  <c r="K44" i="1"/>
  <c r="K41" i="1"/>
  <c r="K37" i="1"/>
  <c r="K33" i="1"/>
  <c r="K359" i="1"/>
  <c r="R335" i="1"/>
  <c r="K326" i="1"/>
  <c r="P324" i="1"/>
  <c r="P308" i="1"/>
  <c r="K305" i="1"/>
  <c r="K300" i="1"/>
  <c r="P288" i="1"/>
  <c r="R273" i="1"/>
  <c r="K267" i="1"/>
  <c r="P264" i="1"/>
  <c r="K249" i="1"/>
  <c r="R238" i="1"/>
  <c r="K233" i="1"/>
  <c r="R215" i="1"/>
  <c r="K211" i="1"/>
  <c r="R210" i="1"/>
  <c r="K201" i="1"/>
  <c r="K197" i="1"/>
  <c r="P196" i="1"/>
  <c r="P190" i="1"/>
  <c r="P180" i="1"/>
  <c r="K175" i="1"/>
  <c r="K171" i="1"/>
  <c r="K162" i="1"/>
  <c r="P155" i="1"/>
  <c r="K143" i="1"/>
  <c r="P142" i="1"/>
  <c r="P141" i="1"/>
  <c r="P137" i="1"/>
  <c r="K133" i="1"/>
  <c r="K126" i="1"/>
  <c r="P124" i="1"/>
  <c r="R119" i="1"/>
  <c r="P104" i="1"/>
  <c r="P103" i="1"/>
  <c r="K92" i="1"/>
  <c r="K76" i="1"/>
  <c r="K70" i="1"/>
  <c r="K28" i="1"/>
  <c r="K4" i="1"/>
  <c r="R419" i="1"/>
  <c r="P408" i="1"/>
  <c r="R399" i="1"/>
  <c r="R398" i="1"/>
  <c r="K394" i="1"/>
  <c r="K385" i="1"/>
  <c r="K374" i="1"/>
  <c r="R365" i="1"/>
  <c r="K355" i="1"/>
  <c r="P340" i="1"/>
  <c r="K337" i="1"/>
  <c r="P315" i="1"/>
  <c r="K311" i="1"/>
  <c r="R309" i="1"/>
  <c r="P300" i="1"/>
  <c r="P298" i="1"/>
  <c r="R284" i="1"/>
  <c r="K272" i="1"/>
  <c r="K266" i="1"/>
  <c r="K261" i="1"/>
  <c r="K250" i="1"/>
  <c r="K239" i="1"/>
  <c r="K234" i="1"/>
  <c r="P225" i="1"/>
  <c r="K219" i="1"/>
  <c r="K212" i="1"/>
  <c r="K206" i="1"/>
  <c r="P202" i="1"/>
  <c r="R186" i="1"/>
  <c r="K167" i="1"/>
  <c r="P166" i="1"/>
  <c r="K157" i="1"/>
  <c r="R148" i="1"/>
  <c r="R143" i="1"/>
  <c r="K139" i="1"/>
  <c r="R138" i="1"/>
  <c r="P126" i="1"/>
  <c r="K120" i="1"/>
  <c r="R115" i="1"/>
  <c r="K111" i="1"/>
  <c r="K107" i="1"/>
  <c r="K106" i="1"/>
  <c r="K103" i="1"/>
  <c r="K100" i="1"/>
  <c r="R95" i="1"/>
  <c r="K93" i="1"/>
  <c r="K87" i="1"/>
  <c r="K63" i="1"/>
  <c r="K15" i="1"/>
  <c r="K295" i="1"/>
  <c r="K260" i="1"/>
  <c r="K243" i="1"/>
  <c r="R227" i="1"/>
  <c r="R216" i="1"/>
  <c r="K172" i="1"/>
  <c r="R167" i="1"/>
  <c r="K129" i="1"/>
  <c r="P122" i="1"/>
  <c r="K113" i="1"/>
  <c r="K112" i="1"/>
  <c r="K101" i="1"/>
  <c r="K94" i="1"/>
  <c r="K82" i="1"/>
  <c r="R29" i="1"/>
  <c r="R19" i="1"/>
  <c r="P429" i="1"/>
  <c r="K411" i="1"/>
  <c r="P394" i="1"/>
  <c r="P385" i="1"/>
  <c r="P379" i="1"/>
  <c r="K371" i="1"/>
  <c r="K361" i="1"/>
  <c r="K356" i="1"/>
  <c r="K341" i="1"/>
  <c r="K318" i="1"/>
  <c r="P305" i="1"/>
  <c r="K290" i="1"/>
  <c r="R280" i="1"/>
  <c r="P274" i="1"/>
  <c r="K268" i="1"/>
  <c r="P220" i="1"/>
  <c r="K217" i="1"/>
  <c r="K213" i="1"/>
  <c r="R212" i="1"/>
  <c r="P198" i="1"/>
  <c r="K154" i="1"/>
  <c r="K149" i="1"/>
  <c r="P148" i="1"/>
  <c r="R140" i="1"/>
  <c r="K135" i="1"/>
  <c r="P134" i="1"/>
  <c r="P133" i="1"/>
  <c r="R127" i="1"/>
  <c r="P112" i="1"/>
  <c r="R101" i="1"/>
  <c r="P100" i="1"/>
  <c r="P96" i="1"/>
  <c r="R82" i="1"/>
  <c r="K79" i="1"/>
  <c r="K78" i="1"/>
  <c r="K73" i="1"/>
  <c r="R59" i="1"/>
  <c r="K47" i="1"/>
  <c r="K38" i="1"/>
  <c r="K11" i="1"/>
  <c r="R5" i="1"/>
  <c r="J454" i="3"/>
  <c r="J452" i="3"/>
  <c r="J458" i="3"/>
  <c r="J448" i="3"/>
  <c r="J453" i="3"/>
  <c r="J447" i="3"/>
  <c r="J449" i="3"/>
  <c r="J457" i="3"/>
  <c r="J455" i="3"/>
  <c r="J451" i="3"/>
  <c r="J450" i="3"/>
  <c r="K1362" i="1"/>
  <c r="K1361" i="1"/>
  <c r="K1359" i="1"/>
  <c r="R1389" i="1"/>
  <c r="R1356" i="1"/>
  <c r="P1356" i="1"/>
  <c r="R1347" i="1"/>
  <c r="P1347" i="1"/>
  <c r="P1344" i="1"/>
  <c r="K1339" i="1"/>
  <c r="R1330" i="1"/>
  <c r="K1330" i="1"/>
  <c r="P1291" i="1"/>
  <c r="R1273" i="1"/>
  <c r="P1273" i="1"/>
  <c r="K1266" i="1"/>
  <c r="P1266" i="1"/>
  <c r="P1256" i="1"/>
  <c r="R1329" i="1"/>
  <c r="P1329" i="1"/>
  <c r="R1318" i="1"/>
  <c r="P1318" i="1"/>
  <c r="R1315" i="1"/>
  <c r="P1315" i="1"/>
  <c r="K1301" i="1"/>
  <c r="P1301" i="1"/>
  <c r="R1248" i="1"/>
  <c r="P1248" i="1"/>
  <c r="R1386" i="1"/>
  <c r="R1370" i="1"/>
  <c r="P1370" i="1"/>
  <c r="R1361" i="1"/>
  <c r="P1361" i="1"/>
  <c r="R1350" i="1"/>
  <c r="P1350" i="1"/>
  <c r="K1349" i="1"/>
  <c r="R1337" i="1"/>
  <c r="K1325" i="1"/>
  <c r="P1324" i="1"/>
  <c r="K1315" i="1"/>
  <c r="R1305" i="1"/>
  <c r="P1305" i="1"/>
  <c r="K1298" i="1"/>
  <c r="P1298" i="1"/>
  <c r="K1289" i="1"/>
  <c r="P1288" i="1"/>
  <c r="R1280" i="1"/>
  <c r="P1280" i="1"/>
  <c r="R1270" i="1"/>
  <c r="P1270" i="1"/>
  <c r="R1267" i="1"/>
  <c r="P1267" i="1"/>
  <c r="K1254" i="1"/>
  <c r="K1253" i="1"/>
  <c r="P1253" i="1"/>
  <c r="K1248" i="1"/>
  <c r="K1244" i="1"/>
  <c r="K1243" i="1"/>
  <c r="P1243" i="1"/>
  <c r="K1228" i="1"/>
  <c r="K1227" i="1"/>
  <c r="P1227" i="1"/>
  <c r="K1212" i="1"/>
  <c r="K1211" i="1"/>
  <c r="P1211" i="1"/>
  <c r="P1394" i="1"/>
  <c r="K1386" i="1"/>
  <c r="P1384" i="1"/>
  <c r="P1382" i="1"/>
  <c r="K1377" i="1"/>
  <c r="P1371" i="1"/>
  <c r="P1363" i="1"/>
  <c r="R1357" i="1"/>
  <c r="R1354" i="1"/>
  <c r="P1352" i="1"/>
  <c r="K1345" i="1"/>
  <c r="P1343" i="1"/>
  <c r="K1340" i="1"/>
  <c r="K1334" i="1"/>
  <c r="K1333" i="1"/>
  <c r="P1333" i="1"/>
  <c r="K1276" i="1"/>
  <c r="R1257" i="1"/>
  <c r="P1257" i="1"/>
  <c r="K1241" i="1"/>
  <c r="K1240" i="1"/>
  <c r="P1240" i="1"/>
  <c r="K1225" i="1"/>
  <c r="K1224" i="1"/>
  <c r="P1224" i="1"/>
  <c r="R1392" i="1"/>
  <c r="R1383" i="1"/>
  <c r="R1380" i="1"/>
  <c r="R1376" i="1"/>
  <c r="P1376" i="1"/>
  <c r="R1364" i="1"/>
  <c r="P1364" i="1"/>
  <c r="K1363" i="1"/>
  <c r="R1360" i="1"/>
  <c r="K1352" i="1"/>
  <c r="R1335" i="1"/>
  <c r="P1335" i="1"/>
  <c r="K1335" i="1"/>
  <c r="R1312" i="1"/>
  <c r="P1312" i="1"/>
  <c r="R1302" i="1"/>
  <c r="P1302" i="1"/>
  <c r="R1299" i="1"/>
  <c r="P1299" i="1"/>
  <c r="K1286" i="1"/>
  <c r="K1285" i="1"/>
  <c r="P1285" i="1"/>
  <c r="K1250" i="1"/>
  <c r="P1250" i="1"/>
  <c r="K1238" i="1"/>
  <c r="K1222" i="1"/>
  <c r="P1381" i="1"/>
  <c r="P1366" i="1"/>
  <c r="R1353" i="1"/>
  <c r="P1353" i="1"/>
  <c r="P1351" i="1"/>
  <c r="P1346" i="1"/>
  <c r="K1308" i="1"/>
  <c r="R1289" i="1"/>
  <c r="P1289" i="1"/>
  <c r="K1282" i="1"/>
  <c r="P1282" i="1"/>
  <c r="R1264" i="1"/>
  <c r="P1264" i="1"/>
  <c r="R1254" i="1"/>
  <c r="P1254" i="1"/>
  <c r="P1393" i="1"/>
  <c r="P1378" i="1"/>
  <c r="R1391" i="1"/>
  <c r="R1390" i="1"/>
  <c r="K1387" i="1"/>
  <c r="R1379" i="1"/>
  <c r="K1378" i="1"/>
  <c r="R1375" i="1"/>
  <c r="K1368" i="1"/>
  <c r="K1366" i="1"/>
  <c r="P1337" i="1"/>
  <c r="R1334" i="1"/>
  <c r="P1332" i="1"/>
  <c r="R1331" i="1"/>
  <c r="P1331" i="1"/>
  <c r="K1318" i="1"/>
  <c r="K1317" i="1"/>
  <c r="P1317" i="1"/>
  <c r="K1260" i="1"/>
  <c r="P1259" i="1"/>
  <c r="R1251" i="1"/>
  <c r="P1251" i="1"/>
  <c r="R1241" i="1"/>
  <c r="P1241" i="1"/>
  <c r="R1225" i="1"/>
  <c r="P1225" i="1"/>
  <c r="R1367" i="1"/>
  <c r="P1367" i="1"/>
  <c r="K1355" i="1"/>
  <c r="K1314" i="1"/>
  <c r="P1314" i="1"/>
  <c r="R1296" i="1"/>
  <c r="P1296" i="1"/>
  <c r="R1286" i="1"/>
  <c r="P1286" i="1"/>
  <c r="R1283" i="1"/>
  <c r="P1283" i="1"/>
  <c r="K1270" i="1"/>
  <c r="K1269" i="1"/>
  <c r="P1269" i="1"/>
  <c r="R1238" i="1"/>
  <c r="P1238" i="1"/>
  <c r="R1222" i="1"/>
  <c r="P1222" i="1"/>
  <c r="R1341" i="1"/>
  <c r="R1338" i="1"/>
  <c r="R1326" i="1"/>
  <c r="R1323" i="1"/>
  <c r="K1319" i="1"/>
  <c r="R1309" i="1"/>
  <c r="R1306" i="1"/>
  <c r="K1303" i="1"/>
  <c r="R1293" i="1"/>
  <c r="R1290" i="1"/>
  <c r="K1287" i="1"/>
  <c r="R1277" i="1"/>
  <c r="R1274" i="1"/>
  <c r="K1271" i="1"/>
  <c r="R1261" i="1"/>
  <c r="R1258" i="1"/>
  <c r="K1255" i="1"/>
  <c r="R1245" i="1"/>
  <c r="R1242" i="1"/>
  <c r="K1239" i="1"/>
  <c r="P1237" i="1"/>
  <c r="P1234" i="1"/>
  <c r="R1229" i="1"/>
  <c r="R1226" i="1"/>
  <c r="K1223" i="1"/>
  <c r="P1221" i="1"/>
  <c r="P1218" i="1"/>
  <c r="R1213" i="1"/>
  <c r="R1210" i="1"/>
  <c r="K1207" i="1"/>
  <c r="P1205" i="1"/>
  <c r="P1202" i="1"/>
  <c r="R1197" i="1"/>
  <c r="R1194" i="1"/>
  <c r="K1191" i="1"/>
  <c r="P1189" i="1"/>
  <c r="P1186" i="1"/>
  <c r="R1181" i="1"/>
  <c r="R1178" i="1"/>
  <c r="K1175" i="1"/>
  <c r="P1173" i="1"/>
  <c r="P1170" i="1"/>
  <c r="R1165" i="1"/>
  <c r="R1162" i="1"/>
  <c r="K1159" i="1"/>
  <c r="P1157" i="1"/>
  <c r="P1154" i="1"/>
  <c r="R1149" i="1"/>
  <c r="R1146" i="1"/>
  <c r="K1143" i="1"/>
  <c r="P1141" i="1"/>
  <c r="P1138" i="1"/>
  <c r="R1133" i="1"/>
  <c r="R1130" i="1"/>
  <c r="P1125" i="1"/>
  <c r="P1122" i="1"/>
  <c r="R1117" i="1"/>
  <c r="R1114" i="1"/>
  <c r="K1111" i="1"/>
  <c r="P1109" i="1"/>
  <c r="P1106" i="1"/>
  <c r="R1101" i="1"/>
  <c r="R1098" i="1"/>
  <c r="R1054" i="1"/>
  <c r="K1052" i="1"/>
  <c r="K1043" i="1"/>
  <c r="R1043" i="1"/>
  <c r="K1034" i="1"/>
  <c r="K1026" i="1"/>
  <c r="K1018" i="1"/>
  <c r="K1010" i="1"/>
  <c r="K1002" i="1"/>
  <c r="K994" i="1"/>
  <c r="K986" i="1"/>
  <c r="K984" i="1"/>
  <c r="P981" i="1"/>
  <c r="P1208" i="1"/>
  <c r="P1195" i="1"/>
  <c r="P1192" i="1"/>
  <c r="P1179" i="1"/>
  <c r="P1176" i="1"/>
  <c r="P1163" i="1"/>
  <c r="P1160" i="1"/>
  <c r="P1147" i="1"/>
  <c r="P1144" i="1"/>
  <c r="R1078" i="1"/>
  <c r="R1074" i="1"/>
  <c r="K1053" i="1"/>
  <c r="R1053" i="1"/>
  <c r="K1035" i="1"/>
  <c r="P1035" i="1"/>
  <c r="R1035" i="1"/>
  <c r="K1027" i="1"/>
  <c r="P1027" i="1"/>
  <c r="R1027" i="1"/>
  <c r="P1019" i="1"/>
  <c r="R1019" i="1"/>
  <c r="K1019" i="1"/>
  <c r="P1011" i="1"/>
  <c r="R1011" i="1"/>
  <c r="K1011" i="1"/>
  <c r="K1003" i="1"/>
  <c r="P1003" i="1"/>
  <c r="R1003" i="1"/>
  <c r="P995" i="1"/>
  <c r="R995" i="1"/>
  <c r="K995" i="1"/>
  <c r="K987" i="1"/>
  <c r="P987" i="1"/>
  <c r="R987" i="1"/>
  <c r="K1139" i="1"/>
  <c r="K1136" i="1"/>
  <c r="R1126" i="1"/>
  <c r="P1121" i="1"/>
  <c r="P1118" i="1"/>
  <c r="R1113" i="1"/>
  <c r="R1110" i="1"/>
  <c r="P1105" i="1"/>
  <c r="P1102" i="1"/>
  <c r="R1097" i="1"/>
  <c r="K1096" i="1"/>
  <c r="P1095" i="1"/>
  <c r="K1092" i="1"/>
  <c r="P1091" i="1"/>
  <c r="K1088" i="1"/>
  <c r="P1087" i="1"/>
  <c r="K1084" i="1"/>
  <c r="P1083" i="1"/>
  <c r="K1080" i="1"/>
  <c r="P1079" i="1"/>
  <c r="K1076" i="1"/>
  <c r="P1075" i="1"/>
  <c r="K1072" i="1"/>
  <c r="P1071" i="1"/>
  <c r="K1068" i="1"/>
  <c r="P1067" i="1"/>
  <c r="K1064" i="1"/>
  <c r="P1063" i="1"/>
  <c r="K1060" i="1"/>
  <c r="P1059" i="1"/>
  <c r="K1056" i="1"/>
  <c r="K1047" i="1"/>
  <c r="R1047" i="1"/>
  <c r="R1042" i="1"/>
  <c r="P982" i="1"/>
  <c r="P965" i="1"/>
  <c r="R965" i="1"/>
  <c r="K965" i="1"/>
  <c r="P960" i="1"/>
  <c r="R960" i="1"/>
  <c r="R1371" i="1"/>
  <c r="R1369" i="1"/>
  <c r="R1355" i="1"/>
  <c r="R1342" i="1"/>
  <c r="R1340" i="1"/>
  <c r="R1328" i="1"/>
  <c r="R1325" i="1"/>
  <c r="P1319" i="1"/>
  <c r="R1311" i="1"/>
  <c r="R1308" i="1"/>
  <c r="P1303" i="1"/>
  <c r="R1295" i="1"/>
  <c r="R1292" i="1"/>
  <c r="P1287" i="1"/>
  <c r="R1279" i="1"/>
  <c r="R1276" i="1"/>
  <c r="P1271" i="1"/>
  <c r="R1263" i="1"/>
  <c r="R1260" i="1"/>
  <c r="P1255" i="1"/>
  <c r="R1247" i="1"/>
  <c r="R1244" i="1"/>
  <c r="P1239" i="1"/>
  <c r="R1231" i="1"/>
  <c r="R1228" i="1"/>
  <c r="P1223" i="1"/>
  <c r="R1215" i="1"/>
  <c r="R1212" i="1"/>
  <c r="P1207" i="1"/>
  <c r="R1199" i="1"/>
  <c r="R1196" i="1"/>
  <c r="P1191" i="1"/>
  <c r="R1183" i="1"/>
  <c r="R1180" i="1"/>
  <c r="P1175" i="1"/>
  <c r="R1167" i="1"/>
  <c r="R1164" i="1"/>
  <c r="P1159" i="1"/>
  <c r="R1151" i="1"/>
  <c r="R1148" i="1"/>
  <c r="P1143" i="1"/>
  <c r="R1135" i="1"/>
  <c r="R1132" i="1"/>
  <c r="P1127" i="1"/>
  <c r="R1119" i="1"/>
  <c r="R1116" i="1"/>
  <c r="P1111" i="1"/>
  <c r="R1103" i="1"/>
  <c r="R1100" i="1"/>
  <c r="K1050" i="1"/>
  <c r="R1041" i="1"/>
  <c r="K1041" i="1"/>
  <c r="P1033" i="1"/>
  <c r="R1033" i="1"/>
  <c r="K1033" i="1"/>
  <c r="P1025" i="1"/>
  <c r="R1025" i="1"/>
  <c r="K1025" i="1"/>
  <c r="P1017" i="1"/>
  <c r="R1017" i="1"/>
  <c r="K1017" i="1"/>
  <c r="K1009" i="1"/>
  <c r="P1009" i="1"/>
  <c r="R1009" i="1"/>
  <c r="R1002" i="1"/>
  <c r="P1001" i="1"/>
  <c r="R1001" i="1"/>
  <c r="K1001" i="1"/>
  <c r="R994" i="1"/>
  <c r="P993" i="1"/>
  <c r="R993" i="1"/>
  <c r="K993" i="1"/>
  <c r="R986" i="1"/>
  <c r="P985" i="1"/>
  <c r="R985" i="1"/>
  <c r="K985" i="1"/>
  <c r="P984" i="1"/>
  <c r="R984" i="1"/>
  <c r="P979" i="1"/>
  <c r="K973" i="1"/>
  <c r="R973" i="1"/>
  <c r="P971" i="1"/>
  <c r="R1377" i="1"/>
  <c r="R1374" i="1"/>
  <c r="R1362" i="1"/>
  <c r="R1359" i="1"/>
  <c r="R1348" i="1"/>
  <c r="R1345" i="1"/>
  <c r="P1341" i="1"/>
  <c r="P1338" i="1"/>
  <c r="R1333" i="1"/>
  <c r="P1326" i="1"/>
  <c r="P1323" i="1"/>
  <c r="R1317" i="1"/>
  <c r="R1314" i="1"/>
  <c r="P1309" i="1"/>
  <c r="P1306" i="1"/>
  <c r="R1301" i="1"/>
  <c r="R1298" i="1"/>
  <c r="P1293" i="1"/>
  <c r="P1290" i="1"/>
  <c r="R1285" i="1"/>
  <c r="R1282" i="1"/>
  <c r="P1277" i="1"/>
  <c r="P1274" i="1"/>
  <c r="R1269" i="1"/>
  <c r="R1266" i="1"/>
  <c r="P1261" i="1"/>
  <c r="P1258" i="1"/>
  <c r="R1253" i="1"/>
  <c r="R1250" i="1"/>
  <c r="P1245" i="1"/>
  <c r="P1242" i="1"/>
  <c r="R1237" i="1"/>
  <c r="R1234" i="1"/>
  <c r="P1229" i="1"/>
  <c r="P1226" i="1"/>
  <c r="R1221" i="1"/>
  <c r="R1218" i="1"/>
  <c r="P1213" i="1"/>
  <c r="P1210" i="1"/>
  <c r="R1205" i="1"/>
  <c r="R1202" i="1"/>
  <c r="P1197" i="1"/>
  <c r="P1194" i="1"/>
  <c r="R1189" i="1"/>
  <c r="R1186" i="1"/>
  <c r="P1181" i="1"/>
  <c r="P1178" i="1"/>
  <c r="R1173" i="1"/>
  <c r="R1170" i="1"/>
  <c r="P1165" i="1"/>
  <c r="P1162" i="1"/>
  <c r="R1157" i="1"/>
  <c r="R1154" i="1"/>
  <c r="P1149" i="1"/>
  <c r="P1146" i="1"/>
  <c r="R1141" i="1"/>
  <c r="R1138" i="1"/>
  <c r="P1133" i="1"/>
  <c r="P1130" i="1"/>
  <c r="R1125" i="1"/>
  <c r="R1122" i="1"/>
  <c r="R1109" i="1"/>
  <c r="R1106" i="1"/>
  <c r="P1101" i="1"/>
  <c r="P1098" i="1"/>
  <c r="R1051" i="1"/>
  <c r="K1051" i="1"/>
  <c r="R1046" i="1"/>
  <c r="K1044" i="1"/>
  <c r="K1038" i="1"/>
  <c r="K1030" i="1"/>
  <c r="K1022" i="1"/>
  <c r="K1014" i="1"/>
  <c r="K1006" i="1"/>
  <c r="K998" i="1"/>
  <c r="K990" i="1"/>
  <c r="R981" i="1"/>
  <c r="R978" i="1"/>
  <c r="P977" i="1"/>
  <c r="R977" i="1"/>
  <c r="K977" i="1"/>
  <c r="P976" i="1"/>
  <c r="R976" i="1"/>
  <c r="R970" i="1"/>
  <c r="P968" i="1"/>
  <c r="R968" i="1"/>
  <c r="R1339" i="1"/>
  <c r="R1336" i="1"/>
  <c r="R1324" i="1"/>
  <c r="R1307" i="1"/>
  <c r="R1304" i="1"/>
  <c r="R1291" i="1"/>
  <c r="R1288" i="1"/>
  <c r="R1275" i="1"/>
  <c r="R1272" i="1"/>
  <c r="R1259" i="1"/>
  <c r="R1256" i="1"/>
  <c r="R1243" i="1"/>
  <c r="R1240" i="1"/>
  <c r="P1235" i="1"/>
  <c r="P1232" i="1"/>
  <c r="R1227" i="1"/>
  <c r="R1224" i="1"/>
  <c r="P1219" i="1"/>
  <c r="P1216" i="1"/>
  <c r="R1211" i="1"/>
  <c r="R1208" i="1"/>
  <c r="P1203" i="1"/>
  <c r="P1200" i="1"/>
  <c r="R1195" i="1"/>
  <c r="R1192" i="1"/>
  <c r="P1187" i="1"/>
  <c r="P1184" i="1"/>
  <c r="R1179" i="1"/>
  <c r="R1176" i="1"/>
  <c r="P1171" i="1"/>
  <c r="P1168" i="1"/>
  <c r="R1163" i="1"/>
  <c r="R1160" i="1"/>
  <c r="P1155" i="1"/>
  <c r="P1152" i="1"/>
  <c r="R1147" i="1"/>
  <c r="R1144" i="1"/>
  <c r="P1139" i="1"/>
  <c r="P1136" i="1"/>
  <c r="R1131" i="1"/>
  <c r="R1128" i="1"/>
  <c r="P1123" i="1"/>
  <c r="P1120" i="1"/>
  <c r="P1107" i="1"/>
  <c r="P1104" i="1"/>
  <c r="P1094" i="1"/>
  <c r="P1090" i="1"/>
  <c r="P1086" i="1"/>
  <c r="P1082" i="1"/>
  <c r="P1078" i="1"/>
  <c r="P1074" i="1"/>
  <c r="P1070" i="1"/>
  <c r="P1066" i="1"/>
  <c r="P1062" i="1"/>
  <c r="P1058" i="1"/>
  <c r="P1053" i="1"/>
  <c r="P1048" i="1"/>
  <c r="R1045" i="1"/>
  <c r="K1045" i="1"/>
  <c r="K1039" i="1"/>
  <c r="P1039" i="1"/>
  <c r="R1039" i="1"/>
  <c r="K1031" i="1"/>
  <c r="P1031" i="1"/>
  <c r="R1031" i="1"/>
  <c r="K1023" i="1"/>
  <c r="P1023" i="1"/>
  <c r="R1023" i="1"/>
  <c r="K1015" i="1"/>
  <c r="P1015" i="1"/>
  <c r="R1015" i="1"/>
  <c r="P1007" i="1"/>
  <c r="R1007" i="1"/>
  <c r="K1007" i="1"/>
  <c r="P999" i="1"/>
  <c r="R999" i="1"/>
  <c r="K999" i="1"/>
  <c r="P991" i="1"/>
  <c r="R991" i="1"/>
  <c r="K991" i="1"/>
  <c r="P1209" i="1"/>
  <c r="P1206" i="1"/>
  <c r="P1193" i="1"/>
  <c r="P1190" i="1"/>
  <c r="P1177" i="1"/>
  <c r="P1174" i="1"/>
  <c r="P1161" i="1"/>
  <c r="P1158" i="1"/>
  <c r="P1145" i="1"/>
  <c r="P1142" i="1"/>
  <c r="P1129" i="1"/>
  <c r="P1126" i="1"/>
  <c r="K1094" i="1"/>
  <c r="K1090" i="1"/>
  <c r="K1086" i="1"/>
  <c r="K1082" i="1"/>
  <c r="K1070" i="1"/>
  <c r="K1066" i="1"/>
  <c r="K1062" i="1"/>
  <c r="K1058" i="1"/>
  <c r="R1055" i="1"/>
  <c r="K1055" i="1"/>
  <c r="R1050" i="1"/>
  <c r="K1048" i="1"/>
  <c r="R1332" i="1"/>
  <c r="K1327" i="1"/>
  <c r="R1316" i="1"/>
  <c r="K1313" i="1"/>
  <c r="K1310" i="1"/>
  <c r="R1300" i="1"/>
  <c r="K1297" i="1"/>
  <c r="K1294" i="1"/>
  <c r="R1284" i="1"/>
  <c r="K1281" i="1"/>
  <c r="K1278" i="1"/>
  <c r="R1268" i="1"/>
  <c r="K1265" i="1"/>
  <c r="R1252" i="1"/>
  <c r="K1249" i="1"/>
  <c r="R1236" i="1"/>
  <c r="K1233" i="1"/>
  <c r="R1220" i="1"/>
  <c r="K1217" i="1"/>
  <c r="R1204" i="1"/>
  <c r="K1201" i="1"/>
  <c r="R1188" i="1"/>
  <c r="K1185" i="1"/>
  <c r="R1172" i="1"/>
  <c r="K1169" i="1"/>
  <c r="R1156" i="1"/>
  <c r="K1153" i="1"/>
  <c r="R1140" i="1"/>
  <c r="K1137" i="1"/>
  <c r="R1124" i="1"/>
  <c r="K1121" i="1"/>
  <c r="R1108" i="1"/>
  <c r="K1105" i="1"/>
  <c r="K1095" i="1"/>
  <c r="K1091" i="1"/>
  <c r="K1087" i="1"/>
  <c r="K1083" i="1"/>
  <c r="K1079" i="1"/>
  <c r="K1075" i="1"/>
  <c r="K1071" i="1"/>
  <c r="K1067" i="1"/>
  <c r="K1063" i="1"/>
  <c r="K1059" i="1"/>
  <c r="P1052" i="1"/>
  <c r="K1049" i="1"/>
  <c r="R1049" i="1"/>
  <c r="R1044" i="1"/>
  <c r="K1042" i="1"/>
  <c r="P1041" i="1"/>
  <c r="R1038" i="1"/>
  <c r="P1037" i="1"/>
  <c r="R1037" i="1"/>
  <c r="K1037" i="1"/>
  <c r="R1030" i="1"/>
  <c r="P1029" i="1"/>
  <c r="R1029" i="1"/>
  <c r="K1029" i="1"/>
  <c r="R1022" i="1"/>
  <c r="K1021" i="1"/>
  <c r="P1021" i="1"/>
  <c r="R1021" i="1"/>
  <c r="R1014" i="1"/>
  <c r="P1013" i="1"/>
  <c r="R1013" i="1"/>
  <c r="K1013" i="1"/>
  <c r="R1006" i="1"/>
  <c r="P1005" i="1"/>
  <c r="R1005" i="1"/>
  <c r="K1005" i="1"/>
  <c r="R998" i="1"/>
  <c r="K997" i="1"/>
  <c r="P997" i="1"/>
  <c r="R997" i="1"/>
  <c r="R990" i="1"/>
  <c r="K989" i="1"/>
  <c r="P989" i="1"/>
  <c r="R989" i="1"/>
  <c r="K953" i="1"/>
  <c r="K978" i="1"/>
  <c r="K970" i="1"/>
  <c r="R969" i="1"/>
  <c r="K962" i="1"/>
  <c r="R961" i="1"/>
  <c r="K954" i="1"/>
  <c r="R953" i="1"/>
  <c r="K946" i="1"/>
  <c r="R945" i="1"/>
  <c r="K938" i="1"/>
  <c r="R937" i="1"/>
  <c r="K930" i="1"/>
  <c r="R929" i="1"/>
  <c r="K922" i="1"/>
  <c r="R921" i="1"/>
  <c r="K914" i="1"/>
  <c r="R913" i="1"/>
  <c r="R884" i="1"/>
  <c r="K882" i="1"/>
  <c r="R880" i="1"/>
  <c r="K878" i="1"/>
  <c r="R875" i="1"/>
  <c r="P870" i="1"/>
  <c r="R866" i="1"/>
  <c r="R865" i="1"/>
  <c r="R855" i="1"/>
  <c r="K854" i="1"/>
  <c r="K849" i="1"/>
  <c r="P840" i="1"/>
  <c r="R840" i="1"/>
  <c r="P839" i="1"/>
  <c r="R839" i="1"/>
  <c r="P835" i="1"/>
  <c r="K833" i="1"/>
  <c r="P830" i="1"/>
  <c r="R828" i="1"/>
  <c r="R822" i="1"/>
  <c r="K822" i="1"/>
  <c r="R799" i="1"/>
  <c r="K799" i="1"/>
  <c r="K915" i="1"/>
  <c r="P859" i="1"/>
  <c r="R859" i="1"/>
  <c r="K846" i="1"/>
  <c r="P836" i="1"/>
  <c r="R836" i="1"/>
  <c r="P834" i="1"/>
  <c r="R834" i="1"/>
  <c r="R824" i="1"/>
  <c r="P823" i="1"/>
  <c r="R823" i="1"/>
  <c r="P819" i="1"/>
  <c r="P799" i="1"/>
  <c r="P783" i="1"/>
  <c r="K980" i="1"/>
  <c r="R979" i="1"/>
  <c r="K972" i="1"/>
  <c r="R971" i="1"/>
  <c r="P969" i="1"/>
  <c r="K964" i="1"/>
  <c r="R963" i="1"/>
  <c r="P961" i="1"/>
  <c r="K956" i="1"/>
  <c r="R955" i="1"/>
  <c r="K948" i="1"/>
  <c r="R947" i="1"/>
  <c r="P945" i="1"/>
  <c r="K940" i="1"/>
  <c r="R939" i="1"/>
  <c r="P937" i="1"/>
  <c r="K932" i="1"/>
  <c r="R931" i="1"/>
  <c r="P929" i="1"/>
  <c r="K924" i="1"/>
  <c r="K916" i="1"/>
  <c r="R910" i="1"/>
  <c r="K902" i="1"/>
  <c r="K898" i="1"/>
  <c r="K894" i="1"/>
  <c r="P885" i="1"/>
  <c r="K881" i="1"/>
  <c r="K879" i="1"/>
  <c r="K867" i="1"/>
  <c r="P862" i="1"/>
  <c r="R862" i="1"/>
  <c r="R861" i="1"/>
  <c r="R860" i="1"/>
  <c r="K859" i="1"/>
  <c r="P855" i="1"/>
  <c r="R846" i="1"/>
  <c r="R844" i="1"/>
  <c r="K820" i="1"/>
  <c r="P820" i="1"/>
  <c r="R820" i="1"/>
  <c r="P803" i="1"/>
  <c r="R803" i="1"/>
  <c r="P780" i="1"/>
  <c r="R780" i="1"/>
  <c r="K957" i="1"/>
  <c r="R952" i="1"/>
  <c r="K949" i="1"/>
  <c r="R944" i="1"/>
  <c r="K941" i="1"/>
  <c r="R936" i="1"/>
  <c r="K933" i="1"/>
  <c r="R928" i="1"/>
  <c r="K925" i="1"/>
  <c r="R920" i="1"/>
  <c r="K917" i="1"/>
  <c r="K909" i="1"/>
  <c r="K903" i="1"/>
  <c r="R899" i="1"/>
  <c r="K889" i="1"/>
  <c r="K887" i="1"/>
  <c r="P882" i="1"/>
  <c r="K880" i="1"/>
  <c r="R879" i="1"/>
  <c r="R869" i="1"/>
  <c r="K866" i="1"/>
  <c r="K856" i="1"/>
  <c r="P847" i="1"/>
  <c r="P845" i="1"/>
  <c r="R833" i="1"/>
  <c r="P833" i="1"/>
  <c r="P831" i="1"/>
  <c r="K826" i="1"/>
  <c r="P826" i="1"/>
  <c r="R817" i="1"/>
  <c r="K817" i="1"/>
  <c r="P817" i="1"/>
  <c r="R810" i="1"/>
  <c r="K810" i="1"/>
  <c r="P810" i="1"/>
  <c r="K982" i="1"/>
  <c r="K974" i="1"/>
  <c r="K966" i="1"/>
  <c r="K958" i="1"/>
  <c r="R957" i="1"/>
  <c r="K950" i="1"/>
  <c r="R949" i="1"/>
  <c r="K942" i="1"/>
  <c r="R941" i="1"/>
  <c r="K934" i="1"/>
  <c r="R933" i="1"/>
  <c r="K926" i="1"/>
  <c r="R925" i="1"/>
  <c r="K918" i="1"/>
  <c r="R917" i="1"/>
  <c r="P905" i="1"/>
  <c r="K904" i="1"/>
  <c r="R903" i="1"/>
  <c r="R900" i="1"/>
  <c r="K897" i="1"/>
  <c r="P890" i="1"/>
  <c r="K888" i="1"/>
  <c r="R887" i="1"/>
  <c r="P873" i="1"/>
  <c r="K868" i="1"/>
  <c r="P863" i="1"/>
  <c r="K858" i="1"/>
  <c r="R835" i="1"/>
  <c r="R954" i="1"/>
  <c r="R930" i="1"/>
  <c r="R922" i="1"/>
  <c r="R914" i="1"/>
  <c r="K910" i="1"/>
  <c r="P898" i="1"/>
  <c r="K896" i="1"/>
  <c r="R895" i="1"/>
  <c r="P892" i="1"/>
  <c r="P889" i="1"/>
  <c r="P883" i="1"/>
  <c r="K870" i="1"/>
  <c r="P869" i="1"/>
  <c r="R868" i="1"/>
  <c r="K862" i="1"/>
  <c r="P857" i="1"/>
  <c r="K853" i="1"/>
  <c r="R850" i="1"/>
  <c r="K839" i="1"/>
  <c r="R827" i="1"/>
  <c r="K827" i="1"/>
  <c r="P798" i="1"/>
  <c r="K968" i="1"/>
  <c r="K960" i="1"/>
  <c r="K952" i="1"/>
  <c r="K944" i="1"/>
  <c r="K936" i="1"/>
  <c r="K928" i="1"/>
  <c r="K920" i="1"/>
  <c r="R886" i="1"/>
  <c r="K912" i="1"/>
  <c r="R907" i="1"/>
  <c r="K906" i="1"/>
  <c r="R905" i="1"/>
  <c r="P899" i="1"/>
  <c r="R890" i="1"/>
  <c r="R881" i="1"/>
  <c r="R876" i="1"/>
  <c r="R873" i="1"/>
  <c r="R863" i="1"/>
  <c r="P861" i="1"/>
  <c r="P854" i="1"/>
  <c r="P853" i="1"/>
  <c r="K850" i="1"/>
  <c r="R847" i="1"/>
  <c r="R842" i="1"/>
  <c r="K842" i="1"/>
  <c r="K836" i="1"/>
  <c r="K832" i="1"/>
  <c r="P832" i="1"/>
  <c r="P825" i="1"/>
  <c r="P786" i="1"/>
  <c r="P822" i="1"/>
  <c r="K806" i="1"/>
  <c r="R794" i="1"/>
  <c r="K791" i="1"/>
  <c r="P789" i="1"/>
  <c r="P787" i="1"/>
  <c r="P754" i="1"/>
  <c r="K745" i="1"/>
  <c r="P727" i="1"/>
  <c r="K727" i="1"/>
  <c r="P813" i="1"/>
  <c r="P790" i="1"/>
  <c r="R775" i="1"/>
  <c r="K772" i="1"/>
  <c r="R767" i="1"/>
  <c r="P743" i="1"/>
  <c r="K743" i="1"/>
  <c r="K736" i="1"/>
  <c r="R735" i="1"/>
  <c r="K860" i="1"/>
  <c r="R858" i="1"/>
  <c r="R831" i="1"/>
  <c r="R825" i="1"/>
  <c r="P812" i="1"/>
  <c r="R806" i="1"/>
  <c r="R779" i="1"/>
  <c r="R778" i="1"/>
  <c r="K777" i="1"/>
  <c r="R772" i="1"/>
  <c r="P771" i="1"/>
  <c r="P768" i="1"/>
  <c r="P759" i="1"/>
  <c r="K759" i="1"/>
  <c r="K752" i="1"/>
  <c r="R751" i="1"/>
  <c r="K747" i="1"/>
  <c r="P838" i="1"/>
  <c r="R819" i="1"/>
  <c r="R816" i="1"/>
  <c r="R809" i="1"/>
  <c r="K803" i="1"/>
  <c r="R800" i="1"/>
  <c r="R798" i="1"/>
  <c r="P797" i="1"/>
  <c r="P791" i="1"/>
  <c r="R787" i="1"/>
  <c r="R786" i="1"/>
  <c r="R785" i="1"/>
  <c r="R783" i="1"/>
  <c r="K780" i="1"/>
  <c r="P774" i="1"/>
  <c r="R740" i="1"/>
  <c r="K735" i="1"/>
  <c r="K728" i="1"/>
  <c r="R727" i="1"/>
  <c r="K851" i="1"/>
  <c r="R849" i="1"/>
  <c r="K828" i="1"/>
  <c r="R826" i="1"/>
  <c r="R813" i="1"/>
  <c r="K802" i="1"/>
  <c r="P796" i="1"/>
  <c r="P794" i="1"/>
  <c r="R790" i="1"/>
  <c r="R762" i="1"/>
  <c r="R756" i="1"/>
  <c r="K751" i="1"/>
  <c r="R741" i="1"/>
  <c r="K738" i="1"/>
  <c r="P734" i="1"/>
  <c r="R734" i="1"/>
  <c r="R733" i="1"/>
  <c r="K908" i="1"/>
  <c r="K900" i="1"/>
  <c r="K892" i="1"/>
  <c r="K884" i="1"/>
  <c r="K876" i="1"/>
  <c r="R874" i="1"/>
  <c r="P829" i="1"/>
  <c r="R812" i="1"/>
  <c r="R807" i="1"/>
  <c r="P801" i="1"/>
  <c r="K787" i="1"/>
  <c r="R784" i="1"/>
  <c r="P781" i="1"/>
  <c r="P775" i="1"/>
  <c r="R771" i="1"/>
  <c r="R769" i="1"/>
  <c r="P767" i="1"/>
  <c r="R766" i="1"/>
  <c r="K765" i="1"/>
  <c r="K760" i="1"/>
  <c r="R757" i="1"/>
  <c r="K754" i="1"/>
  <c r="P750" i="1"/>
  <c r="R750" i="1"/>
  <c r="R749" i="1"/>
  <c r="P726" i="1"/>
  <c r="R726" i="1"/>
  <c r="K726" i="1"/>
  <c r="R796" i="1"/>
  <c r="K771" i="1"/>
  <c r="P770" i="1"/>
  <c r="K768" i="1"/>
  <c r="P760" i="1"/>
  <c r="P742" i="1"/>
  <c r="R742" i="1"/>
  <c r="P738" i="1"/>
  <c r="R737" i="1"/>
  <c r="P658" i="1"/>
  <c r="R658" i="1"/>
  <c r="P656" i="1"/>
  <c r="R656" i="1"/>
  <c r="K720" i="1"/>
  <c r="P714" i="1"/>
  <c r="K704" i="1"/>
  <c r="P682" i="1"/>
  <c r="P666" i="1"/>
  <c r="P664" i="1"/>
  <c r="R664" i="1"/>
  <c r="R661" i="1"/>
  <c r="P624" i="1"/>
  <c r="R624" i="1"/>
  <c r="P694" i="1"/>
  <c r="R690" i="1"/>
  <c r="K677" i="1"/>
  <c r="R674" i="1"/>
  <c r="P651" i="1"/>
  <c r="K651" i="1"/>
  <c r="R651" i="1"/>
  <c r="P763" i="1"/>
  <c r="P758" i="1"/>
  <c r="R752" i="1"/>
  <c r="P747" i="1"/>
  <c r="R747" i="1"/>
  <c r="R736" i="1"/>
  <c r="P731" i="1"/>
  <c r="R731" i="1"/>
  <c r="R720" i="1"/>
  <c r="P715" i="1"/>
  <c r="R715" i="1"/>
  <c r="K711" i="1"/>
  <c r="R704" i="1"/>
  <c r="P699" i="1"/>
  <c r="R699" i="1"/>
  <c r="K695" i="1"/>
  <c r="P683" i="1"/>
  <c r="R683" i="1"/>
  <c r="P667" i="1"/>
  <c r="R667" i="1"/>
  <c r="P659" i="1"/>
  <c r="R659" i="1"/>
  <c r="R639" i="1"/>
  <c r="P639" i="1"/>
  <c r="K740" i="1"/>
  <c r="K724" i="1"/>
  <c r="R716" i="1"/>
  <c r="K708" i="1"/>
  <c r="K690" i="1"/>
  <c r="K688" i="1"/>
  <c r="K674" i="1"/>
  <c r="K659" i="1"/>
  <c r="P641" i="1"/>
  <c r="P631" i="1"/>
  <c r="P648" i="1"/>
  <c r="R648" i="1"/>
  <c r="K642" i="1"/>
  <c r="P718" i="1"/>
  <c r="K717" i="1"/>
  <c r="P702" i="1"/>
  <c r="K701" i="1"/>
  <c r="K685" i="1"/>
  <c r="R682" i="1"/>
  <c r="K669" i="1"/>
  <c r="R666" i="1"/>
  <c r="K656" i="1"/>
  <c r="R655" i="1"/>
  <c r="K655" i="1"/>
  <c r="K632" i="1"/>
  <c r="P632" i="1"/>
  <c r="R632" i="1"/>
  <c r="P628" i="1"/>
  <c r="R628" i="1"/>
  <c r="R760" i="1"/>
  <c r="P755" i="1"/>
  <c r="R755" i="1"/>
  <c r="R744" i="1"/>
  <c r="P739" i="1"/>
  <c r="R739" i="1"/>
  <c r="R728" i="1"/>
  <c r="P723" i="1"/>
  <c r="R723" i="1"/>
  <c r="R712" i="1"/>
  <c r="R710" i="1"/>
  <c r="P707" i="1"/>
  <c r="R707" i="1"/>
  <c r="R696" i="1"/>
  <c r="R694" i="1"/>
  <c r="P691" i="1"/>
  <c r="R691" i="1"/>
  <c r="P680" i="1"/>
  <c r="R678" i="1"/>
  <c r="P675" i="1"/>
  <c r="R675" i="1"/>
  <c r="K664" i="1"/>
  <c r="R663" i="1"/>
  <c r="K663" i="1"/>
  <c r="K661" i="1"/>
  <c r="K658" i="1"/>
  <c r="P642" i="1"/>
  <c r="P638" i="1"/>
  <c r="R638" i="1"/>
  <c r="K638" i="1"/>
  <c r="P635" i="1"/>
  <c r="R635" i="1"/>
  <c r="P757" i="1"/>
  <c r="P749" i="1"/>
  <c r="P741" i="1"/>
  <c r="P733" i="1"/>
  <c r="P725" i="1"/>
  <c r="P717" i="1"/>
  <c r="P709" i="1"/>
  <c r="P701" i="1"/>
  <c r="P693" i="1"/>
  <c r="P685" i="1"/>
  <c r="P677" i="1"/>
  <c r="P669" i="1"/>
  <c r="P661" i="1"/>
  <c r="P653" i="1"/>
  <c r="P645" i="1"/>
  <c r="K644" i="1"/>
  <c r="K633" i="1"/>
  <c r="R631" i="1"/>
  <c r="R616" i="1"/>
  <c r="R615" i="1"/>
  <c r="R605" i="1"/>
  <c r="R599" i="1"/>
  <c r="P581" i="1"/>
  <c r="K643" i="1"/>
  <c r="R642" i="1"/>
  <c r="K629" i="1"/>
  <c r="P625" i="1"/>
  <c r="R623" i="1"/>
  <c r="K621" i="1"/>
  <c r="K617" i="1"/>
  <c r="R614" i="1"/>
  <c r="P609" i="1"/>
  <c r="K607" i="1"/>
  <c r="R596" i="1"/>
  <c r="P596" i="1"/>
  <c r="P591" i="1"/>
  <c r="P587" i="1"/>
  <c r="P577" i="1"/>
  <c r="R577" i="1"/>
  <c r="P547" i="1"/>
  <c r="R547" i="1"/>
  <c r="P538" i="1"/>
  <c r="R538" i="1"/>
  <c r="P687" i="1"/>
  <c r="P679" i="1"/>
  <c r="P671" i="1"/>
  <c r="P663" i="1"/>
  <c r="P655" i="1"/>
  <c r="P647" i="1"/>
  <c r="P637" i="1"/>
  <c r="K636" i="1"/>
  <c r="K634" i="1"/>
  <c r="K625" i="1"/>
  <c r="P603" i="1"/>
  <c r="R588" i="1"/>
  <c r="K588" i="1"/>
  <c r="P588" i="1"/>
  <c r="R650" i="1"/>
  <c r="K647" i="1"/>
  <c r="R641" i="1"/>
  <c r="K639" i="1"/>
  <c r="K635" i="1"/>
  <c r="R548" i="1"/>
  <c r="K548" i="1"/>
  <c r="P548" i="1"/>
  <c r="R533" i="1"/>
  <c r="P533" i="1"/>
  <c r="P761" i="1"/>
  <c r="P753" i="1"/>
  <c r="P745" i="1"/>
  <c r="P737" i="1"/>
  <c r="P729" i="1"/>
  <c r="P721" i="1"/>
  <c r="P713" i="1"/>
  <c r="P705" i="1"/>
  <c r="P697" i="1"/>
  <c r="P689" i="1"/>
  <c r="P681" i="1"/>
  <c r="P673" i="1"/>
  <c r="P665" i="1"/>
  <c r="P657" i="1"/>
  <c r="P649" i="1"/>
  <c r="P629" i="1"/>
  <c r="K628" i="1"/>
  <c r="P621" i="1"/>
  <c r="K619" i="1"/>
  <c r="P615" i="1"/>
  <c r="K611" i="1"/>
  <c r="R607" i="1"/>
  <c r="P541" i="1"/>
  <c r="R541" i="1"/>
  <c r="R687" i="1"/>
  <c r="R679" i="1"/>
  <c r="K645" i="1"/>
  <c r="R637" i="1"/>
  <c r="K631" i="1"/>
  <c r="R626" i="1"/>
  <c r="P620" i="1"/>
  <c r="R612" i="1"/>
  <c r="K604" i="1"/>
  <c r="R598" i="1"/>
  <c r="K598" i="1"/>
  <c r="K575" i="1"/>
  <c r="R575" i="1"/>
  <c r="R604" i="1"/>
  <c r="P604" i="1"/>
  <c r="R569" i="1"/>
  <c r="P569" i="1"/>
  <c r="P608" i="1"/>
  <c r="R595" i="1"/>
  <c r="P594" i="1"/>
  <c r="R594" i="1"/>
  <c r="K613" i="1"/>
  <c r="R611" i="1"/>
  <c r="P598" i="1"/>
  <c r="P595" i="1"/>
  <c r="P592" i="1"/>
  <c r="R582" i="1"/>
  <c r="P575" i="1"/>
  <c r="R573" i="1"/>
  <c r="R570" i="1"/>
  <c r="K553" i="1"/>
  <c r="K551" i="1"/>
  <c r="P521" i="1"/>
  <c r="K511" i="1"/>
  <c r="R511" i="1"/>
  <c r="P492" i="1"/>
  <c r="R492" i="1"/>
  <c r="R591" i="1"/>
  <c r="K584" i="1"/>
  <c r="K583" i="1"/>
  <c r="K580" i="1"/>
  <c r="K564" i="1"/>
  <c r="K556" i="1"/>
  <c r="P555" i="1"/>
  <c r="P552" i="1"/>
  <c r="K552" i="1"/>
  <c r="R536" i="1"/>
  <c r="K516" i="1"/>
  <c r="P514" i="1"/>
  <c r="K506" i="1"/>
  <c r="P602" i="1"/>
  <c r="R586" i="1"/>
  <c r="R584" i="1"/>
  <c r="P584" i="1"/>
  <c r="K569" i="1"/>
  <c r="R568" i="1"/>
  <c r="K568" i="1"/>
  <c r="R564" i="1"/>
  <c r="K562" i="1"/>
  <c r="R560" i="1"/>
  <c r="K560" i="1"/>
  <c r="P539" i="1"/>
  <c r="K535" i="1"/>
  <c r="R535" i="1"/>
  <c r="P528" i="1"/>
  <c r="P506" i="1"/>
  <c r="R506" i="1"/>
  <c r="K623" i="1"/>
  <c r="K615" i="1"/>
  <c r="K606" i="1"/>
  <c r="R590" i="1"/>
  <c r="P565" i="1"/>
  <c r="R562" i="1"/>
  <c r="P562" i="1"/>
  <c r="R558" i="1"/>
  <c r="P558" i="1"/>
  <c r="P556" i="1"/>
  <c r="R556" i="1"/>
  <c r="K591" i="1"/>
  <c r="K587" i="1"/>
  <c r="K565" i="1"/>
  <c r="K554" i="1"/>
  <c r="P546" i="1"/>
  <c r="R539" i="1"/>
  <c r="K538" i="1"/>
  <c r="P532" i="1"/>
  <c r="P519" i="1"/>
  <c r="K497" i="1"/>
  <c r="P491" i="1"/>
  <c r="R491" i="1"/>
  <c r="R490" i="1"/>
  <c r="K561" i="1"/>
  <c r="K514" i="1"/>
  <c r="R504" i="1"/>
  <c r="K504" i="1"/>
  <c r="R587" i="1"/>
  <c r="R581" i="1"/>
  <c r="R576" i="1"/>
  <c r="K576" i="1"/>
  <c r="P574" i="1"/>
  <c r="R574" i="1"/>
  <c r="P566" i="1"/>
  <c r="R566" i="1"/>
  <c r="R542" i="1"/>
  <c r="P542" i="1"/>
  <c r="K528" i="1"/>
  <c r="P524" i="1"/>
  <c r="P516" i="1"/>
  <c r="R438" i="1"/>
  <c r="P428" i="1"/>
  <c r="R428" i="1"/>
  <c r="P418" i="1"/>
  <c r="R418" i="1"/>
  <c r="P395" i="1"/>
  <c r="R395" i="1"/>
  <c r="K545" i="1"/>
  <c r="R517" i="1"/>
  <c r="K509" i="1"/>
  <c r="R505" i="1"/>
  <c r="P504" i="1"/>
  <c r="P502" i="1"/>
  <c r="P500" i="1"/>
  <c r="R498" i="1"/>
  <c r="R493" i="1"/>
  <c r="K487" i="1"/>
  <c r="R484" i="1"/>
  <c r="K481" i="1"/>
  <c r="R471" i="1"/>
  <c r="K468" i="1"/>
  <c r="P458" i="1"/>
  <c r="P454" i="1"/>
  <c r="P424" i="1"/>
  <c r="R424" i="1"/>
  <c r="K424" i="1"/>
  <c r="P421" i="1"/>
  <c r="R421" i="1"/>
  <c r="K418" i="1"/>
  <c r="P414" i="1"/>
  <c r="R414" i="1"/>
  <c r="K406" i="1"/>
  <c r="K396" i="1"/>
  <c r="R580" i="1"/>
  <c r="K579" i="1"/>
  <c r="P567" i="1"/>
  <c r="P561" i="1"/>
  <c r="K559" i="1"/>
  <c r="P554" i="1"/>
  <c r="K550" i="1"/>
  <c r="K549" i="1"/>
  <c r="R526" i="1"/>
  <c r="P525" i="1"/>
  <c r="K524" i="1"/>
  <c r="K523" i="1"/>
  <c r="K512" i="1"/>
  <c r="P503" i="1"/>
  <c r="P497" i="1"/>
  <c r="K495" i="1"/>
  <c r="P494" i="1"/>
  <c r="P490" i="1"/>
  <c r="K486" i="1"/>
  <c r="K485" i="1"/>
  <c r="K463" i="1"/>
  <c r="K458" i="1"/>
  <c r="R457" i="1"/>
  <c r="P437" i="1"/>
  <c r="P409" i="1"/>
  <c r="P406" i="1"/>
  <c r="R406" i="1"/>
  <c r="P403" i="1"/>
  <c r="R403" i="1"/>
  <c r="R501" i="1"/>
  <c r="R489" i="1"/>
  <c r="R483" i="1"/>
  <c r="R477" i="1"/>
  <c r="R468" i="1"/>
  <c r="K452" i="1"/>
  <c r="R405" i="1"/>
  <c r="P400" i="1"/>
  <c r="R400" i="1"/>
  <c r="P396" i="1"/>
  <c r="R396" i="1"/>
  <c r="P392" i="1"/>
  <c r="R392" i="1"/>
  <c r="K392" i="1"/>
  <c r="P389" i="1"/>
  <c r="R389" i="1"/>
  <c r="R572" i="1"/>
  <c r="K571" i="1"/>
  <c r="P551" i="1"/>
  <c r="P550" i="1"/>
  <c r="K543" i="1"/>
  <c r="K533" i="1"/>
  <c r="K521" i="1"/>
  <c r="R510" i="1"/>
  <c r="K508" i="1"/>
  <c r="K496" i="1"/>
  <c r="K488" i="1"/>
  <c r="P487" i="1"/>
  <c r="P486" i="1"/>
  <c r="K479" i="1"/>
  <c r="P478" i="1"/>
  <c r="K469" i="1"/>
  <c r="R455" i="1"/>
  <c r="P438" i="1"/>
  <c r="P407" i="1"/>
  <c r="R407" i="1"/>
  <c r="K400" i="1"/>
  <c r="R600" i="1"/>
  <c r="K599" i="1"/>
  <c r="P578" i="1"/>
  <c r="R567" i="1"/>
  <c r="R549" i="1"/>
  <c r="K541" i="1"/>
  <c r="R537" i="1"/>
  <c r="P536" i="1"/>
  <c r="P534" i="1"/>
  <c r="R530" i="1"/>
  <c r="K519" i="1"/>
  <c r="P517" i="1"/>
  <c r="K513" i="1"/>
  <c r="P512" i="1"/>
  <c r="P505" i="1"/>
  <c r="R503" i="1"/>
  <c r="R502" i="1"/>
  <c r="P498" i="1"/>
  <c r="R485" i="1"/>
  <c r="K477" i="1"/>
  <c r="R473" i="1"/>
  <c r="P472" i="1"/>
  <c r="P470" i="1"/>
  <c r="P467" i="1"/>
  <c r="K464" i="1"/>
  <c r="K460" i="1"/>
  <c r="K459" i="1"/>
  <c r="R452" i="1"/>
  <c r="K450" i="1"/>
  <c r="P439" i="1"/>
  <c r="R439" i="1"/>
  <c r="P435" i="1"/>
  <c r="R435" i="1"/>
  <c r="P427" i="1"/>
  <c r="R427" i="1"/>
  <c r="R425" i="1"/>
  <c r="P425" i="1"/>
  <c r="K410" i="1"/>
  <c r="P535" i="1"/>
  <c r="P529" i="1"/>
  <c r="K527" i="1"/>
  <c r="K518" i="1"/>
  <c r="K517" i="1"/>
  <c r="K505" i="1"/>
  <c r="P493" i="1"/>
  <c r="K492" i="1"/>
  <c r="K491" i="1"/>
  <c r="P471" i="1"/>
  <c r="P457" i="1"/>
  <c r="K455" i="1"/>
  <c r="P453" i="1"/>
  <c r="P440" i="1"/>
  <c r="R437" i="1"/>
  <c r="P433" i="1"/>
  <c r="P420" i="1"/>
  <c r="R420" i="1"/>
  <c r="K420" i="1"/>
  <c r="P410" i="1"/>
  <c r="R410" i="1"/>
  <c r="P475" i="1"/>
  <c r="R460" i="1"/>
  <c r="K457" i="1"/>
  <c r="P456" i="1"/>
  <c r="K456" i="1"/>
  <c r="K454" i="1"/>
  <c r="K453" i="1"/>
  <c r="P451" i="1"/>
  <c r="P442" i="1"/>
  <c r="R441" i="1"/>
  <c r="R434" i="1"/>
  <c r="K434" i="1"/>
  <c r="P417" i="1"/>
  <c r="P413" i="1"/>
  <c r="R413" i="1"/>
  <c r="P405" i="1"/>
  <c r="K395" i="1"/>
  <c r="R393" i="1"/>
  <c r="P393" i="1"/>
  <c r="K379" i="1"/>
  <c r="R378" i="1"/>
  <c r="P378" i="1"/>
  <c r="K609" i="1"/>
  <c r="K601" i="1"/>
  <c r="K593" i="1"/>
  <c r="K585" i="1"/>
  <c r="K577" i="1"/>
  <c r="P559" i="1"/>
  <c r="K558" i="1"/>
  <c r="K547" i="1"/>
  <c r="R545" i="1"/>
  <c r="P527" i="1"/>
  <c r="K526" i="1"/>
  <c r="K515" i="1"/>
  <c r="R513" i="1"/>
  <c r="P495" i="1"/>
  <c r="K494" i="1"/>
  <c r="K483" i="1"/>
  <c r="R481" i="1"/>
  <c r="P463" i="1"/>
  <c r="K462" i="1"/>
  <c r="K451" i="1"/>
  <c r="R449" i="1"/>
  <c r="P431" i="1"/>
  <c r="K430" i="1"/>
  <c r="K419" i="1"/>
  <c r="R417" i="1"/>
  <c r="P399" i="1"/>
  <c r="K398" i="1"/>
  <c r="K387" i="1"/>
  <c r="R385" i="1"/>
  <c r="R379" i="1"/>
  <c r="R375" i="1"/>
  <c r="R373" i="1"/>
  <c r="R371" i="1"/>
  <c r="P352" i="1"/>
  <c r="K465" i="1"/>
  <c r="K461" i="1"/>
  <c r="K447" i="1"/>
  <c r="K433" i="1"/>
  <c r="K429" i="1"/>
  <c r="K415" i="1"/>
  <c r="K401" i="1"/>
  <c r="K397" i="1"/>
  <c r="R362" i="1"/>
  <c r="P362" i="1"/>
  <c r="R359" i="1"/>
  <c r="P359" i="1"/>
  <c r="P423" i="1"/>
  <c r="R409" i="1"/>
  <c r="P391" i="1"/>
  <c r="K388" i="1"/>
  <c r="K381" i="1"/>
  <c r="K377" i="1"/>
  <c r="K373" i="1"/>
  <c r="K439" i="1"/>
  <c r="K425" i="1"/>
  <c r="K421" i="1"/>
  <c r="K416" i="1"/>
  <c r="K407" i="1"/>
  <c r="K402" i="1"/>
  <c r="K393" i="1"/>
  <c r="K389" i="1"/>
  <c r="R388" i="1"/>
  <c r="R377" i="1"/>
  <c r="K375" i="1"/>
  <c r="K365" i="1"/>
  <c r="R361" i="1"/>
  <c r="K605" i="1"/>
  <c r="K597" i="1"/>
  <c r="K589" i="1"/>
  <c r="K581" i="1"/>
  <c r="K573" i="1"/>
  <c r="K563" i="1"/>
  <c r="R561" i="1"/>
  <c r="P543" i="1"/>
  <c r="K542" i="1"/>
  <c r="K531" i="1"/>
  <c r="R529" i="1"/>
  <c r="P511" i="1"/>
  <c r="K510" i="1"/>
  <c r="K499" i="1"/>
  <c r="R497" i="1"/>
  <c r="P479" i="1"/>
  <c r="K478" i="1"/>
  <c r="K467" i="1"/>
  <c r="R465" i="1"/>
  <c r="P447" i="1"/>
  <c r="K446" i="1"/>
  <c r="K435" i="1"/>
  <c r="R433" i="1"/>
  <c r="P415" i="1"/>
  <c r="K414" i="1"/>
  <c r="K403" i="1"/>
  <c r="R401" i="1"/>
  <c r="R380" i="1"/>
  <c r="K378" i="1"/>
  <c r="R376" i="1"/>
  <c r="R372" i="1"/>
  <c r="R343" i="1"/>
  <c r="P343" i="1"/>
  <c r="K449" i="1"/>
  <c r="K445" i="1"/>
  <c r="K431" i="1"/>
  <c r="R423" i="1"/>
  <c r="K417" i="1"/>
  <c r="K413" i="1"/>
  <c r="K399" i="1"/>
  <c r="R391" i="1"/>
  <c r="R386" i="1"/>
  <c r="P361" i="1"/>
  <c r="K357" i="1"/>
  <c r="P357" i="1"/>
  <c r="R364" i="1"/>
  <c r="K348" i="1"/>
  <c r="R345" i="1"/>
  <c r="R339" i="1"/>
  <c r="K333" i="1"/>
  <c r="K320" i="1"/>
  <c r="P314" i="1"/>
  <c r="R312" i="1"/>
  <c r="P312" i="1"/>
  <c r="P307" i="1"/>
  <c r="R228" i="1"/>
  <c r="K228" i="1"/>
  <c r="P228" i="1"/>
  <c r="P321" i="1"/>
  <c r="P319" i="1"/>
  <c r="R310" i="1"/>
  <c r="P310" i="1"/>
  <c r="P289" i="1"/>
  <c r="R289" i="1"/>
  <c r="P282" i="1"/>
  <c r="R282" i="1"/>
  <c r="P259" i="1"/>
  <c r="K259" i="1"/>
  <c r="R259" i="1"/>
  <c r="P369" i="1"/>
  <c r="R369" i="1"/>
  <c r="K368" i="1"/>
  <c r="R360" i="1"/>
  <c r="P353" i="1"/>
  <c r="R353" i="1"/>
  <c r="P348" i="1"/>
  <c r="K346" i="1"/>
  <c r="P345" i="1"/>
  <c r="R342" i="1"/>
  <c r="P342" i="1"/>
  <c r="R341" i="1"/>
  <c r="K339" i="1"/>
  <c r="R330" i="1"/>
  <c r="P330" i="1"/>
  <c r="P318" i="1"/>
  <c r="P303" i="1"/>
  <c r="R242" i="1"/>
  <c r="P242" i="1"/>
  <c r="R352" i="1"/>
  <c r="K335" i="1"/>
  <c r="R301" i="1"/>
  <c r="K301" i="1"/>
  <c r="P301" i="1"/>
  <c r="P283" i="1"/>
  <c r="R283" i="1"/>
  <c r="K276" i="1"/>
  <c r="P276" i="1"/>
  <c r="R276" i="1"/>
  <c r="R368" i="1"/>
  <c r="P365" i="1"/>
  <c r="R358" i="1"/>
  <c r="P358" i="1"/>
  <c r="R357" i="1"/>
  <c r="R346" i="1"/>
  <c r="P346" i="1"/>
  <c r="P336" i="1"/>
  <c r="K332" i="1"/>
  <c r="R329" i="1"/>
  <c r="R328" i="1"/>
  <c r="R319" i="1"/>
  <c r="K314" i="1"/>
  <c r="R294" i="1"/>
  <c r="K294" i="1"/>
  <c r="P294" i="1"/>
  <c r="P360" i="1"/>
  <c r="R351" i="1"/>
  <c r="K343" i="1"/>
  <c r="K336" i="1"/>
  <c r="R326" i="1"/>
  <c r="P326" i="1"/>
  <c r="R325" i="1"/>
  <c r="K321" i="1"/>
  <c r="R317" i="1"/>
  <c r="P317" i="1"/>
  <c r="P316" i="1"/>
  <c r="R307" i="1"/>
  <c r="K307" i="1"/>
  <c r="R258" i="1"/>
  <c r="P258" i="1"/>
  <c r="R384" i="1"/>
  <c r="P381" i="1"/>
  <c r="K380" i="1"/>
  <c r="R374" i="1"/>
  <c r="P374" i="1"/>
  <c r="P356" i="1"/>
  <c r="P355" i="1"/>
  <c r="K353" i="1"/>
  <c r="P337" i="1"/>
  <c r="R337" i="1"/>
  <c r="P335" i="1"/>
  <c r="P333" i="1"/>
  <c r="P332" i="1"/>
  <c r="K330" i="1"/>
  <c r="P329" i="1"/>
  <c r="P323" i="1"/>
  <c r="P322" i="1"/>
  <c r="K322" i="1"/>
  <c r="P320" i="1"/>
  <c r="K317" i="1"/>
  <c r="K312" i="1"/>
  <c r="K252" i="1"/>
  <c r="P252" i="1"/>
  <c r="R252" i="1"/>
  <c r="K240" i="1"/>
  <c r="R240" i="1"/>
  <c r="R348" i="1"/>
  <c r="R332" i="1"/>
  <c r="R316" i="1"/>
  <c r="R303" i="1"/>
  <c r="R300" i="1"/>
  <c r="K291" i="1"/>
  <c r="P290" i="1"/>
  <c r="P287" i="1"/>
  <c r="R287" i="1"/>
  <c r="P284" i="1"/>
  <c r="P261" i="1"/>
  <c r="K256" i="1"/>
  <c r="K255" i="1"/>
  <c r="P251" i="1"/>
  <c r="R251" i="1"/>
  <c r="R382" i="1"/>
  <c r="R366" i="1"/>
  <c r="R350" i="1"/>
  <c r="R334" i="1"/>
  <c r="R321" i="1"/>
  <c r="R318" i="1"/>
  <c r="R305" i="1"/>
  <c r="R302" i="1"/>
  <c r="R288" i="1"/>
  <c r="K278" i="1"/>
  <c r="K277" i="1"/>
  <c r="P273" i="1"/>
  <c r="K271" i="1"/>
  <c r="P267" i="1"/>
  <c r="R267" i="1"/>
  <c r="R262" i="1"/>
  <c r="K254" i="1"/>
  <c r="P248" i="1"/>
  <c r="P244" i="1"/>
  <c r="R236" i="1"/>
  <c r="P236" i="1"/>
  <c r="R234" i="1"/>
  <c r="P234" i="1"/>
  <c r="R293" i="1"/>
  <c r="K289" i="1"/>
  <c r="K283" i="1"/>
  <c r="P279" i="1"/>
  <c r="R279" i="1"/>
  <c r="K238" i="1"/>
  <c r="K235" i="1"/>
  <c r="R370" i="1"/>
  <c r="R354" i="1"/>
  <c r="R338" i="1"/>
  <c r="R322" i="1"/>
  <c r="R306" i="1"/>
  <c r="P291" i="1"/>
  <c r="R291" i="1"/>
  <c r="K270" i="1"/>
  <c r="K269" i="1"/>
  <c r="P265" i="1"/>
  <c r="K263" i="1"/>
  <c r="R261" i="1"/>
  <c r="P255" i="1"/>
  <c r="R255" i="1"/>
  <c r="R253" i="1"/>
  <c r="K236" i="1"/>
  <c r="R356" i="1"/>
  <c r="R340" i="1"/>
  <c r="R324" i="1"/>
  <c r="K313" i="1"/>
  <c r="R308" i="1"/>
  <c r="K306" i="1"/>
  <c r="K297" i="1"/>
  <c r="K282" i="1"/>
  <c r="K281" i="1"/>
  <c r="P277" i="1"/>
  <c r="K275" i="1"/>
  <c r="P271" i="1"/>
  <c r="R271" i="1"/>
  <c r="K242" i="1"/>
  <c r="P235" i="1"/>
  <c r="R235" i="1"/>
  <c r="K214" i="1"/>
  <c r="R214" i="1"/>
  <c r="R296" i="1"/>
  <c r="R290" i="1"/>
  <c r="K274" i="1"/>
  <c r="K273" i="1"/>
  <c r="P269" i="1"/>
  <c r="P263" i="1"/>
  <c r="R263" i="1"/>
  <c r="R256" i="1"/>
  <c r="R250" i="1"/>
  <c r="P250" i="1"/>
  <c r="R314" i="1"/>
  <c r="R298" i="1"/>
  <c r="K285" i="1"/>
  <c r="P281" i="1"/>
  <c r="K279" i="1"/>
  <c r="P275" i="1"/>
  <c r="R275" i="1"/>
  <c r="P243" i="1"/>
  <c r="R243" i="1"/>
  <c r="P249" i="1"/>
  <c r="P247" i="1"/>
  <c r="R247" i="1"/>
  <c r="P240" i="1"/>
  <c r="P227" i="1"/>
  <c r="K225" i="1"/>
  <c r="K223" i="1"/>
  <c r="P241" i="1"/>
  <c r="P239" i="1"/>
  <c r="R239" i="1"/>
  <c r="P232" i="1"/>
  <c r="K227" i="1"/>
  <c r="K220" i="1"/>
  <c r="P218" i="1"/>
  <c r="R237" i="1"/>
  <c r="P233" i="1"/>
  <c r="P231" i="1"/>
  <c r="R231" i="1"/>
  <c r="P224" i="1"/>
  <c r="P217" i="1"/>
  <c r="R217" i="1"/>
  <c r="K216" i="1"/>
  <c r="R226" i="1"/>
  <c r="P226" i="1"/>
  <c r="R220" i="1"/>
  <c r="P221" i="1"/>
  <c r="R221" i="1"/>
  <c r="P213" i="1"/>
  <c r="R213" i="1"/>
  <c r="R207" i="1"/>
  <c r="K202" i="1"/>
  <c r="P200" i="1"/>
  <c r="R200" i="1"/>
  <c r="K199" i="1"/>
  <c r="K196" i="1"/>
  <c r="K170" i="1"/>
  <c r="P163" i="1"/>
  <c r="R163" i="1"/>
  <c r="P211" i="1"/>
  <c r="R211" i="1"/>
  <c r="R204" i="1"/>
  <c r="P201" i="1"/>
  <c r="R201" i="1"/>
  <c r="R188" i="1"/>
  <c r="P183" i="1"/>
  <c r="P179" i="1"/>
  <c r="R179" i="1"/>
  <c r="P176" i="1"/>
  <c r="R176" i="1"/>
  <c r="P168" i="1"/>
  <c r="R168" i="1"/>
  <c r="R156" i="1"/>
  <c r="K156" i="1"/>
  <c r="P208" i="1"/>
  <c r="R208" i="1"/>
  <c r="K207" i="1"/>
  <c r="P186" i="1"/>
  <c r="P181" i="1"/>
  <c r="R181" i="1"/>
  <c r="K173" i="1"/>
  <c r="R170" i="1"/>
  <c r="P170" i="1"/>
  <c r="P165" i="1"/>
  <c r="R165" i="1"/>
  <c r="P253" i="1"/>
  <c r="P245" i="1"/>
  <c r="P237" i="1"/>
  <c r="P229" i="1"/>
  <c r="P216" i="1"/>
  <c r="K215" i="1"/>
  <c r="P209" i="1"/>
  <c r="R209" i="1"/>
  <c r="K205" i="1"/>
  <c r="P199" i="1"/>
  <c r="P195" i="1"/>
  <c r="R195" i="1"/>
  <c r="P192" i="1"/>
  <c r="R192" i="1"/>
  <c r="K191" i="1"/>
  <c r="K188" i="1"/>
  <c r="K176" i="1"/>
  <c r="P174" i="1"/>
  <c r="P172" i="1"/>
  <c r="K168" i="1"/>
  <c r="K159" i="1"/>
  <c r="P156" i="1"/>
  <c r="P206" i="1"/>
  <c r="R206" i="1"/>
  <c r="P197" i="1"/>
  <c r="R197" i="1"/>
  <c r="K194" i="1"/>
  <c r="K189" i="1"/>
  <c r="K187" i="1"/>
  <c r="P175" i="1"/>
  <c r="P171" i="1"/>
  <c r="R171" i="1"/>
  <c r="P219" i="1"/>
  <c r="P173" i="1"/>
  <c r="R173" i="1"/>
  <c r="R164" i="1"/>
  <c r="K164" i="1"/>
  <c r="P160" i="1"/>
  <c r="R160" i="1"/>
  <c r="R218" i="1"/>
  <c r="P215" i="1"/>
  <c r="P214" i="1"/>
  <c r="P205" i="1"/>
  <c r="R205" i="1"/>
  <c r="R202" i="1"/>
  <c r="R199" i="1"/>
  <c r="R196" i="1"/>
  <c r="P191" i="1"/>
  <c r="P187" i="1"/>
  <c r="R187" i="1"/>
  <c r="P184" i="1"/>
  <c r="R184" i="1"/>
  <c r="K183" i="1"/>
  <c r="K180" i="1"/>
  <c r="K163" i="1"/>
  <c r="R162" i="1"/>
  <c r="P162" i="1"/>
  <c r="P157" i="1"/>
  <c r="R157" i="1"/>
  <c r="P212" i="1"/>
  <c r="K204" i="1"/>
  <c r="P203" i="1"/>
  <c r="R203" i="1"/>
  <c r="P189" i="1"/>
  <c r="R189" i="1"/>
  <c r="K186" i="1"/>
  <c r="R172" i="1"/>
  <c r="K165" i="1"/>
  <c r="P193" i="1"/>
  <c r="P185" i="1"/>
  <c r="P177" i="1"/>
  <c r="P169" i="1"/>
  <c r="P161" i="1"/>
  <c r="P153" i="1"/>
  <c r="K148" i="1"/>
  <c r="P145" i="1"/>
  <c r="K140" i="1"/>
  <c r="R132" i="1"/>
  <c r="R126" i="1"/>
  <c r="K122" i="1"/>
  <c r="P102" i="1"/>
  <c r="R102" i="1"/>
  <c r="R68" i="1"/>
  <c r="P68" i="1"/>
  <c r="R61" i="1"/>
  <c r="P61" i="1"/>
  <c r="R13" i="1"/>
  <c r="P13" i="1"/>
  <c r="P154" i="1"/>
  <c r="P146" i="1"/>
  <c r="P138" i="1"/>
  <c r="R122" i="1"/>
  <c r="P94" i="1"/>
  <c r="R94" i="1"/>
  <c r="P86" i="1"/>
  <c r="R86" i="1"/>
  <c r="R27" i="1"/>
  <c r="P27" i="1"/>
  <c r="P110" i="1"/>
  <c r="R97" i="1"/>
  <c r="K97" i="1"/>
  <c r="R70" i="1"/>
  <c r="P70" i="1"/>
  <c r="R45" i="1"/>
  <c r="P45" i="1"/>
  <c r="R198" i="1"/>
  <c r="R193" i="1"/>
  <c r="R190" i="1"/>
  <c r="R185" i="1"/>
  <c r="R182" i="1"/>
  <c r="R177" i="1"/>
  <c r="R174" i="1"/>
  <c r="R169" i="1"/>
  <c r="R166" i="1"/>
  <c r="R161" i="1"/>
  <c r="R158" i="1"/>
  <c r="R153" i="1"/>
  <c r="R150" i="1"/>
  <c r="R145" i="1"/>
  <c r="R142" i="1"/>
  <c r="R137" i="1"/>
  <c r="R134" i="1"/>
  <c r="K132" i="1"/>
  <c r="R131" i="1"/>
  <c r="P127" i="1"/>
  <c r="K115" i="1"/>
  <c r="P107" i="1"/>
  <c r="K102" i="1"/>
  <c r="K152" i="1"/>
  <c r="K144" i="1"/>
  <c r="R155" i="1"/>
  <c r="R152" i="1"/>
  <c r="R147" i="1"/>
  <c r="R144" i="1"/>
  <c r="R139" i="1"/>
  <c r="R136" i="1"/>
  <c r="R130" i="1"/>
  <c r="R120" i="1"/>
  <c r="P119" i="1"/>
  <c r="R105" i="1"/>
  <c r="K104" i="1"/>
  <c r="R56" i="1"/>
  <c r="P56" i="1"/>
  <c r="K56" i="1"/>
  <c r="P167" i="1"/>
  <c r="P159" i="1"/>
  <c r="P151" i="1"/>
  <c r="P143" i="1"/>
  <c r="P135" i="1"/>
  <c r="K108" i="1"/>
  <c r="R107" i="1"/>
  <c r="R149" i="1"/>
  <c r="R141" i="1"/>
  <c r="R133" i="1"/>
  <c r="K124" i="1"/>
  <c r="R123" i="1"/>
  <c r="R111" i="1"/>
  <c r="K110" i="1"/>
  <c r="K86" i="1"/>
  <c r="R85" i="1"/>
  <c r="R58" i="1"/>
  <c r="P58" i="1"/>
  <c r="K58" i="1"/>
  <c r="P129" i="1"/>
  <c r="P121" i="1"/>
  <c r="P113" i="1"/>
  <c r="P105" i="1"/>
  <c r="P97" i="1"/>
  <c r="P89" i="1"/>
  <c r="K88" i="1"/>
  <c r="K77" i="1"/>
  <c r="K75" i="1"/>
  <c r="R66" i="1"/>
  <c r="P66" i="1"/>
  <c r="R65" i="1"/>
  <c r="R63" i="1"/>
  <c r="P63" i="1"/>
  <c r="K62" i="1"/>
  <c r="R60" i="1"/>
  <c r="P60" i="1"/>
  <c r="K51" i="1"/>
  <c r="R44" i="1"/>
  <c r="P44" i="1"/>
  <c r="R37" i="1"/>
  <c r="P37" i="1"/>
  <c r="K36" i="1"/>
  <c r="P90" i="1"/>
  <c r="R79" i="1"/>
  <c r="P79" i="1"/>
  <c r="R62" i="1"/>
  <c r="P62" i="1"/>
  <c r="K53" i="1"/>
  <c r="R49" i="1"/>
  <c r="P49" i="1"/>
  <c r="R47" i="1"/>
  <c r="P47" i="1"/>
  <c r="K46" i="1"/>
  <c r="R36" i="1"/>
  <c r="P36" i="1"/>
  <c r="P99" i="1"/>
  <c r="P91" i="1"/>
  <c r="P83" i="1"/>
  <c r="R80" i="1"/>
  <c r="P80" i="1"/>
  <c r="R64" i="1"/>
  <c r="P64" i="1"/>
  <c r="R46" i="1"/>
  <c r="P46" i="1"/>
  <c r="R39" i="1"/>
  <c r="P39" i="1"/>
  <c r="R28" i="1"/>
  <c r="P28" i="1"/>
  <c r="R14" i="1"/>
  <c r="P14" i="1"/>
  <c r="K14" i="1"/>
  <c r="K83" i="1"/>
  <c r="R81" i="1"/>
  <c r="R78" i="1"/>
  <c r="P78" i="1"/>
  <c r="R76" i="1"/>
  <c r="P76" i="1"/>
  <c r="K71" i="1"/>
  <c r="P69" i="1"/>
  <c r="P67" i="1"/>
  <c r="P59" i="1"/>
  <c r="K57" i="1"/>
  <c r="K55" i="1"/>
  <c r="R53" i="1"/>
  <c r="P53" i="1"/>
  <c r="K52" i="1"/>
  <c r="R50" i="1"/>
  <c r="P50" i="1"/>
  <c r="K50" i="1"/>
  <c r="R48" i="1"/>
  <c r="P48" i="1"/>
  <c r="P43" i="1"/>
  <c r="R38" i="1"/>
  <c r="P38" i="1"/>
  <c r="P125" i="1"/>
  <c r="P117" i="1"/>
  <c r="P109" i="1"/>
  <c r="P101" i="1"/>
  <c r="P93" i="1"/>
  <c r="R74" i="1"/>
  <c r="P74" i="1"/>
  <c r="R73" i="1"/>
  <c r="K69" i="1"/>
  <c r="K67" i="1"/>
  <c r="K59" i="1"/>
  <c r="R52" i="1"/>
  <c r="P52" i="1"/>
  <c r="K43" i="1"/>
  <c r="K35" i="1"/>
  <c r="K25" i="1"/>
  <c r="P25" i="1"/>
  <c r="K9" i="1"/>
  <c r="P9" i="1"/>
  <c r="R99" i="1"/>
  <c r="R91" i="1"/>
  <c r="K89" i="1"/>
  <c r="P81" i="1"/>
  <c r="R71" i="1"/>
  <c r="P71" i="1"/>
  <c r="P65" i="1"/>
  <c r="K61" i="1"/>
  <c r="R57" i="1"/>
  <c r="P57" i="1"/>
  <c r="R55" i="1"/>
  <c r="P55" i="1"/>
  <c r="K54" i="1"/>
  <c r="K45" i="1"/>
  <c r="R40" i="1"/>
  <c r="P40" i="1"/>
  <c r="K40" i="1"/>
  <c r="K85" i="1"/>
  <c r="R72" i="1"/>
  <c r="P72" i="1"/>
  <c r="K68" i="1"/>
  <c r="R54" i="1"/>
  <c r="P54" i="1"/>
  <c r="R35" i="1"/>
  <c r="P35" i="1"/>
  <c r="P82" i="1"/>
  <c r="P31" i="1"/>
  <c r="K23" i="1"/>
  <c r="P21" i="1"/>
  <c r="R12" i="1"/>
  <c r="P12" i="1"/>
  <c r="R11" i="1"/>
  <c r="K7" i="1"/>
  <c r="P5" i="1"/>
  <c r="R42" i="1"/>
  <c r="P42" i="1"/>
  <c r="R41" i="1"/>
  <c r="K39" i="1"/>
  <c r="R34" i="1"/>
  <c r="P34" i="1"/>
  <c r="R33" i="1"/>
  <c r="K31" i="1"/>
  <c r="R26" i="1"/>
  <c r="P26" i="1"/>
  <c r="R25" i="1"/>
  <c r="K21" i="1"/>
  <c r="P19" i="1"/>
  <c r="R10" i="1"/>
  <c r="P10" i="1"/>
  <c r="R9" i="1"/>
  <c r="K5" i="1"/>
  <c r="K42" i="1"/>
  <c r="K34" i="1"/>
  <c r="P29" i="1"/>
  <c r="R24" i="1"/>
  <c r="P24" i="1"/>
  <c r="K19" i="1"/>
  <c r="R8" i="1"/>
  <c r="P8" i="1"/>
  <c r="R32" i="1"/>
  <c r="P32" i="1"/>
  <c r="K29" i="1"/>
  <c r="R22" i="1"/>
  <c r="P22" i="1"/>
  <c r="P15" i="1"/>
  <c r="K8" i="1"/>
  <c r="R6" i="1"/>
  <c r="P6" i="1"/>
  <c r="R20" i="1"/>
  <c r="P20" i="1"/>
  <c r="K6" i="1"/>
  <c r="R30" i="1"/>
  <c r="P30" i="1"/>
  <c r="K27" i="1"/>
  <c r="K20" i="1"/>
  <c r="R18" i="1"/>
  <c r="P18" i="1"/>
  <c r="R17" i="1"/>
  <c r="K13" i="1"/>
  <c r="P41" i="1"/>
  <c r="P33" i="1"/>
  <c r="K18" i="1"/>
  <c r="R16" i="1"/>
  <c r="P16" i="1"/>
  <c r="R15" i="1"/>
  <c r="P4" i="1"/>
  <c r="D434" i="3" l="1"/>
  <c r="H434" i="3" s="1"/>
  <c r="D435" i="3"/>
  <c r="H435" i="3" s="1"/>
  <c r="D433" i="3"/>
  <c r="H433" i="3" s="1"/>
  <c r="I435" i="3" l="1"/>
  <c r="K435" i="3"/>
  <c r="L435" i="3"/>
  <c r="M435" i="3"/>
  <c r="I433" i="3"/>
  <c r="K433" i="3"/>
  <c r="L433" i="3"/>
  <c r="M433" i="3"/>
  <c r="I434" i="3"/>
  <c r="K434" i="3"/>
  <c r="L434" i="3"/>
  <c r="M434" i="3"/>
  <c r="J433" i="3" l="1"/>
  <c r="J434" i="3"/>
  <c r="J435" i="3"/>
  <c r="I431" i="3"/>
  <c r="K431" i="3"/>
  <c r="L431" i="3"/>
  <c r="M431" i="3"/>
  <c r="I432" i="3"/>
  <c r="K432" i="3"/>
  <c r="L432" i="3"/>
  <c r="M432" i="3"/>
  <c r="D431" i="3"/>
  <c r="H431" i="3" s="1"/>
  <c r="D432" i="3"/>
  <c r="H432" i="3"/>
  <c r="J432" i="3" l="1"/>
  <c r="J431" i="3"/>
  <c r="D430" i="3" l="1"/>
  <c r="H430" i="3" s="1"/>
  <c r="D429" i="3"/>
  <c r="H429" i="3" s="1"/>
  <c r="I429" i="3" l="1"/>
  <c r="K429" i="3"/>
  <c r="L429" i="3"/>
  <c r="M429" i="3"/>
  <c r="I430" i="3"/>
  <c r="K430" i="3"/>
  <c r="L430" i="3"/>
  <c r="M430" i="3"/>
  <c r="J430" i="3" l="1"/>
  <c r="J429" i="3"/>
  <c r="D410" i="3"/>
  <c r="H410" i="3" s="1"/>
  <c r="D411" i="3"/>
  <c r="H411" i="3" s="1"/>
  <c r="D412" i="3"/>
  <c r="H412" i="3" s="1"/>
  <c r="D413" i="3"/>
  <c r="H413" i="3" s="1"/>
  <c r="D414" i="3"/>
  <c r="H414" i="3" s="1"/>
  <c r="D415" i="3"/>
  <c r="H415" i="3" s="1"/>
  <c r="D416" i="3"/>
  <c r="H416" i="3" s="1"/>
  <c r="D417" i="3"/>
  <c r="H417" i="3" s="1"/>
  <c r="D418" i="3"/>
  <c r="H418" i="3" s="1"/>
  <c r="D419" i="3"/>
  <c r="H419" i="3" s="1"/>
  <c r="D420" i="3"/>
  <c r="H420" i="3" s="1"/>
  <c r="D421" i="3"/>
  <c r="H421" i="3" s="1"/>
  <c r="D422" i="3"/>
  <c r="D423" i="3"/>
  <c r="H423" i="3" s="1"/>
  <c r="D424" i="3"/>
  <c r="H424" i="3" s="1"/>
  <c r="D425" i="3"/>
  <c r="H425" i="3" s="1"/>
  <c r="D426" i="3"/>
  <c r="H426" i="3" s="1"/>
  <c r="D427" i="3"/>
  <c r="H427" i="3" s="1"/>
  <c r="D428" i="3"/>
  <c r="H428" i="3" s="1"/>
  <c r="H422" i="3"/>
  <c r="D409" i="3"/>
  <c r="H409" i="3" s="1"/>
  <c r="I422" i="3" l="1"/>
  <c r="K422" i="3"/>
  <c r="L422" i="3"/>
  <c r="M422" i="3"/>
  <c r="I423" i="3"/>
  <c r="K423" i="3"/>
  <c r="L423" i="3"/>
  <c r="M423" i="3"/>
  <c r="I424" i="3"/>
  <c r="K424" i="3"/>
  <c r="L424" i="3"/>
  <c r="M424" i="3"/>
  <c r="I425" i="3"/>
  <c r="K425" i="3"/>
  <c r="L425" i="3"/>
  <c r="M425" i="3"/>
  <c r="I426" i="3"/>
  <c r="K426" i="3"/>
  <c r="L426" i="3"/>
  <c r="M426" i="3"/>
  <c r="I427" i="3"/>
  <c r="K427" i="3"/>
  <c r="L427" i="3"/>
  <c r="M427" i="3"/>
  <c r="I428" i="3"/>
  <c r="K428" i="3"/>
  <c r="L428" i="3"/>
  <c r="M428" i="3"/>
  <c r="I410" i="3"/>
  <c r="K410" i="3"/>
  <c r="L410" i="3"/>
  <c r="M410" i="3"/>
  <c r="I411" i="3"/>
  <c r="K411" i="3"/>
  <c r="L411" i="3"/>
  <c r="M411" i="3"/>
  <c r="I412" i="3"/>
  <c r="K412" i="3"/>
  <c r="L412" i="3"/>
  <c r="M412" i="3"/>
  <c r="I413" i="3"/>
  <c r="K413" i="3"/>
  <c r="L413" i="3"/>
  <c r="M413" i="3"/>
  <c r="I414" i="3"/>
  <c r="K414" i="3"/>
  <c r="L414" i="3"/>
  <c r="M414" i="3"/>
  <c r="I415" i="3"/>
  <c r="K415" i="3"/>
  <c r="L415" i="3"/>
  <c r="M415" i="3"/>
  <c r="I416" i="3"/>
  <c r="K416" i="3"/>
  <c r="L416" i="3"/>
  <c r="M416" i="3"/>
  <c r="I417" i="3"/>
  <c r="K417" i="3"/>
  <c r="L417" i="3"/>
  <c r="M417" i="3"/>
  <c r="I418" i="3"/>
  <c r="K418" i="3"/>
  <c r="L418" i="3"/>
  <c r="M418" i="3"/>
  <c r="I419" i="3"/>
  <c r="K419" i="3"/>
  <c r="L419" i="3"/>
  <c r="M419" i="3"/>
  <c r="I420" i="3"/>
  <c r="K420" i="3"/>
  <c r="L420" i="3"/>
  <c r="M420" i="3"/>
  <c r="I421" i="3"/>
  <c r="K421" i="3"/>
  <c r="L421" i="3"/>
  <c r="M421" i="3"/>
  <c r="J423" i="3" l="1"/>
  <c r="J410" i="3"/>
  <c r="J427" i="3"/>
  <c r="J421" i="3"/>
  <c r="J411" i="3"/>
  <c r="J422" i="3"/>
  <c r="J419" i="3"/>
  <c r="J418" i="3"/>
  <c r="J415" i="3"/>
  <c r="J413" i="3"/>
  <c r="J428" i="3"/>
  <c r="J426" i="3"/>
  <c r="J425" i="3"/>
  <c r="J424" i="3"/>
  <c r="J417" i="3"/>
  <c r="J416" i="3"/>
  <c r="J414" i="3"/>
  <c r="J420" i="3"/>
  <c r="J412" i="3"/>
  <c r="I409" i="3"/>
  <c r="K409" i="3"/>
  <c r="L409" i="3"/>
  <c r="M409" i="3"/>
  <c r="J409" i="3" l="1"/>
  <c r="D403" i="3"/>
  <c r="H403" i="3" s="1"/>
  <c r="D404" i="3"/>
  <c r="H404" i="3" s="1"/>
  <c r="D405" i="3"/>
  <c r="H405" i="3" s="1"/>
  <c r="D406" i="3"/>
  <c r="H406" i="3" s="1"/>
  <c r="D407" i="3"/>
  <c r="H407" i="3" s="1"/>
  <c r="D408" i="3"/>
  <c r="H408" i="3" s="1"/>
  <c r="D402" i="3"/>
  <c r="H402" i="3" s="1"/>
  <c r="I402" i="3" l="1"/>
  <c r="K402" i="3"/>
  <c r="L402" i="3"/>
  <c r="M402" i="3"/>
  <c r="I403" i="3"/>
  <c r="K403" i="3"/>
  <c r="L403" i="3"/>
  <c r="M403" i="3"/>
  <c r="I404" i="3"/>
  <c r="K404" i="3"/>
  <c r="L404" i="3"/>
  <c r="M404" i="3"/>
  <c r="I405" i="3"/>
  <c r="K405" i="3"/>
  <c r="L405" i="3"/>
  <c r="M405" i="3"/>
  <c r="I406" i="3"/>
  <c r="K406" i="3"/>
  <c r="L406" i="3"/>
  <c r="M406" i="3"/>
  <c r="I407" i="3"/>
  <c r="K407" i="3"/>
  <c r="L407" i="3"/>
  <c r="M407" i="3"/>
  <c r="I408" i="3"/>
  <c r="K408" i="3"/>
  <c r="L408" i="3"/>
  <c r="M408" i="3"/>
  <c r="J407" i="3" l="1"/>
  <c r="J403" i="3"/>
  <c r="J408" i="3"/>
  <c r="J406" i="3"/>
  <c r="J404" i="3"/>
  <c r="J402" i="3"/>
  <c r="J405" i="3"/>
  <c r="D387" i="3"/>
  <c r="H387" i="3" s="1"/>
  <c r="D388" i="3"/>
  <c r="H388" i="3" s="1"/>
  <c r="D389" i="3"/>
  <c r="H389" i="3" s="1"/>
  <c r="D390" i="3"/>
  <c r="H390" i="3" s="1"/>
  <c r="D391" i="3"/>
  <c r="H391" i="3" s="1"/>
  <c r="D392" i="3"/>
  <c r="H392" i="3" s="1"/>
  <c r="D393" i="3"/>
  <c r="H393" i="3" s="1"/>
  <c r="D394" i="3"/>
  <c r="H394" i="3" s="1"/>
  <c r="D395" i="3"/>
  <c r="H395" i="3" s="1"/>
  <c r="D396" i="3"/>
  <c r="H396" i="3" s="1"/>
  <c r="D397" i="3"/>
  <c r="H397" i="3" s="1"/>
  <c r="D398" i="3"/>
  <c r="H398" i="3" s="1"/>
  <c r="D399" i="3"/>
  <c r="H399" i="3" s="1"/>
  <c r="D400" i="3"/>
  <c r="H400" i="3" s="1"/>
  <c r="D401" i="3"/>
  <c r="H401" i="3" s="1"/>
  <c r="D386" i="3"/>
  <c r="H386" i="3" s="1"/>
  <c r="I400" i="3" l="1"/>
  <c r="K400" i="3"/>
  <c r="L400" i="3"/>
  <c r="M400" i="3"/>
  <c r="I401" i="3"/>
  <c r="K401" i="3"/>
  <c r="L401" i="3"/>
  <c r="M401" i="3"/>
  <c r="J401" i="3" l="1"/>
  <c r="J400" i="3"/>
  <c r="D350" i="3"/>
  <c r="H350" i="3" s="1"/>
  <c r="D351" i="3"/>
  <c r="H351" i="3" s="1"/>
  <c r="D352" i="3"/>
  <c r="H352" i="3" s="1"/>
  <c r="D353" i="3"/>
  <c r="H353" i="3" s="1"/>
  <c r="D354" i="3"/>
  <c r="H354" i="3" s="1"/>
  <c r="D355" i="3"/>
  <c r="H355" i="3" s="1"/>
  <c r="D356" i="3"/>
  <c r="H356" i="3" s="1"/>
  <c r="D357" i="3"/>
  <c r="H357" i="3" s="1"/>
  <c r="D358" i="3"/>
  <c r="H358" i="3" s="1"/>
  <c r="D359" i="3"/>
  <c r="H359" i="3" s="1"/>
  <c r="D360" i="3"/>
  <c r="H360" i="3" s="1"/>
  <c r="D361" i="3"/>
  <c r="H361" i="3" s="1"/>
  <c r="D362" i="3"/>
  <c r="H362" i="3" s="1"/>
  <c r="D363" i="3"/>
  <c r="H363" i="3" s="1"/>
  <c r="D364" i="3"/>
  <c r="H364" i="3" s="1"/>
  <c r="D365" i="3"/>
  <c r="H365" i="3" s="1"/>
  <c r="D366" i="3"/>
  <c r="H366" i="3" s="1"/>
  <c r="D367" i="3"/>
  <c r="H367" i="3" s="1"/>
  <c r="D368" i="3"/>
  <c r="H368" i="3" s="1"/>
  <c r="D369" i="3"/>
  <c r="H369" i="3" s="1"/>
  <c r="D370" i="3"/>
  <c r="H370" i="3" s="1"/>
  <c r="D371" i="3"/>
  <c r="H371" i="3" s="1"/>
  <c r="D372" i="3"/>
  <c r="H372" i="3" s="1"/>
  <c r="D373" i="3"/>
  <c r="H373" i="3" s="1"/>
  <c r="D374" i="3"/>
  <c r="H374" i="3" s="1"/>
  <c r="D375" i="3"/>
  <c r="H375" i="3" s="1"/>
  <c r="D376" i="3"/>
  <c r="H376" i="3" s="1"/>
  <c r="D377" i="3"/>
  <c r="H377" i="3" s="1"/>
  <c r="D378" i="3"/>
  <c r="H378" i="3" s="1"/>
  <c r="D379" i="3"/>
  <c r="H379" i="3" s="1"/>
  <c r="D380" i="3"/>
  <c r="H380" i="3" s="1"/>
  <c r="D381" i="3"/>
  <c r="H381" i="3" s="1"/>
  <c r="D382" i="3"/>
  <c r="H382" i="3" s="1"/>
  <c r="D383" i="3"/>
  <c r="H383" i="3" s="1"/>
  <c r="D384" i="3"/>
  <c r="H384" i="3" s="1"/>
  <c r="D385" i="3"/>
  <c r="H385" i="3" s="1"/>
  <c r="I392" i="3" l="1"/>
  <c r="K392" i="3"/>
  <c r="L392" i="3"/>
  <c r="M392" i="3"/>
  <c r="I393" i="3"/>
  <c r="K393" i="3"/>
  <c r="L393" i="3"/>
  <c r="M393" i="3"/>
  <c r="I394" i="3"/>
  <c r="K394" i="3"/>
  <c r="L394" i="3"/>
  <c r="M394" i="3"/>
  <c r="I395" i="3"/>
  <c r="K395" i="3"/>
  <c r="L395" i="3"/>
  <c r="M395" i="3"/>
  <c r="I396" i="3"/>
  <c r="K396" i="3"/>
  <c r="L396" i="3"/>
  <c r="M396" i="3"/>
  <c r="I397" i="3"/>
  <c r="K397" i="3"/>
  <c r="L397" i="3"/>
  <c r="M397" i="3"/>
  <c r="I398" i="3"/>
  <c r="K398" i="3"/>
  <c r="L398" i="3"/>
  <c r="M398" i="3"/>
  <c r="I399" i="3"/>
  <c r="K399" i="3"/>
  <c r="L399" i="3"/>
  <c r="M399" i="3"/>
  <c r="J399" i="3" l="1"/>
  <c r="J397" i="3"/>
  <c r="J395" i="3"/>
  <c r="J393" i="3"/>
  <c r="J394" i="3"/>
  <c r="J398" i="3"/>
  <c r="J392" i="3"/>
  <c r="J396" i="3"/>
  <c r="I386" i="3"/>
  <c r="K386" i="3"/>
  <c r="L386" i="3"/>
  <c r="M386" i="3"/>
  <c r="I387" i="3"/>
  <c r="K387" i="3"/>
  <c r="L387" i="3"/>
  <c r="M387" i="3"/>
  <c r="I388" i="3"/>
  <c r="K388" i="3"/>
  <c r="L388" i="3"/>
  <c r="M388" i="3"/>
  <c r="I389" i="3"/>
  <c r="K389" i="3"/>
  <c r="L389" i="3"/>
  <c r="M389" i="3"/>
  <c r="I390" i="3"/>
  <c r="K390" i="3"/>
  <c r="L390" i="3"/>
  <c r="M390" i="3"/>
  <c r="I391" i="3"/>
  <c r="K391" i="3"/>
  <c r="L391" i="3"/>
  <c r="M391" i="3"/>
  <c r="J391" i="3" l="1"/>
  <c r="J387" i="3"/>
  <c r="J389" i="3"/>
  <c r="J388" i="3"/>
  <c r="J390" i="3"/>
  <c r="J386" i="3"/>
  <c r="I363" i="3"/>
  <c r="K363" i="3"/>
  <c r="L363" i="3"/>
  <c r="M363" i="3"/>
  <c r="I364" i="3"/>
  <c r="K364" i="3"/>
  <c r="L364" i="3"/>
  <c r="M364" i="3"/>
  <c r="I365" i="3"/>
  <c r="K365" i="3"/>
  <c r="L365" i="3"/>
  <c r="M365" i="3"/>
  <c r="I385" i="3"/>
  <c r="K385" i="3"/>
  <c r="L385" i="3"/>
  <c r="M385" i="3"/>
  <c r="I383" i="3"/>
  <c r="K383" i="3"/>
  <c r="L383" i="3"/>
  <c r="M383" i="3"/>
  <c r="I384" i="3"/>
  <c r="K384" i="3"/>
  <c r="L384" i="3"/>
  <c r="M384" i="3"/>
  <c r="I377" i="3"/>
  <c r="K377" i="3"/>
  <c r="L377" i="3"/>
  <c r="M377" i="3"/>
  <c r="I378" i="3"/>
  <c r="K378" i="3"/>
  <c r="L378" i="3"/>
  <c r="M378" i="3"/>
  <c r="I379" i="3"/>
  <c r="K379" i="3"/>
  <c r="L379" i="3"/>
  <c r="M379" i="3"/>
  <c r="I380" i="3"/>
  <c r="K380" i="3"/>
  <c r="L380" i="3"/>
  <c r="M380" i="3"/>
  <c r="I381" i="3"/>
  <c r="K381" i="3"/>
  <c r="L381" i="3"/>
  <c r="M381" i="3"/>
  <c r="I382" i="3"/>
  <c r="K382" i="3"/>
  <c r="L382" i="3"/>
  <c r="M382" i="3"/>
  <c r="I376" i="3"/>
  <c r="K376" i="3"/>
  <c r="L376" i="3"/>
  <c r="M376" i="3"/>
  <c r="J365" i="3" l="1"/>
  <c r="J364" i="3"/>
  <c r="J363" i="3"/>
  <c r="J379" i="3"/>
  <c r="J377" i="3"/>
  <c r="J382" i="3"/>
  <c r="J378" i="3"/>
  <c r="J380" i="3"/>
  <c r="J385" i="3"/>
  <c r="J376" i="3"/>
  <c r="J381" i="3"/>
  <c r="J383" i="3"/>
  <c r="J384" i="3"/>
  <c r="I366" i="3" l="1"/>
  <c r="K366" i="3"/>
  <c r="L366" i="3"/>
  <c r="M366" i="3"/>
  <c r="I367" i="3"/>
  <c r="K367" i="3"/>
  <c r="L367" i="3"/>
  <c r="M367" i="3"/>
  <c r="I368" i="3"/>
  <c r="K368" i="3"/>
  <c r="L368" i="3"/>
  <c r="M368" i="3"/>
  <c r="I369" i="3"/>
  <c r="K369" i="3"/>
  <c r="L369" i="3"/>
  <c r="M369" i="3"/>
  <c r="I370" i="3"/>
  <c r="K370" i="3"/>
  <c r="L370" i="3"/>
  <c r="M370" i="3"/>
  <c r="I371" i="3"/>
  <c r="K371" i="3"/>
  <c r="L371" i="3"/>
  <c r="M371" i="3"/>
  <c r="I372" i="3"/>
  <c r="K372" i="3"/>
  <c r="L372" i="3"/>
  <c r="M372" i="3"/>
  <c r="I373" i="3"/>
  <c r="K373" i="3"/>
  <c r="L373" i="3"/>
  <c r="M373" i="3"/>
  <c r="I374" i="3"/>
  <c r="K374" i="3"/>
  <c r="L374" i="3"/>
  <c r="M374" i="3"/>
  <c r="I375" i="3"/>
  <c r="K375" i="3"/>
  <c r="L375" i="3"/>
  <c r="M375" i="3"/>
  <c r="J371" i="3" l="1"/>
  <c r="J373" i="3"/>
  <c r="J375" i="3"/>
  <c r="J369" i="3"/>
  <c r="J367" i="3"/>
  <c r="J370" i="3"/>
  <c r="J368" i="3"/>
  <c r="J374" i="3"/>
  <c r="J366" i="3"/>
  <c r="J372" i="3"/>
  <c r="I351" i="3" l="1"/>
  <c r="K351" i="3"/>
  <c r="L351" i="3"/>
  <c r="M351" i="3"/>
  <c r="I352" i="3"/>
  <c r="K352" i="3"/>
  <c r="L352" i="3"/>
  <c r="M352" i="3"/>
  <c r="I353" i="3"/>
  <c r="K353" i="3"/>
  <c r="L353" i="3"/>
  <c r="M353" i="3"/>
  <c r="I354" i="3"/>
  <c r="K354" i="3"/>
  <c r="L354" i="3"/>
  <c r="M354" i="3"/>
  <c r="I355" i="3"/>
  <c r="K355" i="3"/>
  <c r="L355" i="3"/>
  <c r="M355" i="3"/>
  <c r="I356" i="3"/>
  <c r="K356" i="3"/>
  <c r="L356" i="3"/>
  <c r="M356" i="3"/>
  <c r="I357" i="3"/>
  <c r="K357" i="3"/>
  <c r="L357" i="3"/>
  <c r="M357" i="3"/>
  <c r="I358" i="3"/>
  <c r="K358" i="3"/>
  <c r="L358" i="3"/>
  <c r="M358" i="3"/>
  <c r="I359" i="3"/>
  <c r="K359" i="3"/>
  <c r="L359" i="3"/>
  <c r="M359" i="3"/>
  <c r="I360" i="3"/>
  <c r="K360" i="3"/>
  <c r="L360" i="3"/>
  <c r="M360" i="3"/>
  <c r="I361" i="3"/>
  <c r="K361" i="3"/>
  <c r="L361" i="3"/>
  <c r="M361" i="3"/>
  <c r="I362" i="3"/>
  <c r="K362" i="3"/>
  <c r="L362" i="3"/>
  <c r="M362" i="3"/>
  <c r="I350" i="3"/>
  <c r="K350" i="3"/>
  <c r="L350" i="3"/>
  <c r="M350" i="3"/>
  <c r="J359" i="3" l="1"/>
  <c r="J357" i="3"/>
  <c r="J354" i="3"/>
  <c r="J352" i="3"/>
  <c r="J356" i="3"/>
  <c r="J350" i="3"/>
  <c r="J351" i="3"/>
  <c r="J358" i="3"/>
  <c r="J361" i="3"/>
  <c r="J360" i="3"/>
  <c r="J353" i="3"/>
  <c r="J362" i="3"/>
  <c r="J355" i="3"/>
  <c r="L6" i="6" l="1"/>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5" i="6"/>
  <c r="D349" i="3" l="1"/>
  <c r="H349" i="3" s="1"/>
  <c r="I349" i="3"/>
  <c r="K349" i="3"/>
  <c r="L349" i="3"/>
  <c r="M349" i="3"/>
  <c r="H347" i="3"/>
  <c r="H348" i="3"/>
  <c r="I347" i="3"/>
  <c r="K347" i="3"/>
  <c r="L347" i="3"/>
  <c r="M347" i="3"/>
  <c r="I348" i="3"/>
  <c r="K348" i="3"/>
  <c r="L348" i="3"/>
  <c r="M348" i="3"/>
  <c r="H343" i="3"/>
  <c r="H344" i="3"/>
  <c r="H345" i="3"/>
  <c r="H346"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I343" i="3"/>
  <c r="K343" i="3"/>
  <c r="L343" i="3"/>
  <c r="M343" i="3"/>
  <c r="I344" i="3"/>
  <c r="K344" i="3"/>
  <c r="L344" i="3"/>
  <c r="M344" i="3"/>
  <c r="I345" i="3"/>
  <c r="K345" i="3"/>
  <c r="L345" i="3"/>
  <c r="M345" i="3"/>
  <c r="I346" i="3"/>
  <c r="K346" i="3"/>
  <c r="L346" i="3"/>
  <c r="M346" i="3"/>
  <c r="I338" i="3"/>
  <c r="K338" i="3"/>
  <c r="L338" i="3"/>
  <c r="M338" i="3"/>
  <c r="I339" i="3"/>
  <c r="K339" i="3"/>
  <c r="L339" i="3"/>
  <c r="M339" i="3"/>
  <c r="I340" i="3"/>
  <c r="K340" i="3"/>
  <c r="L340" i="3"/>
  <c r="M340" i="3"/>
  <c r="I341" i="3"/>
  <c r="K341" i="3"/>
  <c r="L341" i="3"/>
  <c r="M341" i="3"/>
  <c r="I342" i="3"/>
  <c r="K342" i="3"/>
  <c r="L342" i="3"/>
  <c r="M342" i="3"/>
  <c r="I334" i="3"/>
  <c r="K334" i="3"/>
  <c r="L334" i="3"/>
  <c r="M334" i="3"/>
  <c r="I335" i="3"/>
  <c r="K335" i="3"/>
  <c r="L335" i="3"/>
  <c r="M335" i="3"/>
  <c r="I336" i="3"/>
  <c r="K336" i="3"/>
  <c r="L336" i="3"/>
  <c r="M336" i="3"/>
  <c r="I337" i="3"/>
  <c r="K337" i="3"/>
  <c r="L337" i="3"/>
  <c r="M337" i="3"/>
  <c r="I330" i="3"/>
  <c r="K330" i="3"/>
  <c r="L330" i="3"/>
  <c r="M330" i="3"/>
  <c r="I331" i="3"/>
  <c r="K331" i="3"/>
  <c r="L331" i="3"/>
  <c r="M331" i="3"/>
  <c r="I332" i="3"/>
  <c r="K332" i="3"/>
  <c r="L332" i="3"/>
  <c r="M332" i="3"/>
  <c r="I333" i="3"/>
  <c r="K333" i="3"/>
  <c r="L333" i="3"/>
  <c r="M333" i="3"/>
  <c r="I329" i="3"/>
  <c r="K329" i="3"/>
  <c r="L329" i="3"/>
  <c r="M329" i="3"/>
  <c r="I312" i="3"/>
  <c r="K312" i="3"/>
  <c r="L312" i="3"/>
  <c r="M312" i="3"/>
  <c r="I313" i="3"/>
  <c r="K313" i="3"/>
  <c r="L313" i="3"/>
  <c r="M313" i="3"/>
  <c r="I314" i="3"/>
  <c r="K314" i="3"/>
  <c r="L314" i="3"/>
  <c r="M314" i="3"/>
  <c r="I315" i="3"/>
  <c r="K315" i="3"/>
  <c r="L315" i="3"/>
  <c r="M315" i="3"/>
  <c r="I316" i="3"/>
  <c r="K316" i="3"/>
  <c r="L316" i="3"/>
  <c r="M316" i="3"/>
  <c r="I317" i="3"/>
  <c r="K317" i="3"/>
  <c r="L317" i="3"/>
  <c r="M317" i="3"/>
  <c r="I318" i="3"/>
  <c r="K318" i="3"/>
  <c r="L318" i="3"/>
  <c r="M318" i="3"/>
  <c r="I319" i="3"/>
  <c r="K319" i="3"/>
  <c r="L319" i="3"/>
  <c r="M319" i="3"/>
  <c r="I320" i="3"/>
  <c r="K320" i="3"/>
  <c r="L320" i="3"/>
  <c r="M320" i="3"/>
  <c r="I321" i="3"/>
  <c r="K321" i="3"/>
  <c r="L321" i="3"/>
  <c r="M321" i="3"/>
  <c r="I322" i="3"/>
  <c r="K322" i="3"/>
  <c r="L322" i="3"/>
  <c r="M322" i="3"/>
  <c r="I323" i="3"/>
  <c r="K323" i="3"/>
  <c r="L323" i="3"/>
  <c r="M323" i="3"/>
  <c r="I324" i="3"/>
  <c r="K324" i="3"/>
  <c r="L324" i="3"/>
  <c r="M324" i="3"/>
  <c r="I325" i="3"/>
  <c r="K325" i="3"/>
  <c r="L325" i="3"/>
  <c r="M325" i="3"/>
  <c r="I326" i="3"/>
  <c r="K326" i="3"/>
  <c r="L326" i="3"/>
  <c r="M326" i="3"/>
  <c r="I327" i="3"/>
  <c r="K327" i="3"/>
  <c r="L327" i="3"/>
  <c r="M327" i="3"/>
  <c r="I328" i="3"/>
  <c r="K328" i="3"/>
  <c r="L328" i="3"/>
  <c r="M328" i="3"/>
  <c r="I311" i="3"/>
  <c r="K311" i="3"/>
  <c r="L311" i="3"/>
  <c r="M311" i="3"/>
  <c r="I305" i="3"/>
  <c r="K305" i="3"/>
  <c r="L305" i="3"/>
  <c r="M305" i="3"/>
  <c r="I306" i="3"/>
  <c r="K306" i="3"/>
  <c r="L306" i="3"/>
  <c r="M306" i="3"/>
  <c r="I307" i="3"/>
  <c r="K307" i="3"/>
  <c r="L307" i="3"/>
  <c r="M307" i="3"/>
  <c r="I308" i="3"/>
  <c r="K308" i="3"/>
  <c r="L308" i="3"/>
  <c r="M308" i="3"/>
  <c r="I309" i="3"/>
  <c r="K309" i="3"/>
  <c r="L309" i="3"/>
  <c r="M309" i="3"/>
  <c r="I310" i="3"/>
  <c r="K310" i="3"/>
  <c r="L310" i="3"/>
  <c r="M310" i="3"/>
  <c r="H305" i="3"/>
  <c r="H306" i="3"/>
  <c r="H307" i="3"/>
  <c r="H308" i="3"/>
  <c r="H309" i="3"/>
  <c r="H310" i="3"/>
  <c r="I303" i="3"/>
  <c r="K303" i="3"/>
  <c r="L303" i="3"/>
  <c r="M303" i="3"/>
  <c r="I304" i="3"/>
  <c r="K304" i="3"/>
  <c r="L304" i="3"/>
  <c r="M304" i="3"/>
  <c r="D304" i="3"/>
  <c r="H304" i="3" s="1"/>
  <c r="D303" i="3"/>
  <c r="H303" i="3" s="1"/>
  <c r="N303" i="3"/>
  <c r="Q3" i="1"/>
  <c r="P34" i="6"/>
  <c r="K34" i="6"/>
  <c r="Q34" i="6" s="1"/>
  <c r="J34" i="6"/>
  <c r="I34" i="6"/>
  <c r="H34" i="6"/>
  <c r="G34" i="6"/>
  <c r="F34" i="6"/>
  <c r="E34" i="6"/>
  <c r="P33" i="6"/>
  <c r="K33" i="6"/>
  <c r="J33" i="6"/>
  <c r="I33" i="6"/>
  <c r="H33" i="6"/>
  <c r="G33" i="6"/>
  <c r="F33" i="6"/>
  <c r="Q33" i="6" s="1"/>
  <c r="E33" i="6"/>
  <c r="P32" i="6"/>
  <c r="K32" i="6"/>
  <c r="Q32" i="6" s="1"/>
  <c r="J32" i="6"/>
  <c r="I32" i="6"/>
  <c r="H32" i="6"/>
  <c r="G32" i="6"/>
  <c r="F32" i="6"/>
  <c r="E32" i="6"/>
  <c r="A32" i="6"/>
  <c r="P31" i="6"/>
  <c r="K31" i="6"/>
  <c r="Q31" i="6" s="1"/>
  <c r="J31" i="6"/>
  <c r="I31" i="6"/>
  <c r="H31" i="6"/>
  <c r="G31" i="6"/>
  <c r="F31" i="6"/>
  <c r="E31" i="6"/>
  <c r="P30" i="6"/>
  <c r="K30" i="6"/>
  <c r="J30" i="6"/>
  <c r="I30" i="6"/>
  <c r="H30" i="6"/>
  <c r="G30" i="6"/>
  <c r="F30" i="6"/>
  <c r="Q30" i="6" s="1"/>
  <c r="E30" i="6"/>
  <c r="P29" i="6"/>
  <c r="K29" i="6"/>
  <c r="Q29" i="6" s="1"/>
  <c r="J29" i="6"/>
  <c r="I29" i="6"/>
  <c r="H29" i="6"/>
  <c r="G29" i="6"/>
  <c r="F29" i="6"/>
  <c r="E29" i="6"/>
  <c r="P28" i="6"/>
  <c r="K28" i="6"/>
  <c r="J28" i="6"/>
  <c r="Q28" i="6" s="1"/>
  <c r="I28" i="6"/>
  <c r="H28" i="6"/>
  <c r="G28" i="6"/>
  <c r="F28" i="6"/>
  <c r="E28" i="6"/>
  <c r="P27" i="6"/>
  <c r="K27" i="6"/>
  <c r="Q27" i="6" s="1"/>
  <c r="J27" i="6"/>
  <c r="I27" i="6"/>
  <c r="H27" i="6"/>
  <c r="G27" i="6"/>
  <c r="F27" i="6"/>
  <c r="E27" i="6"/>
  <c r="P26" i="6"/>
  <c r="K26" i="6"/>
  <c r="Q26" i="6" s="1"/>
  <c r="J26" i="6"/>
  <c r="I26" i="6"/>
  <c r="H26" i="6"/>
  <c r="G26" i="6"/>
  <c r="F26" i="6"/>
  <c r="E26" i="6"/>
  <c r="P25" i="6"/>
  <c r="K25" i="6"/>
  <c r="J25" i="6"/>
  <c r="I25" i="6"/>
  <c r="Q25" i="6" s="1"/>
  <c r="H25" i="6"/>
  <c r="G25" i="6"/>
  <c r="F25" i="6"/>
  <c r="E25" i="6"/>
  <c r="P24" i="6"/>
  <c r="K24" i="6"/>
  <c r="Q24" i="6" s="1"/>
  <c r="J24" i="6"/>
  <c r="I24" i="6"/>
  <c r="H24" i="6"/>
  <c r="G24" i="6"/>
  <c r="F24" i="6"/>
  <c r="E24" i="6"/>
  <c r="P23" i="6"/>
  <c r="K23" i="6"/>
  <c r="Q23" i="6" s="1"/>
  <c r="J23" i="6"/>
  <c r="I23" i="6"/>
  <c r="H23" i="6"/>
  <c r="G23" i="6"/>
  <c r="F23" i="6"/>
  <c r="E23" i="6"/>
  <c r="A23" i="6"/>
  <c r="A24" i="6" s="1"/>
  <c r="A25" i="6" s="1"/>
  <c r="A26" i="6" s="1"/>
  <c r="A27" i="6" s="1"/>
  <c r="A28" i="6" s="1"/>
  <c r="P22" i="6"/>
  <c r="K22" i="6"/>
  <c r="Q22" i="6" s="1"/>
  <c r="J22" i="6"/>
  <c r="I22" i="6"/>
  <c r="H22" i="6"/>
  <c r="G22" i="6"/>
  <c r="F22" i="6"/>
  <c r="E22" i="6"/>
  <c r="P21" i="6"/>
  <c r="K21" i="6"/>
  <c r="J21" i="6"/>
  <c r="I21" i="6"/>
  <c r="H21" i="6"/>
  <c r="G21" i="6"/>
  <c r="F21" i="6"/>
  <c r="Q21" i="6" s="1"/>
  <c r="E21" i="6"/>
  <c r="P20" i="6"/>
  <c r="K20" i="6"/>
  <c r="Q20" i="6" s="1"/>
  <c r="J20" i="6"/>
  <c r="I20" i="6"/>
  <c r="H20" i="6"/>
  <c r="G20" i="6"/>
  <c r="F20" i="6"/>
  <c r="E20" i="6"/>
  <c r="A20" i="6"/>
  <c r="P19" i="6"/>
  <c r="K19" i="6"/>
  <c r="Q19" i="6" s="1"/>
  <c r="J19" i="6"/>
  <c r="I19" i="6"/>
  <c r="H19" i="6"/>
  <c r="G19" i="6"/>
  <c r="F19" i="6"/>
  <c r="E19" i="6"/>
  <c r="P18" i="6"/>
  <c r="K18" i="6"/>
  <c r="J18" i="6"/>
  <c r="I18" i="6"/>
  <c r="H18" i="6"/>
  <c r="G18" i="6"/>
  <c r="F18" i="6"/>
  <c r="E18" i="6"/>
  <c r="Q18" i="6" s="1"/>
  <c r="A18" i="6"/>
  <c r="P17" i="6"/>
  <c r="K17" i="6"/>
  <c r="Q17" i="6" s="1"/>
  <c r="J17" i="6"/>
  <c r="I17" i="6"/>
  <c r="H17" i="6"/>
  <c r="G17" i="6"/>
  <c r="F17" i="6"/>
  <c r="E17" i="6"/>
  <c r="P16" i="6"/>
  <c r="K16" i="6"/>
  <c r="Q16" i="6" s="1"/>
  <c r="J16" i="6"/>
  <c r="I16" i="6"/>
  <c r="H16" i="6"/>
  <c r="G16" i="6"/>
  <c r="F16" i="6"/>
  <c r="E16" i="6"/>
  <c r="A16" i="6"/>
  <c r="P15" i="6"/>
  <c r="K15" i="6"/>
  <c r="Q15" i="6" s="1"/>
  <c r="J15" i="6"/>
  <c r="I15" i="6"/>
  <c r="H15" i="6"/>
  <c r="G15" i="6"/>
  <c r="F15" i="6"/>
  <c r="E15" i="6"/>
  <c r="Q14" i="6"/>
  <c r="K14" i="6"/>
  <c r="J14" i="6"/>
  <c r="I14" i="6"/>
  <c r="H14" i="6"/>
  <c r="G14" i="6"/>
  <c r="F14" i="6"/>
  <c r="E14" i="6"/>
  <c r="P13" i="6"/>
  <c r="K13" i="6"/>
  <c r="Q13" i="6" s="1"/>
  <c r="J13" i="6"/>
  <c r="I13" i="6"/>
  <c r="H13" i="6"/>
  <c r="G13" i="6"/>
  <c r="F13" i="6"/>
  <c r="E13" i="6"/>
  <c r="P12" i="6"/>
  <c r="K12" i="6"/>
  <c r="Q12" i="6" s="1"/>
  <c r="J12" i="6"/>
  <c r="I12" i="6"/>
  <c r="H12" i="6"/>
  <c r="G12" i="6"/>
  <c r="F12" i="6"/>
  <c r="E12" i="6"/>
  <c r="P11" i="6"/>
  <c r="K11" i="6"/>
  <c r="Q11" i="6" s="1"/>
  <c r="J11" i="6"/>
  <c r="I11" i="6"/>
  <c r="H11" i="6"/>
  <c r="G11" i="6"/>
  <c r="F11" i="6"/>
  <c r="E11" i="6"/>
  <c r="A11" i="6"/>
  <c r="P10" i="6"/>
  <c r="K10" i="6"/>
  <c r="Q10" i="6" s="1"/>
  <c r="J10" i="6"/>
  <c r="I10" i="6"/>
  <c r="H10" i="6"/>
  <c r="G10" i="6"/>
  <c r="F10" i="6"/>
  <c r="E10" i="6"/>
  <c r="P9" i="6"/>
  <c r="K9" i="6"/>
  <c r="J9" i="6"/>
  <c r="I9" i="6"/>
  <c r="H9" i="6"/>
  <c r="G9" i="6"/>
  <c r="F9" i="6"/>
  <c r="E9" i="6"/>
  <c r="Q9" i="6" s="1"/>
  <c r="P8" i="6"/>
  <c r="K8" i="6"/>
  <c r="Q8" i="6" s="1"/>
  <c r="J8" i="6"/>
  <c r="I8" i="6"/>
  <c r="H8" i="6"/>
  <c r="G8" i="6"/>
  <c r="F8" i="6"/>
  <c r="E8" i="6"/>
  <c r="P7" i="6"/>
  <c r="K7" i="6"/>
  <c r="J7" i="6"/>
  <c r="I7" i="6"/>
  <c r="H7" i="6"/>
  <c r="G7" i="6"/>
  <c r="F7" i="6"/>
  <c r="Q7" i="6"/>
  <c r="E7" i="6"/>
  <c r="P6" i="6"/>
  <c r="K6" i="6"/>
  <c r="Q6" i="6" s="1"/>
  <c r="J6" i="6"/>
  <c r="I6" i="6"/>
  <c r="H6" i="6"/>
  <c r="G6" i="6"/>
  <c r="F6" i="6"/>
  <c r="E6" i="6"/>
  <c r="A6" i="6"/>
  <c r="A7" i="6"/>
  <c r="A8" i="6" s="1"/>
  <c r="A9" i="6" s="1"/>
  <c r="P5" i="6"/>
  <c r="K5" i="6"/>
  <c r="J5" i="6"/>
  <c r="I5" i="6"/>
  <c r="H5" i="6"/>
  <c r="G5" i="6"/>
  <c r="F5" i="6"/>
  <c r="E5" i="6"/>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 i="3"/>
  <c r="I298" i="3"/>
  <c r="K298" i="3"/>
  <c r="L298" i="3"/>
  <c r="M298" i="3"/>
  <c r="I299" i="3"/>
  <c r="K299" i="3"/>
  <c r="L299" i="3"/>
  <c r="M299" i="3"/>
  <c r="I300" i="3"/>
  <c r="K300" i="3"/>
  <c r="L300" i="3"/>
  <c r="M300" i="3"/>
  <c r="I301" i="3"/>
  <c r="K301" i="3"/>
  <c r="L301" i="3"/>
  <c r="M301" i="3"/>
  <c r="I302" i="3"/>
  <c r="K302" i="3"/>
  <c r="L302" i="3"/>
  <c r="M302" i="3"/>
  <c r="I3" i="3"/>
  <c r="K3" i="3"/>
  <c r="L3" i="3"/>
  <c r="M3" i="3"/>
  <c r="I4" i="3"/>
  <c r="K4" i="3"/>
  <c r="L4" i="3"/>
  <c r="M4" i="3"/>
  <c r="I5" i="3"/>
  <c r="K5" i="3"/>
  <c r="L5" i="3"/>
  <c r="M5" i="3"/>
  <c r="I6" i="3"/>
  <c r="K6" i="3"/>
  <c r="L6" i="3"/>
  <c r="M6" i="3"/>
  <c r="I7" i="3"/>
  <c r="K7" i="3"/>
  <c r="L7" i="3"/>
  <c r="M7" i="3"/>
  <c r="I8" i="3"/>
  <c r="K8" i="3"/>
  <c r="L8" i="3"/>
  <c r="M8" i="3"/>
  <c r="I9" i="3"/>
  <c r="K9" i="3"/>
  <c r="L9" i="3"/>
  <c r="M9" i="3"/>
  <c r="I10" i="3"/>
  <c r="K10" i="3"/>
  <c r="L10" i="3"/>
  <c r="M10" i="3"/>
  <c r="I11" i="3"/>
  <c r="K11" i="3"/>
  <c r="L11" i="3"/>
  <c r="M11" i="3"/>
  <c r="I12" i="3"/>
  <c r="K12" i="3"/>
  <c r="L12" i="3"/>
  <c r="M12" i="3"/>
  <c r="I13" i="3"/>
  <c r="K13" i="3"/>
  <c r="L13" i="3"/>
  <c r="M13" i="3"/>
  <c r="I14" i="3"/>
  <c r="K14" i="3"/>
  <c r="L14" i="3"/>
  <c r="M14" i="3"/>
  <c r="D299" i="3"/>
  <c r="H299" i="3" s="1"/>
  <c r="D300" i="3"/>
  <c r="H300" i="3" s="1"/>
  <c r="D301" i="3"/>
  <c r="H301" i="3" s="1"/>
  <c r="D302" i="3"/>
  <c r="H302" i="3" s="1"/>
  <c r="D298" i="3"/>
  <c r="H298" i="3" s="1"/>
  <c r="N3" i="1"/>
  <c r="O3" i="1"/>
  <c r="J3" i="1"/>
  <c r="L3" i="1"/>
  <c r="M3" i="1"/>
  <c r="I15" i="3"/>
  <c r="K15" i="3"/>
  <c r="L15" i="3"/>
  <c r="M15" i="3"/>
  <c r="I16" i="3"/>
  <c r="K16" i="3"/>
  <c r="L16" i="3"/>
  <c r="M16" i="3"/>
  <c r="I17" i="3"/>
  <c r="K17" i="3"/>
  <c r="L17" i="3"/>
  <c r="M17" i="3"/>
  <c r="I18" i="3"/>
  <c r="K18" i="3"/>
  <c r="L18" i="3"/>
  <c r="M18" i="3"/>
  <c r="I19" i="3"/>
  <c r="K19" i="3"/>
  <c r="L19" i="3"/>
  <c r="M19" i="3"/>
  <c r="I20" i="3"/>
  <c r="K20" i="3"/>
  <c r="L20" i="3"/>
  <c r="M20" i="3"/>
  <c r="I21" i="3"/>
  <c r="K21" i="3"/>
  <c r="L21" i="3"/>
  <c r="M21" i="3"/>
  <c r="I22" i="3"/>
  <c r="K22" i="3"/>
  <c r="L22" i="3"/>
  <c r="M22" i="3"/>
  <c r="I23" i="3"/>
  <c r="K23" i="3"/>
  <c r="L23" i="3"/>
  <c r="M23" i="3"/>
  <c r="I24" i="3"/>
  <c r="K24" i="3"/>
  <c r="L24" i="3"/>
  <c r="M24" i="3"/>
  <c r="I25" i="3"/>
  <c r="K25" i="3"/>
  <c r="L25" i="3"/>
  <c r="M25" i="3"/>
  <c r="I26" i="3"/>
  <c r="K26" i="3"/>
  <c r="L26" i="3"/>
  <c r="M26" i="3"/>
  <c r="I27" i="3"/>
  <c r="K27" i="3"/>
  <c r="L27" i="3"/>
  <c r="M27" i="3"/>
  <c r="I28" i="3"/>
  <c r="K28" i="3"/>
  <c r="L28" i="3"/>
  <c r="M28" i="3"/>
  <c r="I29" i="3"/>
  <c r="K29" i="3"/>
  <c r="L29" i="3"/>
  <c r="M29" i="3"/>
  <c r="I30" i="3"/>
  <c r="K30" i="3"/>
  <c r="L30" i="3"/>
  <c r="M30" i="3"/>
  <c r="I31" i="3"/>
  <c r="K31" i="3"/>
  <c r="L31" i="3"/>
  <c r="M31" i="3"/>
  <c r="I32" i="3"/>
  <c r="K32" i="3"/>
  <c r="L32" i="3"/>
  <c r="M32" i="3"/>
  <c r="I33" i="3"/>
  <c r="K33" i="3"/>
  <c r="L33" i="3"/>
  <c r="M33" i="3"/>
  <c r="I34" i="3"/>
  <c r="K34" i="3"/>
  <c r="L34" i="3"/>
  <c r="M34" i="3"/>
  <c r="I35" i="3"/>
  <c r="K35" i="3"/>
  <c r="L35" i="3"/>
  <c r="M35" i="3"/>
  <c r="I36" i="3"/>
  <c r="K36" i="3"/>
  <c r="L36" i="3"/>
  <c r="M36" i="3"/>
  <c r="I37" i="3"/>
  <c r="K37" i="3"/>
  <c r="L37" i="3"/>
  <c r="M37" i="3"/>
  <c r="I38" i="3"/>
  <c r="K38" i="3"/>
  <c r="L38" i="3"/>
  <c r="M38" i="3"/>
  <c r="I39" i="3"/>
  <c r="K39" i="3"/>
  <c r="L39" i="3"/>
  <c r="M39" i="3"/>
  <c r="I40" i="3"/>
  <c r="K40" i="3"/>
  <c r="L40" i="3"/>
  <c r="M40" i="3"/>
  <c r="I41" i="3"/>
  <c r="K41" i="3"/>
  <c r="L41" i="3"/>
  <c r="M41" i="3"/>
  <c r="I42" i="3"/>
  <c r="K42" i="3"/>
  <c r="L42" i="3"/>
  <c r="M42" i="3"/>
  <c r="I43" i="3"/>
  <c r="K43" i="3"/>
  <c r="L43" i="3"/>
  <c r="M43" i="3"/>
  <c r="I44" i="3"/>
  <c r="K44" i="3"/>
  <c r="L44" i="3"/>
  <c r="M44" i="3"/>
  <c r="I45" i="3"/>
  <c r="K45" i="3"/>
  <c r="L45" i="3"/>
  <c r="M45" i="3"/>
  <c r="I46" i="3"/>
  <c r="K46" i="3"/>
  <c r="L46" i="3"/>
  <c r="M46" i="3"/>
  <c r="I47" i="3"/>
  <c r="K47" i="3"/>
  <c r="L47" i="3"/>
  <c r="M47" i="3"/>
  <c r="I48" i="3"/>
  <c r="K48" i="3"/>
  <c r="L48" i="3"/>
  <c r="M48" i="3"/>
  <c r="I49" i="3"/>
  <c r="K49" i="3"/>
  <c r="L49" i="3"/>
  <c r="M49" i="3"/>
  <c r="I50" i="3"/>
  <c r="K50" i="3"/>
  <c r="L50" i="3"/>
  <c r="M50" i="3"/>
  <c r="I51" i="3"/>
  <c r="K51" i="3"/>
  <c r="L51" i="3"/>
  <c r="M51" i="3"/>
  <c r="I52" i="3"/>
  <c r="K52" i="3"/>
  <c r="L52" i="3"/>
  <c r="M52" i="3"/>
  <c r="I53" i="3"/>
  <c r="K53" i="3"/>
  <c r="L53" i="3"/>
  <c r="M53" i="3"/>
  <c r="I54" i="3"/>
  <c r="K54" i="3"/>
  <c r="L54" i="3"/>
  <c r="M54" i="3"/>
  <c r="I55" i="3"/>
  <c r="K55" i="3"/>
  <c r="L55" i="3"/>
  <c r="M55" i="3"/>
  <c r="I56" i="3"/>
  <c r="K56" i="3"/>
  <c r="L56" i="3"/>
  <c r="M56" i="3"/>
  <c r="I57" i="3"/>
  <c r="K57" i="3"/>
  <c r="L57" i="3"/>
  <c r="M57" i="3"/>
  <c r="I58" i="3"/>
  <c r="K58" i="3"/>
  <c r="L58" i="3"/>
  <c r="M58" i="3"/>
  <c r="I59" i="3"/>
  <c r="K59" i="3"/>
  <c r="L59" i="3"/>
  <c r="M59" i="3"/>
  <c r="I60" i="3"/>
  <c r="K60" i="3"/>
  <c r="L60" i="3"/>
  <c r="M60" i="3"/>
  <c r="I61" i="3"/>
  <c r="K61" i="3"/>
  <c r="L61" i="3"/>
  <c r="M61" i="3"/>
  <c r="I62" i="3"/>
  <c r="K62" i="3"/>
  <c r="L62" i="3"/>
  <c r="M62" i="3"/>
  <c r="I63" i="3"/>
  <c r="K63" i="3"/>
  <c r="L63" i="3"/>
  <c r="M63" i="3"/>
  <c r="I64" i="3"/>
  <c r="K64" i="3"/>
  <c r="L64" i="3"/>
  <c r="M64" i="3"/>
  <c r="I65" i="3"/>
  <c r="K65" i="3"/>
  <c r="L65" i="3"/>
  <c r="M65" i="3"/>
  <c r="I66" i="3"/>
  <c r="K66" i="3"/>
  <c r="L66" i="3"/>
  <c r="M66" i="3"/>
  <c r="I67" i="3"/>
  <c r="K67" i="3"/>
  <c r="L67" i="3"/>
  <c r="M67" i="3"/>
  <c r="I68" i="3"/>
  <c r="K68" i="3"/>
  <c r="L68" i="3"/>
  <c r="M68" i="3"/>
  <c r="I69" i="3"/>
  <c r="K69" i="3"/>
  <c r="L69" i="3"/>
  <c r="M69" i="3"/>
  <c r="I70" i="3"/>
  <c r="K70" i="3"/>
  <c r="L70" i="3"/>
  <c r="M70" i="3"/>
  <c r="I71" i="3"/>
  <c r="K71" i="3"/>
  <c r="L71" i="3"/>
  <c r="M71" i="3"/>
  <c r="I72" i="3"/>
  <c r="K72" i="3"/>
  <c r="L72" i="3"/>
  <c r="M72" i="3"/>
  <c r="I73" i="3"/>
  <c r="K73" i="3"/>
  <c r="L73" i="3"/>
  <c r="M73" i="3"/>
  <c r="I74" i="3"/>
  <c r="K74" i="3"/>
  <c r="L74" i="3"/>
  <c r="M74" i="3"/>
  <c r="I75" i="3"/>
  <c r="K75" i="3"/>
  <c r="L75" i="3"/>
  <c r="M75" i="3"/>
  <c r="I76" i="3"/>
  <c r="K76" i="3"/>
  <c r="L76" i="3"/>
  <c r="M76" i="3"/>
  <c r="I77" i="3"/>
  <c r="K77" i="3"/>
  <c r="L77" i="3"/>
  <c r="M77" i="3"/>
  <c r="I78" i="3"/>
  <c r="K78" i="3"/>
  <c r="L78" i="3"/>
  <c r="M78" i="3"/>
  <c r="I79" i="3"/>
  <c r="K79" i="3"/>
  <c r="L79" i="3"/>
  <c r="M79" i="3"/>
  <c r="I80" i="3"/>
  <c r="K80" i="3"/>
  <c r="L80" i="3"/>
  <c r="M80" i="3"/>
  <c r="I81" i="3"/>
  <c r="K81" i="3"/>
  <c r="L81" i="3"/>
  <c r="M81" i="3"/>
  <c r="I82" i="3"/>
  <c r="K82" i="3"/>
  <c r="L82" i="3"/>
  <c r="M82" i="3"/>
  <c r="I83" i="3"/>
  <c r="K83" i="3"/>
  <c r="L83" i="3"/>
  <c r="M83" i="3"/>
  <c r="I84" i="3"/>
  <c r="K84" i="3"/>
  <c r="L84" i="3"/>
  <c r="M84" i="3"/>
  <c r="I85" i="3"/>
  <c r="K85" i="3"/>
  <c r="L85" i="3"/>
  <c r="M85" i="3"/>
  <c r="I86" i="3"/>
  <c r="K86" i="3"/>
  <c r="L86" i="3"/>
  <c r="M86" i="3"/>
  <c r="I87" i="3"/>
  <c r="K87" i="3"/>
  <c r="L87" i="3"/>
  <c r="M87" i="3"/>
  <c r="I88" i="3"/>
  <c r="K88" i="3"/>
  <c r="L88" i="3"/>
  <c r="M88" i="3"/>
  <c r="I89" i="3"/>
  <c r="K89" i="3"/>
  <c r="L89" i="3"/>
  <c r="M89" i="3"/>
  <c r="I90" i="3"/>
  <c r="K90" i="3"/>
  <c r="L90" i="3"/>
  <c r="M90" i="3"/>
  <c r="I91" i="3"/>
  <c r="K91" i="3"/>
  <c r="L91" i="3"/>
  <c r="M91" i="3"/>
  <c r="I92" i="3"/>
  <c r="K92" i="3"/>
  <c r="L92" i="3"/>
  <c r="M92" i="3"/>
  <c r="I93" i="3"/>
  <c r="K93" i="3"/>
  <c r="L93" i="3"/>
  <c r="M93" i="3"/>
  <c r="I94" i="3"/>
  <c r="K94" i="3"/>
  <c r="L94" i="3"/>
  <c r="M94" i="3"/>
  <c r="I95" i="3"/>
  <c r="K95" i="3"/>
  <c r="L95" i="3"/>
  <c r="M95" i="3"/>
  <c r="I96" i="3"/>
  <c r="K96" i="3"/>
  <c r="L96" i="3"/>
  <c r="M96" i="3"/>
  <c r="I97" i="3"/>
  <c r="K97" i="3"/>
  <c r="L97" i="3"/>
  <c r="M97" i="3"/>
  <c r="I98" i="3"/>
  <c r="K98" i="3"/>
  <c r="L98" i="3"/>
  <c r="M98" i="3"/>
  <c r="I99" i="3"/>
  <c r="K99" i="3"/>
  <c r="L99" i="3"/>
  <c r="M99" i="3"/>
  <c r="I100" i="3"/>
  <c r="K100" i="3"/>
  <c r="L100" i="3"/>
  <c r="M100" i="3"/>
  <c r="I101" i="3"/>
  <c r="K101" i="3"/>
  <c r="L101" i="3"/>
  <c r="M101" i="3"/>
  <c r="I102" i="3"/>
  <c r="K102" i="3"/>
  <c r="L102" i="3"/>
  <c r="M102" i="3"/>
  <c r="I103" i="3"/>
  <c r="K103" i="3"/>
  <c r="L103" i="3"/>
  <c r="M103" i="3"/>
  <c r="I104" i="3"/>
  <c r="K104" i="3"/>
  <c r="L104" i="3"/>
  <c r="M104" i="3"/>
  <c r="I105" i="3"/>
  <c r="K105" i="3"/>
  <c r="L105" i="3"/>
  <c r="M105" i="3"/>
  <c r="I106" i="3"/>
  <c r="K106" i="3"/>
  <c r="L106" i="3"/>
  <c r="M106" i="3"/>
  <c r="I107" i="3"/>
  <c r="K107" i="3"/>
  <c r="L107" i="3"/>
  <c r="M107" i="3"/>
  <c r="I108" i="3"/>
  <c r="K108" i="3"/>
  <c r="L108" i="3"/>
  <c r="M108" i="3"/>
  <c r="I109" i="3"/>
  <c r="K109" i="3"/>
  <c r="L109" i="3"/>
  <c r="M109" i="3"/>
  <c r="I110" i="3"/>
  <c r="K110" i="3"/>
  <c r="L110" i="3"/>
  <c r="M110" i="3"/>
  <c r="I111" i="3"/>
  <c r="K111" i="3"/>
  <c r="L111" i="3"/>
  <c r="M111" i="3"/>
  <c r="I112" i="3"/>
  <c r="K112" i="3"/>
  <c r="L112" i="3"/>
  <c r="M112" i="3"/>
  <c r="I113" i="3"/>
  <c r="K113" i="3"/>
  <c r="L113" i="3"/>
  <c r="M113" i="3"/>
  <c r="I114" i="3"/>
  <c r="K114" i="3"/>
  <c r="L114" i="3"/>
  <c r="M114" i="3"/>
  <c r="I115" i="3"/>
  <c r="K115" i="3"/>
  <c r="L115" i="3"/>
  <c r="M115" i="3"/>
  <c r="I116" i="3"/>
  <c r="K116" i="3"/>
  <c r="L116" i="3"/>
  <c r="M116" i="3"/>
  <c r="I117" i="3"/>
  <c r="K117" i="3"/>
  <c r="L117" i="3"/>
  <c r="M117" i="3"/>
  <c r="I118" i="3"/>
  <c r="K118" i="3"/>
  <c r="L118" i="3"/>
  <c r="M118" i="3"/>
  <c r="I119" i="3"/>
  <c r="K119" i="3"/>
  <c r="L119" i="3"/>
  <c r="M119" i="3"/>
  <c r="I120" i="3"/>
  <c r="K120" i="3"/>
  <c r="L120" i="3"/>
  <c r="M120" i="3"/>
  <c r="I121" i="3"/>
  <c r="K121" i="3"/>
  <c r="L121" i="3"/>
  <c r="M121" i="3"/>
  <c r="I122" i="3"/>
  <c r="K122" i="3"/>
  <c r="L122" i="3"/>
  <c r="M122" i="3"/>
  <c r="I123" i="3"/>
  <c r="K123" i="3"/>
  <c r="L123" i="3"/>
  <c r="M123" i="3"/>
  <c r="I124" i="3"/>
  <c r="K124" i="3"/>
  <c r="L124" i="3"/>
  <c r="M124" i="3"/>
  <c r="I125" i="3"/>
  <c r="K125" i="3"/>
  <c r="L125" i="3"/>
  <c r="M125" i="3"/>
  <c r="I126" i="3"/>
  <c r="K126" i="3"/>
  <c r="L126" i="3"/>
  <c r="M126" i="3"/>
  <c r="I127" i="3"/>
  <c r="K127" i="3"/>
  <c r="L127" i="3"/>
  <c r="M127" i="3"/>
  <c r="I128" i="3"/>
  <c r="K128" i="3"/>
  <c r="L128" i="3"/>
  <c r="M128" i="3"/>
  <c r="I129" i="3"/>
  <c r="K129" i="3"/>
  <c r="L129" i="3"/>
  <c r="M129" i="3"/>
  <c r="I130" i="3"/>
  <c r="K130" i="3"/>
  <c r="L130" i="3"/>
  <c r="M130" i="3"/>
  <c r="I131" i="3"/>
  <c r="K131" i="3"/>
  <c r="L131" i="3"/>
  <c r="M131" i="3"/>
  <c r="I132" i="3"/>
  <c r="K132" i="3"/>
  <c r="L132" i="3"/>
  <c r="M132" i="3"/>
  <c r="I133" i="3"/>
  <c r="K133" i="3"/>
  <c r="L133" i="3"/>
  <c r="M133" i="3"/>
  <c r="I134" i="3"/>
  <c r="K134" i="3"/>
  <c r="L134" i="3"/>
  <c r="M134" i="3"/>
  <c r="I135" i="3"/>
  <c r="K135" i="3"/>
  <c r="L135" i="3"/>
  <c r="M135" i="3"/>
  <c r="I136" i="3"/>
  <c r="K136" i="3"/>
  <c r="L136" i="3"/>
  <c r="M136" i="3"/>
  <c r="I137" i="3"/>
  <c r="K137" i="3"/>
  <c r="L137" i="3"/>
  <c r="M137" i="3"/>
  <c r="I138" i="3"/>
  <c r="K138" i="3"/>
  <c r="L138" i="3"/>
  <c r="M138" i="3"/>
  <c r="I139" i="3"/>
  <c r="K139" i="3"/>
  <c r="L139" i="3"/>
  <c r="M139" i="3"/>
  <c r="I140" i="3"/>
  <c r="K140" i="3"/>
  <c r="L140" i="3"/>
  <c r="M140" i="3"/>
  <c r="I141" i="3"/>
  <c r="K141" i="3"/>
  <c r="L141" i="3"/>
  <c r="M141" i="3"/>
  <c r="I142" i="3"/>
  <c r="K142" i="3"/>
  <c r="L142" i="3"/>
  <c r="M142" i="3"/>
  <c r="I143" i="3"/>
  <c r="K143" i="3"/>
  <c r="L143" i="3"/>
  <c r="M143" i="3"/>
  <c r="I144" i="3"/>
  <c r="K144" i="3"/>
  <c r="L144" i="3"/>
  <c r="M144" i="3"/>
  <c r="I145" i="3"/>
  <c r="K145" i="3"/>
  <c r="L145" i="3"/>
  <c r="M145" i="3"/>
  <c r="I146" i="3"/>
  <c r="K146" i="3"/>
  <c r="L146" i="3"/>
  <c r="M146" i="3"/>
  <c r="I147" i="3"/>
  <c r="K147" i="3"/>
  <c r="L147" i="3"/>
  <c r="M147" i="3"/>
  <c r="I148" i="3"/>
  <c r="K148" i="3"/>
  <c r="L148" i="3"/>
  <c r="M148" i="3"/>
  <c r="I149" i="3"/>
  <c r="K149" i="3"/>
  <c r="L149" i="3"/>
  <c r="M149" i="3"/>
  <c r="I150" i="3"/>
  <c r="K150" i="3"/>
  <c r="L150" i="3"/>
  <c r="M150" i="3"/>
  <c r="I151" i="3"/>
  <c r="K151" i="3"/>
  <c r="L151" i="3"/>
  <c r="M151" i="3"/>
  <c r="I152" i="3"/>
  <c r="K152" i="3"/>
  <c r="L152" i="3"/>
  <c r="M152" i="3"/>
  <c r="I153" i="3"/>
  <c r="K153" i="3"/>
  <c r="L153" i="3"/>
  <c r="M153" i="3"/>
  <c r="I154" i="3"/>
  <c r="K154" i="3"/>
  <c r="L154" i="3"/>
  <c r="M154" i="3"/>
  <c r="I155" i="3"/>
  <c r="K155" i="3"/>
  <c r="L155" i="3"/>
  <c r="M155" i="3"/>
  <c r="I156" i="3"/>
  <c r="K156" i="3"/>
  <c r="L156" i="3"/>
  <c r="M156" i="3"/>
  <c r="I157" i="3"/>
  <c r="K157" i="3"/>
  <c r="L157" i="3"/>
  <c r="M157" i="3"/>
  <c r="I158" i="3"/>
  <c r="K158" i="3"/>
  <c r="L158" i="3"/>
  <c r="M158" i="3"/>
  <c r="I159" i="3"/>
  <c r="K159" i="3"/>
  <c r="L159" i="3"/>
  <c r="M159" i="3"/>
  <c r="I160" i="3"/>
  <c r="K160" i="3"/>
  <c r="L160" i="3"/>
  <c r="M160" i="3"/>
  <c r="I161" i="3"/>
  <c r="K161" i="3"/>
  <c r="L161" i="3"/>
  <c r="M161" i="3"/>
  <c r="I162" i="3"/>
  <c r="K162" i="3"/>
  <c r="L162" i="3"/>
  <c r="M162" i="3"/>
  <c r="I163" i="3"/>
  <c r="K163" i="3"/>
  <c r="L163" i="3"/>
  <c r="M163" i="3"/>
  <c r="I164" i="3"/>
  <c r="K164" i="3"/>
  <c r="L164" i="3"/>
  <c r="M164" i="3"/>
  <c r="I165" i="3"/>
  <c r="K165" i="3"/>
  <c r="L165" i="3"/>
  <c r="M165" i="3"/>
  <c r="I166" i="3"/>
  <c r="K166" i="3"/>
  <c r="L166" i="3"/>
  <c r="M166" i="3"/>
  <c r="I167" i="3"/>
  <c r="K167" i="3"/>
  <c r="L167" i="3"/>
  <c r="M167" i="3"/>
  <c r="I168" i="3"/>
  <c r="K168" i="3"/>
  <c r="L168" i="3"/>
  <c r="M168" i="3"/>
  <c r="I169" i="3"/>
  <c r="K169" i="3"/>
  <c r="L169" i="3"/>
  <c r="M169" i="3"/>
  <c r="I170" i="3"/>
  <c r="K170" i="3"/>
  <c r="L170" i="3"/>
  <c r="M170" i="3"/>
  <c r="I171" i="3"/>
  <c r="K171" i="3"/>
  <c r="L171" i="3"/>
  <c r="M171" i="3"/>
  <c r="I172" i="3"/>
  <c r="K172" i="3"/>
  <c r="L172" i="3"/>
  <c r="M172" i="3"/>
  <c r="I173" i="3"/>
  <c r="K173" i="3"/>
  <c r="L173" i="3"/>
  <c r="M173" i="3"/>
  <c r="I174" i="3"/>
  <c r="K174" i="3"/>
  <c r="L174" i="3"/>
  <c r="M174" i="3"/>
  <c r="I175" i="3"/>
  <c r="K175" i="3"/>
  <c r="L175" i="3"/>
  <c r="M175" i="3"/>
  <c r="I176" i="3"/>
  <c r="K176" i="3"/>
  <c r="L176" i="3"/>
  <c r="M176" i="3"/>
  <c r="I177" i="3"/>
  <c r="K177" i="3"/>
  <c r="L177" i="3"/>
  <c r="M177" i="3"/>
  <c r="I178" i="3"/>
  <c r="K178" i="3"/>
  <c r="L178" i="3"/>
  <c r="M178" i="3"/>
  <c r="I179" i="3"/>
  <c r="K179" i="3"/>
  <c r="L179" i="3"/>
  <c r="M179" i="3"/>
  <c r="I180" i="3"/>
  <c r="K180" i="3"/>
  <c r="L180" i="3"/>
  <c r="M180" i="3"/>
  <c r="I181" i="3"/>
  <c r="K181" i="3"/>
  <c r="L181" i="3"/>
  <c r="M181" i="3"/>
  <c r="I182" i="3"/>
  <c r="K182" i="3"/>
  <c r="L182" i="3"/>
  <c r="M182" i="3"/>
  <c r="I183" i="3"/>
  <c r="K183" i="3"/>
  <c r="L183" i="3"/>
  <c r="M183" i="3"/>
  <c r="I184" i="3"/>
  <c r="K184" i="3"/>
  <c r="L184" i="3"/>
  <c r="M184" i="3"/>
  <c r="I185" i="3"/>
  <c r="K185" i="3"/>
  <c r="L185" i="3"/>
  <c r="M185" i="3"/>
  <c r="I186" i="3"/>
  <c r="K186" i="3"/>
  <c r="L186" i="3"/>
  <c r="M186" i="3"/>
  <c r="I187" i="3"/>
  <c r="K187" i="3"/>
  <c r="L187" i="3"/>
  <c r="M187" i="3"/>
  <c r="I188" i="3"/>
  <c r="K188" i="3"/>
  <c r="L188" i="3"/>
  <c r="M188" i="3"/>
  <c r="I189" i="3"/>
  <c r="K189" i="3"/>
  <c r="L189" i="3"/>
  <c r="M189" i="3"/>
  <c r="I190" i="3"/>
  <c r="K190" i="3"/>
  <c r="L190" i="3"/>
  <c r="M190" i="3"/>
  <c r="I191" i="3"/>
  <c r="K191" i="3"/>
  <c r="L191" i="3"/>
  <c r="M191" i="3"/>
  <c r="I192" i="3"/>
  <c r="K192" i="3"/>
  <c r="L192" i="3"/>
  <c r="M192" i="3"/>
  <c r="I193" i="3"/>
  <c r="K193" i="3"/>
  <c r="L193" i="3"/>
  <c r="M193" i="3"/>
  <c r="I194" i="3"/>
  <c r="K194" i="3"/>
  <c r="L194" i="3"/>
  <c r="M194" i="3"/>
  <c r="I195" i="3"/>
  <c r="K195" i="3"/>
  <c r="L195" i="3"/>
  <c r="M195" i="3"/>
  <c r="I196" i="3"/>
  <c r="K196" i="3"/>
  <c r="L196" i="3"/>
  <c r="M196" i="3"/>
  <c r="I197" i="3"/>
  <c r="K197" i="3"/>
  <c r="L197" i="3"/>
  <c r="M197" i="3"/>
  <c r="I198" i="3"/>
  <c r="K198" i="3"/>
  <c r="L198" i="3"/>
  <c r="M198" i="3"/>
  <c r="I199" i="3"/>
  <c r="K199" i="3"/>
  <c r="L199" i="3"/>
  <c r="M199" i="3"/>
  <c r="I200" i="3"/>
  <c r="K200" i="3"/>
  <c r="L200" i="3"/>
  <c r="M200" i="3"/>
  <c r="I201" i="3"/>
  <c r="K201" i="3"/>
  <c r="L201" i="3"/>
  <c r="M201" i="3"/>
  <c r="I202" i="3"/>
  <c r="K202" i="3"/>
  <c r="L202" i="3"/>
  <c r="M202" i="3"/>
  <c r="I203" i="3"/>
  <c r="K203" i="3"/>
  <c r="L203" i="3"/>
  <c r="M203" i="3"/>
  <c r="I204" i="3"/>
  <c r="K204" i="3"/>
  <c r="L204" i="3"/>
  <c r="M204" i="3"/>
  <c r="I205" i="3"/>
  <c r="K205" i="3"/>
  <c r="L205" i="3"/>
  <c r="M205" i="3"/>
  <c r="I206" i="3"/>
  <c r="K206" i="3"/>
  <c r="L206" i="3"/>
  <c r="M206" i="3"/>
  <c r="I207" i="3"/>
  <c r="K207" i="3"/>
  <c r="L207" i="3"/>
  <c r="M207" i="3"/>
  <c r="I208" i="3"/>
  <c r="K208" i="3"/>
  <c r="L208" i="3"/>
  <c r="M208" i="3"/>
  <c r="I209" i="3"/>
  <c r="K209" i="3"/>
  <c r="L209" i="3"/>
  <c r="M209" i="3"/>
  <c r="I210" i="3"/>
  <c r="K210" i="3"/>
  <c r="L210" i="3"/>
  <c r="M210" i="3"/>
  <c r="I211" i="3"/>
  <c r="K211" i="3"/>
  <c r="L211" i="3"/>
  <c r="M211" i="3"/>
  <c r="I212" i="3"/>
  <c r="K212" i="3"/>
  <c r="L212" i="3"/>
  <c r="M212" i="3"/>
  <c r="I213" i="3"/>
  <c r="K213" i="3"/>
  <c r="L213" i="3"/>
  <c r="M213" i="3"/>
  <c r="I214" i="3"/>
  <c r="K214" i="3"/>
  <c r="L214" i="3"/>
  <c r="M214" i="3"/>
  <c r="I215" i="3"/>
  <c r="K215" i="3"/>
  <c r="L215" i="3"/>
  <c r="M215" i="3"/>
  <c r="I216" i="3"/>
  <c r="K216" i="3"/>
  <c r="L216" i="3"/>
  <c r="M216" i="3"/>
  <c r="I217" i="3"/>
  <c r="K217" i="3"/>
  <c r="L217" i="3"/>
  <c r="M217" i="3"/>
  <c r="I218" i="3"/>
  <c r="K218" i="3"/>
  <c r="L218" i="3"/>
  <c r="M218" i="3"/>
  <c r="I219" i="3"/>
  <c r="K219" i="3"/>
  <c r="L219" i="3"/>
  <c r="M219" i="3"/>
  <c r="I220" i="3"/>
  <c r="K220" i="3"/>
  <c r="L220" i="3"/>
  <c r="M220" i="3"/>
  <c r="I221" i="3"/>
  <c r="K221" i="3"/>
  <c r="L221" i="3"/>
  <c r="M221" i="3"/>
  <c r="I222" i="3"/>
  <c r="K222" i="3"/>
  <c r="L222" i="3"/>
  <c r="M222" i="3"/>
  <c r="I223" i="3"/>
  <c r="K223" i="3"/>
  <c r="L223" i="3"/>
  <c r="M223" i="3"/>
  <c r="I224" i="3"/>
  <c r="K224" i="3"/>
  <c r="L224" i="3"/>
  <c r="M224" i="3"/>
  <c r="I225" i="3"/>
  <c r="K225" i="3"/>
  <c r="L225" i="3"/>
  <c r="M225" i="3"/>
  <c r="I226" i="3"/>
  <c r="K226" i="3"/>
  <c r="L226" i="3"/>
  <c r="M226" i="3"/>
  <c r="I227" i="3"/>
  <c r="K227" i="3"/>
  <c r="L227" i="3"/>
  <c r="M227" i="3"/>
  <c r="I228" i="3"/>
  <c r="K228" i="3"/>
  <c r="L228" i="3"/>
  <c r="M228" i="3"/>
  <c r="I229" i="3"/>
  <c r="K229" i="3"/>
  <c r="L229" i="3"/>
  <c r="M229" i="3"/>
  <c r="I230" i="3"/>
  <c r="K230" i="3"/>
  <c r="L230" i="3"/>
  <c r="M230" i="3"/>
  <c r="I231" i="3"/>
  <c r="K231" i="3"/>
  <c r="L231" i="3"/>
  <c r="M231" i="3"/>
  <c r="I232" i="3"/>
  <c r="K232" i="3"/>
  <c r="L232" i="3"/>
  <c r="M232" i="3"/>
  <c r="I233" i="3"/>
  <c r="K233" i="3"/>
  <c r="L233" i="3"/>
  <c r="M233" i="3"/>
  <c r="I234" i="3"/>
  <c r="K234" i="3"/>
  <c r="L234" i="3"/>
  <c r="M234" i="3"/>
  <c r="I235" i="3"/>
  <c r="K235" i="3"/>
  <c r="L235" i="3"/>
  <c r="M235" i="3"/>
  <c r="I236" i="3"/>
  <c r="K236" i="3"/>
  <c r="L236" i="3"/>
  <c r="M236" i="3"/>
  <c r="I237" i="3"/>
  <c r="K237" i="3"/>
  <c r="L237" i="3"/>
  <c r="M237" i="3"/>
  <c r="I238" i="3"/>
  <c r="K238" i="3"/>
  <c r="L238" i="3"/>
  <c r="M238" i="3"/>
  <c r="I239" i="3"/>
  <c r="K239" i="3"/>
  <c r="L239" i="3"/>
  <c r="M239" i="3"/>
  <c r="I240" i="3"/>
  <c r="K240" i="3"/>
  <c r="L240" i="3"/>
  <c r="M240" i="3"/>
  <c r="I241" i="3"/>
  <c r="K241" i="3"/>
  <c r="L241" i="3"/>
  <c r="M241" i="3"/>
  <c r="I242" i="3"/>
  <c r="K242" i="3"/>
  <c r="L242" i="3"/>
  <c r="M242" i="3"/>
  <c r="I243" i="3"/>
  <c r="K243" i="3"/>
  <c r="L243" i="3"/>
  <c r="M243" i="3"/>
  <c r="I244" i="3"/>
  <c r="K244" i="3"/>
  <c r="L244" i="3"/>
  <c r="M244" i="3"/>
  <c r="I245" i="3"/>
  <c r="K245" i="3"/>
  <c r="L245" i="3"/>
  <c r="M245" i="3"/>
  <c r="I246" i="3"/>
  <c r="K246" i="3"/>
  <c r="L246" i="3"/>
  <c r="M246" i="3"/>
  <c r="I247" i="3"/>
  <c r="K247" i="3"/>
  <c r="L247" i="3"/>
  <c r="M247" i="3"/>
  <c r="I248" i="3"/>
  <c r="K248" i="3"/>
  <c r="L248" i="3"/>
  <c r="M248" i="3"/>
  <c r="I249" i="3"/>
  <c r="K249" i="3"/>
  <c r="L249" i="3"/>
  <c r="M249" i="3"/>
  <c r="I250" i="3"/>
  <c r="K250" i="3"/>
  <c r="L250" i="3"/>
  <c r="M250" i="3"/>
  <c r="I251" i="3"/>
  <c r="K251" i="3"/>
  <c r="L251" i="3"/>
  <c r="M251" i="3"/>
  <c r="I252" i="3"/>
  <c r="K252" i="3"/>
  <c r="L252" i="3"/>
  <c r="M252" i="3"/>
  <c r="I253" i="3"/>
  <c r="K253" i="3"/>
  <c r="L253" i="3"/>
  <c r="M253" i="3"/>
  <c r="I254" i="3"/>
  <c r="K254" i="3"/>
  <c r="L254" i="3"/>
  <c r="M254" i="3"/>
  <c r="I255" i="3"/>
  <c r="K255" i="3"/>
  <c r="L255" i="3"/>
  <c r="M255" i="3"/>
  <c r="I256" i="3"/>
  <c r="K256" i="3"/>
  <c r="L256" i="3"/>
  <c r="M256" i="3"/>
  <c r="I257" i="3"/>
  <c r="K257" i="3"/>
  <c r="L257" i="3"/>
  <c r="M257" i="3"/>
  <c r="I258" i="3"/>
  <c r="K258" i="3"/>
  <c r="L258" i="3"/>
  <c r="M258" i="3"/>
  <c r="I259" i="3"/>
  <c r="K259" i="3"/>
  <c r="L259" i="3"/>
  <c r="M259" i="3"/>
  <c r="I260" i="3"/>
  <c r="K260" i="3"/>
  <c r="L260" i="3"/>
  <c r="M260" i="3"/>
  <c r="I261" i="3"/>
  <c r="K261" i="3"/>
  <c r="L261" i="3"/>
  <c r="M261" i="3"/>
  <c r="I262" i="3"/>
  <c r="K262" i="3"/>
  <c r="L262" i="3"/>
  <c r="M262" i="3"/>
  <c r="I263" i="3"/>
  <c r="K263" i="3"/>
  <c r="L263" i="3"/>
  <c r="M263" i="3"/>
  <c r="I264" i="3"/>
  <c r="K264" i="3"/>
  <c r="L264" i="3"/>
  <c r="M264" i="3"/>
  <c r="I265" i="3"/>
  <c r="K265" i="3"/>
  <c r="L265" i="3"/>
  <c r="M265" i="3"/>
  <c r="I266" i="3"/>
  <c r="K266" i="3"/>
  <c r="L266" i="3"/>
  <c r="M266" i="3"/>
  <c r="I267" i="3"/>
  <c r="K267" i="3"/>
  <c r="L267" i="3"/>
  <c r="M267" i="3"/>
  <c r="I268" i="3"/>
  <c r="K268" i="3"/>
  <c r="L268" i="3"/>
  <c r="M268" i="3"/>
  <c r="I269" i="3"/>
  <c r="K269" i="3"/>
  <c r="L269" i="3"/>
  <c r="M269" i="3"/>
  <c r="I270" i="3"/>
  <c r="K270" i="3"/>
  <c r="L270" i="3"/>
  <c r="M270" i="3"/>
  <c r="I271" i="3"/>
  <c r="K271" i="3"/>
  <c r="L271" i="3"/>
  <c r="M271" i="3"/>
  <c r="I272" i="3"/>
  <c r="K272" i="3"/>
  <c r="L272" i="3"/>
  <c r="M272" i="3"/>
  <c r="I273" i="3"/>
  <c r="K273" i="3"/>
  <c r="L273" i="3"/>
  <c r="M273" i="3"/>
  <c r="I274" i="3"/>
  <c r="K274" i="3"/>
  <c r="L274" i="3"/>
  <c r="M274" i="3"/>
  <c r="I275" i="3"/>
  <c r="K275" i="3"/>
  <c r="L275" i="3"/>
  <c r="M275" i="3"/>
  <c r="I276" i="3"/>
  <c r="K276" i="3"/>
  <c r="L276" i="3"/>
  <c r="M276" i="3"/>
  <c r="I277" i="3"/>
  <c r="K277" i="3"/>
  <c r="L277" i="3"/>
  <c r="M277" i="3"/>
  <c r="I278" i="3"/>
  <c r="K278" i="3"/>
  <c r="L278" i="3"/>
  <c r="M278" i="3"/>
  <c r="I279" i="3"/>
  <c r="K279" i="3"/>
  <c r="L279" i="3"/>
  <c r="M279" i="3"/>
  <c r="I280" i="3"/>
  <c r="K280" i="3"/>
  <c r="L280" i="3"/>
  <c r="M280" i="3"/>
  <c r="I281" i="3"/>
  <c r="K281" i="3"/>
  <c r="L281" i="3"/>
  <c r="M281" i="3"/>
  <c r="I282" i="3"/>
  <c r="K282" i="3"/>
  <c r="L282" i="3"/>
  <c r="M282" i="3"/>
  <c r="I283" i="3"/>
  <c r="K283" i="3"/>
  <c r="L283" i="3"/>
  <c r="M283" i="3"/>
  <c r="I284" i="3"/>
  <c r="K284" i="3"/>
  <c r="L284" i="3"/>
  <c r="M284" i="3"/>
  <c r="I285" i="3"/>
  <c r="K285" i="3"/>
  <c r="L285" i="3"/>
  <c r="M285" i="3"/>
  <c r="I286" i="3"/>
  <c r="K286" i="3"/>
  <c r="L286" i="3"/>
  <c r="M286" i="3"/>
  <c r="I287" i="3"/>
  <c r="K287" i="3"/>
  <c r="L287" i="3"/>
  <c r="M287" i="3"/>
  <c r="I288" i="3"/>
  <c r="K288" i="3"/>
  <c r="L288" i="3"/>
  <c r="M288" i="3"/>
  <c r="I289" i="3"/>
  <c r="K289" i="3"/>
  <c r="L289" i="3"/>
  <c r="M289" i="3"/>
  <c r="I290" i="3"/>
  <c r="K290" i="3"/>
  <c r="L290" i="3"/>
  <c r="M290" i="3"/>
  <c r="I291" i="3"/>
  <c r="K291" i="3"/>
  <c r="L291" i="3"/>
  <c r="M291" i="3"/>
  <c r="I292" i="3"/>
  <c r="K292" i="3"/>
  <c r="L292" i="3"/>
  <c r="M292" i="3"/>
  <c r="I293" i="3"/>
  <c r="K293" i="3"/>
  <c r="L293" i="3"/>
  <c r="M293" i="3"/>
  <c r="I294" i="3"/>
  <c r="K294" i="3"/>
  <c r="L294" i="3"/>
  <c r="M294" i="3"/>
  <c r="I295" i="3"/>
  <c r="K295" i="3"/>
  <c r="L295" i="3"/>
  <c r="M295" i="3"/>
  <c r="I296" i="3"/>
  <c r="K296" i="3"/>
  <c r="L296" i="3"/>
  <c r="M296" i="3"/>
  <c r="M297" i="3"/>
  <c r="L297" i="3"/>
  <c r="K297" i="3"/>
  <c r="I297" i="3"/>
  <c r="I995" i="1"/>
  <c r="I996" i="1" s="1"/>
  <c r="I997" i="1" s="1"/>
  <c r="I998" i="1" s="1"/>
  <c r="I999" i="1" s="1"/>
  <c r="I1000" i="1" s="1"/>
  <c r="I1001" i="1" s="1"/>
  <c r="I1002" i="1" s="1"/>
  <c r="I1003" i="1" s="1"/>
  <c r="I1004" i="1" s="1"/>
  <c r="I1005" i="1" s="1"/>
  <c r="I1006" i="1" s="1"/>
  <c r="U1426" i="1" l="1"/>
  <c r="U1414" i="1"/>
  <c r="U1416" i="1"/>
  <c r="S1395" i="1"/>
  <c r="J167" i="3"/>
  <c r="J349" i="3"/>
  <c r="J221" i="3"/>
  <c r="J219" i="3"/>
  <c r="K3" i="1"/>
  <c r="U1262" i="1" s="1"/>
  <c r="R3" i="1"/>
  <c r="P3" i="1"/>
  <c r="J205" i="3"/>
  <c r="J11" i="3"/>
  <c r="J5" i="3"/>
  <c r="J3" i="3"/>
  <c r="J263" i="3"/>
  <c r="J261" i="3"/>
  <c r="J259" i="3"/>
  <c r="J255" i="3"/>
  <c r="J245" i="3"/>
  <c r="J223" i="3"/>
  <c r="J215" i="3"/>
  <c r="J211" i="3"/>
  <c r="J207" i="3"/>
  <c r="J197" i="3"/>
  <c r="J195" i="3"/>
  <c r="J189" i="3"/>
  <c r="J183" i="3"/>
  <c r="J181" i="3"/>
  <c r="J179" i="3"/>
  <c r="J171" i="3"/>
  <c r="J165" i="3"/>
  <c r="J119" i="3"/>
  <c r="J103" i="3"/>
  <c r="J91" i="3"/>
  <c r="J77" i="3"/>
  <c r="J75" i="3"/>
  <c r="J71" i="3"/>
  <c r="J43" i="3"/>
  <c r="J29" i="3"/>
  <c r="J15" i="3"/>
  <c r="J233" i="3"/>
  <c r="J201" i="3"/>
  <c r="J193" i="3"/>
  <c r="J185" i="3"/>
  <c r="J169" i="3"/>
  <c r="J293" i="3"/>
  <c r="J267" i="3"/>
  <c r="J318" i="3"/>
  <c r="J312" i="3"/>
  <c r="J346" i="3"/>
  <c r="J347" i="3"/>
  <c r="J327" i="3"/>
  <c r="J323" i="3"/>
  <c r="J321" i="3"/>
  <c r="J319" i="3"/>
  <c r="J317" i="3"/>
  <c r="J315" i="3"/>
  <c r="J313" i="3"/>
  <c r="J329" i="3"/>
  <c r="J332" i="3"/>
  <c r="J336" i="3"/>
  <c r="J334" i="3"/>
  <c r="J341" i="3"/>
  <c r="J339" i="3"/>
  <c r="J343" i="3"/>
  <c r="J301" i="3"/>
  <c r="J316" i="3"/>
  <c r="J314" i="3"/>
  <c r="J291" i="3"/>
  <c r="J287" i="3"/>
  <c r="J285" i="3"/>
  <c r="J283" i="3"/>
  <c r="J277" i="3"/>
  <c r="J275" i="3"/>
  <c r="J253" i="3"/>
  <c r="J251" i="3"/>
  <c r="J247" i="3"/>
  <c r="J243" i="3"/>
  <c r="J239" i="3"/>
  <c r="J237" i="3"/>
  <c r="J231" i="3"/>
  <c r="J229" i="3"/>
  <c r="J227" i="3"/>
  <c r="J213" i="3"/>
  <c r="J203" i="3"/>
  <c r="J199" i="3"/>
  <c r="J191" i="3"/>
  <c r="J187" i="3"/>
  <c r="J175" i="3"/>
  <c r="J173" i="3"/>
  <c r="J281" i="3"/>
  <c r="J265" i="3"/>
  <c r="J249" i="3"/>
  <c r="J241" i="3"/>
  <c r="J217" i="3"/>
  <c r="J209" i="3"/>
  <c r="J137" i="3"/>
  <c r="J129" i="3"/>
  <c r="J304" i="3"/>
  <c r="J240" i="3"/>
  <c r="J160" i="3"/>
  <c r="J324" i="3"/>
  <c r="J322" i="3"/>
  <c r="J320" i="3"/>
  <c r="J288" i="3"/>
  <c r="J284" i="3"/>
  <c r="J268" i="3"/>
  <c r="J264" i="3"/>
  <c r="J260" i="3"/>
  <c r="J258" i="3"/>
  <c r="J248" i="3"/>
  <c r="J246" i="3"/>
  <c r="J242" i="3"/>
  <c r="J238" i="3"/>
  <c r="J236" i="3"/>
  <c r="J234" i="3"/>
  <c r="J226" i="3"/>
  <c r="J216" i="3"/>
  <c r="J212" i="3"/>
  <c r="J208" i="3"/>
  <c r="J198" i="3"/>
  <c r="J192" i="3"/>
  <c r="J186" i="3"/>
  <c r="J180" i="3"/>
  <c r="J176" i="3"/>
  <c r="J162" i="3"/>
  <c r="J158" i="3"/>
  <c r="J142" i="3"/>
  <c r="J309" i="3"/>
  <c r="J307" i="3"/>
  <c r="J282" i="3"/>
  <c r="J276" i="3"/>
  <c r="J250" i="3"/>
  <c r="J218" i="3"/>
  <c r="J210" i="3"/>
  <c r="J204" i="3"/>
  <c r="J202" i="3"/>
  <c r="J200" i="3"/>
  <c r="J196" i="3"/>
  <c r="J194" i="3"/>
  <c r="J188" i="3"/>
  <c r="J172" i="3"/>
  <c r="J170" i="3"/>
  <c r="J168" i="3"/>
  <c r="J156" i="3"/>
  <c r="J154" i="3"/>
  <c r="J152" i="3"/>
  <c r="J148" i="3"/>
  <c r="J146" i="3"/>
  <c r="J144" i="3"/>
  <c r="J140" i="3"/>
  <c r="J130" i="3"/>
  <c r="J124" i="3"/>
  <c r="J122" i="3"/>
  <c r="J116" i="3"/>
  <c r="J106" i="3"/>
  <c r="J104" i="3"/>
  <c r="J98" i="3"/>
  <c r="J80" i="3"/>
  <c r="J72" i="3"/>
  <c r="J60" i="3"/>
  <c r="J52" i="3"/>
  <c r="J50" i="3"/>
  <c r="J40" i="3"/>
  <c r="J36" i="3"/>
  <c r="J26" i="3"/>
  <c r="J18" i="3"/>
  <c r="J325" i="3"/>
  <c r="J274" i="3"/>
  <c r="J256" i="3"/>
  <c r="J252" i="3"/>
  <c r="J228" i="3"/>
  <c r="J220" i="3"/>
  <c r="J178" i="3"/>
  <c r="J8" i="3"/>
  <c r="J298" i="3"/>
  <c r="J286" i="3"/>
  <c r="J278" i="3"/>
  <c r="J270" i="3"/>
  <c r="J262" i="3"/>
  <c r="J254" i="3"/>
  <c r="J230" i="3"/>
  <c r="J222" i="3"/>
  <c r="J214" i="3"/>
  <c r="J206" i="3"/>
  <c r="J190" i="3"/>
  <c r="J182" i="3"/>
  <c r="J174" i="3"/>
  <c r="J166" i="3"/>
  <c r="J150" i="3"/>
  <c r="J134" i="3"/>
  <c r="J94" i="3"/>
  <c r="J78" i="3"/>
  <c r="J38" i="3"/>
  <c r="J14" i="3"/>
  <c r="J6" i="3"/>
  <c r="J303" i="3"/>
  <c r="J345" i="3"/>
  <c r="J280" i="3"/>
  <c r="J272" i="3"/>
  <c r="J266" i="3"/>
  <c r="J244" i="3"/>
  <c r="J232" i="3"/>
  <c r="J224" i="3"/>
  <c r="J257" i="3"/>
  <c r="J225" i="3"/>
  <c r="J177" i="3"/>
  <c r="J9" i="3"/>
  <c r="J306" i="3"/>
  <c r="J344" i="3"/>
  <c r="J297" i="3"/>
  <c r="J295" i="3"/>
  <c r="J289" i="3"/>
  <c r="J279" i="3"/>
  <c r="J273" i="3"/>
  <c r="J271" i="3"/>
  <c r="J269" i="3"/>
  <c r="J235" i="3"/>
  <c r="J163" i="3"/>
  <c r="J161" i="3"/>
  <c r="J159" i="3"/>
  <c r="J157" i="3"/>
  <c r="J155" i="3"/>
  <c r="J153" i="3"/>
  <c r="J151" i="3"/>
  <c r="J149" i="3"/>
  <c r="J147" i="3"/>
  <c r="J145" i="3"/>
  <c r="J143" i="3"/>
  <c r="J141" i="3"/>
  <c r="J139" i="3"/>
  <c r="J135" i="3"/>
  <c r="J133" i="3"/>
  <c r="J131" i="3"/>
  <c r="J127" i="3"/>
  <c r="J125" i="3"/>
  <c r="J123" i="3"/>
  <c r="J121" i="3"/>
  <c r="J117" i="3"/>
  <c r="J115" i="3"/>
  <c r="J113" i="3"/>
  <c r="J111" i="3"/>
  <c r="J109" i="3"/>
  <c r="J107" i="3"/>
  <c r="J105" i="3"/>
  <c r="J101" i="3"/>
  <c r="J99" i="3"/>
  <c r="J97" i="3"/>
  <c r="J95" i="3"/>
  <c r="J93" i="3"/>
  <c r="J89" i="3"/>
  <c r="J87" i="3"/>
  <c r="J85" i="3"/>
  <c r="J83" i="3"/>
  <c r="J81" i="3"/>
  <c r="J79" i="3"/>
  <c r="J73" i="3"/>
  <c r="J69" i="3"/>
  <c r="J67" i="3"/>
  <c r="J65" i="3"/>
  <c r="J63" i="3"/>
  <c r="J61" i="3"/>
  <c r="J59" i="3"/>
  <c r="J57" i="3"/>
  <c r="J55" i="3"/>
  <c r="J53" i="3"/>
  <c r="J51" i="3"/>
  <c r="J49" i="3"/>
  <c r="J47" i="3"/>
  <c r="J45" i="3"/>
  <c r="J41" i="3"/>
  <c r="J39" i="3"/>
  <c r="J37" i="3"/>
  <c r="J35" i="3"/>
  <c r="J33" i="3"/>
  <c r="J31" i="3"/>
  <c r="J27" i="3"/>
  <c r="J25" i="3"/>
  <c r="J23" i="3"/>
  <c r="J21" i="3"/>
  <c r="J19" i="3"/>
  <c r="J17" i="3"/>
  <c r="J333" i="3"/>
  <c r="J331" i="3"/>
  <c r="J184" i="3"/>
  <c r="J164" i="3"/>
  <c r="J337" i="3"/>
  <c r="J296" i="3"/>
  <c r="J294" i="3"/>
  <c r="J292" i="3"/>
  <c r="J290" i="3"/>
  <c r="J138" i="3"/>
  <c r="J136" i="3"/>
  <c r="J132" i="3"/>
  <c r="J128" i="3"/>
  <c r="J126" i="3"/>
  <c r="J120" i="3"/>
  <c r="J118" i="3"/>
  <c r="J114" i="3"/>
  <c r="J112" i="3"/>
  <c r="J110" i="3"/>
  <c r="J108" i="3"/>
  <c r="J102" i="3"/>
  <c r="J100" i="3"/>
  <c r="J96" i="3"/>
  <c r="J92" i="3"/>
  <c r="J90" i="3"/>
  <c r="J88" i="3"/>
  <c r="J86" i="3"/>
  <c r="J84" i="3"/>
  <c r="J82" i="3"/>
  <c r="J76" i="3"/>
  <c r="J74" i="3"/>
  <c r="J70" i="3"/>
  <c r="J68" i="3"/>
  <c r="J66" i="3"/>
  <c r="J64" i="3"/>
  <c r="J62" i="3"/>
  <c r="J58" i="3"/>
  <c r="J56" i="3"/>
  <c r="J54" i="3"/>
  <c r="J48" i="3"/>
  <c r="J46" i="3"/>
  <c r="J44" i="3"/>
  <c r="J42" i="3"/>
  <c r="J34" i="3"/>
  <c r="J32" i="3"/>
  <c r="J30" i="3"/>
  <c r="J28" i="3"/>
  <c r="J24" i="3"/>
  <c r="J22" i="3"/>
  <c r="J20" i="3"/>
  <c r="J16" i="3"/>
  <c r="J300" i="3"/>
  <c r="J12" i="3"/>
  <c r="J4" i="3"/>
  <c r="T1404" i="1" s="1"/>
  <c r="J311" i="3"/>
  <c r="J330" i="3"/>
  <c r="J13" i="3"/>
  <c r="J7" i="3"/>
  <c r="T1324" i="1" s="1"/>
  <c r="J299" i="3"/>
  <c r="J310" i="3"/>
  <c r="J308" i="3"/>
  <c r="J328" i="3"/>
  <c r="J348" i="3"/>
  <c r="J10" i="3"/>
  <c r="J302" i="3"/>
  <c r="J326" i="3"/>
  <c r="J335" i="3"/>
  <c r="J342" i="3"/>
  <c r="J340" i="3"/>
  <c r="J338" i="3"/>
  <c r="J305" i="3"/>
  <c r="Q5" i="6"/>
  <c r="S1400" i="1" l="1"/>
  <c r="T1405" i="1"/>
  <c r="T1409" i="1"/>
  <c r="T1410" i="1"/>
  <c r="S1409" i="1"/>
  <c r="S1411" i="1"/>
  <c r="T1422" i="1"/>
  <c r="S1405" i="1"/>
  <c r="S1404" i="1"/>
  <c r="T1406" i="1"/>
  <c r="S1412" i="1"/>
  <c r="S1410" i="1"/>
  <c r="S1422" i="1"/>
  <c r="S1425" i="1"/>
  <c r="T1402" i="1"/>
  <c r="T1408" i="1"/>
  <c r="T1415" i="1"/>
  <c r="T1413" i="1"/>
  <c r="T1418" i="1"/>
  <c r="S1420" i="1"/>
  <c r="T1423" i="1"/>
  <c r="T1426" i="1"/>
  <c r="S1403" i="1"/>
  <c r="S1407" i="1"/>
  <c r="T1417" i="1"/>
  <c r="T1407" i="1"/>
  <c r="T1420" i="1"/>
  <c r="S1423" i="1"/>
  <c r="T1425" i="1"/>
  <c r="T1403" i="1"/>
  <c r="S1418" i="1"/>
  <c r="S1406" i="1"/>
  <c r="S1414" i="1"/>
  <c r="S1402" i="1"/>
  <c r="T1416" i="1"/>
  <c r="S1408" i="1"/>
  <c r="T1419" i="1"/>
  <c r="S1416" i="1"/>
  <c r="S1419" i="1"/>
  <c r="S1424" i="1"/>
  <c r="S1397" i="1"/>
  <c r="T1400" i="1"/>
  <c r="T1401" i="1"/>
  <c r="S1415" i="1"/>
  <c r="T1421" i="1"/>
  <c r="T1411" i="1"/>
  <c r="S1413" i="1"/>
  <c r="T1414" i="1"/>
  <c r="T1424" i="1"/>
  <c r="S1401" i="1"/>
  <c r="S1421" i="1"/>
  <c r="S1417" i="1"/>
  <c r="T1412" i="1"/>
  <c r="S1426" i="1"/>
  <c r="O490" i="3"/>
  <c r="O498" i="3"/>
  <c r="U1425" i="1"/>
  <c r="U1424" i="1"/>
  <c r="O517" i="3"/>
  <c r="O506" i="3"/>
  <c r="O508" i="3"/>
  <c r="O519" i="3"/>
  <c r="O516" i="3"/>
  <c r="O502" i="3"/>
  <c r="O512" i="3"/>
  <c r="O520" i="3"/>
  <c r="O504" i="3"/>
  <c r="O499" i="3"/>
  <c r="O510" i="3"/>
  <c r="O500" i="3"/>
  <c r="O515" i="3"/>
  <c r="O507" i="3"/>
  <c r="O509" i="3"/>
  <c r="O513" i="3"/>
  <c r="O503" i="3"/>
  <c r="O511" i="3"/>
  <c r="O505" i="3"/>
  <c r="O514" i="3"/>
  <c r="U1423" i="1"/>
  <c r="O501" i="3"/>
  <c r="O518" i="3"/>
  <c r="O497" i="3"/>
  <c r="U1422" i="1"/>
  <c r="O496" i="3"/>
  <c r="U1408" i="1"/>
  <c r="O492" i="3"/>
  <c r="U1407" i="1"/>
  <c r="O495" i="3"/>
  <c r="U1412" i="1"/>
  <c r="U1420" i="1"/>
  <c r="U1421" i="1"/>
  <c r="O491" i="3"/>
  <c r="O494" i="3"/>
  <c r="U1418" i="1"/>
  <c r="U1411" i="1"/>
  <c r="U1417" i="1"/>
  <c r="O493" i="3"/>
  <c r="U1409" i="1"/>
  <c r="U1415" i="1"/>
  <c r="U1413" i="1"/>
  <c r="U1410" i="1"/>
  <c r="U1419" i="1"/>
  <c r="U1406" i="1"/>
  <c r="O474" i="3"/>
  <c r="O479" i="3"/>
  <c r="O477" i="3"/>
  <c r="O483" i="3"/>
  <c r="U1055" i="1"/>
  <c r="O481" i="3"/>
  <c r="U1360" i="1"/>
  <c r="O488" i="3"/>
  <c r="O480" i="3"/>
  <c r="O489" i="3"/>
  <c r="U1405" i="1"/>
  <c r="O486" i="3"/>
  <c r="U1402" i="1"/>
  <c r="U1401" i="1"/>
  <c r="U1404" i="1"/>
  <c r="U1398" i="1"/>
  <c r="O478" i="3"/>
  <c r="O484" i="3"/>
  <c r="O485" i="3"/>
  <c r="U1400" i="1"/>
  <c r="O482" i="3"/>
  <c r="O487" i="3"/>
  <c r="U1403" i="1"/>
  <c r="U1396" i="1"/>
  <c r="U1397" i="1"/>
  <c r="U1200" i="1"/>
  <c r="O471" i="3"/>
  <c r="O475" i="3"/>
  <c r="O473" i="3"/>
  <c r="U1399" i="1"/>
  <c r="U1395" i="1"/>
  <c r="O472" i="3"/>
  <c r="O476" i="3"/>
  <c r="S1194" i="1"/>
  <c r="S1398" i="1"/>
  <c r="T1129" i="1"/>
  <c r="S1396" i="1"/>
  <c r="T1396" i="1"/>
  <c r="T1399" i="1"/>
  <c r="T1398" i="1"/>
  <c r="S1399" i="1"/>
  <c r="T1395" i="1"/>
  <c r="T1397" i="1"/>
  <c r="U1193" i="1"/>
  <c r="U1067" i="1"/>
  <c r="U248" i="1"/>
  <c r="U961" i="1"/>
  <c r="U791" i="1"/>
  <c r="U1392" i="1"/>
  <c r="O442" i="3"/>
  <c r="U1180" i="1"/>
  <c r="O445" i="3"/>
  <c r="U780" i="1"/>
  <c r="U891" i="1"/>
  <c r="O439" i="3"/>
  <c r="O470" i="3"/>
  <c r="O440" i="3"/>
  <c r="O443" i="3"/>
  <c r="U1189" i="1"/>
  <c r="U1323" i="1"/>
  <c r="O441" i="3"/>
  <c r="O438" i="3"/>
  <c r="O444" i="3"/>
  <c r="T32" i="1"/>
  <c r="S1320" i="1"/>
  <c r="S1321" i="1"/>
  <c r="S1322" i="1"/>
  <c r="T1322" i="1"/>
  <c r="T1320" i="1"/>
  <c r="T1321" i="1"/>
  <c r="U1149" i="1"/>
  <c r="U1012" i="1"/>
  <c r="U870" i="1"/>
  <c r="U971" i="1"/>
  <c r="U604" i="1"/>
  <c r="U1253" i="1"/>
  <c r="U1291" i="1"/>
  <c r="U512" i="1"/>
  <c r="U1168" i="1"/>
  <c r="U1122" i="1"/>
  <c r="U1338" i="1"/>
  <c r="U1037" i="1"/>
  <c r="U1321" i="1"/>
  <c r="U900" i="1"/>
  <c r="U1322" i="1"/>
  <c r="U1320" i="1"/>
  <c r="U548" i="1"/>
  <c r="U1382" i="1"/>
  <c r="U848" i="1"/>
  <c r="U1054" i="1"/>
  <c r="U867" i="1"/>
  <c r="U1260" i="1"/>
  <c r="U564" i="1"/>
  <c r="U1132" i="1"/>
  <c r="U1246" i="1"/>
  <c r="U504" i="1"/>
  <c r="U1144" i="1"/>
  <c r="U403" i="1"/>
  <c r="U1298" i="1"/>
  <c r="U953" i="1"/>
  <c r="U1042" i="1"/>
  <c r="U947" i="1"/>
  <c r="U1162" i="1"/>
  <c r="U1286" i="1"/>
  <c r="U154" i="1"/>
  <c r="U1152" i="1"/>
  <c r="U1202" i="1"/>
  <c r="U1172" i="1"/>
  <c r="U679" i="1"/>
  <c r="U384" i="1"/>
  <c r="U17" i="1"/>
  <c r="U774" i="1"/>
  <c r="U886" i="1"/>
  <c r="U229" i="1"/>
  <c r="O464" i="3"/>
  <c r="O446" i="3"/>
  <c r="O447" i="3"/>
  <c r="O456" i="3"/>
  <c r="O459" i="3"/>
  <c r="U515" i="1"/>
  <c r="U1131" i="1"/>
  <c r="U607" i="1"/>
  <c r="U185" i="1"/>
  <c r="U967" i="1"/>
  <c r="U429" i="1"/>
  <c r="U576" i="1"/>
  <c r="U16" i="1"/>
  <c r="U533" i="1"/>
  <c r="U119" i="1"/>
  <c r="U269" i="1"/>
  <c r="U666" i="1"/>
  <c r="U208" i="1"/>
  <c r="U940" i="1"/>
  <c r="U414" i="1"/>
  <c r="U1305" i="1"/>
  <c r="U268" i="1"/>
  <c r="U769" i="1"/>
  <c r="U210" i="1"/>
  <c r="U785" i="1"/>
  <c r="U416" i="1"/>
  <c r="U341" i="1"/>
  <c r="U844" i="1"/>
  <c r="U361" i="1"/>
  <c r="U1181" i="1"/>
  <c r="U786" i="1"/>
  <c r="U84" i="1"/>
  <c r="U509" i="1"/>
  <c r="U989" i="1"/>
  <c r="U489" i="1"/>
  <c r="U1053" i="1"/>
  <c r="U258" i="1"/>
  <c r="U890" i="1"/>
  <c r="U399" i="1"/>
  <c r="U1013" i="1"/>
  <c r="U841" i="1"/>
  <c r="U82" i="1"/>
  <c r="U550" i="1"/>
  <c r="U1021" i="1"/>
  <c r="U530" i="1"/>
  <c r="U1133" i="1"/>
  <c r="U598" i="1"/>
  <c r="U430" i="1"/>
  <c r="U1035" i="1"/>
  <c r="U686" i="1"/>
  <c r="U298" i="1"/>
  <c r="U1227" i="1"/>
  <c r="U142" i="1"/>
  <c r="U754" i="1"/>
  <c r="U156" i="1"/>
  <c r="U842" i="1"/>
  <c r="U327" i="1"/>
  <c r="U106" i="1"/>
  <c r="U838" i="1"/>
  <c r="U231" i="1"/>
  <c r="U1263" i="1"/>
  <c r="U631" i="1"/>
  <c r="U1287" i="1"/>
  <c r="U454" i="1"/>
  <c r="U1031" i="1"/>
  <c r="U344" i="1"/>
  <c r="U873" i="1"/>
  <c r="U108" i="1"/>
  <c r="U815" i="1"/>
  <c r="U241" i="1"/>
  <c r="U1057" i="1"/>
  <c r="U627" i="1"/>
  <c r="U1341" i="1"/>
  <c r="U395" i="1"/>
  <c r="U1125" i="1"/>
  <c r="U418" i="1"/>
  <c r="U1215" i="1"/>
  <c r="O467" i="3"/>
  <c r="O468" i="3"/>
  <c r="U378" i="1"/>
  <c r="U6" i="1"/>
  <c r="O453" i="3"/>
  <c r="U490" i="1"/>
  <c r="U1085" i="1"/>
  <c r="U681" i="1"/>
  <c r="U311" i="1"/>
  <c r="U865" i="1"/>
  <c r="U178" i="1"/>
  <c r="U715" i="1"/>
  <c r="U205" i="1"/>
  <c r="U762" i="1"/>
  <c r="U221" i="1"/>
  <c r="U354" i="1"/>
  <c r="U781" i="1"/>
  <c r="U160" i="1"/>
  <c r="U1015" i="1"/>
  <c r="U568" i="1"/>
  <c r="U1217" i="1"/>
  <c r="U346" i="1"/>
  <c r="U950" i="1"/>
  <c r="U283" i="1"/>
  <c r="U1195" i="1"/>
  <c r="U487" i="1"/>
  <c r="U323" i="1"/>
  <c r="U883" i="1"/>
  <c r="U553" i="1"/>
  <c r="U1271" i="1"/>
  <c r="U872" i="1"/>
  <c r="U345" i="1"/>
  <c r="U602" i="1"/>
  <c r="U1384" i="1"/>
  <c r="U427" i="1"/>
  <c r="U1350" i="1"/>
  <c r="U401" i="1"/>
  <c r="U851" i="1"/>
  <c r="U441" i="1"/>
  <c r="U1356" i="1"/>
  <c r="U881" i="1"/>
  <c r="U325" i="1"/>
  <c r="U572" i="1"/>
  <c r="U1379" i="1"/>
  <c r="U565" i="1"/>
  <c r="U1261" i="1"/>
  <c r="U730" i="1"/>
  <c r="U577" i="1"/>
  <c r="U1354" i="1"/>
  <c r="U834" i="1"/>
  <c r="U563" i="1"/>
  <c r="U1001" i="1"/>
  <c r="U230" i="1"/>
  <c r="U836" i="1"/>
  <c r="U144" i="1"/>
  <c r="U805" i="1"/>
  <c r="U351" i="1"/>
  <c r="U196" i="1"/>
  <c r="U828" i="1"/>
  <c r="U314" i="1"/>
  <c r="U1203" i="1"/>
  <c r="U690" i="1"/>
  <c r="U101" i="1"/>
  <c r="U531" i="1"/>
  <c r="U1257" i="1"/>
  <c r="U367" i="1"/>
  <c r="U1337" i="1"/>
  <c r="U204" i="1"/>
  <c r="U857" i="1"/>
  <c r="U272" i="1"/>
  <c r="U1235" i="1"/>
  <c r="U749" i="1"/>
  <c r="U103" i="1"/>
  <c r="U472" i="1"/>
  <c r="U825" i="1"/>
  <c r="U440" i="1"/>
  <c r="U1366" i="1"/>
  <c r="U606" i="1"/>
  <c r="U457" i="1"/>
  <c r="U1025" i="1"/>
  <c r="U816" i="1"/>
  <c r="O437" i="3"/>
  <c r="U8" i="1"/>
  <c r="O452" i="3"/>
  <c r="U5" i="1"/>
  <c r="U542" i="1"/>
  <c r="U1191" i="1"/>
  <c r="U766" i="1"/>
  <c r="U424" i="1"/>
  <c r="U1205" i="1"/>
  <c r="U153" i="1"/>
  <c r="U782" i="1"/>
  <c r="U186" i="1"/>
  <c r="U751" i="1"/>
  <c r="U340" i="1"/>
  <c r="U200" i="1"/>
  <c r="U798" i="1"/>
  <c r="U366" i="1"/>
  <c r="U1352" i="1"/>
  <c r="U724" i="1"/>
  <c r="U1370" i="1"/>
  <c r="U413" i="1"/>
  <c r="U1135" i="1"/>
  <c r="U463" i="1"/>
  <c r="U1009" i="1"/>
  <c r="U534" i="1"/>
  <c r="U364" i="1"/>
  <c r="U1007" i="1"/>
  <c r="U570" i="1"/>
  <c r="U371" i="1"/>
  <c r="U914" i="1"/>
  <c r="U449" i="1"/>
  <c r="U532" i="1"/>
  <c r="U138" i="1"/>
  <c r="U654" i="1"/>
  <c r="U168" i="1"/>
  <c r="U408" i="1"/>
  <c r="U1269" i="1"/>
  <c r="U617" i="1"/>
  <c r="U115" i="1"/>
  <c r="U930" i="1"/>
  <c r="U12" i="1"/>
  <c r="U655" i="1"/>
  <c r="U14" i="1"/>
  <c r="U637" i="1"/>
  <c r="U125" i="1"/>
  <c r="U22" i="1"/>
  <c r="U800" i="1"/>
  <c r="U188" i="1"/>
  <c r="U875" i="1"/>
  <c r="U566" i="1"/>
  <c r="U1197" i="1"/>
  <c r="U334" i="1"/>
  <c r="U921" i="1"/>
  <c r="U309" i="1"/>
  <c r="U935" i="1"/>
  <c r="U417" i="1"/>
  <c r="U322" i="1"/>
  <c r="U937" i="1"/>
  <c r="U388" i="1"/>
  <c r="U1105" i="1"/>
  <c r="U861" i="1"/>
  <c r="U170" i="1"/>
  <c r="U458" i="1"/>
  <c r="U497" i="1"/>
  <c r="U1137" i="1"/>
  <c r="U279" i="1"/>
  <c r="U878" i="1"/>
  <c r="U406" i="1"/>
  <c r="U1333" i="1"/>
  <c r="U888" i="1"/>
  <c r="U90" i="1"/>
  <c r="U555" i="1"/>
  <c r="U1255" i="1"/>
  <c r="U450" i="1"/>
  <c r="U1201" i="1"/>
  <c r="U613" i="1"/>
  <c r="U579" i="1"/>
  <c r="U1043" i="1"/>
  <c r="U792" i="1"/>
  <c r="U383" i="1"/>
  <c r="U1109" i="1"/>
  <c r="U137" i="1"/>
  <c r="U807" i="1"/>
  <c r="O461" i="3"/>
  <c r="O465" i="3"/>
  <c r="O450" i="3"/>
  <c r="U24" i="1"/>
  <c r="U626" i="1"/>
  <c r="U124" i="1"/>
  <c r="U877" i="1"/>
  <c r="U543" i="1"/>
  <c r="U1177" i="1"/>
  <c r="U280" i="1"/>
  <c r="U926" i="1"/>
  <c r="U222" i="1"/>
  <c r="U931" i="1"/>
  <c r="U390" i="1"/>
  <c r="U275" i="1"/>
  <c r="U898" i="1"/>
  <c r="U483" i="1"/>
  <c r="U1331" i="1"/>
  <c r="U821" i="1"/>
  <c r="U253" i="1"/>
  <c r="U488" i="1"/>
  <c r="U1207" i="1"/>
  <c r="U404" i="1"/>
  <c r="U1003" i="1"/>
  <c r="U537" i="1"/>
  <c r="U456" i="1"/>
  <c r="U1145" i="1"/>
  <c r="U794" i="1"/>
  <c r="U350" i="1"/>
  <c r="U998" i="1"/>
  <c r="U184" i="1"/>
  <c r="U706" i="1"/>
  <c r="U10" i="1"/>
  <c r="U694" i="1"/>
  <c r="U249" i="1"/>
  <c r="U519" i="1"/>
  <c r="U1273" i="1"/>
  <c r="U748" i="1"/>
  <c r="U285" i="1"/>
  <c r="U1099" i="1"/>
  <c r="U109" i="1"/>
  <c r="U738" i="1"/>
  <c r="U104" i="1"/>
  <c r="U662" i="1"/>
  <c r="U261" i="1"/>
  <c r="U140" i="1"/>
  <c r="U797" i="1"/>
  <c r="U250" i="1"/>
  <c r="U1231" i="1"/>
  <c r="U610" i="1"/>
  <c r="U1330" i="1"/>
  <c r="U387" i="1"/>
  <c r="U1307" i="1"/>
  <c r="U307" i="1"/>
  <c r="U1173" i="1"/>
  <c r="U539" i="1"/>
  <c r="U422" i="1"/>
  <c r="U879" i="1"/>
  <c r="U508" i="1"/>
  <c r="U1339" i="1"/>
  <c r="U948" i="1"/>
  <c r="U265" i="1"/>
  <c r="U614" i="1"/>
  <c r="U172" i="1"/>
  <c r="U599" i="1"/>
  <c r="U110" i="1"/>
  <c r="U448" i="1"/>
  <c r="U910" i="1"/>
  <c r="O460" i="3"/>
  <c r="O462" i="3"/>
  <c r="U4" i="1"/>
  <c r="U357" i="1"/>
  <c r="U689" i="1"/>
  <c r="U211" i="1"/>
  <c r="U1179" i="1"/>
  <c r="U591" i="1"/>
  <c r="U1153" i="1"/>
  <c r="U290" i="1"/>
  <c r="U892" i="1"/>
  <c r="U305" i="1"/>
  <c r="U1014" i="1"/>
  <c r="U426" i="1"/>
  <c r="U331" i="1"/>
  <c r="U959" i="1"/>
  <c r="U495" i="1"/>
  <c r="U1381" i="1"/>
  <c r="U979" i="1"/>
  <c r="U284" i="1"/>
  <c r="U520" i="1"/>
  <c r="U1373" i="1"/>
  <c r="U541" i="1"/>
  <c r="U1364" i="1"/>
  <c r="U634" i="1"/>
  <c r="U546" i="1"/>
  <c r="U1169" i="1"/>
  <c r="U767" i="1"/>
  <c r="U432" i="1"/>
  <c r="U1183" i="1"/>
  <c r="U177" i="1"/>
  <c r="U771" i="1"/>
  <c r="U113" i="1"/>
  <c r="U739" i="1"/>
  <c r="U282" i="1"/>
  <c r="U589" i="1"/>
  <c r="U1233" i="1"/>
  <c r="U802" i="1"/>
  <c r="U528" i="1"/>
  <c r="U1311" i="1"/>
  <c r="U219" i="1"/>
  <c r="U790" i="1"/>
  <c r="U130" i="1"/>
  <c r="U772" i="1"/>
  <c r="U294" i="1"/>
  <c r="U252" i="1"/>
  <c r="U806" i="1"/>
  <c r="U278" i="1"/>
  <c r="U1171" i="1"/>
  <c r="U684" i="1"/>
  <c r="U1371" i="1"/>
  <c r="U496" i="1"/>
  <c r="U1129" i="1"/>
  <c r="U499" i="1"/>
  <c r="U1209" i="1"/>
  <c r="U500" i="1"/>
  <c r="U538" i="1"/>
  <c r="U1342" i="1"/>
  <c r="U652" i="1"/>
  <c r="U166" i="1"/>
  <c r="U978" i="1"/>
  <c r="U96" i="1"/>
  <c r="U740" i="1"/>
  <c r="O463" i="3"/>
  <c r="U1252" i="1"/>
  <c r="O454" i="3"/>
  <c r="O436" i="3"/>
  <c r="U176" i="1"/>
  <c r="U757" i="1"/>
  <c r="U332" i="1"/>
  <c r="U1225" i="1"/>
  <c r="U698" i="1"/>
  <c r="U1303" i="1"/>
  <c r="U368" i="1"/>
  <c r="U1103" i="1"/>
  <c r="U363" i="1"/>
  <c r="U975" i="1"/>
  <c r="U527" i="1"/>
  <c r="U412" i="1"/>
  <c r="U1259" i="1"/>
  <c r="U584" i="1"/>
  <c r="U214" i="1"/>
  <c r="U837" i="1"/>
  <c r="U392" i="1"/>
  <c r="U646" i="1"/>
  <c r="U87" i="1"/>
  <c r="U621" i="1"/>
  <c r="U202" i="1"/>
  <c r="U1391" i="1"/>
  <c r="U685" i="1"/>
  <c r="U158" i="1"/>
  <c r="U817" i="1"/>
  <c r="U561" i="1"/>
  <c r="U1375" i="1"/>
  <c r="U247" i="1"/>
  <c r="U885" i="1"/>
  <c r="U152" i="1"/>
  <c r="U956" i="1"/>
  <c r="U20" i="1"/>
  <c r="U708" i="1"/>
  <c r="U131" i="1"/>
  <c r="U962" i="1"/>
  <c r="U505" i="1"/>
  <c r="U987" i="1"/>
  <c r="U316" i="1"/>
  <c r="U804" i="1"/>
  <c r="U226" i="1"/>
  <c r="U919" i="1"/>
  <c r="U398" i="1"/>
  <c r="U287" i="1"/>
  <c r="U913" i="1"/>
  <c r="U360" i="1"/>
  <c r="U1075" i="1"/>
  <c r="U840" i="1"/>
  <c r="U148" i="1"/>
  <c r="U524" i="1"/>
  <c r="U1083" i="1"/>
  <c r="U452" i="1"/>
  <c r="U1087" i="1"/>
  <c r="U562" i="1"/>
  <c r="U436" i="1"/>
  <c r="U1117" i="1"/>
  <c r="U713" i="1"/>
  <c r="U337" i="1"/>
  <c r="U972" i="1"/>
  <c r="U99" i="1"/>
  <c r="U718" i="1"/>
  <c r="U135" i="1"/>
  <c r="U722" i="1"/>
  <c r="U293" i="1"/>
  <c r="U540" i="1"/>
  <c r="U1165" i="1"/>
  <c r="U763" i="1"/>
  <c r="O466" i="3"/>
  <c r="O458" i="3"/>
  <c r="O451" i="3"/>
  <c r="O455" i="3"/>
  <c r="U207" i="1"/>
  <c r="U955" i="1"/>
  <c r="U451" i="1"/>
  <c r="U1299" i="1"/>
  <c r="U760" i="1"/>
  <c r="U236" i="1"/>
  <c r="U474" i="1"/>
  <c r="U1101" i="1"/>
  <c r="U485" i="1"/>
  <c r="U1346" i="1"/>
  <c r="U586" i="1"/>
  <c r="U466" i="1"/>
  <c r="U1113" i="1"/>
  <c r="U699" i="1"/>
  <c r="U263" i="1"/>
  <c r="U942" i="1"/>
  <c r="U127" i="1"/>
  <c r="U826" i="1"/>
  <c r="U242" i="1"/>
  <c r="U725" i="1"/>
  <c r="U237" i="1"/>
  <c r="U289" i="1"/>
  <c r="U753" i="1"/>
  <c r="U180" i="1"/>
  <c r="U1157" i="1"/>
  <c r="U622" i="1"/>
  <c r="U1265" i="1"/>
  <c r="U359" i="1"/>
  <c r="U1147" i="1"/>
  <c r="U291" i="1"/>
  <c r="U980" i="1"/>
  <c r="U18" i="1"/>
  <c r="U777" i="1"/>
  <c r="U190" i="1"/>
  <c r="U1285" i="1"/>
  <c r="U643" i="1"/>
  <c r="U1297" i="1"/>
  <c r="U313" i="1"/>
  <c r="U1275" i="1"/>
  <c r="U349" i="1"/>
  <c r="U1039" i="1"/>
  <c r="U501" i="1"/>
  <c r="U447" i="1"/>
  <c r="U871" i="1"/>
  <c r="U484" i="1"/>
  <c r="U1309" i="1"/>
  <c r="U916" i="1"/>
  <c r="U273" i="1"/>
  <c r="U639" i="1"/>
  <c r="U85" i="1"/>
  <c r="U648" i="1"/>
  <c r="U981" i="1"/>
  <c r="U746" i="1"/>
  <c r="U632" i="1"/>
  <c r="U121" i="1"/>
  <c r="U901" i="1"/>
  <c r="U475" i="1"/>
  <c r="U1033" i="1"/>
  <c r="U234" i="1"/>
  <c r="U847" i="1"/>
  <c r="U91" i="1"/>
  <c r="U776" i="1"/>
  <c r="U271" i="1"/>
  <c r="U636" i="1"/>
  <c r="U89" i="1"/>
  <c r="U918" i="1"/>
  <c r="O469" i="3"/>
  <c r="O449" i="3"/>
  <c r="O457" i="3"/>
  <c r="O448" i="3"/>
  <c r="U328" i="1"/>
  <c r="U943" i="1"/>
  <c r="U407" i="1"/>
  <c r="U1386" i="1"/>
  <c r="U923" i="1"/>
  <c r="U232" i="1"/>
  <c r="U506" i="1"/>
  <c r="U477" i="1"/>
  <c r="U1326" i="1"/>
  <c r="U641" i="1"/>
  <c r="U410" i="1"/>
  <c r="U1071" i="1"/>
  <c r="U770" i="1"/>
  <c r="U355" i="1"/>
  <c r="U1301" i="1"/>
  <c r="U159" i="1"/>
  <c r="U808" i="1"/>
  <c r="U117" i="1"/>
  <c r="U830" i="1"/>
  <c r="U296" i="1"/>
  <c r="U128" i="1"/>
  <c r="U741" i="1"/>
  <c r="U286" i="1"/>
  <c r="U1107" i="1"/>
  <c r="U810" i="1"/>
  <c r="U1358" i="1"/>
  <c r="U435" i="1"/>
  <c r="U1065" i="1"/>
  <c r="U365" i="1"/>
  <c r="U1041" i="1"/>
  <c r="U171" i="1"/>
  <c r="U761" i="1"/>
  <c r="U306" i="1"/>
  <c r="U1139" i="1"/>
  <c r="U657" i="1"/>
  <c r="U1389" i="1"/>
  <c r="U464" i="1"/>
  <c r="U1097" i="1"/>
  <c r="U467" i="1"/>
  <c r="U1069" i="1"/>
  <c r="U557" i="1"/>
  <c r="U516" i="1"/>
  <c r="U1151" i="1"/>
  <c r="U578" i="1"/>
  <c r="U162" i="1"/>
  <c r="U946" i="1"/>
  <c r="U93" i="1"/>
  <c r="U693" i="1"/>
  <c r="U126" i="1"/>
  <c r="U638" i="1"/>
  <c r="U88" i="1"/>
  <c r="U150" i="1"/>
  <c r="U778" i="1"/>
  <c r="U174" i="1"/>
  <c r="U853" i="1"/>
  <c r="U624" i="1"/>
  <c r="U1159" i="1"/>
  <c r="U260" i="1"/>
  <c r="U905" i="1"/>
  <c r="U318" i="1"/>
  <c r="U951" i="1"/>
  <c r="U201" i="1"/>
  <c r="U700" i="1"/>
  <c r="U163" i="1"/>
  <c r="U906" i="1"/>
  <c r="U1023" i="1"/>
  <c r="U590" i="1"/>
  <c r="U118" i="1"/>
  <c r="U165" i="1"/>
  <c r="U218" i="1"/>
  <c r="U982" i="1"/>
  <c r="U854" i="1"/>
  <c r="U669" i="1"/>
  <c r="U173" i="1"/>
  <c r="U443" i="1"/>
  <c r="U182" i="1"/>
  <c r="U583" i="1"/>
  <c r="U100" i="1"/>
  <c r="U858" i="1"/>
  <c r="U1187" i="1"/>
  <c r="U824" i="1"/>
  <c r="U62" i="1"/>
  <c r="U192" i="1"/>
  <c r="U396" i="1"/>
  <c r="U691" i="1"/>
  <c r="U1166" i="1"/>
  <c r="U1345" i="1"/>
  <c r="U835" i="1"/>
  <c r="U405" i="1"/>
  <c r="U991" i="1"/>
  <c r="U29" i="1"/>
  <c r="U251" i="1"/>
  <c r="U554" i="1"/>
  <c r="U887" i="1"/>
  <c r="U1072" i="1"/>
  <c r="U1369" i="1"/>
  <c r="U1349" i="1"/>
  <c r="U459" i="1"/>
  <c r="U964" i="1"/>
  <c r="U493" i="1"/>
  <c r="U1249" i="1"/>
  <c r="U48" i="1"/>
  <c r="U335" i="1"/>
  <c r="U756" i="1"/>
  <c r="U1044" i="1"/>
  <c r="U1283" i="1"/>
  <c r="U812" i="1"/>
  <c r="U23" i="1"/>
  <c r="U114" i="1"/>
  <c r="U511" i="1"/>
  <c r="U773" i="1"/>
  <c r="U1214" i="1"/>
  <c r="U1010" i="1"/>
  <c r="U1178" i="1"/>
  <c r="U343" i="1"/>
  <c r="U839" i="1"/>
  <c r="U400" i="1"/>
  <c r="U977" i="1"/>
  <c r="U44" i="1"/>
  <c r="U224" i="1"/>
  <c r="U605" i="1"/>
  <c r="U917" i="1"/>
  <c r="U1084" i="1"/>
  <c r="U1126" i="1"/>
  <c r="U1221" i="1"/>
  <c r="U768" i="1"/>
  <c r="U304" i="1"/>
  <c r="U56" i="1"/>
  <c r="U433" i="1"/>
  <c r="U668" i="1"/>
  <c r="U587" i="1"/>
  <c r="U1277" i="1"/>
  <c r="U811" i="1"/>
  <c r="U34" i="1"/>
  <c r="U179" i="1"/>
  <c r="U469" i="1"/>
  <c r="U783" i="1"/>
  <c r="U992" i="1"/>
  <c r="U1196" i="1"/>
  <c r="U1343" i="1"/>
  <c r="U601" i="1"/>
  <c r="U132" i="1"/>
  <c r="U1061" i="1"/>
  <c r="U719" i="1"/>
  <c r="U257" i="1"/>
  <c r="U302" i="1"/>
  <c r="U270" i="1"/>
  <c r="U112" i="1"/>
  <c r="U1089" i="1"/>
  <c r="U765" i="1"/>
  <c r="U194" i="1"/>
  <c r="U592" i="1"/>
  <c r="U187" i="1"/>
  <c r="U714" i="1"/>
  <c r="U161" i="1"/>
  <c r="U423" i="1"/>
  <c r="U1223" i="1"/>
  <c r="U897" i="1"/>
  <c r="U40" i="1"/>
  <c r="U195" i="1"/>
  <c r="U442" i="1"/>
  <c r="U728" i="1"/>
  <c r="U1294" i="1"/>
  <c r="U1100" i="1"/>
  <c r="U866" i="1"/>
  <c r="U465" i="1"/>
  <c r="U1077" i="1"/>
  <c r="U61" i="1"/>
  <c r="U264" i="1"/>
  <c r="U588" i="1"/>
  <c r="U936" i="1"/>
  <c r="U1128" i="1"/>
  <c r="U1206" i="1"/>
  <c r="U1357" i="1"/>
  <c r="U644" i="1"/>
  <c r="U1115" i="1"/>
  <c r="U663" i="1"/>
  <c r="U95" i="1"/>
  <c r="U67" i="1"/>
  <c r="U255" i="1"/>
  <c r="U659" i="1"/>
  <c r="U482" i="1"/>
  <c r="U1059" i="1"/>
  <c r="U863" i="1"/>
  <c r="U13" i="1"/>
  <c r="U181" i="1"/>
  <c r="U439" i="1"/>
  <c r="U723" i="1"/>
  <c r="U965" i="1"/>
  <c r="U1148" i="1"/>
  <c r="U1306" i="1"/>
  <c r="U276" i="1"/>
  <c r="U829" i="1"/>
  <c r="U517" i="1"/>
  <c r="U1019" i="1"/>
  <c r="U76" i="1"/>
  <c r="U329" i="1"/>
  <c r="U609" i="1"/>
  <c r="U949" i="1"/>
  <c r="U1176" i="1"/>
  <c r="U1004" i="1"/>
  <c r="U1047" i="1"/>
  <c r="U697" i="1"/>
  <c r="U47" i="1"/>
  <c r="U133" i="1"/>
  <c r="U437" i="1"/>
  <c r="U672" i="1"/>
  <c r="U752" i="1"/>
  <c r="U324" i="1"/>
  <c r="U876" i="1"/>
  <c r="U15" i="1"/>
  <c r="U308" i="1"/>
  <c r="U603" i="1"/>
  <c r="U845" i="1"/>
  <c r="U1060" i="1"/>
  <c r="U1325" i="1"/>
  <c r="U1372" i="1"/>
  <c r="U385" i="1"/>
  <c r="U896" i="1"/>
  <c r="U629" i="1"/>
  <c r="U1319" i="1"/>
  <c r="U228" i="1"/>
  <c r="U94" i="1"/>
  <c r="U1049" i="1"/>
  <c r="U673" i="1"/>
  <c r="U585" i="1"/>
  <c r="U386" i="1"/>
  <c r="U480" i="1"/>
  <c r="U143" i="1"/>
  <c r="U1267" i="1"/>
  <c r="U904" i="1"/>
  <c r="U315" i="1"/>
  <c r="U682" i="1"/>
  <c r="U146" i="1"/>
  <c r="U688" i="1"/>
  <c r="U370" i="1"/>
  <c r="U677" i="1"/>
  <c r="U994" i="1"/>
  <c r="U922" i="1"/>
  <c r="U42" i="1"/>
  <c r="U213" i="1"/>
  <c r="U479" i="1"/>
  <c r="U880" i="1"/>
  <c r="U1008" i="1"/>
  <c r="U1228" i="1"/>
  <c r="U924" i="1"/>
  <c r="U507" i="1"/>
  <c r="U1185" i="1"/>
  <c r="U79" i="1"/>
  <c r="U330" i="1"/>
  <c r="U676" i="1"/>
  <c r="U1038" i="1"/>
  <c r="U1256" i="1"/>
  <c r="U1048" i="1"/>
  <c r="U1329" i="1"/>
  <c r="U709" i="1"/>
  <c r="U1161" i="1"/>
  <c r="U683" i="1"/>
  <c r="U38" i="1"/>
  <c r="U111" i="1"/>
  <c r="U434" i="1"/>
  <c r="U712" i="1"/>
  <c r="U696" i="1"/>
  <c r="U1362" i="1"/>
  <c r="U899" i="1"/>
  <c r="U51" i="1"/>
  <c r="U157" i="1"/>
  <c r="U492" i="1"/>
  <c r="U799" i="1"/>
  <c r="U1032" i="1"/>
  <c r="U1276" i="1"/>
  <c r="U1334" i="1"/>
  <c r="U377" i="1"/>
  <c r="U803" i="1"/>
  <c r="U581" i="1"/>
  <c r="U1313" i="1"/>
  <c r="U64" i="1"/>
  <c r="U353" i="1"/>
  <c r="U620" i="1"/>
  <c r="U1124" i="1"/>
  <c r="U1304" i="1"/>
  <c r="U1066" i="1"/>
  <c r="U1011" i="1"/>
  <c r="U745" i="1"/>
  <c r="U25" i="1"/>
  <c r="U206" i="1"/>
  <c r="U453" i="1"/>
  <c r="U755" i="1"/>
  <c r="U787" i="1"/>
  <c r="U445" i="1"/>
  <c r="U1247" i="1"/>
  <c r="U52" i="1"/>
  <c r="U300" i="1"/>
  <c r="U549" i="1"/>
  <c r="U925" i="1"/>
  <c r="U1092" i="1"/>
  <c r="U552" i="1"/>
  <c r="U415" i="1"/>
  <c r="U297" i="1"/>
  <c r="U814" i="1"/>
  <c r="U653" i="1"/>
  <c r="U379" i="1"/>
  <c r="U529" i="1"/>
  <c r="U375" i="1"/>
  <c r="U1229" i="1"/>
  <c r="U882" i="1"/>
  <c r="U116" i="1"/>
  <c r="U788" i="1"/>
  <c r="U197" i="1"/>
  <c r="U843" i="1"/>
  <c r="U372" i="1"/>
  <c r="U818" i="1"/>
  <c r="U544" i="1"/>
  <c r="U1163" i="1"/>
  <c r="U28" i="1"/>
  <c r="U240" i="1"/>
  <c r="U522" i="1"/>
  <c r="U884" i="1"/>
  <c r="U1068" i="1"/>
  <c r="U1355" i="1"/>
  <c r="U990" i="1"/>
  <c r="U623" i="1"/>
  <c r="U139" i="1"/>
  <c r="U66" i="1"/>
  <c r="U254" i="1"/>
  <c r="U656" i="1"/>
  <c r="U1204" i="1"/>
  <c r="U1106" i="1"/>
  <c r="U1086" i="1"/>
  <c r="U1296" i="1"/>
  <c r="U737" i="1"/>
  <c r="U1251" i="1"/>
  <c r="U742" i="1"/>
  <c r="U7" i="1"/>
  <c r="U134" i="1"/>
  <c r="U600" i="1"/>
  <c r="U736" i="1"/>
  <c r="U793" i="1"/>
  <c r="U358" i="1"/>
  <c r="U1237" i="1"/>
  <c r="U37" i="1"/>
  <c r="U223" i="1"/>
  <c r="U558" i="1"/>
  <c r="U912" i="1"/>
  <c r="U1080" i="1"/>
  <c r="U1110" i="1"/>
  <c r="U1385" i="1"/>
  <c r="U536" i="1"/>
  <c r="U1045" i="1"/>
  <c r="U611" i="1"/>
  <c r="U299" i="1"/>
  <c r="U19" i="1"/>
  <c r="U336" i="1"/>
  <c r="U731" i="1"/>
  <c r="U1268" i="1"/>
  <c r="U1154" i="1"/>
  <c r="U567" i="1"/>
  <c r="U1344" i="1"/>
  <c r="U908" i="1"/>
  <c r="U27" i="1"/>
  <c r="U209" i="1"/>
  <c r="U460" i="1"/>
  <c r="U779" i="1"/>
  <c r="U868" i="1"/>
  <c r="U478" i="1"/>
  <c r="U1239" i="1"/>
  <c r="U49" i="1"/>
  <c r="U233" i="1"/>
  <c r="U671" i="1"/>
  <c r="U957" i="1"/>
  <c r="U1208" i="1"/>
  <c r="U1020" i="1"/>
  <c r="U993" i="1"/>
  <c r="U502" i="1"/>
  <c r="U129" i="1"/>
  <c r="U970" i="1"/>
  <c r="U649" i="1"/>
  <c r="U468" i="1"/>
  <c r="U717" i="1"/>
  <c r="U333" i="1"/>
  <c r="U167" i="1"/>
  <c r="U909" i="1"/>
  <c r="U238" i="1"/>
  <c r="U789" i="1"/>
  <c r="U356" i="1"/>
  <c r="U869" i="1"/>
  <c r="U438" i="1"/>
  <c r="U855" i="1"/>
  <c r="U461" i="1"/>
  <c r="U1017" i="1"/>
  <c r="U60" i="1"/>
  <c r="U217" i="1"/>
  <c r="U612" i="1"/>
  <c r="U933" i="1"/>
  <c r="U1112" i="1"/>
  <c r="U1190" i="1"/>
  <c r="U1073" i="1"/>
  <c r="U665" i="1"/>
  <c r="U31" i="1"/>
  <c r="U102" i="1"/>
  <c r="U373" i="1"/>
  <c r="U711" i="1"/>
  <c r="U968" i="1"/>
  <c r="U1234" i="1"/>
  <c r="U1184" i="1"/>
  <c r="U107" i="1"/>
  <c r="U523" i="1"/>
  <c r="U1029" i="1"/>
  <c r="U939" i="1"/>
  <c r="U11" i="1"/>
  <c r="U216" i="1"/>
  <c r="U444" i="1"/>
  <c r="U819" i="1"/>
  <c r="U934" i="1"/>
  <c r="U476" i="1"/>
  <c r="U1002" i="1"/>
  <c r="U69" i="1"/>
  <c r="U303" i="1"/>
  <c r="U660" i="1"/>
  <c r="U944" i="1"/>
  <c r="U1160" i="1"/>
  <c r="U996" i="1"/>
  <c r="U1365" i="1"/>
  <c r="U658" i="1"/>
  <c r="U986" i="1"/>
  <c r="U701" i="1"/>
  <c r="U46" i="1"/>
  <c r="U123" i="1"/>
  <c r="U393" i="1"/>
  <c r="U642" i="1"/>
  <c r="U1102" i="1"/>
  <c r="U1282" i="1"/>
  <c r="U674" i="1"/>
  <c r="U281" i="1"/>
  <c r="U852" i="1"/>
  <c r="U59" i="1"/>
  <c r="U225" i="1"/>
  <c r="U575" i="1"/>
  <c r="U911" i="1"/>
  <c r="U860" i="1"/>
  <c r="U559" i="1"/>
  <c r="U1377" i="1"/>
  <c r="U80" i="1"/>
  <c r="U259" i="1"/>
  <c r="U680" i="1"/>
  <c r="U1156" i="1"/>
  <c r="U1336" i="1"/>
  <c r="U193" i="1"/>
  <c r="U595" i="1"/>
  <c r="U105" i="1"/>
  <c r="U97" i="1"/>
  <c r="U820" i="1"/>
  <c r="U705" i="1"/>
  <c r="U864" i="1"/>
  <c r="U560" i="1"/>
  <c r="U151" i="1"/>
  <c r="U1093" i="1"/>
  <c r="U288" i="1"/>
  <c r="U1317" i="1"/>
  <c r="U381" i="1"/>
  <c r="U1279" i="1"/>
  <c r="U513" i="1"/>
  <c r="U902" i="1"/>
  <c r="U518" i="1"/>
  <c r="U1095" i="1"/>
  <c r="U75" i="1"/>
  <c r="U320" i="1"/>
  <c r="U615" i="1"/>
  <c r="U1030" i="1"/>
  <c r="U1240" i="1"/>
  <c r="U1036" i="1"/>
  <c r="U1219" i="1"/>
  <c r="U758" i="1"/>
  <c r="U63" i="1"/>
  <c r="U147" i="1"/>
  <c r="U510" i="1"/>
  <c r="U735" i="1"/>
  <c r="U1182" i="1"/>
  <c r="U1359" i="1"/>
  <c r="U1146" i="1"/>
  <c r="U267" i="1"/>
  <c r="U670" i="1"/>
  <c r="U1393" i="1"/>
  <c r="U954" i="1"/>
  <c r="U50" i="1"/>
  <c r="U203" i="1"/>
  <c r="U494" i="1"/>
  <c r="U945" i="1"/>
  <c r="U809" i="1"/>
  <c r="U535" i="1"/>
  <c r="U1281" i="1"/>
  <c r="U78" i="1"/>
  <c r="U342" i="1"/>
  <c r="U720" i="1"/>
  <c r="U1108" i="1"/>
  <c r="U1288" i="1"/>
  <c r="U1062" i="1"/>
  <c r="U1347" i="1"/>
  <c r="U618" i="1"/>
  <c r="U1315" i="1"/>
  <c r="U651" i="1"/>
  <c r="U9" i="1"/>
  <c r="U191" i="1"/>
  <c r="U421" i="1"/>
  <c r="U707" i="1"/>
  <c r="U1230" i="1"/>
  <c r="U1018" i="1"/>
  <c r="U743" i="1"/>
  <c r="U420" i="1"/>
  <c r="U1119" i="1"/>
  <c r="U45" i="1"/>
  <c r="U243" i="1"/>
  <c r="U616" i="1"/>
  <c r="U920" i="1"/>
  <c r="U969" i="1"/>
  <c r="U704" i="1"/>
  <c r="U347" i="1"/>
  <c r="U70" i="1"/>
  <c r="U380" i="1"/>
  <c r="U716" i="1"/>
  <c r="U1300" i="1"/>
  <c r="U1186" i="1"/>
  <c r="U1136" i="1"/>
  <c r="U122" i="1"/>
  <c r="U521" i="1"/>
  <c r="U1368" i="1"/>
  <c r="U850" i="1"/>
  <c r="U35" i="1"/>
  <c r="U183" i="1"/>
  <c r="U471" i="1"/>
  <c r="U966" i="1"/>
  <c r="U1000" i="1"/>
  <c r="U580" i="1"/>
  <c r="U833" i="1"/>
  <c r="U245" i="1"/>
  <c r="U212" i="1"/>
  <c r="U859" i="1"/>
  <c r="U295" i="1"/>
  <c r="U915" i="1"/>
  <c r="U425" i="1"/>
  <c r="U394" i="1"/>
  <c r="U1079" i="1"/>
  <c r="U402" i="1"/>
  <c r="U995" i="1"/>
  <c r="U473" i="1"/>
  <c r="U983" i="1"/>
  <c r="U593" i="1"/>
  <c r="U958" i="1"/>
  <c r="U633" i="1"/>
  <c r="U1348" i="1"/>
  <c r="U57" i="1"/>
  <c r="U321" i="1"/>
  <c r="U726" i="1"/>
  <c r="U1188" i="1"/>
  <c r="U1046" i="1"/>
  <c r="U362" i="1"/>
  <c r="U997" i="1"/>
  <c r="U907" i="1"/>
  <c r="U41" i="1"/>
  <c r="U198" i="1"/>
  <c r="U573" i="1"/>
  <c r="U801" i="1"/>
  <c r="U1310" i="1"/>
  <c r="U1116" i="1"/>
  <c r="U1274" i="1"/>
  <c r="U338" i="1"/>
  <c r="U775" i="1"/>
  <c r="U277" i="1"/>
  <c r="U1141" i="1"/>
  <c r="U36" i="1"/>
  <c r="U382" i="1"/>
  <c r="U556" i="1"/>
  <c r="U903" i="1"/>
  <c r="U1243" i="1"/>
  <c r="U650" i="1"/>
  <c r="U169" i="1"/>
  <c r="U71" i="1"/>
  <c r="U312" i="1"/>
  <c r="U667" i="1"/>
  <c r="U1236" i="1"/>
  <c r="U1138" i="1"/>
  <c r="U1094" i="1"/>
  <c r="U525" i="1"/>
  <c r="U1091" i="1"/>
  <c r="U894" i="1"/>
  <c r="U26" i="1"/>
  <c r="U199" i="1"/>
  <c r="U446" i="1"/>
  <c r="U727" i="1"/>
  <c r="U973" i="1"/>
  <c r="U1164" i="1"/>
  <c r="U889" i="1"/>
  <c r="U411" i="1"/>
  <c r="U1127" i="1"/>
  <c r="U77" i="1"/>
  <c r="U352" i="1"/>
  <c r="U647" i="1"/>
  <c r="U952" i="1"/>
  <c r="U1123" i="1"/>
  <c r="U645" i="1"/>
  <c r="U54" i="1"/>
  <c r="U141" i="1"/>
  <c r="U462" i="1"/>
  <c r="U628" i="1"/>
  <c r="U1134" i="1"/>
  <c r="U1314" i="1"/>
  <c r="U1098" i="1"/>
  <c r="U526" i="1"/>
  <c r="U849" i="1"/>
  <c r="U266" i="1"/>
  <c r="U92" i="1"/>
  <c r="U164" i="1"/>
  <c r="U136" i="1"/>
  <c r="U927" i="1"/>
  <c r="U974" i="1"/>
  <c r="U597" i="1"/>
  <c r="U1383" i="1"/>
  <c r="U481" i="1"/>
  <c r="U1335" i="1"/>
  <c r="U491" i="1"/>
  <c r="U1245" i="1"/>
  <c r="U630" i="1"/>
  <c r="U1328" i="1"/>
  <c r="U721" i="1"/>
  <c r="U30" i="1"/>
  <c r="U73" i="1"/>
  <c r="U369" i="1"/>
  <c r="U695" i="1"/>
  <c r="U1332" i="1"/>
  <c r="U1218" i="1"/>
  <c r="U703" i="1"/>
  <c r="U1293" i="1"/>
  <c r="U938" i="1"/>
  <c r="U43" i="1"/>
  <c r="U189" i="1"/>
  <c r="U514" i="1"/>
  <c r="U929" i="1"/>
  <c r="U1016" i="1"/>
  <c r="U1244" i="1"/>
  <c r="U1254" i="1"/>
  <c r="U547" i="1"/>
  <c r="U893" i="1"/>
  <c r="U486" i="1"/>
  <c r="U1241" i="1"/>
  <c r="U68" i="1"/>
  <c r="U319" i="1"/>
  <c r="U608" i="1"/>
  <c r="U941" i="1"/>
  <c r="U1289" i="1"/>
  <c r="U874" i="1"/>
  <c r="U39" i="1"/>
  <c r="U120" i="1"/>
  <c r="U374" i="1"/>
  <c r="U635" i="1"/>
  <c r="U1050" i="1"/>
  <c r="U1266" i="1"/>
  <c r="U1216" i="1"/>
  <c r="U86" i="1"/>
  <c r="U729" i="1"/>
  <c r="U83" i="1"/>
  <c r="U846" i="1"/>
  <c r="U58" i="1"/>
  <c r="U227" i="1"/>
  <c r="U574" i="1"/>
  <c r="U831" i="1"/>
  <c r="U1040" i="1"/>
  <c r="U1292" i="1"/>
  <c r="U895" i="1"/>
  <c r="U594" i="1"/>
  <c r="U1213" i="1"/>
  <c r="U65" i="1"/>
  <c r="U256" i="1"/>
  <c r="U664" i="1"/>
  <c r="U1081" i="1"/>
  <c r="U1082" i="1"/>
  <c r="U596" i="1"/>
  <c r="U1070" i="1"/>
  <c r="U1121" i="1"/>
  <c r="U1024" i="1"/>
  <c r="U246" i="1"/>
  <c r="U1272" i="1"/>
  <c r="U301" i="1"/>
  <c r="U292" i="1"/>
  <c r="U1198" i="1"/>
  <c r="U339" i="1"/>
  <c r="U1088" i="1"/>
  <c r="U1199" i="1"/>
  <c r="U1250" i="1"/>
  <c r="U796" i="1"/>
  <c r="U1090" i="1"/>
  <c r="U702" i="1"/>
  <c r="U1238" i="1"/>
  <c r="U1078" i="1"/>
  <c r="U960" i="1"/>
  <c r="U1022" i="1"/>
  <c r="U551" i="1"/>
  <c r="U239" i="1"/>
  <c r="U33" i="1"/>
  <c r="U687" i="1"/>
  <c r="U827" i="1"/>
  <c r="U1222" i="1"/>
  <c r="U744" i="1"/>
  <c r="U145" i="1"/>
  <c r="U1327" i="1"/>
  <c r="U862" i="1"/>
  <c r="U98" i="1"/>
  <c r="U1143" i="1"/>
  <c r="U1394" i="1"/>
  <c r="U1118" i="1"/>
  <c r="U813" i="1"/>
  <c r="U1076" i="1"/>
  <c r="U571" i="1"/>
  <c r="U1308" i="1"/>
  <c r="U640" i="1"/>
  <c r="U1248" i="1"/>
  <c r="U1028" i="1"/>
  <c r="U1224" i="1"/>
  <c r="U928" i="1"/>
  <c r="U619" i="1"/>
  <c r="U175" i="1"/>
  <c r="U55" i="1"/>
  <c r="U498" i="1"/>
  <c r="U733" i="1"/>
  <c r="U455" i="1"/>
  <c r="U661" i="1"/>
  <c r="U1220" i="1"/>
  <c r="U317" i="1"/>
  <c r="U856" i="1"/>
  <c r="U1351" i="1"/>
  <c r="U750" i="1"/>
  <c r="U1258" i="1"/>
  <c r="U1318" i="1"/>
  <c r="U1295" i="1"/>
  <c r="U1378" i="1"/>
  <c r="U625" i="1"/>
  <c r="U326" i="1"/>
  <c r="U976" i="1"/>
  <c r="U391" i="1"/>
  <c r="U1170" i="1"/>
  <c r="U545" i="1"/>
  <c r="U1280" i="1"/>
  <c r="U1174" i="1"/>
  <c r="U1096" i="1"/>
  <c r="U795" i="1"/>
  <c r="U428" i="1"/>
  <c r="U149" i="1"/>
  <c r="U21" i="1"/>
  <c r="U470" i="1"/>
  <c r="U764" i="1"/>
  <c r="U1270" i="1"/>
  <c r="U215" i="1"/>
  <c r="U244" i="1"/>
  <c r="U984" i="1"/>
  <c r="U582" i="1"/>
  <c r="U999" i="1"/>
  <c r="U1380" i="1"/>
  <c r="U1290" i="1"/>
  <c r="U155" i="1"/>
  <c r="U1312" i="1"/>
  <c r="U1211" i="1"/>
  <c r="U1390" i="1"/>
  <c r="U431" i="1"/>
  <c r="U1363" i="1"/>
  <c r="U1387" i="1"/>
  <c r="U274" i="1"/>
  <c r="U1056" i="1"/>
  <c r="U503" i="1"/>
  <c r="U1302" i="1"/>
  <c r="U1340" i="1"/>
  <c r="U1064" i="1"/>
  <c r="U759" i="1"/>
  <c r="U389" i="1"/>
  <c r="U72" i="1"/>
  <c r="U1063" i="1"/>
  <c r="U419" i="1"/>
  <c r="U784" i="1"/>
  <c r="U1226" i="1"/>
  <c r="U32" i="1"/>
  <c r="U932" i="1"/>
  <c r="U1210" i="1"/>
  <c r="U1104" i="1"/>
  <c r="U1388" i="1"/>
  <c r="U1027" i="1"/>
  <c r="U1367" i="1"/>
  <c r="U1284" i="1"/>
  <c r="U397" i="1"/>
  <c r="U1212" i="1"/>
  <c r="U1278" i="1"/>
  <c r="U675" i="1"/>
  <c r="U409" i="1"/>
  <c r="U81" i="1"/>
  <c r="U985" i="1"/>
  <c r="U1175" i="1"/>
  <c r="U569" i="1"/>
  <c r="U1074" i="1"/>
  <c r="U734" i="1"/>
  <c r="U1232" i="1"/>
  <c r="U1026" i="1"/>
  <c r="U832" i="1"/>
  <c r="U988" i="1"/>
  <c r="U822" i="1"/>
  <c r="U1120" i="1"/>
  <c r="U1005" i="1"/>
  <c r="U1353" i="1"/>
  <c r="U1051" i="1"/>
  <c r="U1361" i="1"/>
  <c r="U1324" i="1"/>
  <c r="U262" i="1"/>
  <c r="U1242" i="1"/>
  <c r="U1052" i="1"/>
  <c r="U1150" i="1"/>
  <c r="U732" i="1"/>
  <c r="U310" i="1"/>
  <c r="U74" i="1"/>
  <c r="U963" i="1"/>
  <c r="U1155" i="1"/>
  <c r="U376" i="1"/>
  <c r="U1158" i="1"/>
  <c r="U1111" i="1"/>
  <c r="U1130" i="1"/>
  <c r="U747" i="1"/>
  <c r="U1058" i="1"/>
  <c r="U1192" i="1"/>
  <c r="U678" i="1"/>
  <c r="U1374" i="1"/>
  <c r="U692" i="1"/>
  <c r="U1142" i="1"/>
  <c r="U1194" i="1"/>
  <c r="U1006" i="1"/>
  <c r="U1264" i="1"/>
  <c r="U1376" i="1"/>
  <c r="U220" i="1"/>
  <c r="U1114" i="1"/>
  <c r="U1316" i="1"/>
  <c r="U710" i="1"/>
  <c r="U235" i="1"/>
  <c r="U53" i="1"/>
  <c r="U823" i="1"/>
  <c r="U1167" i="1"/>
  <c r="U348" i="1"/>
  <c r="U1034" i="1"/>
  <c r="U1140" i="1"/>
  <c r="S1379" i="1"/>
  <c r="S1139" i="1"/>
  <c r="T1368" i="1"/>
  <c r="T1335" i="1"/>
  <c r="T1260" i="1"/>
  <c r="T1290" i="1"/>
  <c r="T1180" i="1"/>
  <c r="T1353" i="1"/>
  <c r="T1365" i="1"/>
  <c r="T1348" i="1"/>
  <c r="T1334" i="1"/>
  <c r="T1330" i="1"/>
  <c r="T1259" i="1"/>
  <c r="S1274" i="1"/>
  <c r="S1247" i="1"/>
  <c r="T1254" i="1"/>
  <c r="T1332" i="1"/>
  <c r="S1155" i="1"/>
  <c r="S1315" i="1"/>
  <c r="S1253" i="1"/>
  <c r="T1249" i="1"/>
  <c r="S1250" i="1"/>
  <c r="T1178" i="1"/>
  <c r="S1147" i="1"/>
  <c r="T1384" i="1"/>
  <c r="T1362" i="1"/>
  <c r="S1387" i="1"/>
  <c r="S1217" i="1"/>
  <c r="T1317" i="1"/>
  <c r="T1310" i="1"/>
  <c r="S1355" i="1"/>
  <c r="S1341" i="1"/>
  <c r="S1350" i="1"/>
  <c r="S1312" i="1"/>
  <c r="S1295" i="1"/>
  <c r="S1242" i="1"/>
  <c r="S1259" i="1"/>
  <c r="S1291" i="1"/>
  <c r="T1305" i="1"/>
  <c r="S1323" i="1"/>
  <c r="S1303" i="1"/>
  <c r="T1262" i="1"/>
  <c r="T1243" i="1"/>
  <c r="S1216" i="1"/>
  <c r="S1239" i="1"/>
  <c r="S1377" i="1"/>
  <c r="T1111" i="1"/>
  <c r="T1282" i="1"/>
  <c r="S1282" i="1"/>
  <c r="T1313" i="1"/>
  <c r="S1264" i="1"/>
  <c r="S1202" i="1"/>
  <c r="S1188" i="1"/>
  <c r="S1159" i="1"/>
  <c r="T1214" i="1"/>
  <c r="T659" i="1"/>
  <c r="S265" i="1"/>
  <c r="S573" i="1"/>
  <c r="S610" i="1"/>
  <c r="S649" i="1"/>
  <c r="T407" i="1"/>
  <c r="T25" i="1"/>
  <c r="T487" i="1"/>
  <c r="S878" i="1"/>
  <c r="T291" i="1"/>
  <c r="T292" i="1"/>
  <c r="T180" i="1"/>
  <c r="T297" i="1"/>
  <c r="T526" i="1"/>
  <c r="S57" i="1"/>
  <c r="S151" i="1"/>
  <c r="T428" i="1"/>
  <c r="T345" i="1"/>
  <c r="T919" i="1"/>
  <c r="S324" i="1"/>
  <c r="S564" i="1"/>
  <c r="T51" i="1"/>
  <c r="T392" i="1"/>
  <c r="S725" i="1"/>
  <c r="S320" i="1"/>
  <c r="S609" i="1"/>
  <c r="S104" i="1"/>
  <c r="T15" i="1"/>
  <c r="T355" i="1"/>
  <c r="S736" i="1"/>
  <c r="T183" i="1"/>
  <c r="S147" i="1"/>
  <c r="T657" i="1"/>
  <c r="T114" i="1"/>
  <c r="T251" i="1"/>
  <c r="T845" i="1"/>
  <c r="S486" i="1"/>
  <c r="T789" i="1"/>
  <c r="S285" i="1"/>
  <c r="T624" i="1"/>
  <c r="T189" i="1"/>
  <c r="T7" i="1"/>
  <c r="S282" i="1"/>
  <c r="T315" i="1"/>
  <c r="S553" i="1"/>
  <c r="S709" i="1"/>
  <c r="T673" i="1"/>
  <c r="T156" i="1"/>
  <c r="S316" i="1"/>
  <c r="S211" i="1"/>
  <c r="S726" i="1"/>
  <c r="S533" i="1"/>
  <c r="S1349" i="1"/>
  <c r="T3" i="1"/>
  <c r="S965" i="1"/>
  <c r="T988" i="1"/>
  <c r="T1078" i="1"/>
  <c r="T1057" i="1"/>
  <c r="T1071" i="1"/>
  <c r="T1023" i="1"/>
  <c r="S1026" i="1"/>
  <c r="S1053" i="1"/>
  <c r="T1053" i="1"/>
  <c r="T1032" i="1"/>
  <c r="T592" i="1"/>
  <c r="S818" i="1"/>
  <c r="T1225" i="1"/>
  <c r="T916" i="1"/>
  <c r="T880" i="1"/>
  <c r="T839" i="1"/>
  <c r="T876" i="1"/>
  <c r="T875" i="1"/>
  <c r="T859" i="1"/>
  <c r="S944" i="1"/>
  <c r="S916" i="1"/>
  <c r="T696" i="1"/>
  <c r="S1039" i="1"/>
  <c r="T1037" i="1"/>
  <c r="T1042" i="1"/>
  <c r="S993" i="1"/>
  <c r="S996" i="1"/>
  <c r="T1008" i="1"/>
  <c r="T1168" i="1"/>
  <c r="S994" i="1"/>
  <c r="S862" i="1"/>
  <c r="S1006" i="1"/>
  <c r="S1078" i="1"/>
  <c r="T933" i="1"/>
  <c r="T448" i="1"/>
  <c r="T545" i="1"/>
  <c r="S1058" i="1"/>
  <c r="T930" i="1"/>
  <c r="S1061" i="1"/>
  <c r="T981" i="1"/>
  <c r="T1052" i="1"/>
  <c r="T925" i="1"/>
  <c r="T854" i="1"/>
  <c r="S504" i="1"/>
  <c r="T617" i="1"/>
  <c r="S632" i="1"/>
  <c r="S735" i="1"/>
  <c r="S1205" i="1"/>
  <c r="T1060" i="1"/>
  <c r="T850" i="1"/>
  <c r="S1055" i="1"/>
  <c r="T796" i="1"/>
  <c r="S785" i="1"/>
  <c r="S970" i="1"/>
  <c r="S702" i="1"/>
  <c r="T739" i="1"/>
  <c r="T1134" i="1"/>
  <c r="T1014" i="1"/>
  <c r="S1176" i="1"/>
  <c r="T1024" i="1"/>
  <c r="S842" i="1"/>
  <c r="T937" i="1"/>
  <c r="S984" i="1"/>
  <c r="T856" i="1"/>
  <c r="S769" i="1"/>
  <c r="S792" i="1"/>
  <c r="S1060" i="1"/>
  <c r="S909" i="1"/>
  <c r="T1093" i="1"/>
  <c r="S923" i="1"/>
  <c r="T1007" i="1"/>
  <c r="S904" i="1"/>
  <c r="T795" i="1"/>
  <c r="T415" i="1"/>
  <c r="S385" i="1"/>
  <c r="T628" i="1"/>
  <c r="T1070" i="1"/>
  <c r="T1049" i="1"/>
  <c r="S1345" i="1"/>
  <c r="T1136" i="1"/>
  <c r="T1130" i="1"/>
  <c r="T1089" i="1"/>
  <c r="S1102" i="1"/>
  <c r="S1062" i="1"/>
  <c r="T1063" i="1"/>
  <c r="S1085" i="1"/>
  <c r="T1085" i="1"/>
  <c r="S1068" i="1"/>
  <c r="T947" i="1"/>
  <c r="T953" i="1"/>
  <c r="T896" i="1"/>
  <c r="T984" i="1"/>
  <c r="S912" i="1"/>
  <c r="T879" i="1"/>
  <c r="T977" i="1"/>
  <c r="S939" i="1"/>
  <c r="S895" i="1"/>
  <c r="T827" i="1"/>
  <c r="T810" i="1"/>
  <c r="T1138" i="1"/>
  <c r="S1080" i="1"/>
  <c r="T1059" i="1"/>
  <c r="S1081" i="1"/>
  <c r="S1025" i="1"/>
  <c r="T1045" i="1"/>
  <c r="S1057" i="1"/>
  <c r="T910" i="1"/>
  <c r="S1046" i="1"/>
  <c r="T980" i="1"/>
  <c r="T1051" i="1"/>
  <c r="T939" i="1"/>
  <c r="S882" i="1"/>
  <c r="S496" i="1"/>
  <c r="S616" i="1"/>
  <c r="T1114" i="1"/>
  <c r="S990" i="1"/>
  <c r="S1104" i="1"/>
  <c r="T1027" i="1"/>
  <c r="S1088" i="1"/>
  <c r="S978" i="1"/>
  <c r="S919" i="1"/>
  <c r="T612" i="1"/>
  <c r="T675" i="1"/>
  <c r="S745" i="1"/>
  <c r="S877" i="1"/>
  <c r="S1228" i="1"/>
  <c r="T1133" i="1"/>
  <c r="T960" i="1"/>
  <c r="S1112" i="1"/>
  <c r="S865" i="1"/>
  <c r="S902" i="1"/>
  <c r="S771" i="1"/>
  <c r="T731" i="1"/>
  <c r="T824" i="1"/>
  <c r="T1172" i="1"/>
  <c r="S1041" i="1"/>
  <c r="T907" i="1"/>
  <c r="S1075" i="1"/>
  <c r="S921" i="1"/>
  <c r="T974" i="1"/>
  <c r="S908" i="1"/>
  <c r="T817" i="1"/>
  <c r="S382" i="1"/>
  <c r="T895" i="1"/>
  <c r="S1115" i="1"/>
  <c r="T964" i="1"/>
  <c r="T847" i="1"/>
  <c r="T1001" i="1"/>
  <c r="T1065" i="1"/>
  <c r="T1345" i="1"/>
  <c r="S1124" i="1"/>
  <c r="S1185" i="1"/>
  <c r="T1132" i="1"/>
  <c r="T1169" i="1"/>
  <c r="S1094" i="1"/>
  <c r="T1095" i="1"/>
  <c r="T1122" i="1"/>
  <c r="T1127" i="1"/>
  <c r="S958" i="1"/>
  <c r="S881" i="1"/>
  <c r="S1012" i="1"/>
  <c r="T1012" i="1"/>
  <c r="T1017" i="1"/>
  <c r="T948" i="1"/>
  <c r="S977" i="1"/>
  <c r="S1001" i="1"/>
  <c r="T1003" i="1"/>
  <c r="S955" i="1"/>
  <c r="S962" i="1"/>
  <c r="S918" i="1"/>
  <c r="S1148" i="1"/>
  <c r="S1132" i="1"/>
  <c r="T1091" i="1"/>
  <c r="S1116" i="1"/>
  <c r="T1072" i="1"/>
  <c r="S1073" i="1"/>
  <c r="S1099" i="1"/>
  <c r="S989" i="1"/>
  <c r="S1103" i="1"/>
  <c r="T1026" i="1"/>
  <c r="T1087" i="1"/>
  <c r="S982" i="1"/>
  <c r="S934" i="1"/>
  <c r="S562" i="1"/>
  <c r="T647" i="1"/>
  <c r="S1204" i="1"/>
  <c r="S1044" i="1"/>
  <c r="S847" i="1"/>
  <c r="S1052" i="1"/>
  <c r="S794" i="1"/>
  <c r="T822" i="1"/>
  <c r="T973" i="1"/>
  <c r="S679" i="1"/>
  <c r="S738" i="1"/>
  <c r="S347" i="1"/>
  <c r="S1135" i="1"/>
  <c r="S986" i="1"/>
  <c r="S1175" i="1"/>
  <c r="S999" i="1"/>
  <c r="T841" i="1"/>
  <c r="T936" i="1"/>
  <c r="S795" i="1"/>
  <c r="S922" i="1"/>
  <c r="T768" i="1"/>
  <c r="S276" i="1"/>
  <c r="S891" i="1"/>
  <c r="T1099" i="1"/>
  <c r="T962" i="1"/>
  <c r="T838" i="1"/>
  <c r="T958" i="1"/>
  <c r="S1035" i="1"/>
  <c r="T144" i="1"/>
  <c r="S328" i="1"/>
  <c r="T496" i="1"/>
  <c r="T1034" i="1"/>
  <c r="T888" i="1"/>
  <c r="T1043" i="1"/>
  <c r="T900" i="1"/>
  <c r="S1033" i="1"/>
  <c r="S959" i="1"/>
  <c r="S906" i="1"/>
  <c r="T485" i="1"/>
  <c r="T613" i="1"/>
  <c r="T614" i="1"/>
  <c r="S699" i="1"/>
  <c r="T1044" i="1"/>
  <c r="S969" i="1"/>
  <c r="S706" i="1"/>
  <c r="T348" i="1"/>
  <c r="T491" i="1"/>
  <c r="S687" i="1"/>
  <c r="S448" i="1"/>
  <c r="S430" i="1"/>
  <c r="S463" i="1"/>
  <c r="T1222" i="1"/>
  <c r="T998" i="1"/>
  <c r="T809" i="1"/>
  <c r="T776" i="1"/>
  <c r="S655" i="1"/>
  <c r="S707" i="1"/>
  <c r="S1125" i="1"/>
  <c r="S1207" i="1"/>
  <c r="T1186" i="1"/>
  <c r="S1177" i="1"/>
  <c r="S1107" i="1"/>
  <c r="T840" i="1"/>
  <c r="T844" i="1"/>
  <c r="T820" i="1"/>
  <c r="S900" i="1"/>
  <c r="S546" i="1"/>
  <c r="S1038" i="1"/>
  <c r="T1036" i="1"/>
  <c r="T1041" i="1"/>
  <c r="S992" i="1"/>
  <c r="T995" i="1"/>
  <c r="S1031" i="1"/>
  <c r="T1031" i="1"/>
  <c r="T1005" i="1"/>
  <c r="S873" i="1"/>
  <c r="T546" i="1"/>
  <c r="T1096" i="1"/>
  <c r="T1201" i="1"/>
  <c r="T1151" i="1"/>
  <c r="S1171" i="1"/>
  <c r="T1101" i="1"/>
  <c r="T1104" i="1"/>
  <c r="S1203" i="1"/>
  <c r="S1043" i="1"/>
  <c r="S837" i="1"/>
  <c r="S1051" i="1"/>
  <c r="T1147" i="1"/>
  <c r="S823" i="1"/>
  <c r="T648" i="1"/>
  <c r="S675" i="1"/>
  <c r="T727" i="1"/>
  <c r="S1227" i="1"/>
  <c r="S1101" i="1"/>
  <c r="T945" i="1"/>
  <c r="S1097" i="1"/>
  <c r="T857" i="1"/>
  <c r="T903" i="1"/>
  <c r="S884" i="1"/>
  <c r="S730" i="1"/>
  <c r="T791" i="1"/>
  <c r="S388" i="1"/>
  <c r="S1190" i="1"/>
  <c r="S1040" i="1"/>
  <c r="T906" i="1"/>
  <c r="S1074" i="1"/>
  <c r="T899" i="1"/>
  <c r="S973" i="1"/>
  <c r="T909" i="1"/>
  <c r="T719" i="1"/>
  <c r="T374" i="1"/>
  <c r="S381" i="1"/>
  <c r="S1014" i="1"/>
  <c r="T1185" i="1"/>
  <c r="T1021" i="1"/>
  <c r="S885" i="1"/>
  <c r="T1029" i="1"/>
  <c r="T1098" i="1"/>
  <c r="T917" i="1"/>
  <c r="T482" i="1"/>
  <c r="T609" i="1"/>
  <c r="S1089" i="1"/>
  <c r="T950" i="1"/>
  <c r="S1084" i="1"/>
  <c r="T999" i="1"/>
  <c r="S1066" i="1"/>
  <c r="T799" i="1"/>
  <c r="S968" i="1"/>
  <c r="S538" i="1"/>
  <c r="T636" i="1"/>
  <c r="S697" i="1"/>
  <c r="T771" i="1"/>
  <c r="S863" i="1"/>
  <c r="S942" i="1"/>
  <c r="S315" i="1"/>
  <c r="T492" i="1"/>
  <c r="S590" i="1"/>
  <c r="T429" i="1"/>
  <c r="S488" i="1"/>
  <c r="T707" i="1"/>
  <c r="S813" i="1"/>
  <c r="T1224" i="1"/>
  <c r="S915" i="1"/>
  <c r="T873" i="1"/>
  <c r="S838" i="1"/>
  <c r="S875" i="1"/>
  <c r="S868" i="1"/>
  <c r="T858" i="1"/>
  <c r="S960" i="1"/>
  <c r="T886" i="1"/>
  <c r="T1079" i="1"/>
  <c r="T1058" i="1"/>
  <c r="S1072" i="1"/>
  <c r="S1024" i="1"/>
  <c r="S1027" i="1"/>
  <c r="S1054" i="1"/>
  <c r="T1054" i="1"/>
  <c r="T1033" i="1"/>
  <c r="T379" i="1"/>
  <c r="T893" i="1"/>
  <c r="S1096" i="1"/>
  <c r="S1209" i="1"/>
  <c r="T801" i="1"/>
  <c r="T1188" i="1"/>
  <c r="S1109" i="1"/>
  <c r="T965" i="1"/>
  <c r="T1223" i="1"/>
  <c r="T1100" i="1"/>
  <c r="T944" i="1"/>
  <c r="S1087" i="1"/>
  <c r="T842" i="1"/>
  <c r="S914" i="1"/>
  <c r="S890" i="1"/>
  <c r="T729" i="1"/>
  <c r="S1137" i="1"/>
  <c r="S985" i="1"/>
  <c r="S1174" i="1"/>
  <c r="S998" i="1"/>
  <c r="S825" i="1"/>
  <c r="T921" i="1"/>
  <c r="T605" i="1"/>
  <c r="S938" i="1"/>
  <c r="T767" i="1"/>
  <c r="S849" i="1"/>
  <c r="T516" i="1"/>
  <c r="T883" i="1"/>
  <c r="S1092" i="1"/>
  <c r="T946" i="1"/>
  <c r="S826" i="1"/>
  <c r="S957" i="1"/>
  <c r="S1034" i="1"/>
  <c r="S379" i="1"/>
  <c r="T326" i="1"/>
  <c r="T480" i="1"/>
  <c r="T416" i="1"/>
  <c r="T1068" i="1"/>
  <c r="T932" i="1"/>
  <c r="T1082" i="1"/>
  <c r="T997" i="1"/>
  <c r="S1056" i="1"/>
  <c r="T923" i="1"/>
  <c r="T790" i="1"/>
  <c r="S528" i="1"/>
  <c r="T623" i="1"/>
  <c r="S1168" i="1"/>
  <c r="S1021" i="1"/>
  <c r="S1111" i="1"/>
  <c r="T1048" i="1"/>
  <c r="S1113" i="1"/>
  <c r="S879" i="1"/>
  <c r="S830" i="1"/>
  <c r="T644" i="1"/>
  <c r="T703" i="1"/>
  <c r="S779" i="1"/>
  <c r="T1035" i="1"/>
  <c r="S1048" i="1"/>
  <c r="S782" i="1"/>
  <c r="S614" i="1"/>
  <c r="T780" i="1"/>
  <c r="T952" i="1"/>
  <c r="T891" i="1"/>
  <c r="T966" i="1"/>
  <c r="S911" i="1"/>
  <c r="S874" i="1"/>
  <c r="T976" i="1"/>
  <c r="T938" i="1"/>
  <c r="T894" i="1"/>
  <c r="S836" i="1"/>
  <c r="S1122" i="1"/>
  <c r="S1131" i="1"/>
  <c r="T1090" i="1"/>
  <c r="T1115" i="1"/>
  <c r="S1063" i="1"/>
  <c r="S1064" i="1"/>
  <c r="S1086" i="1"/>
  <c r="T1086" i="1"/>
  <c r="S1077" i="1"/>
  <c r="S930" i="1"/>
  <c r="S956" i="1"/>
  <c r="T819" i="1"/>
  <c r="S1226" i="1"/>
  <c r="S929" i="1"/>
  <c r="S903" i="1"/>
  <c r="S840" i="1"/>
  <c r="S1138" i="1"/>
  <c r="T934" i="1"/>
  <c r="S1173" i="1"/>
  <c r="S997" i="1"/>
  <c r="T1126" i="1"/>
  <c r="T920" i="1"/>
  <c r="S784" i="1"/>
  <c r="T941" i="1"/>
  <c r="S766" i="1"/>
  <c r="T1194" i="1"/>
  <c r="T1039" i="1"/>
  <c r="T904" i="1"/>
  <c r="T1062" i="1"/>
  <c r="S864" i="1"/>
  <c r="S971" i="1"/>
  <c r="S910" i="1"/>
  <c r="S788" i="1"/>
  <c r="T366" i="1"/>
  <c r="S373" i="1"/>
  <c r="T599" i="1"/>
  <c r="T1010" i="1"/>
  <c r="S1170" i="1"/>
  <c r="T1020" i="1"/>
  <c r="T878" i="1"/>
  <c r="T1028" i="1"/>
  <c r="T1088" i="1"/>
  <c r="T931" i="1"/>
  <c r="S474" i="1"/>
  <c r="S608" i="1"/>
  <c r="T563" i="1"/>
  <c r="S1151" i="1"/>
  <c r="T1019" i="1"/>
  <c r="S1106" i="1"/>
  <c r="S1029" i="1"/>
  <c r="S1098" i="1"/>
  <c r="S926" i="1"/>
  <c r="S892" i="1"/>
  <c r="T642" i="1"/>
  <c r="S678" i="1"/>
  <c r="S803" i="1"/>
  <c r="T1011" i="1"/>
  <c r="S987" i="1"/>
  <c r="T1016" i="1"/>
  <c r="S947" i="1"/>
  <c r="T961" i="1"/>
  <c r="S1000" i="1"/>
  <c r="T1002" i="1"/>
  <c r="T954" i="1"/>
  <c r="T979" i="1"/>
  <c r="T1108" i="1"/>
  <c r="S1186" i="1"/>
  <c r="S1133" i="1"/>
  <c r="T1170" i="1"/>
  <c r="S1095" i="1"/>
  <c r="T1103" i="1"/>
  <c r="T1123" i="1"/>
  <c r="S1128" i="1"/>
  <c r="S943" i="1"/>
  <c r="S871" i="1"/>
  <c r="T792" i="1"/>
  <c r="T968" i="1"/>
  <c r="S917" i="1"/>
  <c r="T985" i="1"/>
  <c r="S913" i="1"/>
  <c r="T902" i="1"/>
  <c r="T1195" i="1"/>
  <c r="T1038" i="1"/>
  <c r="T828" i="1"/>
  <c r="T1061" i="1"/>
  <c r="T861" i="1"/>
  <c r="T970" i="1"/>
  <c r="T915" i="1"/>
  <c r="T781" i="1"/>
  <c r="T335" i="1"/>
  <c r="T865" i="1"/>
  <c r="T1080" i="1"/>
  <c r="S945" i="1"/>
  <c r="T1107" i="1"/>
  <c r="T942" i="1"/>
  <c r="S1011" i="1"/>
  <c r="T544" i="1"/>
  <c r="T316" i="1"/>
  <c r="T419" i="1"/>
  <c r="T413" i="1"/>
  <c r="T633" i="1"/>
  <c r="S1059" i="1"/>
  <c r="S931" i="1"/>
  <c r="T1081" i="1"/>
  <c r="T996" i="1"/>
  <c r="T1055" i="1"/>
  <c r="S924" i="1"/>
  <c r="S815" i="1"/>
  <c r="S520" i="1"/>
  <c r="T622" i="1"/>
  <c r="S667" i="1"/>
  <c r="S1206" i="1"/>
  <c r="T1069" i="1"/>
  <c r="T851" i="1"/>
  <c r="T1064" i="1"/>
  <c r="S797" i="1"/>
  <c r="T784" i="1"/>
  <c r="S954" i="1"/>
  <c r="S703" i="1"/>
  <c r="S759" i="1"/>
  <c r="S854" i="1"/>
  <c r="S1153" i="1"/>
  <c r="T982" i="1"/>
  <c r="T1121" i="1"/>
  <c r="T868" i="1"/>
  <c r="S851" i="1"/>
  <c r="T971" i="1"/>
  <c r="T761" i="1"/>
  <c r="S827" i="1"/>
  <c r="S512" i="1"/>
  <c r="S1018" i="1"/>
  <c r="T1073" i="1"/>
  <c r="S889" i="1"/>
  <c r="S848" i="1"/>
  <c r="T697" i="1"/>
  <c r="T400" i="1"/>
  <c r="T579" i="1"/>
  <c r="S751" i="1"/>
  <c r="T555" i="1"/>
  <c r="S1037" i="1"/>
  <c r="S1019" i="1"/>
  <c r="T1040" i="1"/>
  <c r="T991" i="1"/>
  <c r="T994" i="1"/>
  <c r="S1030" i="1"/>
  <c r="T1030" i="1"/>
  <c r="T1004" i="1"/>
  <c r="S880" i="1"/>
  <c r="T1109" i="1"/>
  <c r="S1208" i="1"/>
  <c r="S1187" i="1"/>
  <c r="T1187" i="1"/>
  <c r="S1108" i="1"/>
  <c r="S841" i="1"/>
  <c r="S845" i="1"/>
  <c r="S821" i="1"/>
  <c r="T885" i="1"/>
  <c r="S967" i="1"/>
  <c r="S742" i="1"/>
  <c r="S1013" i="1"/>
  <c r="T1013" i="1"/>
  <c r="T1018" i="1"/>
  <c r="S961" i="1"/>
  <c r="T978" i="1"/>
  <c r="T797" i="1"/>
  <c r="S1071" i="1"/>
  <c r="T929" i="1"/>
  <c r="T1106" i="1"/>
  <c r="S941" i="1"/>
  <c r="S1010" i="1"/>
  <c r="S592" i="1"/>
  <c r="T305" i="1"/>
  <c r="T418" i="1"/>
  <c r="T1009" i="1"/>
  <c r="S1169" i="1"/>
  <c r="S995" i="1"/>
  <c r="T874" i="1"/>
  <c r="S1007" i="1"/>
  <c r="S1079" i="1"/>
  <c r="S932" i="1"/>
  <c r="T450" i="1"/>
  <c r="T562" i="1"/>
  <c r="S560" i="1"/>
  <c r="S693" i="1"/>
  <c r="T1150" i="1"/>
  <c r="S991" i="1"/>
  <c r="S1105" i="1"/>
  <c r="S1028" i="1"/>
  <c r="T1097" i="1"/>
  <c r="S927" i="1"/>
  <c r="S897" i="1"/>
  <c r="S622" i="1"/>
  <c r="S677" i="1"/>
  <c r="T877" i="1"/>
  <c r="T818" i="1"/>
  <c r="S1134" i="1"/>
  <c r="S979" i="1"/>
  <c r="T1119" i="1"/>
  <c r="T866" i="1"/>
  <c r="S887" i="1"/>
  <c r="T747" i="1"/>
  <c r="S739" i="1"/>
  <c r="S988" i="1"/>
  <c r="S1016" i="1"/>
  <c r="T1190" i="1"/>
  <c r="T1046" i="1"/>
  <c r="S857" i="1"/>
  <c r="S953" i="1"/>
  <c r="T963" i="1"/>
  <c r="T821" i="1"/>
  <c r="S776" i="1"/>
  <c r="S362" i="1"/>
  <c r="S588" i="1"/>
  <c r="S905" i="1"/>
  <c r="S859" i="1"/>
  <c r="S936" i="1"/>
  <c r="T389" i="1"/>
  <c r="T332" i="1"/>
  <c r="T464" i="1"/>
  <c r="T755" i="1"/>
  <c r="T807" i="1"/>
  <c r="S798" i="1"/>
  <c r="T572" i="1"/>
  <c r="T1220" i="1"/>
  <c r="S366" i="1"/>
  <c r="T800" i="1"/>
  <c r="S723" i="1"/>
  <c r="T593" i="1"/>
  <c r="S453" i="1"/>
  <c r="S178" i="1"/>
  <c r="T914" i="1"/>
  <c r="S1008" i="1"/>
  <c r="S416" i="1"/>
  <c r="S604" i="1"/>
  <c r="T699" i="1"/>
  <c r="T524" i="1"/>
  <c r="S711" i="1"/>
  <c r="T582" i="1"/>
  <c r="S619" i="1"/>
  <c r="T322" i="1"/>
  <c r="T1152" i="1"/>
  <c r="S1067" i="1"/>
  <c r="T758" i="1"/>
  <c r="T619" i="1"/>
  <c r="S402" i="1"/>
  <c r="S582" i="1"/>
  <c r="S831" i="1"/>
  <c r="S511" i="1"/>
  <c r="S599" i="1"/>
  <c r="S494" i="1"/>
  <c r="T1221" i="1"/>
  <c r="T956" i="1"/>
  <c r="S383" i="1"/>
  <c r="T603" i="1"/>
  <c r="T833" i="1"/>
  <c r="S583" i="1"/>
  <c r="T310" i="1"/>
  <c r="T327" i="1"/>
  <c r="S36" i="1"/>
  <c r="S228" i="1"/>
  <c r="T34" i="1"/>
  <c r="T1189" i="1"/>
  <c r="S951" i="1"/>
  <c r="T385" i="1"/>
  <c r="S466" i="1"/>
  <c r="T550" i="1"/>
  <c r="S593" i="1"/>
  <c r="S497" i="1"/>
  <c r="T38" i="1"/>
  <c r="S208" i="1"/>
  <c r="S10" i="1"/>
  <c r="S130" i="1"/>
  <c r="S4" i="1"/>
  <c r="S1049" i="1"/>
  <c r="S763" i="1"/>
  <c r="T343" i="1"/>
  <c r="T447" i="1"/>
  <c r="T490" i="1"/>
  <c r="S517" i="1"/>
  <c r="T324" i="1"/>
  <c r="S370" i="1"/>
  <c r="T54" i="1"/>
  <c r="S184" i="1"/>
  <c r="S99" i="1"/>
  <c r="T989" i="1"/>
  <c r="T334" i="1"/>
  <c r="T354" i="1"/>
  <c r="S814" i="1"/>
  <c r="S141" i="1"/>
  <c r="S234" i="1"/>
  <c r="S20" i="1"/>
  <c r="T40" i="1"/>
  <c r="T91" i="1"/>
  <c r="T228" i="1"/>
  <c r="S88" i="1"/>
  <c r="S811" i="1"/>
  <c r="S690" i="1"/>
  <c r="S1082" i="1"/>
  <c r="T711" i="1"/>
  <c r="S925" i="1"/>
  <c r="T595" i="1"/>
  <c r="T446" i="1"/>
  <c r="T813" i="1"/>
  <c r="S634" i="1"/>
  <c r="T1083" i="1"/>
  <c r="S876" i="1"/>
  <c r="T635" i="1"/>
  <c r="S719" i="1"/>
  <c r="S404" i="1"/>
  <c r="T585" i="1"/>
  <c r="S767" i="1"/>
  <c r="S410" i="1"/>
  <c r="T373" i="1"/>
  <c r="T712" i="1"/>
  <c r="T928" i="1"/>
  <c r="T867" i="1"/>
  <c r="T547" i="1"/>
  <c r="T777" i="1"/>
  <c r="T463" i="1"/>
  <c r="T601" i="1"/>
  <c r="S338" i="1"/>
  <c r="S445" i="1"/>
  <c r="S536" i="1"/>
  <c r="T311" i="1"/>
  <c r="S1152" i="1"/>
  <c r="T901" i="1"/>
  <c r="T629" i="1"/>
  <c r="S698" i="1"/>
  <c r="T427" i="1"/>
  <c r="T159" i="1"/>
  <c r="T704" i="1"/>
  <c r="T94" i="1"/>
  <c r="S113" i="1"/>
  <c r="S350" i="1"/>
  <c r="S103" i="1"/>
  <c r="T1102" i="1"/>
  <c r="S898" i="1"/>
  <c r="T591" i="1"/>
  <c r="S586" i="1"/>
  <c r="T715" i="1"/>
  <c r="S406" i="1"/>
  <c r="T203" i="1"/>
  <c r="T88" i="1"/>
  <c r="S251" i="1"/>
  <c r="S60" i="1"/>
  <c r="S204" i="1"/>
  <c r="S1123" i="1"/>
  <c r="T1000" i="1"/>
  <c r="T615" i="1"/>
  <c r="T459" i="1"/>
  <c r="T571" i="1"/>
  <c r="T260" i="1"/>
  <c r="T726" i="1"/>
  <c r="T660" i="1"/>
  <c r="T382" i="1"/>
  <c r="S125" i="1"/>
  <c r="T279" i="1"/>
  <c r="S150" i="1"/>
  <c r="S846" i="1"/>
  <c r="S669" i="1"/>
  <c r="T508" i="1"/>
  <c r="S492" i="1"/>
  <c r="S409" i="1"/>
  <c r="S365" i="1"/>
  <c r="S106" i="1"/>
  <c r="T97" i="1"/>
  <c r="S41" i="1"/>
  <c r="T126" i="1"/>
  <c r="T474" i="1"/>
  <c r="T872" i="1"/>
  <c r="T528" i="1"/>
  <c r="T823" i="1"/>
  <c r="S651" i="1"/>
  <c r="T509" i="1"/>
  <c r="S626" i="1"/>
  <c r="S412" i="1"/>
  <c r="T913" i="1"/>
  <c r="S928" i="1"/>
  <c r="S348" i="1"/>
  <c r="S341" i="1"/>
  <c r="T467" i="1"/>
  <c r="S774" i="1"/>
  <c r="T806" i="1"/>
  <c r="T736" i="1"/>
  <c r="T721" i="1"/>
  <c r="T829" i="1"/>
  <c r="S1093" i="1"/>
  <c r="S1009" i="1"/>
  <c r="T751" i="1"/>
  <c r="T384" i="1"/>
  <c r="S576" i="1"/>
  <c r="S755" i="1"/>
  <c r="T451" i="1"/>
  <c r="S393" i="1"/>
  <c r="S454" i="1"/>
  <c r="S777" i="1"/>
  <c r="S1154" i="1"/>
  <c r="T905" i="1"/>
  <c r="T321" i="1"/>
  <c r="T435" i="1"/>
  <c r="T539" i="1"/>
  <c r="S597" i="1"/>
  <c r="S623" i="1"/>
  <c r="S16" i="1"/>
  <c r="S198" i="1"/>
  <c r="T364" i="1"/>
  <c r="S128" i="1"/>
  <c r="S1047" i="1"/>
  <c r="S420" i="1"/>
  <c r="T691" i="1"/>
  <c r="T785" i="1"/>
  <c r="S808" i="1"/>
  <c r="S35" i="1"/>
  <c r="S565" i="1"/>
  <c r="S236" i="1"/>
  <c r="S360" i="1"/>
  <c r="T111" i="1"/>
  <c r="T20" i="1"/>
  <c r="S1036" i="1"/>
  <c r="T1146" i="1"/>
  <c r="S843" i="1"/>
  <c r="S584" i="1"/>
  <c r="S805" i="1"/>
  <c r="S603" i="1"/>
  <c r="S417" i="1"/>
  <c r="S423" i="1"/>
  <c r="S480" i="1"/>
  <c r="S186" i="1"/>
  <c r="T10" i="1"/>
  <c r="S214" i="1"/>
  <c r="T1125" i="1"/>
  <c r="T513" i="1"/>
  <c r="S810" i="1"/>
  <c r="T692" i="1"/>
  <c r="S219" i="1"/>
  <c r="T74" i="1"/>
  <c r="T1074" i="1"/>
  <c r="S765" i="1"/>
  <c r="S948" i="1"/>
  <c r="T387" i="1"/>
  <c r="S817" i="1"/>
  <c r="S585" i="1"/>
  <c r="T793" i="1"/>
  <c r="T1094" i="1"/>
  <c r="S544" i="1"/>
  <c r="T395" i="1"/>
  <c r="T401" i="1"/>
  <c r="T581" i="1"/>
  <c r="S822" i="1"/>
  <c r="T522" i="1"/>
  <c r="S627" i="1"/>
  <c r="S527" i="1"/>
  <c r="T794" i="1"/>
  <c r="S981" i="1"/>
  <c r="S783" i="1"/>
  <c r="T417" i="1"/>
  <c r="T515" i="1"/>
  <c r="S598" i="1"/>
  <c r="T434" i="1"/>
  <c r="S522" i="1"/>
  <c r="T734" i="1"/>
  <c r="S293" i="1"/>
  <c r="T658" i="1"/>
  <c r="T1022" i="1"/>
  <c r="T802" i="1"/>
  <c r="T557" i="1"/>
  <c r="T583" i="1"/>
  <c r="S710" i="1"/>
  <c r="S470" i="1"/>
  <c r="S257" i="1"/>
  <c r="T86" i="1"/>
  <c r="T237" i="1"/>
  <c r="S42" i="1"/>
  <c r="S182" i="1"/>
  <c r="T1047" i="1"/>
  <c r="S762" i="1"/>
  <c r="T340" i="1"/>
  <c r="T445" i="1"/>
  <c r="S501" i="1"/>
  <c r="S558" i="1"/>
  <c r="S325" i="1"/>
  <c r="T362" i="1"/>
  <c r="T44" i="1"/>
  <c r="S170" i="1"/>
  <c r="S97" i="1"/>
  <c r="T1015" i="1"/>
  <c r="T1066" i="1"/>
  <c r="S514" i="1"/>
  <c r="T630" i="1"/>
  <c r="S296" i="1"/>
  <c r="S465" i="1"/>
  <c r="T243" i="1"/>
  <c r="T175" i="1"/>
  <c r="S62" i="1"/>
  <c r="S250" i="1"/>
  <c r="T52" i="1"/>
  <c r="T295" i="1"/>
  <c r="S883" i="1"/>
  <c r="S695" i="1"/>
  <c r="T449" i="1"/>
  <c r="T287" i="1"/>
  <c r="S76" i="1"/>
  <c r="S210" i="1"/>
  <c r="T8" i="1"/>
  <c r="S258" i="1"/>
  <c r="T104" i="1"/>
  <c r="T146" i="1"/>
  <c r="T167" i="1"/>
  <c r="S786" i="1"/>
  <c r="S676" i="1"/>
  <c r="S475" i="1"/>
  <c r="T313" i="1"/>
  <c r="T83" i="1"/>
  <c r="T49" i="1"/>
  <c r="S824" i="1"/>
  <c r="S516" i="1"/>
  <c r="S746" i="1"/>
  <c r="T460" i="1"/>
  <c r="T306" i="1"/>
  <c r="S438" i="1"/>
  <c r="T1077" i="1"/>
  <c r="S1076" i="1"/>
  <c r="S896" i="1"/>
  <c r="S618" i="1"/>
  <c r="T462" i="1"/>
  <c r="T600" i="1"/>
  <c r="T337" i="1"/>
  <c r="S446" i="1"/>
  <c r="S542" i="1"/>
  <c r="T312" i="1"/>
  <c r="S1090" i="1"/>
  <c r="T1105" i="1"/>
  <c r="T864" i="1"/>
  <c r="T641" i="1"/>
  <c r="S606" i="1"/>
  <c r="S654" i="1"/>
  <c r="T466" i="1"/>
  <c r="S645" i="1"/>
  <c r="S601" i="1"/>
  <c r="T693" i="1"/>
  <c r="T538" i="1"/>
  <c r="T993" i="1"/>
  <c r="T336" i="1"/>
  <c r="S653" i="1"/>
  <c r="S686" i="1"/>
  <c r="S800" i="1"/>
  <c r="T190" i="1"/>
  <c r="S643" i="1"/>
  <c r="S218" i="1"/>
  <c r="S358" i="1"/>
  <c r="S109" i="1"/>
  <c r="S605" i="1"/>
  <c r="T922" i="1"/>
  <c r="T610" i="1"/>
  <c r="S458" i="1"/>
  <c r="S570" i="1"/>
  <c r="S261" i="1"/>
  <c r="T760" i="1"/>
  <c r="T661" i="1"/>
  <c r="T381" i="1"/>
  <c r="S123" i="1"/>
  <c r="S249" i="1"/>
  <c r="S149" i="1"/>
  <c r="T987" i="1"/>
  <c r="S946" i="1"/>
  <c r="S722" i="1"/>
  <c r="S354" i="1"/>
  <c r="S482" i="1"/>
  <c r="T672" i="1"/>
  <c r="T677" i="1"/>
  <c r="S166" i="1"/>
  <c r="S136" i="1"/>
  <c r="S353" i="1"/>
  <c r="T109" i="1"/>
  <c r="S314" i="1"/>
  <c r="T863" i="1"/>
  <c r="S400" i="1"/>
  <c r="T663" i="1"/>
  <c r="S396" i="1"/>
  <c r="S239" i="1"/>
  <c r="S351" i="1"/>
  <c r="T115" i="1"/>
  <c r="S306" i="1"/>
  <c r="S281" i="1"/>
  <c r="S63" i="1"/>
  <c r="S31" i="1"/>
  <c r="T798" i="1"/>
  <c r="T637" i="1"/>
  <c r="T551" i="1"/>
  <c r="S254" i="1"/>
  <c r="T153" i="1"/>
  <c r="T33" i="1"/>
  <c r="T786" i="1"/>
  <c r="T461" i="1"/>
  <c r="S714" i="1"/>
  <c r="S390" i="1"/>
  <c r="T328" i="1"/>
  <c r="S357" i="1"/>
  <c r="T119" i="1"/>
  <c r="S572" i="1"/>
  <c r="S380" i="1"/>
  <c r="T486" i="1"/>
  <c r="T627" i="1"/>
  <c r="T573" i="1"/>
  <c r="S631" i="1"/>
  <c r="S1069" i="1"/>
  <c r="T924" i="1"/>
  <c r="S793" i="1"/>
  <c r="T759" i="1"/>
  <c r="S554" i="1"/>
  <c r="S754" i="1"/>
  <c r="S450" i="1"/>
  <c r="S399" i="1"/>
  <c r="S460" i="1"/>
  <c r="T141" i="1"/>
  <c r="T831" i="1"/>
  <c r="S1002" i="1"/>
  <c r="T735" i="1"/>
  <c r="S790" i="1"/>
  <c r="S670" i="1"/>
  <c r="T319" i="1"/>
  <c r="T534" i="1"/>
  <c r="S713" i="1"/>
  <c r="S577" i="1"/>
  <c r="S607" i="1"/>
  <c r="S312" i="1"/>
  <c r="T926" i="1"/>
  <c r="S647" i="1"/>
  <c r="S173" i="1"/>
  <c r="T443" i="1"/>
  <c r="S510" i="1"/>
  <c r="S629" i="1"/>
  <c r="S397" i="1"/>
  <c r="T344" i="1"/>
  <c r="S26" i="1"/>
  <c r="S152" i="1"/>
  <c r="S1015" i="1"/>
  <c r="S1129" i="1"/>
  <c r="T826" i="1"/>
  <c r="T577" i="1"/>
  <c r="S772" i="1"/>
  <c r="S639" i="1"/>
  <c r="S479" i="1"/>
  <c r="S428" i="1"/>
  <c r="S472" i="1"/>
  <c r="S185" i="1"/>
  <c r="S8" i="1"/>
  <c r="S203" i="1"/>
  <c r="T1191" i="1"/>
  <c r="S950" i="1"/>
  <c r="S386" i="1"/>
  <c r="S490" i="1"/>
  <c r="S612" i="1"/>
  <c r="S591" i="1"/>
  <c r="S481" i="1"/>
  <c r="T46" i="1"/>
  <c r="T209" i="1"/>
  <c r="S12" i="1"/>
  <c r="S131" i="1"/>
  <c r="T6" i="1"/>
  <c r="S935" i="1"/>
  <c r="T588" i="1"/>
  <c r="T688" i="1"/>
  <c r="T702" i="1"/>
  <c r="S377" i="1"/>
  <c r="T26" i="1"/>
  <c r="S168" i="1"/>
  <c r="S319" i="1"/>
  <c r="T184" i="1"/>
  <c r="T264" i="1"/>
  <c r="T869" i="1"/>
  <c r="T782" i="1"/>
  <c r="S966" i="1"/>
  <c r="T667" i="1"/>
  <c r="S764" i="1"/>
  <c r="T695" i="1"/>
  <c r="S705" i="1"/>
  <c r="S589" i="1"/>
  <c r="S949" i="1"/>
  <c r="S1065" i="1"/>
  <c r="S530" i="1"/>
  <c r="T372" i="1"/>
  <c r="T596" i="1"/>
  <c r="T432" i="1"/>
  <c r="T499" i="1"/>
  <c r="T742" i="1"/>
  <c r="T298" i="1"/>
  <c r="T676" i="1"/>
  <c r="S1070" i="1"/>
  <c r="T1120" i="1"/>
  <c r="S952" i="1"/>
  <c r="T368" i="1"/>
  <c r="T723" i="1"/>
  <c r="S432" i="1"/>
  <c r="S659" i="1"/>
  <c r="S768" i="1"/>
  <c r="T318" i="1"/>
  <c r="S371" i="1"/>
  <c r="T705" i="1"/>
  <c r="T848" i="1"/>
  <c r="T530" i="1"/>
  <c r="T403" i="1"/>
  <c r="T510" i="1"/>
  <c r="S431" i="1"/>
  <c r="S189" i="1"/>
  <c r="T710" i="1"/>
  <c r="T378" i="1"/>
  <c r="S111" i="1"/>
  <c r="T229" i="1"/>
  <c r="S933" i="1"/>
  <c r="T1056" i="1"/>
  <c r="T390" i="1"/>
  <c r="T626" i="1"/>
  <c r="T835" i="1"/>
  <c r="S469" i="1"/>
  <c r="S289" i="1"/>
  <c r="S29" i="1"/>
  <c r="S54" i="1"/>
  <c r="S233" i="1"/>
  <c r="S50" i="1"/>
  <c r="T294" i="1"/>
  <c r="S1110" i="1"/>
  <c r="T957" i="1"/>
  <c r="S596" i="1"/>
  <c r="T589" i="1"/>
  <c r="S729" i="1"/>
  <c r="T388" i="1"/>
  <c r="S819" i="1"/>
  <c r="T89" i="1"/>
  <c r="S252" i="1"/>
  <c r="T70" i="1"/>
  <c r="S225" i="1"/>
  <c r="T1167" i="1"/>
  <c r="T495" i="1"/>
  <c r="T342" i="1"/>
  <c r="S433" i="1"/>
  <c r="T383" i="1"/>
  <c r="S14" i="1"/>
  <c r="T123" i="1"/>
  <c r="T293" i="1"/>
  <c r="S333" i="1"/>
  <c r="S920" i="1"/>
  <c r="T1219" i="1"/>
  <c r="T607" i="1"/>
  <c r="S578" i="1"/>
  <c r="S575" i="1"/>
  <c r="S331" i="1"/>
  <c r="T1092" i="1"/>
  <c r="T834" i="1"/>
  <c r="S727" i="1"/>
  <c r="T514" i="1"/>
  <c r="T651" i="1"/>
  <c r="S452" i="1"/>
  <c r="T621" i="1"/>
  <c r="T602" i="1"/>
  <c r="T694" i="1"/>
  <c r="S611" i="1"/>
  <c r="T986" i="1"/>
  <c r="S937" i="1"/>
  <c r="S974" i="1"/>
  <c r="T493" i="1"/>
  <c r="S342" i="1"/>
  <c r="T468" i="1"/>
  <c r="S775" i="1"/>
  <c r="T805" i="1"/>
  <c r="T720" i="1"/>
  <c r="S635" i="1"/>
  <c r="T969" i="1"/>
  <c r="T1076" i="1"/>
  <c r="T769" i="1"/>
  <c r="T470" i="1"/>
  <c r="T687" i="1"/>
  <c r="T684" i="1"/>
  <c r="S559" i="1"/>
  <c r="S524" i="1"/>
  <c r="T438" i="1"/>
  <c r="S154" i="1"/>
  <c r="T352" i="1"/>
  <c r="S907" i="1"/>
  <c r="S839" i="1"/>
  <c r="S691" i="1"/>
  <c r="S344" i="1"/>
  <c r="T475" i="1"/>
  <c r="S787" i="1"/>
  <c r="T680" i="1"/>
  <c r="S200" i="1"/>
  <c r="S135" i="1"/>
  <c r="S352" i="1"/>
  <c r="T107" i="1"/>
  <c r="S308" i="1"/>
  <c r="T1084" i="1"/>
  <c r="T484" i="1"/>
  <c r="S694" i="1"/>
  <c r="S806" i="1"/>
  <c r="T773" i="1"/>
  <c r="T718" i="1"/>
  <c r="S495" i="1"/>
  <c r="S237" i="1"/>
  <c r="S364" i="1"/>
  <c r="S117" i="1"/>
  <c r="S32" i="1"/>
  <c r="T816" i="1"/>
  <c r="T527" i="1"/>
  <c r="T576" i="1"/>
  <c r="T594" i="1"/>
  <c r="S485" i="1"/>
  <c r="S127" i="1"/>
  <c r="T227" i="1"/>
  <c r="S340" i="1"/>
  <c r="S38" i="1"/>
  <c r="S23" i="1"/>
  <c r="S283" i="1"/>
  <c r="T935" i="1"/>
  <c r="S753" i="1"/>
  <c r="T436" i="1"/>
  <c r="S162" i="1"/>
  <c r="T855" i="1"/>
  <c r="S491" i="1"/>
  <c r="T262" i="1"/>
  <c r="S116" i="1"/>
  <c r="S861" i="1"/>
  <c r="T560" i="1"/>
  <c r="S484" i="1"/>
  <c r="S637" i="1"/>
  <c r="T28" i="1"/>
  <c r="S288" i="1"/>
  <c r="T58" i="1"/>
  <c r="T241" i="1"/>
  <c r="T206" i="1"/>
  <c r="S79" i="1"/>
  <c r="T846" i="1"/>
  <c r="S758" i="1"/>
  <c r="T708" i="1"/>
  <c r="T529" i="1"/>
  <c r="T456" i="1"/>
  <c r="S361" i="1"/>
  <c r="S215" i="1"/>
  <c r="T84" i="1"/>
  <c r="S1023" i="1"/>
  <c r="T679" i="1"/>
  <c r="T597" i="1"/>
  <c r="T554" i="1"/>
  <c r="S421" i="1"/>
  <c r="S155" i="1"/>
  <c r="S298" i="1"/>
  <c r="S368" i="1"/>
  <c r="S56" i="1"/>
  <c r="T280" i="1"/>
  <c r="T213" i="1"/>
  <c r="S853" i="1"/>
  <c r="S812" i="1"/>
  <c r="S724" i="1"/>
  <c r="T578" i="1"/>
  <c r="T541" i="1"/>
  <c r="S461" i="1"/>
  <c r="T230" i="1"/>
  <c r="T59" i="1"/>
  <c r="S1003" i="1"/>
  <c r="T783" i="1"/>
  <c r="S1100" i="1"/>
  <c r="S506" i="1"/>
  <c r="S414" i="1"/>
  <c r="T349" i="1"/>
  <c r="T245" i="1"/>
  <c r="T160" i="1"/>
  <c r="T276" i="1"/>
  <c r="S856" i="1"/>
  <c r="S666" i="1"/>
  <c r="S467" i="1"/>
  <c r="S180" i="1"/>
  <c r="T1025" i="1"/>
  <c r="T507" i="1"/>
  <c r="T420" i="1"/>
  <c r="S145" i="1"/>
  <c r="T406" i="1"/>
  <c r="S279" i="1"/>
  <c r="S594" i="1"/>
  <c r="S389" i="1"/>
  <c r="S207" i="1"/>
  <c r="T131" i="1"/>
  <c r="S33" i="1"/>
  <c r="T199" i="1"/>
  <c r="T889" i="1"/>
  <c r="T665" i="1"/>
  <c r="S613" i="1"/>
  <c r="S425" i="1"/>
  <c r="T137" i="1"/>
  <c r="T825" i="1"/>
  <c r="T284" i="1"/>
  <c r="S22" i="1"/>
  <c r="S179" i="1"/>
  <c r="T862" i="1"/>
  <c r="S502" i="1"/>
  <c r="S268" i="1"/>
  <c r="T132" i="1"/>
  <c r="S1004" i="1"/>
  <c r="T745" i="1"/>
  <c r="S581" i="1"/>
  <c r="S243" i="1"/>
  <c r="S146" i="1"/>
  <c r="T24" i="1"/>
  <c r="S157" i="1"/>
  <c r="S7" i="1"/>
  <c r="T106" i="1"/>
  <c r="S401" i="1"/>
  <c r="S789" i="1"/>
  <c r="S773" i="1"/>
  <c r="T625" i="1"/>
  <c r="S540" i="1"/>
  <c r="S539" i="1"/>
  <c r="T323" i="1"/>
  <c r="S163" i="1"/>
  <c r="T77" i="1"/>
  <c r="T1116" i="1"/>
  <c r="S384" i="1"/>
  <c r="S436" i="1"/>
  <c r="T652" i="1"/>
  <c r="T574" i="1"/>
  <c r="S253" i="1"/>
  <c r="T42" i="1"/>
  <c r="S66" i="1"/>
  <c r="T191" i="1"/>
  <c r="T197" i="1"/>
  <c r="S65" i="1"/>
  <c r="S850" i="1"/>
  <c r="S674" i="1"/>
  <c r="S708" i="1"/>
  <c r="T549" i="1"/>
  <c r="T505" i="1"/>
  <c r="T391" i="1"/>
  <c r="T217" i="1"/>
  <c r="T43" i="1"/>
  <c r="S1032" i="1"/>
  <c r="S630" i="1"/>
  <c r="T992" i="1"/>
  <c r="S498" i="1"/>
  <c r="T616" i="1"/>
  <c r="S134" i="1"/>
  <c r="S346" i="1"/>
  <c r="T288" i="1"/>
  <c r="S39" i="1"/>
  <c r="S750" i="1"/>
  <c r="S532" i="1"/>
  <c r="T424" i="1"/>
  <c r="T196" i="1"/>
  <c r="S833" i="1"/>
  <c r="T376" i="1"/>
  <c r="S327" i="1"/>
  <c r="S356" i="1"/>
  <c r="S95" i="1"/>
  <c r="S1020" i="1"/>
  <c r="S580" i="1"/>
  <c r="T201" i="1"/>
  <c r="T370" i="1"/>
  <c r="T261" i="1"/>
  <c r="T150" i="1"/>
  <c r="T173" i="1"/>
  <c r="T741" i="1"/>
  <c r="S640" i="1"/>
  <c r="S493" i="1"/>
  <c r="T408" i="1"/>
  <c r="T147" i="1"/>
  <c r="S378" i="1"/>
  <c r="T193" i="1"/>
  <c r="S153" i="1"/>
  <c r="T259" i="1"/>
  <c r="S230" i="1"/>
  <c r="T884" i="1"/>
  <c r="T678" i="1"/>
  <c r="T455" i="1"/>
  <c r="S403" i="1"/>
  <c r="S105" i="1"/>
  <c r="T369" i="1"/>
  <c r="S280" i="1"/>
  <c r="S374" i="1"/>
  <c r="S221" i="1"/>
  <c r="T737" i="1"/>
  <c r="T537" i="1"/>
  <c r="T266" i="1"/>
  <c r="S96" i="1"/>
  <c r="T940" i="1"/>
  <c r="S600" i="1"/>
  <c r="T837" i="1"/>
  <c r="S441" i="1"/>
  <c r="S238" i="1"/>
  <c r="S115" i="1"/>
  <c r="S191" i="1"/>
  <c r="T181" i="1"/>
  <c r="T233" i="1"/>
  <c r="T257" i="1"/>
  <c r="T951" i="1"/>
  <c r="S749" i="1"/>
  <c r="T639" i="1"/>
  <c r="T520" i="1"/>
  <c r="T489" i="1"/>
  <c r="T272" i="1"/>
  <c r="S196" i="1"/>
  <c r="T61" i="1"/>
  <c r="S899" i="1"/>
  <c r="S781" i="1"/>
  <c r="T580" i="1"/>
  <c r="T357" i="1"/>
  <c r="T214" i="1"/>
  <c r="T14" i="1"/>
  <c r="S119" i="1"/>
  <c r="S158" i="1"/>
  <c r="S295" i="1"/>
  <c r="S71" i="1"/>
  <c r="S392" i="1"/>
  <c r="T927" i="1"/>
  <c r="T649" i="1"/>
  <c r="S760" i="1"/>
  <c r="S557" i="1"/>
  <c r="S455" i="1"/>
  <c r="S272" i="1"/>
  <c r="S213" i="1"/>
  <c r="T27" i="1"/>
  <c r="T1067" i="1"/>
  <c r="S300" i="1"/>
  <c r="T1112" i="1"/>
  <c r="T317" i="1"/>
  <c r="S449" i="1"/>
  <c r="T265" i="1"/>
  <c r="S93" i="1"/>
  <c r="T152" i="1"/>
  <c r="T195" i="1"/>
  <c r="S732" i="1"/>
  <c r="S660" i="1"/>
  <c r="S451" i="1"/>
  <c r="S83" i="1"/>
  <c r="S888" i="1"/>
  <c r="S681" i="1"/>
  <c r="S422" i="1"/>
  <c r="S107" i="1"/>
  <c r="S201" i="1"/>
  <c r="T849" i="1"/>
  <c r="S552" i="1"/>
  <c r="S415" i="1"/>
  <c r="S171" i="1"/>
  <c r="S18" i="1"/>
  <c r="T231" i="1"/>
  <c r="S405" i="1"/>
  <c r="T830" i="1"/>
  <c r="T756" i="1"/>
  <c r="T494" i="1"/>
  <c r="S426" i="1"/>
  <c r="S90" i="1"/>
  <c r="T683" i="1"/>
  <c r="T78" i="1"/>
  <c r="T12" i="1"/>
  <c r="S317" i="1"/>
  <c r="S267" i="1"/>
  <c r="T832" i="1"/>
  <c r="S712" i="1"/>
  <c r="T504" i="1"/>
  <c r="T361" i="1"/>
  <c r="T108" i="1"/>
  <c r="T356" i="1"/>
  <c r="T341" i="1"/>
  <c r="T16" i="1"/>
  <c r="S6" i="1"/>
  <c r="S78" i="1"/>
  <c r="T130" i="1"/>
  <c r="S748" i="1"/>
  <c r="T472" i="1"/>
  <c r="S248" i="1"/>
  <c r="T65" i="1"/>
  <c r="T779" i="1"/>
  <c r="T402" i="1"/>
  <c r="S587" i="1"/>
  <c r="S638" i="1"/>
  <c r="T371" i="1"/>
  <c r="S183" i="1"/>
  <c r="S284" i="1"/>
  <c r="S69" i="1"/>
  <c r="T134" i="1"/>
  <c r="T157" i="1"/>
  <c r="S804" i="1"/>
  <c r="T674" i="1"/>
  <c r="T532" i="1"/>
  <c r="S477" i="1"/>
  <c r="S439" i="1"/>
  <c r="T329" i="1"/>
  <c r="S195" i="1"/>
  <c r="T45" i="1"/>
  <c r="S1005" i="1"/>
  <c r="T618" i="1"/>
  <c r="S834" i="1"/>
  <c r="T654" i="1"/>
  <c r="T178" i="1"/>
  <c r="S133" i="1"/>
  <c r="S242" i="1"/>
  <c r="S192" i="1"/>
  <c r="T162" i="1"/>
  <c r="T211" i="1"/>
  <c r="T202" i="1"/>
  <c r="S886" i="1"/>
  <c r="T738" i="1"/>
  <c r="S728" i="1"/>
  <c r="S526" i="1"/>
  <c r="S394" i="1"/>
  <c r="T347" i="1"/>
  <c r="S197" i="1"/>
  <c r="T11" i="1"/>
  <c r="T949" i="1"/>
  <c r="T465" i="1"/>
  <c r="T911" i="1"/>
  <c r="S662" i="1"/>
  <c r="S476" i="1"/>
  <c r="T105" i="1"/>
  <c r="S193" i="1"/>
  <c r="S13" i="1"/>
  <c r="S49" i="1"/>
  <c r="S682" i="1"/>
  <c r="T521" i="1"/>
  <c r="S323" i="1"/>
  <c r="S92" i="1"/>
  <c r="T414" i="1"/>
  <c r="S444" i="1"/>
  <c r="S28" i="1"/>
  <c r="T350" i="1"/>
  <c r="T308" i="1"/>
  <c r="T890" i="1"/>
  <c r="T421" i="1"/>
  <c r="T304" i="1"/>
  <c r="T360" i="1"/>
  <c r="T99" i="1"/>
  <c r="T142" i="1"/>
  <c r="T179" i="1"/>
  <c r="T753" i="1"/>
  <c r="S720" i="1"/>
  <c r="T535" i="1"/>
  <c r="T274" i="1"/>
  <c r="T63" i="1"/>
  <c r="T483" i="1"/>
  <c r="T375" i="1"/>
  <c r="T129" i="1"/>
  <c r="S337" i="1"/>
  <c r="T135" i="1"/>
  <c r="T787" i="1"/>
  <c r="S684" i="1"/>
  <c r="S457" i="1"/>
  <c r="S387" i="1"/>
  <c r="T252" i="1"/>
  <c r="T682" i="1"/>
  <c r="T393" i="1"/>
  <c r="T240" i="1"/>
  <c r="T17" i="1"/>
  <c r="T643" i="1"/>
  <c r="T584" i="1"/>
  <c r="T653" i="1"/>
  <c r="T377" i="1"/>
  <c r="T127" i="1"/>
  <c r="T50" i="1"/>
  <c r="S309" i="1"/>
  <c r="S273" i="1"/>
  <c r="S45" i="1"/>
  <c r="S983" i="1"/>
  <c r="T871" i="1"/>
  <c r="T686" i="1"/>
  <c r="S668" i="1"/>
  <c r="S442" i="1"/>
  <c r="T471" i="1"/>
  <c r="T246" i="1"/>
  <c r="S156" i="1"/>
  <c r="T29" i="1"/>
  <c r="T1006" i="1"/>
  <c r="S747" i="1"/>
  <c r="T498" i="1"/>
  <c r="S615" i="1"/>
  <c r="S138" i="1"/>
  <c r="S229" i="1"/>
  <c r="S58" i="1"/>
  <c r="T285" i="1"/>
  <c r="S51" i="1"/>
  <c r="T128" i="1"/>
  <c r="T140" i="1"/>
  <c r="S894" i="1"/>
  <c r="S717" i="1"/>
  <c r="S696" i="1"/>
  <c r="T536" i="1"/>
  <c r="T453" i="1"/>
  <c r="S246" i="1"/>
  <c r="S122" i="1"/>
  <c r="T860" i="1"/>
  <c r="S835" i="1"/>
  <c r="T655" i="1"/>
  <c r="S791" i="1"/>
  <c r="S447" i="1"/>
  <c r="T168" i="1"/>
  <c r="S231" i="1"/>
  <c r="S305" i="1"/>
  <c r="T154" i="1"/>
  <c r="S893" i="1"/>
  <c r="S740" i="1"/>
  <c r="T566" i="1"/>
  <c r="T290" i="1"/>
  <c r="T69" i="1"/>
  <c r="T608" i="1"/>
  <c r="T458" i="1"/>
  <c r="T275" i="1"/>
  <c r="S101" i="1"/>
  <c r="T330" i="1"/>
  <c r="T881" i="1"/>
  <c r="S761" i="1"/>
  <c r="S398" i="1"/>
  <c r="S110" i="1"/>
  <c r="S202" i="1"/>
  <c r="T250" i="1"/>
  <c r="S975" i="1"/>
  <c r="T763" i="1"/>
  <c r="S648" i="1"/>
  <c r="S569" i="1"/>
  <c r="T286" i="1"/>
  <c r="T37" i="1"/>
  <c r="T744" i="1"/>
  <c r="S72" i="1"/>
  <c r="S40" i="1"/>
  <c r="S89" i="1"/>
  <c r="S269" i="1"/>
  <c r="S733" i="1"/>
  <c r="S633" i="1"/>
  <c r="T553" i="1"/>
  <c r="T271" i="1"/>
  <c r="S1172" i="1"/>
  <c r="S665" i="1"/>
  <c r="T198" i="1"/>
  <c r="S543" i="1"/>
  <c r="S355" i="1"/>
  <c r="S164" i="1"/>
  <c r="T1202" i="1"/>
  <c r="S646" i="1"/>
  <c r="T430" i="1"/>
  <c r="S462" i="1"/>
  <c r="T95" i="1"/>
  <c r="S227" i="1"/>
  <c r="S177" i="1"/>
  <c r="S321" i="1"/>
  <c r="T182" i="1"/>
  <c r="T236" i="1"/>
  <c r="S980" i="1"/>
  <c r="S802" i="1"/>
  <c r="T764" i="1"/>
  <c r="S549" i="1"/>
  <c r="T569" i="1"/>
  <c r="T426" i="1"/>
  <c r="S292" i="1"/>
  <c r="T145" i="1"/>
  <c r="T13" i="1"/>
  <c r="S964" i="1"/>
  <c r="S464" i="1"/>
  <c r="S731" i="1"/>
  <c r="S301" i="1"/>
  <c r="T338" i="1"/>
  <c r="T358" i="1"/>
  <c r="T121" i="1"/>
  <c r="S310" i="1"/>
  <c r="T244" i="1"/>
  <c r="S37" i="1"/>
  <c r="T983" i="1"/>
  <c r="S866" i="1"/>
  <c r="S701" i="1"/>
  <c r="S664" i="1"/>
  <c r="S427" i="1"/>
  <c r="T497" i="1"/>
  <c r="T263" i="1"/>
  <c r="S100" i="1"/>
  <c r="S1017" i="1"/>
  <c r="T713" i="1"/>
  <c r="S434" i="1"/>
  <c r="T559" i="1"/>
  <c r="T590" i="1"/>
  <c r="S235" i="1"/>
  <c r="T82" i="1"/>
  <c r="S326" i="1"/>
  <c r="T207" i="1"/>
  <c r="S869" i="1"/>
  <c r="T714" i="1"/>
  <c r="T543" i="1"/>
  <c r="T273" i="1"/>
  <c r="T41" i="1"/>
  <c r="S671" i="1"/>
  <c r="S513" i="1"/>
  <c r="T454" i="1"/>
  <c r="S245" i="1"/>
  <c r="S64" i="1"/>
  <c r="T531" i="1"/>
  <c r="S437" i="1"/>
  <c r="T56" i="1"/>
  <c r="T351" i="1"/>
  <c r="T314" i="1"/>
  <c r="T118" i="1"/>
  <c r="S860" i="1"/>
  <c r="T689" i="1"/>
  <c r="S658" i="1"/>
  <c r="S550" i="1"/>
  <c r="T224" i="1"/>
  <c r="T9" i="1"/>
  <c r="T309" i="1"/>
  <c r="S217" i="1"/>
  <c r="S160" i="1"/>
  <c r="T247" i="1"/>
  <c r="S86" i="1"/>
  <c r="T749" i="1"/>
  <c r="S561" i="1"/>
  <c r="T502" i="1"/>
  <c r="S329" i="1"/>
  <c r="S1050" i="1"/>
  <c r="S661" i="1"/>
  <c r="T346" i="1"/>
  <c r="S206" i="1"/>
  <c r="S30" i="1"/>
  <c r="T226" i="1"/>
  <c r="S343" i="1"/>
  <c r="T733" i="1"/>
  <c r="S756" i="1"/>
  <c r="S291" i="1"/>
  <c r="T533" i="1"/>
  <c r="T363" i="1"/>
  <c r="T112" i="1"/>
  <c r="S1022" i="1"/>
  <c r="S372" i="1"/>
  <c r="S574" i="1"/>
  <c r="T668" i="1"/>
  <c r="T87" i="1"/>
  <c r="S52" i="1"/>
  <c r="S299" i="1"/>
  <c r="S335" i="1"/>
  <c r="T110" i="1"/>
  <c r="T138" i="1"/>
  <c r="T853" i="1"/>
  <c r="S757" i="1"/>
  <c r="T681" i="1"/>
  <c r="T564" i="1"/>
  <c r="T542" i="1"/>
  <c r="S563" i="1"/>
  <c r="T256" i="1"/>
  <c r="T100" i="1"/>
  <c r="T1154" i="1"/>
  <c r="T955" i="1"/>
  <c r="T604" i="1"/>
  <c r="T570" i="1"/>
  <c r="S636" i="1"/>
  <c r="T397" i="1"/>
  <c r="S82" i="1"/>
  <c r="T221" i="1"/>
  <c r="S322" i="1"/>
  <c r="T170" i="1"/>
  <c r="T218" i="1"/>
  <c r="S972" i="1"/>
  <c r="S829" i="1"/>
  <c r="T762" i="1"/>
  <c r="T638" i="1"/>
  <c r="S519" i="1"/>
  <c r="S473" i="1"/>
  <c r="S256" i="1"/>
  <c r="S85" i="1"/>
  <c r="S1083" i="1"/>
  <c r="S721" i="1"/>
  <c r="S602" i="1"/>
  <c r="T632" i="1"/>
  <c r="S556" i="1"/>
  <c r="T431" i="1"/>
  <c r="S244" i="1"/>
  <c r="S46" i="1"/>
  <c r="S73" i="1"/>
  <c r="T967" i="1"/>
  <c r="S656" i="1"/>
  <c r="T519" i="1"/>
  <c r="T161" i="1"/>
  <c r="T19" i="1"/>
  <c r="T587" i="1"/>
  <c r="S413" i="1"/>
  <c r="S187" i="1"/>
  <c r="S118" i="1"/>
  <c r="S59" i="1"/>
  <c r="S737" i="1"/>
  <c r="S424" i="1"/>
  <c r="S349" i="1"/>
  <c r="S114" i="1"/>
  <c r="S332" i="1"/>
  <c r="T172" i="1"/>
  <c r="T959" i="1"/>
  <c r="T670" i="1"/>
  <c r="S692" i="1"/>
  <c r="T501" i="1"/>
  <c r="T188" i="1"/>
  <c r="T972" i="1"/>
  <c r="T750" i="1"/>
  <c r="T62" i="1"/>
  <c r="T301" i="1"/>
  <c r="T101" i="1"/>
  <c r="T148" i="1"/>
  <c r="T717" i="1"/>
  <c r="S567" i="1"/>
  <c r="T488" i="1"/>
  <c r="S345" i="1"/>
  <c r="S976" i="1"/>
  <c r="T422" i="1"/>
  <c r="S294" i="1"/>
  <c r="T365" i="1"/>
  <c r="S167" i="1"/>
  <c r="T117" i="1"/>
  <c r="T174" i="1"/>
  <c r="S832" i="1"/>
  <c r="T518" i="1"/>
  <c r="T409" i="1"/>
  <c r="T120" i="1"/>
  <c r="S1045" i="1"/>
  <c r="S778" i="1"/>
  <c r="S820" i="1"/>
  <c r="S620" i="1"/>
  <c r="T396" i="1"/>
  <c r="S129" i="1"/>
  <c r="S367" i="1"/>
  <c r="T48" i="1"/>
  <c r="S11" i="1"/>
  <c r="T219" i="1"/>
  <c r="T887" i="1"/>
  <c r="S770" i="1"/>
  <c r="T724" i="1"/>
  <c r="T525" i="1"/>
  <c r="S505" i="1"/>
  <c r="S395" i="1"/>
  <c r="S232" i="1"/>
  <c r="S126" i="1"/>
  <c r="T918" i="1"/>
  <c r="T645" i="1"/>
  <c r="T433" i="1"/>
  <c r="T815" i="1"/>
  <c r="S809" i="1"/>
  <c r="S44" i="1"/>
  <c r="S143" i="1"/>
  <c r="T300" i="1"/>
  <c r="S336" i="1"/>
  <c r="T102" i="1"/>
  <c r="T136" i="1"/>
  <c r="S901" i="1"/>
  <c r="S799" i="1"/>
  <c r="T740" i="1"/>
  <c r="S650" i="1"/>
  <c r="T442" i="1"/>
  <c r="T439" i="1"/>
  <c r="T282" i="1"/>
  <c r="T75" i="1"/>
  <c r="T836" i="1"/>
  <c r="T517" i="1"/>
  <c r="T444" i="1"/>
  <c r="T512" i="1"/>
  <c r="T606" i="1"/>
  <c r="S137" i="1"/>
  <c r="T103" i="1"/>
  <c r="T93" i="1"/>
  <c r="S209" i="1"/>
  <c r="T898" i="1"/>
  <c r="S571" i="1"/>
  <c r="T552" i="1"/>
  <c r="T212" i="1"/>
  <c r="T1131" i="1"/>
  <c r="T575" i="1"/>
  <c r="S391" i="1"/>
  <c r="T359" i="1"/>
  <c r="S259" i="1"/>
  <c r="T151" i="1"/>
  <c r="S718" i="1"/>
  <c r="S478" i="1"/>
  <c r="T481" i="1"/>
  <c r="S247" i="1"/>
  <c r="T66" i="1"/>
  <c r="S15" i="1"/>
  <c r="S867" i="1"/>
  <c r="S1339" i="1"/>
  <c r="T1239" i="1"/>
  <c r="S1180" i="1"/>
  <c r="S1326" i="1"/>
  <c r="S1316" i="1"/>
  <c r="T1296" i="1"/>
  <c r="T1238" i="1"/>
  <c r="T1255" i="1"/>
  <c r="T1333" i="1"/>
  <c r="T1286" i="1"/>
  <c r="T1148" i="1"/>
  <c r="T1376" i="1"/>
  <c r="T1295" i="1"/>
  <c r="T1213" i="1"/>
  <c r="T1208" i="1"/>
  <c r="S1212" i="1"/>
  <c r="T1144" i="1"/>
  <c r="S1367" i="1"/>
  <c r="S1363" i="1"/>
  <c r="T1394" i="1"/>
  <c r="T1192" i="1"/>
  <c r="S1389" i="1"/>
  <c r="S1365" i="1"/>
  <c r="T1216" i="1"/>
  <c r="S1292" i="1"/>
  <c r="S1306" i="1"/>
  <c r="S1324" i="1"/>
  <c r="T1312" i="1"/>
  <c r="S1263" i="1"/>
  <c r="T1244" i="1"/>
  <c r="S1221" i="1"/>
  <c r="S1240" i="1"/>
  <c r="T1283" i="1"/>
  <c r="S1283" i="1"/>
  <c r="T1314" i="1"/>
  <c r="T1278" i="1"/>
  <c r="T1203" i="1"/>
  <c r="T1198" i="1"/>
  <c r="S1160" i="1"/>
  <c r="S1215" i="1"/>
  <c r="S1140" i="1"/>
  <c r="S1254" i="1"/>
  <c r="T1267" i="1"/>
  <c r="T1266" i="1"/>
  <c r="S1280" i="1"/>
  <c r="S1201" i="1"/>
  <c r="T1164" i="1"/>
  <c r="T1157" i="1"/>
  <c r="T1382" i="1"/>
  <c r="S1121" i="1"/>
  <c r="T267" i="1"/>
  <c r="S529" i="1"/>
  <c r="S963" i="1"/>
  <c r="T690" i="1"/>
  <c r="T701" i="1"/>
  <c r="T457" i="1"/>
  <c r="T71" i="1"/>
  <c r="T503" i="1"/>
  <c r="S67" i="1"/>
  <c r="S303" i="1"/>
  <c r="T650" i="1"/>
  <c r="T232" i="1"/>
  <c r="S313" i="1"/>
  <c r="S508" i="1"/>
  <c r="T239" i="1"/>
  <c r="S102" i="1"/>
  <c r="T631" i="1"/>
  <c r="S547" i="1"/>
  <c r="T897" i="1"/>
  <c r="S175" i="1"/>
  <c r="T656" i="1"/>
  <c r="S132" i="1"/>
  <c r="T452" i="1"/>
  <c r="T804" i="1"/>
  <c r="S91" i="1"/>
  <c r="T598" i="1"/>
  <c r="T81" i="1"/>
  <c r="T53" i="1"/>
  <c r="S500" i="1"/>
  <c r="T698" i="1"/>
  <c r="T149" i="1"/>
  <c r="S644" i="1"/>
  <c r="T716" i="1"/>
  <c r="T216" i="1"/>
  <c r="T76" i="1"/>
  <c r="S858" i="1"/>
  <c r="T511" i="1"/>
  <c r="S852" i="1"/>
  <c r="T302" i="1"/>
  <c r="S144" i="1"/>
  <c r="T775" i="1"/>
  <c r="T35" i="1"/>
  <c r="T238" i="1"/>
  <c r="S271" i="1"/>
  <c r="T394" i="1"/>
  <c r="T730" i="1"/>
  <c r="T757" i="1"/>
  <c r="S275" i="1"/>
  <c r="S222" i="1"/>
  <c r="T64" i="1"/>
  <c r="T778" i="1"/>
  <c r="T725" i="1"/>
  <c r="S216" i="1"/>
  <c r="S1146" i="1"/>
  <c r="T1338" i="1"/>
  <c r="S1317" i="1"/>
  <c r="T1256" i="1"/>
  <c r="T1326" i="1"/>
  <c r="S1338" i="1"/>
  <c r="T1275" i="1"/>
  <c r="S1149" i="1"/>
  <c r="T1298" i="1"/>
  <c r="T1289" i="1"/>
  <c r="S1289" i="1"/>
  <c r="S1301" i="1"/>
  <c r="T1245" i="1"/>
  <c r="S1220" i="1"/>
  <c r="T1205" i="1"/>
  <c r="S1237" i="1"/>
  <c r="T1273" i="1"/>
  <c r="T1288" i="1"/>
  <c r="S1288" i="1"/>
  <c r="T1319" i="1"/>
  <c r="S1300" i="1"/>
  <c r="S1229" i="1"/>
  <c r="S1218" i="1"/>
  <c r="S1198" i="1"/>
  <c r="S1236" i="1"/>
  <c r="S1358" i="1"/>
  <c r="S1372" i="1"/>
  <c r="S1335" i="1"/>
  <c r="S1343" i="1"/>
  <c r="S1309" i="1"/>
  <c r="S1184" i="1"/>
  <c r="S1119" i="1"/>
  <c r="T1166" i="1"/>
  <c r="S1385" i="1"/>
  <c r="S1357" i="1"/>
  <c r="T1355" i="1"/>
  <c r="S1251" i="1"/>
  <c r="T1197" i="1"/>
  <c r="S1314" i="1"/>
  <c r="T1386" i="1"/>
  <c r="T1284" i="1"/>
  <c r="S1284" i="1"/>
  <c r="T1315" i="1"/>
  <c r="S1279" i="1"/>
  <c r="T1217" i="1"/>
  <c r="S1199" i="1"/>
  <c r="S1161" i="1"/>
  <c r="S1222" i="1"/>
  <c r="T1268" i="1"/>
  <c r="S1267" i="1"/>
  <c r="T1299" i="1"/>
  <c r="T1227" i="1"/>
  <c r="S1165" i="1"/>
  <c r="T1158" i="1"/>
  <c r="S1136" i="1"/>
  <c r="S1262" i="1"/>
  <c r="S1270" i="1"/>
  <c r="S1234" i="1"/>
  <c r="S1224" i="1"/>
  <c r="T1247" i="1"/>
  <c r="T1165" i="1"/>
  <c r="S1143" i="1"/>
  <c r="S1382" i="1"/>
  <c r="T1357" i="1"/>
  <c r="T139" i="1"/>
  <c r="S53" i="1"/>
  <c r="S112" i="1"/>
  <c r="S872" i="1"/>
  <c r="T4" i="1"/>
  <c r="T788" i="1"/>
  <c r="T732" i="1"/>
  <c r="S120" i="1"/>
  <c r="S541" i="1"/>
  <c r="S47" i="1"/>
  <c r="S181" i="1"/>
  <c r="T476" i="1"/>
  <c r="S240" i="1"/>
  <c r="T367" i="1"/>
  <c r="T746" i="1"/>
  <c r="T255" i="1"/>
  <c r="S70" i="1"/>
  <c r="S418" i="1"/>
  <c r="T565" i="1"/>
  <c r="T194" i="1"/>
  <c r="S176" i="1"/>
  <c r="S548" i="1"/>
  <c r="T116" i="1"/>
  <c r="S489" i="1"/>
  <c r="T258" i="1"/>
  <c r="S161" i="1"/>
  <c r="T523" i="1"/>
  <c r="S262" i="1"/>
  <c r="S108" i="1"/>
  <c r="T567" i="1"/>
  <c r="S716" i="1"/>
  <c r="S318" i="1"/>
  <c r="T666" i="1"/>
  <c r="T803" i="1"/>
  <c r="T205" i="1"/>
  <c r="S165" i="1"/>
  <c r="T23" i="1"/>
  <c r="S459" i="1"/>
  <c r="S19" i="1"/>
  <c r="S330" i="1"/>
  <c r="T506" i="1"/>
  <c r="S663" i="1"/>
  <c r="T57" i="1"/>
  <c r="S266" i="1"/>
  <c r="T441" i="1"/>
  <c r="S456" i="1"/>
  <c r="T640" i="1"/>
  <c r="S741" i="1"/>
  <c r="T164" i="1"/>
  <c r="T296" i="1"/>
  <c r="S194" i="1"/>
  <c r="T892" i="1"/>
  <c r="T700" i="1"/>
  <c r="T752" i="1"/>
  <c r="S1271" i="1"/>
  <c r="T1366" i="1"/>
  <c r="S1327" i="1"/>
  <c r="S1297" i="1"/>
  <c r="T1179" i="1"/>
  <c r="S1281" i="1"/>
  <c r="S1305" i="1"/>
  <c r="T1263" i="1"/>
  <c r="S1200" i="1"/>
  <c r="S1164" i="1"/>
  <c r="S1158" i="1"/>
  <c r="T1206" i="1"/>
  <c r="T1271" i="1"/>
  <c r="S1273" i="1"/>
  <c r="T1280" i="1"/>
  <c r="S1304" i="1"/>
  <c r="S1248" i="1"/>
  <c r="T1199" i="1"/>
  <c r="S1163" i="1"/>
  <c r="S1157" i="1"/>
  <c r="S1197" i="1"/>
  <c r="S1311" i="1"/>
  <c r="T1250" i="1"/>
  <c r="T1261" i="1"/>
  <c r="T1234" i="1"/>
  <c r="T1137" i="1"/>
  <c r="T1371" i="1"/>
  <c r="S1370" i="1"/>
  <c r="T1361" i="1"/>
  <c r="S1348" i="1"/>
  <c r="S1334" i="1"/>
  <c r="S1276" i="1"/>
  <c r="T1307" i="1"/>
  <c r="T1318" i="1"/>
  <c r="T1196" i="1"/>
  <c r="T1246" i="1"/>
  <c r="T1269" i="1"/>
  <c r="S1268" i="1"/>
  <c r="T1300" i="1"/>
  <c r="T1229" i="1"/>
  <c r="T1177" i="1"/>
  <c r="T1159" i="1"/>
  <c r="T1385" i="1"/>
  <c r="S1117" i="1"/>
  <c r="T1251" i="1"/>
  <c r="T1231" i="1"/>
  <c r="T1248" i="1"/>
  <c r="S1166" i="1"/>
  <c r="S1144" i="1"/>
  <c r="S1384" i="1"/>
  <c r="S1361" i="1"/>
  <c r="S1272" i="1"/>
  <c r="T1302" i="1"/>
  <c r="S1195" i="1"/>
  <c r="S1183" i="1"/>
  <c r="T1209" i="1"/>
  <c r="T1141" i="1"/>
  <c r="S1364" i="1"/>
  <c r="S1374" i="1"/>
  <c r="T1391" i="1"/>
  <c r="S376" i="1"/>
  <c r="S408" i="1"/>
  <c r="S297" i="1"/>
  <c r="S515" i="1"/>
  <c r="S545" i="1"/>
  <c r="T177" i="1"/>
  <c r="T943" i="1"/>
  <c r="S124" i="1"/>
  <c r="S704" i="1"/>
  <c r="T210" i="1"/>
  <c r="T185" i="1"/>
  <c r="T386" i="1"/>
  <c r="T248" i="1"/>
  <c r="T423" i="1"/>
  <c r="S673" i="1"/>
  <c r="S43" i="1"/>
  <c r="T380" i="1"/>
  <c r="T990" i="1"/>
  <c r="T477" i="1"/>
  <c r="T200" i="1"/>
  <c r="S68" i="1"/>
  <c r="T437" i="1"/>
  <c r="S220" i="1"/>
  <c r="T478" i="1"/>
  <c r="S363" i="1"/>
  <c r="T60" i="1"/>
  <c r="T399" i="1"/>
  <c r="S435" i="1"/>
  <c r="S140" i="1"/>
  <c r="S566" i="1"/>
  <c r="T765" i="1"/>
  <c r="T80" i="1"/>
  <c r="S816" i="1"/>
  <c r="S855" i="1"/>
  <c r="T158" i="1"/>
  <c r="T646" i="1"/>
  <c r="T67" i="1"/>
  <c r="S518" i="1"/>
  <c r="S5" i="1"/>
  <c r="T68" i="1"/>
  <c r="S715" i="1"/>
  <c r="S683" i="1"/>
  <c r="S81" i="1"/>
  <c r="S286" i="1"/>
  <c r="S483" i="1"/>
  <c r="S534" i="1"/>
  <c r="S625" i="1"/>
  <c r="T814" i="1"/>
  <c r="S27" i="1"/>
  <c r="S159" i="1"/>
  <c r="T192" i="1"/>
  <c r="T223" i="1"/>
  <c r="T166" i="1"/>
  <c r="S940" i="1"/>
  <c r="T1336" i="1"/>
  <c r="S1167" i="1"/>
  <c r="T1276" i="1"/>
  <c r="T1281" i="1"/>
  <c r="T1113" i="1"/>
  <c r="S1362" i="1"/>
  <c r="S1257" i="1"/>
  <c r="T1265" i="1"/>
  <c r="T1279" i="1"/>
  <c r="T1200" i="1"/>
  <c r="T1163" i="1"/>
  <c r="T1156" i="1"/>
  <c r="T1389" i="1"/>
  <c r="S1255" i="1"/>
  <c r="T1351" i="1"/>
  <c r="S1256" i="1"/>
  <c r="S1252" i="1"/>
  <c r="S1266" i="1"/>
  <c r="S1181" i="1"/>
  <c r="T1162" i="1"/>
  <c r="T1155" i="1"/>
  <c r="S1383" i="1"/>
  <c r="T1287" i="1"/>
  <c r="S1162" i="1"/>
  <c r="S1352" i="1"/>
  <c r="T1161" i="1"/>
  <c r="S1308" i="1"/>
  <c r="T1372" i="1"/>
  <c r="T1350" i="1"/>
  <c r="S1351" i="1"/>
  <c r="T1331" i="1"/>
  <c r="S1296" i="1"/>
  <c r="S1243" i="1"/>
  <c r="S1260" i="1"/>
  <c r="S1337" i="1"/>
  <c r="S1307" i="1"/>
  <c r="S1244" i="1"/>
  <c r="T1252" i="1"/>
  <c r="S1232" i="1"/>
  <c r="S1249" i="1"/>
  <c r="T1176" i="1"/>
  <c r="S1145" i="1"/>
  <c r="T1379" i="1"/>
  <c r="T1375" i="1"/>
  <c r="S1196" i="1"/>
  <c r="S1192" i="1"/>
  <c r="S1210" i="1"/>
  <c r="T1142" i="1"/>
  <c r="S1378" i="1"/>
  <c r="T1374" i="1"/>
  <c r="T1392" i="1"/>
  <c r="T1352" i="1"/>
  <c r="S1342" i="1"/>
  <c r="T1308" i="1"/>
  <c r="T1128" i="1"/>
  <c r="S1114" i="1"/>
  <c r="T1383" i="1"/>
  <c r="S1381" i="1"/>
  <c r="S1346" i="1"/>
  <c r="T1328" i="1"/>
  <c r="S1329" i="1"/>
  <c r="S359" i="1"/>
  <c r="T811" i="1"/>
  <c r="T634" i="1"/>
  <c r="T870" i="1"/>
  <c r="T556" i="1"/>
  <c r="S551" i="1"/>
  <c r="T96" i="1"/>
  <c r="S148" i="1"/>
  <c r="S700" i="1"/>
  <c r="T234" i="1"/>
  <c r="T72" i="1"/>
  <c r="T548" i="1"/>
  <c r="S223" i="1"/>
  <c r="T404" i="1"/>
  <c r="S796" i="1"/>
  <c r="S21" i="1"/>
  <c r="T540" i="1"/>
  <c r="T90" i="1"/>
  <c r="S535" i="1"/>
  <c r="S55" i="1"/>
  <c r="S24" i="1"/>
  <c r="T412" i="1"/>
  <c r="S270" i="1"/>
  <c r="S555" i="1"/>
  <c r="S75" i="1"/>
  <c r="S264" i="1"/>
  <c r="T558" i="1"/>
  <c r="T479" i="1"/>
  <c r="T220" i="1"/>
  <c r="T586" i="1"/>
  <c r="S311" i="1"/>
  <c r="S94" i="1"/>
  <c r="S685" i="1"/>
  <c r="S870" i="1"/>
  <c r="T303" i="1"/>
  <c r="T669" i="1"/>
  <c r="T98" i="1"/>
  <c r="T620" i="1"/>
  <c r="T208" i="1"/>
  <c r="S205" i="1"/>
  <c r="T405" i="1"/>
  <c r="T411" i="1"/>
  <c r="T124" i="1"/>
  <c r="S274" i="1"/>
  <c r="T410" i="1"/>
  <c r="S507" i="1"/>
  <c r="T662" i="1"/>
  <c r="S844" i="1"/>
  <c r="T249" i="1"/>
  <c r="S121" i="1"/>
  <c r="T320" i="1"/>
  <c r="T277" i="1"/>
  <c r="T333" i="1"/>
  <c r="S172" i="1"/>
  <c r="S1223" i="1"/>
  <c r="S1214" i="1"/>
  <c r="S1219" i="1"/>
  <c r="S1233" i="1"/>
  <c r="S1213" i="1"/>
  <c r="S1231" i="1"/>
  <c r="S1150" i="1"/>
  <c r="S1142" i="1"/>
  <c r="T1378" i="1"/>
  <c r="S1388" i="1"/>
  <c r="S1287" i="1"/>
  <c r="T1210" i="1"/>
  <c r="T1232" i="1"/>
  <c r="T1212" i="1"/>
  <c r="T1230" i="1"/>
  <c r="T1149" i="1"/>
  <c r="S1141" i="1"/>
  <c r="S1366" i="1"/>
  <c r="T1373" i="1"/>
  <c r="T1325" i="1"/>
  <c r="S1294" i="1"/>
  <c r="T1264" i="1"/>
  <c r="S1376" i="1"/>
  <c r="T1110" i="1"/>
  <c r="T1306" i="1"/>
  <c r="T1323" i="1"/>
  <c r="S1325" i="1"/>
  <c r="S1313" i="1"/>
  <c r="T1277" i="1"/>
  <c r="S1245" i="1"/>
  <c r="T1235" i="1"/>
  <c r="S1241" i="1"/>
  <c r="S1394" i="1"/>
  <c r="S1191" i="1"/>
  <c r="S1278" i="1"/>
  <c r="S1189" i="1"/>
  <c r="T1207" i="1"/>
  <c r="S1193" i="1"/>
  <c r="S1211" i="1"/>
  <c r="T1143" i="1"/>
  <c r="T1363" i="1"/>
  <c r="T1388" i="1"/>
  <c r="T1393" i="1"/>
  <c r="S1356" i="1"/>
  <c r="T1173" i="1"/>
  <c r="T1117" i="1"/>
  <c r="T1390" i="1"/>
  <c r="S1390" i="1"/>
  <c r="S1347" i="1"/>
  <c r="T1329" i="1"/>
  <c r="S1130" i="1"/>
  <c r="T1258" i="1"/>
  <c r="S1391" i="1"/>
  <c r="T1369" i="1"/>
  <c r="T1367" i="1"/>
  <c r="T1358" i="1"/>
  <c r="T1344" i="1"/>
  <c r="S1331" i="1"/>
  <c r="S1261" i="1"/>
  <c r="T1291" i="1"/>
  <c r="S290" i="1"/>
  <c r="T268" i="1"/>
  <c r="S624" i="1"/>
  <c r="S260" i="1"/>
  <c r="T39" i="1"/>
  <c r="T21" i="1"/>
  <c r="S241" i="1"/>
  <c r="S419" i="1"/>
  <c r="T766" i="1"/>
  <c r="S25" i="1"/>
  <c r="T398" i="1"/>
  <c r="T912" i="1"/>
  <c r="T289" i="1"/>
  <c r="S487" i="1"/>
  <c r="S828" i="1"/>
  <c r="T18" i="1"/>
  <c r="T728" i="1"/>
  <c r="T155" i="1"/>
  <c r="T611" i="1"/>
  <c r="T133" i="1"/>
  <c r="S255" i="1"/>
  <c r="T808" i="1"/>
  <c r="T278" i="1"/>
  <c r="S411" i="1"/>
  <c r="T171" i="1"/>
  <c r="T235" i="1"/>
  <c r="S304" i="1"/>
  <c r="S525" i="1"/>
  <c r="T270" i="1"/>
  <c r="S568" i="1"/>
  <c r="S17" i="1"/>
  <c r="T22" i="1"/>
  <c r="S369" i="1"/>
  <c r="T852" i="1"/>
  <c r="S48" i="1"/>
  <c r="T685" i="1"/>
  <c r="T204" i="1"/>
  <c r="S641" i="1"/>
  <c r="T187" i="1"/>
  <c r="T113" i="1"/>
  <c r="T770" i="1"/>
  <c r="S743" i="1"/>
  <c r="S188" i="1"/>
  <c r="S307" i="1"/>
  <c r="S499" i="1"/>
  <c r="S579" i="1"/>
  <c r="T722" i="1"/>
  <c r="T882" i="1"/>
  <c r="T122" i="1"/>
  <c r="T353" i="1"/>
  <c r="S429" i="1"/>
  <c r="S471" i="1"/>
  <c r="S61" i="1"/>
  <c r="T473" i="1"/>
  <c r="T1182" i="1"/>
  <c r="S1182" i="1"/>
  <c r="T1140" i="1"/>
  <c r="S1360" i="1"/>
  <c r="T1387" i="1"/>
  <c r="T1381" i="1"/>
  <c r="S1225" i="1"/>
  <c r="T1193" i="1"/>
  <c r="T1174" i="1"/>
  <c r="T1181" i="1"/>
  <c r="T1139" i="1"/>
  <c r="S1359" i="1"/>
  <c r="T1356" i="1"/>
  <c r="S1373" i="1"/>
  <c r="S1353" i="1"/>
  <c r="T1237" i="1"/>
  <c r="S1336" i="1"/>
  <c r="T1293" i="1"/>
  <c r="T1211" i="1"/>
  <c r="T1285" i="1"/>
  <c r="S1285" i="1"/>
  <c r="T1316" i="1"/>
  <c r="T1297" i="1"/>
  <c r="T1218" i="1"/>
  <c r="T1204" i="1"/>
  <c r="T1171" i="1"/>
  <c r="T1233" i="1"/>
  <c r="T1228" i="1"/>
  <c r="S1286" i="1"/>
  <c r="S1179" i="1"/>
  <c r="T1153" i="1"/>
  <c r="T1183" i="1"/>
  <c r="T1118" i="1"/>
  <c r="S1120" i="1"/>
  <c r="T1380" i="1"/>
  <c r="S1330" i="1"/>
  <c r="T1354" i="1"/>
  <c r="S1392" i="1"/>
  <c r="T1370" i="1"/>
  <c r="S1368" i="1"/>
  <c r="T1359" i="1"/>
  <c r="T1346" i="1"/>
  <c r="S1332" i="1"/>
  <c r="T1274" i="1"/>
  <c r="T1292" i="1"/>
  <c r="S1265" i="1"/>
  <c r="S1156" i="1"/>
  <c r="T1341" i="1"/>
  <c r="T1339" i="1"/>
  <c r="S1340" i="1"/>
  <c r="S1318" i="1"/>
  <c r="S1298" i="1"/>
  <c r="S1277" i="1"/>
  <c r="T1240" i="1"/>
  <c r="T1257" i="1"/>
  <c r="S87" i="1"/>
  <c r="S34" i="1"/>
  <c r="S672" i="1"/>
  <c r="S339" i="1"/>
  <c r="T55" i="1"/>
  <c r="T79" i="1"/>
  <c r="S628" i="1"/>
  <c r="S531" i="1"/>
  <c r="T812" i="1"/>
  <c r="S9" i="1"/>
  <c r="T176" i="1"/>
  <c r="T31" i="1"/>
  <c r="S375" i="1"/>
  <c r="S503" i="1"/>
  <c r="T843" i="1"/>
  <c r="S190" i="1"/>
  <c r="S595" i="1"/>
  <c r="T169" i="1"/>
  <c r="S657" i="1"/>
  <c r="T143" i="1"/>
  <c r="S212" i="1"/>
  <c r="S1042" i="1"/>
  <c r="T281" i="1"/>
  <c r="T500" i="1"/>
  <c r="T163" i="1"/>
  <c r="S199" i="1"/>
  <c r="S1091" i="1"/>
  <c r="T709" i="1"/>
  <c r="T283" i="1"/>
  <c r="S617" i="1"/>
  <c r="S84" i="1"/>
  <c r="T253" i="1"/>
  <c r="T1050" i="1"/>
  <c r="T325" i="1"/>
  <c r="S80" i="1"/>
  <c r="S807" i="1"/>
  <c r="T254" i="1"/>
  <c r="S744" i="1"/>
  <c r="S263" i="1"/>
  <c r="S74" i="1"/>
  <c r="T1124" i="1"/>
  <c r="T1075" i="1"/>
  <c r="S169" i="1"/>
  <c r="S277" i="1"/>
  <c r="T425" i="1"/>
  <c r="S680" i="1"/>
  <c r="T748" i="1"/>
  <c r="T975" i="1"/>
  <c r="S287" i="1"/>
  <c r="T125" i="1"/>
  <c r="T774" i="1"/>
  <c r="S407" i="1"/>
  <c r="T225" i="1"/>
  <c r="S652" i="1"/>
  <c r="T1337" i="1"/>
  <c r="T1272" i="1"/>
  <c r="S1127" i="1"/>
  <c r="S1371" i="1"/>
  <c r="T1377" i="1"/>
  <c r="S1344" i="1"/>
  <c r="S1310" i="1"/>
  <c r="S1328" i="1"/>
  <c r="T1226" i="1"/>
  <c r="T1253" i="1"/>
  <c r="S1126" i="1"/>
  <c r="S1386" i="1"/>
  <c r="T1364" i="1"/>
  <c r="T1343" i="1"/>
  <c r="T1309" i="1"/>
  <c r="T1327" i="1"/>
  <c r="T1175" i="1"/>
  <c r="S1380" i="1"/>
  <c r="T1145" i="1"/>
  <c r="T1236" i="1"/>
  <c r="T1303" i="1"/>
  <c r="T1270" i="1"/>
  <c r="S1269" i="1"/>
  <c r="T1301" i="1"/>
  <c r="S1230" i="1"/>
  <c r="S1178" i="1"/>
  <c r="T1160" i="1"/>
  <c r="S1393" i="1"/>
  <c r="S1118" i="1"/>
  <c r="T1342" i="1"/>
  <c r="S1375" i="1"/>
  <c r="T1135" i="1"/>
  <c r="S1369" i="1"/>
  <c r="T1360" i="1"/>
  <c r="T1347" i="1"/>
  <c r="S1333" i="1"/>
  <c r="S1275" i="1"/>
  <c r="S1293" i="1"/>
  <c r="S1354" i="1"/>
  <c r="T1340" i="1"/>
  <c r="T1349" i="1"/>
  <c r="S1319" i="1"/>
  <c r="T1311" i="1"/>
  <c r="T1294" i="1"/>
  <c r="T1241" i="1"/>
  <c r="S1258" i="1"/>
  <c r="S1299" i="1"/>
  <c r="S1235" i="1"/>
  <c r="S1290" i="1"/>
  <c r="T1304" i="1"/>
  <c r="S1302" i="1"/>
  <c r="S1246" i="1"/>
  <c r="T1242" i="1"/>
  <c r="T1215" i="1"/>
  <c r="S1238" i="1"/>
  <c r="S142" i="1"/>
  <c r="T743" i="1"/>
  <c r="T215" i="1"/>
  <c r="T561" i="1"/>
  <c r="T440" i="1"/>
  <c r="S98" i="1"/>
  <c r="S509" i="1"/>
  <c r="S537" i="1"/>
  <c r="T772" i="1"/>
  <c r="T30" i="1"/>
  <c r="S642" i="1"/>
  <c r="T73" i="1"/>
  <c r="T339" i="1"/>
  <c r="T469" i="1"/>
  <c r="T92" i="1"/>
  <c r="S302" i="1"/>
  <c r="S801" i="1"/>
  <c r="S278" i="1"/>
  <c r="S780" i="1"/>
  <c r="T222" i="1"/>
  <c r="T664" i="1"/>
  <c r="T5" i="1"/>
  <c r="T269" i="1"/>
  <c r="S521" i="1"/>
  <c r="T242" i="1"/>
  <c r="S621" i="1"/>
  <c r="T47" i="1"/>
  <c r="S734" i="1"/>
  <c r="T307" i="1"/>
  <c r="S688" i="1"/>
  <c r="T186" i="1"/>
  <c r="T85" i="1"/>
  <c r="T568" i="1"/>
  <c r="S77" i="1"/>
  <c r="S226" i="1"/>
  <c r="S468" i="1"/>
  <c r="S440" i="1"/>
  <c r="T754" i="1"/>
  <c r="T299" i="1"/>
  <c r="S139" i="1"/>
  <c r="T1184" i="1"/>
  <c r="T908" i="1"/>
  <c r="S224" i="1"/>
  <c r="T331" i="1"/>
  <c r="S523" i="1"/>
  <c r="S752" i="1"/>
  <c r="S689" i="1"/>
  <c r="T165" i="1"/>
  <c r="S334" i="1"/>
  <c r="T36" i="1"/>
  <c r="T671" i="1"/>
  <c r="S443" i="1"/>
  <c r="S174" i="1"/>
  <c r="T706" i="1"/>
  <c r="O433" i="3"/>
  <c r="O431" i="3"/>
  <c r="O432" i="3"/>
  <c r="O435" i="3"/>
  <c r="O434" i="3"/>
  <c r="S3" i="1"/>
  <c r="O20" i="3"/>
  <c r="O297" i="3"/>
  <c r="O26" i="3"/>
  <c r="O30" i="3"/>
  <c r="O46" i="3"/>
  <c r="O62" i="3"/>
  <c r="O78" i="3"/>
  <c r="O94" i="3"/>
  <c r="O110" i="3"/>
  <c r="O126" i="3"/>
  <c r="O142" i="3"/>
  <c r="O158" i="3"/>
  <c r="O174" i="3"/>
  <c r="O346" i="3"/>
  <c r="O63" i="3"/>
  <c r="O51" i="3"/>
  <c r="O335" i="3"/>
  <c r="O320" i="3"/>
  <c r="O299" i="3"/>
  <c r="O23" i="3"/>
  <c r="O83" i="3"/>
  <c r="O360" i="3"/>
  <c r="O366" i="3"/>
  <c r="O376" i="3"/>
  <c r="O384" i="3"/>
  <c r="O391" i="3"/>
  <c r="O399" i="3"/>
  <c r="O409" i="3"/>
  <c r="O423" i="3"/>
  <c r="O408" i="3"/>
  <c r="O428" i="3"/>
  <c r="O35" i="3"/>
  <c r="O349" i="3"/>
  <c r="O336" i="3"/>
  <c r="O321" i="3"/>
  <c r="O298" i="3"/>
  <c r="O14" i="3"/>
  <c r="O200" i="3"/>
  <c r="O216" i="3"/>
  <c r="O232" i="3"/>
  <c r="O248" i="3"/>
  <c r="O264" i="3"/>
  <c r="O280" i="3"/>
  <c r="O296" i="3"/>
  <c r="O181" i="3"/>
  <c r="O241" i="3"/>
  <c r="O123" i="3"/>
  <c r="O199" i="3"/>
  <c r="O267" i="3"/>
  <c r="O109" i="3"/>
  <c r="O153" i="3"/>
  <c r="O219" i="3"/>
  <c r="O283" i="3"/>
  <c r="O133" i="3"/>
  <c r="O185" i="3"/>
  <c r="O247" i="3"/>
  <c r="O16" i="3"/>
  <c r="O32" i="3"/>
  <c r="O48" i="3"/>
  <c r="O64" i="3"/>
  <c r="O80" i="3"/>
  <c r="O96" i="3"/>
  <c r="O112" i="3"/>
  <c r="O128" i="3"/>
  <c r="O144" i="3"/>
  <c r="O160" i="3"/>
  <c r="O176" i="3"/>
  <c r="O303" i="3"/>
  <c r="O71" i="3"/>
  <c r="O59" i="3"/>
  <c r="O337" i="3"/>
  <c r="O322" i="3"/>
  <c r="O301" i="3"/>
  <c r="O29" i="3"/>
  <c r="O358" i="3"/>
  <c r="O354" i="3"/>
  <c r="O368" i="3"/>
  <c r="O365" i="3"/>
  <c r="O379" i="3"/>
  <c r="O386" i="3"/>
  <c r="O393" i="3"/>
  <c r="O416" i="3"/>
  <c r="O413" i="3"/>
  <c r="O417" i="3"/>
  <c r="O414" i="3"/>
  <c r="O39" i="3"/>
  <c r="O347" i="3"/>
  <c r="O330" i="3"/>
  <c r="O323" i="3"/>
  <c r="O300" i="3"/>
  <c r="O186" i="3"/>
  <c r="O202" i="3"/>
  <c r="O218" i="3"/>
  <c r="O234" i="3"/>
  <c r="O250" i="3"/>
  <c r="O266" i="3"/>
  <c r="O282" i="3"/>
  <c r="O99" i="3"/>
  <c r="O189" i="3"/>
  <c r="O251" i="3"/>
  <c r="O135" i="3"/>
  <c r="O207" i="3"/>
  <c r="O273" i="3"/>
  <c r="O113" i="3"/>
  <c r="O161" i="3"/>
  <c r="O229" i="3"/>
  <c r="O291" i="3"/>
  <c r="O139" i="3"/>
  <c r="O197" i="3"/>
  <c r="O255" i="3"/>
  <c r="O18" i="3"/>
  <c r="O34" i="3"/>
  <c r="O50" i="3"/>
  <c r="O66" i="3"/>
  <c r="O82" i="3"/>
  <c r="O98" i="3"/>
  <c r="O114" i="3"/>
  <c r="O130" i="3"/>
  <c r="O146" i="3"/>
  <c r="O162" i="3"/>
  <c r="O178" i="3"/>
  <c r="O19" i="3"/>
  <c r="O81" i="3"/>
  <c r="O69" i="3"/>
  <c r="O331" i="3"/>
  <c r="O324" i="3"/>
  <c r="O5" i="3"/>
  <c r="O37" i="3"/>
  <c r="O352" i="3"/>
  <c r="O362" i="3"/>
  <c r="O371" i="3"/>
  <c r="O364" i="3"/>
  <c r="O382" i="3"/>
  <c r="O388" i="3"/>
  <c r="O395" i="3"/>
  <c r="O412" i="3"/>
  <c r="O410" i="3"/>
  <c r="O424" i="3"/>
  <c r="O402" i="3"/>
  <c r="O47" i="3"/>
  <c r="O343" i="3"/>
  <c r="O332" i="3"/>
  <c r="O325" i="3"/>
  <c r="O302" i="3"/>
  <c r="O188" i="3"/>
  <c r="O204" i="3"/>
  <c r="O220" i="3"/>
  <c r="O236" i="3"/>
  <c r="O252" i="3"/>
  <c r="O268" i="3"/>
  <c r="O284" i="3"/>
  <c r="O129" i="3"/>
  <c r="O193" i="3"/>
  <c r="O259" i="3"/>
  <c r="O147" i="3"/>
  <c r="O215" i="3"/>
  <c r="O281" i="3"/>
  <c r="O117" i="3"/>
  <c r="O169" i="3"/>
  <c r="O237" i="3"/>
  <c r="O97" i="3"/>
  <c r="O143" i="3"/>
  <c r="O203" i="3"/>
  <c r="O263" i="3"/>
  <c r="O36" i="3"/>
  <c r="O52" i="3"/>
  <c r="O68" i="3"/>
  <c r="O84" i="3"/>
  <c r="O100" i="3"/>
  <c r="O116" i="3"/>
  <c r="O132" i="3"/>
  <c r="O148" i="3"/>
  <c r="O164" i="3"/>
  <c r="O180" i="3"/>
  <c r="O27" i="3"/>
  <c r="O87" i="3"/>
  <c r="O77" i="3"/>
  <c r="O333" i="3"/>
  <c r="O326" i="3"/>
  <c r="O7" i="3"/>
  <c r="O45" i="3"/>
  <c r="O356" i="3"/>
  <c r="O355" i="3"/>
  <c r="O370" i="3"/>
  <c r="O380" i="3"/>
  <c r="O381" i="3"/>
  <c r="O394" i="3"/>
  <c r="O400" i="3"/>
  <c r="O421" i="3"/>
  <c r="O405" i="3"/>
  <c r="O404" i="3"/>
  <c r="O55" i="3"/>
  <c r="O345" i="3"/>
  <c r="O329" i="3"/>
  <c r="O327" i="3"/>
  <c r="O4" i="3"/>
  <c r="O190" i="3"/>
  <c r="O206" i="3"/>
  <c r="O222" i="3"/>
  <c r="O238" i="3"/>
  <c r="O254" i="3"/>
  <c r="O270" i="3"/>
  <c r="O286" i="3"/>
  <c r="O141" i="3"/>
  <c r="O205" i="3"/>
  <c r="O269" i="3"/>
  <c r="O155" i="3"/>
  <c r="O227" i="3"/>
  <c r="O289" i="3"/>
  <c r="O121" i="3"/>
  <c r="O177" i="3"/>
  <c r="O245" i="3"/>
  <c r="O105" i="3"/>
  <c r="O151" i="3"/>
  <c r="O209" i="3"/>
  <c r="O271" i="3"/>
  <c r="O22" i="3"/>
  <c r="O38" i="3"/>
  <c r="O54" i="3"/>
  <c r="O70" i="3"/>
  <c r="O86" i="3"/>
  <c r="O102" i="3"/>
  <c r="O118" i="3"/>
  <c r="O134" i="3"/>
  <c r="O150" i="3"/>
  <c r="O166" i="3"/>
  <c r="O182" i="3"/>
  <c r="O33" i="3"/>
  <c r="O91" i="3"/>
  <c r="O85" i="3"/>
  <c r="O312" i="3"/>
  <c r="O328" i="3"/>
  <c r="O9" i="3"/>
  <c r="O53" i="3"/>
  <c r="O361" i="3"/>
  <c r="O359" i="3"/>
  <c r="O367" i="3"/>
  <c r="O385" i="3"/>
  <c r="O378" i="3"/>
  <c r="O398" i="3"/>
  <c r="O401" i="3"/>
  <c r="O426" i="3"/>
  <c r="O422" i="3"/>
  <c r="O406" i="3"/>
  <c r="O407" i="3"/>
  <c r="O430" i="3"/>
  <c r="O65" i="3"/>
  <c r="O304" i="3"/>
  <c r="O313" i="3"/>
  <c r="O311" i="3"/>
  <c r="O6" i="3"/>
  <c r="O192" i="3"/>
  <c r="O208" i="3"/>
  <c r="O224" i="3"/>
  <c r="O240" i="3"/>
  <c r="O256" i="3"/>
  <c r="O272" i="3"/>
  <c r="O288" i="3"/>
  <c r="O149" i="3"/>
  <c r="O213" i="3"/>
  <c r="O277" i="3"/>
  <c r="O163" i="3"/>
  <c r="O235" i="3"/>
  <c r="O93" i="3"/>
  <c r="O125" i="3"/>
  <c r="O187" i="3"/>
  <c r="O253" i="3"/>
  <c r="O111" i="3"/>
  <c r="O159" i="3"/>
  <c r="O217" i="3"/>
  <c r="O279" i="3"/>
  <c r="O24" i="3"/>
  <c r="O40" i="3"/>
  <c r="O56" i="3"/>
  <c r="O72" i="3"/>
  <c r="O88" i="3"/>
  <c r="O104" i="3"/>
  <c r="O120" i="3"/>
  <c r="O136" i="3"/>
  <c r="O152" i="3"/>
  <c r="O168" i="3"/>
  <c r="O184" i="3"/>
  <c r="O41" i="3"/>
  <c r="O21" i="3"/>
  <c r="O338" i="3"/>
  <c r="O314" i="3"/>
  <c r="O305" i="3"/>
  <c r="O11" i="3"/>
  <c r="O61" i="3"/>
  <c r="O351" i="3"/>
  <c r="O350" i="3"/>
  <c r="O372" i="3"/>
  <c r="O383" i="3"/>
  <c r="O390" i="3"/>
  <c r="O397" i="3"/>
  <c r="O418" i="3"/>
  <c r="O419" i="3"/>
  <c r="O73" i="3"/>
  <c r="O339" i="3"/>
  <c r="O315" i="3"/>
  <c r="O306" i="3"/>
  <c r="O8" i="3"/>
  <c r="O194" i="3"/>
  <c r="O210" i="3"/>
  <c r="O226" i="3"/>
  <c r="O242" i="3"/>
  <c r="O258" i="3"/>
  <c r="O274" i="3"/>
  <c r="O290" i="3"/>
  <c r="O157" i="3"/>
  <c r="O221" i="3"/>
  <c r="O285" i="3"/>
  <c r="O175" i="3"/>
  <c r="O243" i="3"/>
  <c r="O101" i="3"/>
  <c r="O131" i="3"/>
  <c r="O195" i="3"/>
  <c r="O257" i="3"/>
  <c r="O115" i="3"/>
  <c r="O167" i="3"/>
  <c r="O223" i="3"/>
  <c r="O287" i="3"/>
  <c r="O3" i="3"/>
  <c r="O42" i="3"/>
  <c r="O58" i="3"/>
  <c r="O74" i="3"/>
  <c r="O90" i="3"/>
  <c r="O106" i="3"/>
  <c r="O122" i="3"/>
  <c r="O138" i="3"/>
  <c r="O154" i="3"/>
  <c r="O170" i="3"/>
  <c r="O348" i="3"/>
  <c r="O49" i="3"/>
  <c r="O31" i="3"/>
  <c r="O340" i="3"/>
  <c r="O316" i="3"/>
  <c r="O307" i="3"/>
  <c r="O13" i="3"/>
  <c r="O67" i="3"/>
  <c r="O353" i="3"/>
  <c r="O373" i="3"/>
  <c r="O369" i="3"/>
  <c r="O363" i="3"/>
  <c r="O387" i="3"/>
  <c r="O392" i="3"/>
  <c r="O425" i="3"/>
  <c r="O415" i="3"/>
  <c r="O403" i="3"/>
  <c r="O429" i="3"/>
  <c r="O15" i="3"/>
  <c r="O79" i="3"/>
  <c r="O341" i="3"/>
  <c r="O317" i="3"/>
  <c r="O308" i="3"/>
  <c r="O10" i="3"/>
  <c r="O196" i="3"/>
  <c r="O212" i="3"/>
  <c r="O228" i="3"/>
  <c r="O244" i="3"/>
  <c r="O260" i="3"/>
  <c r="O276" i="3"/>
  <c r="O292" i="3"/>
  <c r="O165" i="3"/>
  <c r="O225" i="3"/>
  <c r="O293" i="3"/>
  <c r="O183" i="3"/>
  <c r="O249" i="3"/>
  <c r="O103" i="3"/>
  <c r="O137" i="3"/>
  <c r="O201" i="3"/>
  <c r="O265" i="3"/>
  <c r="O119" i="3"/>
  <c r="O171" i="3"/>
  <c r="O231" i="3"/>
  <c r="O295" i="3"/>
  <c r="O28" i="3"/>
  <c r="O44" i="3"/>
  <c r="O60" i="3"/>
  <c r="O76" i="3"/>
  <c r="O92" i="3"/>
  <c r="O108" i="3"/>
  <c r="O124" i="3"/>
  <c r="O140" i="3"/>
  <c r="O156" i="3"/>
  <c r="O172" i="3"/>
  <c r="O344" i="3"/>
  <c r="O57" i="3"/>
  <c r="O43" i="3"/>
  <c r="O342" i="3"/>
  <c r="O318" i="3"/>
  <c r="O309" i="3"/>
  <c r="O17" i="3"/>
  <c r="O75" i="3"/>
  <c r="O357" i="3"/>
  <c r="O375" i="3"/>
  <c r="O374" i="3"/>
  <c r="O377" i="3"/>
  <c r="O389" i="3"/>
  <c r="O396" i="3"/>
  <c r="O420" i="3"/>
  <c r="O427" i="3"/>
  <c r="O411" i="3"/>
  <c r="O25" i="3"/>
  <c r="O89" i="3"/>
  <c r="O334" i="3"/>
  <c r="O319" i="3"/>
  <c r="O310" i="3"/>
  <c r="O12" i="3"/>
  <c r="O198" i="3"/>
  <c r="O214" i="3"/>
  <c r="O230" i="3"/>
  <c r="O246" i="3"/>
  <c r="O262" i="3"/>
  <c r="O278" i="3"/>
  <c r="O294" i="3"/>
  <c r="O173" i="3"/>
  <c r="O233" i="3"/>
  <c r="O95" i="3"/>
  <c r="O191" i="3"/>
  <c r="O261" i="3"/>
  <c r="O107" i="3"/>
  <c r="O145" i="3"/>
  <c r="O211" i="3"/>
  <c r="O275" i="3"/>
  <c r="O127" i="3"/>
  <c r="O179" i="3"/>
  <c r="O239" i="3"/>
  <c r="U3" i="1"/>
</calcChain>
</file>

<file path=xl/connections.xml><?xml version="1.0" encoding="utf-8"?>
<connections xmlns="http://schemas.openxmlformats.org/spreadsheetml/2006/main">
  <connection id="1" keepAlive="1" name="ThisWorkbookDataModel" description="数据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sourceFile="C:\Users\jiaji\Desktop\航线航班数据库.accdb" keepAlive="1" name="航线航班数据库" type="5" refreshedVersion="6" saveData="1">
    <dbPr connection="Provider=Microsoft.ACE.OLEDB.12.0;User ID=Admin;Data Source=C:\Users\jiaji\Desktop\航线航班数据库.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登记情况汇总" commandType="3"/>
  </connection>
  <connection id="3" sourceFile="C:\Users\jiaji\Desktop\航线航班数据库.accdb" keepAlive="1" name="航线航班数据库1" type="5" refreshedVersion="6">
    <dbPr connection="Provider=Microsoft.ACE.OLEDB.12.0;User ID=Admin;Data Source=C:\Users\jiaji\Desktop\航线航班数据库.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登记情况汇总" commandType="3"/>
  </connection>
  <connection id="4" sourceFile="C:\Users\jiaji\Desktop\航线航班数据库.accdb" name="航线航班数据库2" type="100" refreshedVersion="6" minRefreshableVersion="5">
    <extLst>
      <ext xmlns:x15="http://schemas.microsoft.com/office/spreadsheetml/2010/11/main" uri="{DE250136-89BD-433C-8126-D09CA5730AF9}">
        <x15:connection id="242473e8-ed9e-41c4-9dd8-2acccc28ee7c"/>
      </ext>
    </extLst>
  </connection>
  <connection id="5" sourceFile="C:\Users\jiaji\Desktop\航线航班数据库.accdb" keepAlive="1" name="航线航班数据库3" type="5" refreshedVersion="0" new="1" background="1">
    <dbPr connection="Provider=Microsoft.ACE.OLEDB.12.0;Password=&quot;&quot;;User ID=Admin;Data Source=C:\Users\jiaji\Desktop\航线航班数据库.accdb;Mode=Share Deny Write;Extended Properties=&quot;&quot;;Jet OLEDB:System database=&quot;&quot;;Jet OLEDB:Registry Path=&quot;&quot;;Jet OLEDB:Database Password=&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登记情况汇总" commandType="3"/>
  </connection>
  <connection id="6" sourceFile="C:\Users\jiaji\Desktop\航线航班数据库.accdb" keepAlive="1" name="航线航班数据库4" type="5" refreshedVersion="0" new="1" background="1">
    <dbPr connection="Provider=Microsoft.ACE.OLEDB.12.0;Password=&quot;&quot;;User ID=Admin;Data Source=C:\Users\jiaji\Desktop\航线航班数据库.accdb;Mode=Share Deny Write;Extended Properties=&quot;&quot;;Jet OLEDB:System database=&quot;&quot;;Jet OLEDB:Registry Path=&quot;&quot;;Jet OLEDB:Database Password=&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登记情况汇总" commandType="3"/>
  </connection>
</connections>
</file>

<file path=xl/sharedStrings.xml><?xml version="1.0" encoding="utf-8"?>
<sst xmlns="http://schemas.openxmlformats.org/spreadsheetml/2006/main" count="14668" uniqueCount="5786">
  <si>
    <t>天津-延吉</t>
  </si>
  <si>
    <t>呼和浩特-大连</t>
  </si>
  <si>
    <t>包头-大连</t>
  </si>
  <si>
    <t>南航</t>
  </si>
  <si>
    <t>包头-武汉-杭州</t>
  </si>
  <si>
    <t>乌兰浩特-呼和浩特-太原</t>
  </si>
  <si>
    <t>太原-长沙-福州</t>
  </si>
  <si>
    <t>太原-长治-厦门</t>
  </si>
  <si>
    <t>天津-宁波-三亚</t>
  </si>
  <si>
    <t>天津-长沙</t>
  </si>
  <si>
    <t>呼和浩特-武汉-厦门</t>
  </si>
  <si>
    <t>呼和浩特-长沙-丽江</t>
  </si>
  <si>
    <t>北京-吕梁</t>
  </si>
  <si>
    <t>北京-海拉尔</t>
  </si>
  <si>
    <t>北京-包头</t>
  </si>
  <si>
    <t>北京-锡林浩特</t>
  </si>
  <si>
    <t>北京-长治</t>
  </si>
  <si>
    <t>大新华</t>
  </si>
  <si>
    <t>2010.3.26</t>
  </si>
  <si>
    <t>2010.4.16</t>
  </si>
  <si>
    <t>交回/两个航季不予受理</t>
  </si>
  <si>
    <t>2010.9.7</t>
  </si>
  <si>
    <t>石家庄-西安</t>
  </si>
  <si>
    <t>2011.12.14</t>
  </si>
  <si>
    <t>交回/四个航季不予受理</t>
  </si>
  <si>
    <t>太原-南昌-贵阳</t>
  </si>
  <si>
    <t>天津-石家庄-银川</t>
  </si>
  <si>
    <t>天津-三亚</t>
  </si>
  <si>
    <t>天津-西安-嘉峪关</t>
  </si>
  <si>
    <t>天津-常州-珠海</t>
  </si>
  <si>
    <t>鄂尔多斯-天津-大连</t>
  </si>
  <si>
    <t>天津-温州</t>
  </si>
  <si>
    <t>天津-南京</t>
  </si>
  <si>
    <t>天津-长沙-海口</t>
  </si>
  <si>
    <t>乌海-呼和浩特-锡林浩特</t>
  </si>
  <si>
    <t>天津-洛阳-海口</t>
  </si>
  <si>
    <t>石家庄-唐山-哈尔滨</t>
  </si>
  <si>
    <t>石家庄-鄂尔多斯-邯郸</t>
  </si>
  <si>
    <t>石家庄-长沙-三亚</t>
  </si>
  <si>
    <t>太原-贵阳-南昌</t>
  </si>
  <si>
    <t>太原-西宁</t>
  </si>
  <si>
    <t>呼和浩特-济南-温州</t>
  </si>
  <si>
    <t>天津-大连-鸡西</t>
  </si>
  <si>
    <t>海拉尔-呼和浩特-西安</t>
  </si>
  <si>
    <t>天津-南京-福州</t>
  </si>
  <si>
    <t>呼和浩特-天津</t>
  </si>
  <si>
    <t>天津-桂林</t>
  </si>
  <si>
    <t>天津-运城-重庆</t>
  </si>
  <si>
    <t>鄂尔多斯-呼和浩特-二连浩特</t>
  </si>
  <si>
    <t>呼和浩特-青岛</t>
  </si>
  <si>
    <t>天津-呼和浩特-乌海</t>
  </si>
  <si>
    <t>呼和浩特-哈尔滨-漠河</t>
  </si>
  <si>
    <t>呼和浩特-满洲里-哈尔滨</t>
  </si>
  <si>
    <t>天津-郑州-三亚</t>
  </si>
  <si>
    <t>赤峰-呼和浩特</t>
  </si>
  <si>
    <t>呼和浩特-通辽</t>
  </si>
  <si>
    <t>秦皇岛-石家庄</t>
  </si>
  <si>
    <t>邯郸-厦门</t>
  </si>
  <si>
    <t>石家庄-海口</t>
  </si>
  <si>
    <t>石家庄-银川</t>
  </si>
  <si>
    <t>太原-武汉</t>
  </si>
  <si>
    <t>太原-运城-海口</t>
  </si>
  <si>
    <t>太原-运城-福州</t>
  </si>
  <si>
    <t>太原-长沙-海口</t>
  </si>
  <si>
    <t>太原-长沙-三亚</t>
  </si>
  <si>
    <t>太原-杭州-厦门</t>
  </si>
  <si>
    <t>石家庄-昆明</t>
  </si>
  <si>
    <t>包头-西安-南宁</t>
  </si>
  <si>
    <t>天津-南通-厦门</t>
  </si>
  <si>
    <t>天津-黄山</t>
  </si>
  <si>
    <t>天津-合肥-海口</t>
  </si>
  <si>
    <t>呼和浩特-通辽-沈阳</t>
  </si>
  <si>
    <t>呼和浩特-通辽-哈尔滨</t>
  </si>
  <si>
    <t>天津-鄂尔多斯-银川</t>
  </si>
  <si>
    <t>呼和浩特-赤峰-大连</t>
  </si>
  <si>
    <t>呼和浩特-赤峰-沈阳</t>
  </si>
  <si>
    <t>呼和浩特-济南-宁波</t>
  </si>
  <si>
    <t>天津-大同-西安</t>
  </si>
  <si>
    <t>呼和浩特-通辽-大连</t>
  </si>
  <si>
    <t>太原-常州-福州</t>
  </si>
  <si>
    <t>太原-包头</t>
  </si>
  <si>
    <t>太原-郑州-合肥</t>
  </si>
  <si>
    <t>2011.7.13</t>
  </si>
  <si>
    <t>2013.10.26日起</t>
  </si>
  <si>
    <t>石家庄-郑州</t>
  </si>
  <si>
    <t>北京-通辽</t>
  </si>
  <si>
    <t>太原-呼和浩特-乌兰浩特</t>
  </si>
  <si>
    <t>运城-厦门</t>
  </si>
  <si>
    <t>呼和浩特-哈尔滨</t>
    <phoneticPr fontId="3" type="noConversion"/>
  </si>
  <si>
    <t>呼和浩特-赤峰</t>
    <phoneticPr fontId="3" type="noConversion"/>
  </si>
  <si>
    <t>石家庄-重庆-南宁</t>
    <phoneticPr fontId="3" type="noConversion"/>
  </si>
  <si>
    <t>东航</t>
    <phoneticPr fontId="3" type="noConversion"/>
  </si>
  <si>
    <t>太原-福州</t>
    <phoneticPr fontId="3" type="noConversion"/>
  </si>
  <si>
    <t>厦航</t>
    <phoneticPr fontId="3" type="noConversion"/>
  </si>
  <si>
    <t>天津-长沙-湛江</t>
    <phoneticPr fontId="3" type="noConversion"/>
  </si>
  <si>
    <t>石家庄-兰州</t>
  </si>
  <si>
    <t>石家庄-西安-贵阳</t>
  </si>
  <si>
    <t>石家庄-哈尔滨</t>
  </si>
  <si>
    <t>太原-张家界</t>
  </si>
  <si>
    <t>石家庄-呼和浩特-乌兰浩特</t>
  </si>
  <si>
    <t>石家庄-西安-重庆</t>
  </si>
  <si>
    <t>鄂尔多斯-杭州-福州</t>
  </si>
  <si>
    <t>呼和浩特-太原-合肥</t>
  </si>
  <si>
    <t>天津-通辽-长春</t>
  </si>
  <si>
    <t>呼和浩特-郑州-宁波</t>
  </si>
  <si>
    <t>太原-青岛</t>
  </si>
  <si>
    <t>天津-兰州</t>
  </si>
  <si>
    <t>正班</t>
    <phoneticPr fontId="3" type="noConversion"/>
  </si>
  <si>
    <t>厦航</t>
    <phoneticPr fontId="3" type="noConversion"/>
  </si>
  <si>
    <t>深航</t>
    <phoneticPr fontId="3" type="noConversion"/>
  </si>
  <si>
    <t>2014.6.10</t>
    <phoneticPr fontId="3" type="noConversion"/>
  </si>
  <si>
    <t>2014.6.10</t>
    <phoneticPr fontId="3" type="noConversion"/>
  </si>
  <si>
    <t>深航</t>
    <phoneticPr fontId="3" type="noConversion"/>
  </si>
  <si>
    <t>太原-大连</t>
    <phoneticPr fontId="3" type="noConversion"/>
  </si>
  <si>
    <t>太原-长沙</t>
    <phoneticPr fontId="3" type="noConversion"/>
  </si>
  <si>
    <t>天津-呼和浩特-银川</t>
  </si>
  <si>
    <t>天津-临沂-义乌</t>
  </si>
  <si>
    <t>天津-大同-呼和浩特</t>
  </si>
  <si>
    <t>鄂尔多斯-太原-济南</t>
  </si>
  <si>
    <t>天津-临沂-福州</t>
  </si>
  <si>
    <t>石家庄-呼和浩特-满洲里</t>
  </si>
  <si>
    <t>正班</t>
    <phoneticPr fontId="3" type="noConversion"/>
  </si>
  <si>
    <t>天津-重庆</t>
    <phoneticPr fontId="3" type="noConversion"/>
  </si>
  <si>
    <t>天津-郑州-梅州</t>
    <phoneticPr fontId="3" type="noConversion"/>
  </si>
  <si>
    <t>鄂尔多斯-南京</t>
  </si>
  <si>
    <t>阿拉善右旗-嘉峪关-敦煌</t>
  </si>
  <si>
    <t>额济纳旗-嘉峪关</t>
  </si>
  <si>
    <t>石家庄-福州</t>
    <phoneticPr fontId="3" type="noConversion"/>
  </si>
  <si>
    <t>石家庄-温州</t>
    <phoneticPr fontId="3" type="noConversion"/>
  </si>
  <si>
    <t>石家庄-海口</t>
    <phoneticPr fontId="3" type="noConversion"/>
  </si>
  <si>
    <t>中联航</t>
    <phoneticPr fontId="3" type="noConversion"/>
  </si>
  <si>
    <t>天津-福州-南宁</t>
    <phoneticPr fontId="3" type="noConversion"/>
  </si>
  <si>
    <t>2014.10.23</t>
    <phoneticPr fontId="3" type="noConversion"/>
  </si>
  <si>
    <t>天津-杭州-贵阳</t>
    <phoneticPr fontId="3" type="noConversion"/>
  </si>
  <si>
    <t>深航</t>
    <phoneticPr fontId="3" type="noConversion"/>
  </si>
  <si>
    <t>太原-海口</t>
    <phoneticPr fontId="3" type="noConversion"/>
  </si>
  <si>
    <t>太原-长沙-海口</t>
    <phoneticPr fontId="3" type="noConversion"/>
  </si>
  <si>
    <t>石家庄-唐山</t>
    <phoneticPr fontId="3" type="noConversion"/>
  </si>
  <si>
    <t>呼和浩特-阿尔山</t>
    <phoneticPr fontId="3" type="noConversion"/>
  </si>
  <si>
    <t>呼和浩特-锡林浩特</t>
    <phoneticPr fontId="3" type="noConversion"/>
  </si>
  <si>
    <t>呼和浩特-满洲里</t>
    <phoneticPr fontId="3" type="noConversion"/>
  </si>
  <si>
    <t>呼和浩特-乌兰浩特</t>
    <phoneticPr fontId="3" type="noConversion"/>
  </si>
  <si>
    <t>呼和浩特-通辽</t>
    <phoneticPr fontId="3" type="noConversion"/>
  </si>
  <si>
    <t>天津-长沙-海口</t>
    <phoneticPr fontId="3" type="noConversion"/>
  </si>
  <si>
    <t>天津-连云港-海口</t>
    <phoneticPr fontId="3" type="noConversion"/>
  </si>
  <si>
    <t>天津-深圳-百色</t>
    <phoneticPr fontId="3" type="noConversion"/>
  </si>
  <si>
    <t>天津-深圳-海口</t>
    <phoneticPr fontId="3" type="noConversion"/>
  </si>
  <si>
    <t>东航</t>
    <phoneticPr fontId="3" type="noConversion"/>
  </si>
  <si>
    <t>运城-厦门</t>
    <phoneticPr fontId="3" type="noConversion"/>
  </si>
  <si>
    <t>石家庄-昆明</t>
    <phoneticPr fontId="3" type="noConversion"/>
  </si>
  <si>
    <t>天津-桂林</t>
    <phoneticPr fontId="3" type="noConversion"/>
  </si>
  <si>
    <t>呼和浩特-天津-青岛</t>
    <phoneticPr fontId="3" type="noConversion"/>
  </si>
  <si>
    <t>呼和浩特-巴彦淖尔</t>
    <phoneticPr fontId="3" type="noConversion"/>
  </si>
  <si>
    <t>呼和浩特-重庆-贵阳</t>
    <phoneticPr fontId="3" type="noConversion"/>
  </si>
  <si>
    <t>天津-太原-贵阳</t>
    <phoneticPr fontId="3" type="noConversion"/>
  </si>
  <si>
    <t>呼和浩特-大连</t>
    <phoneticPr fontId="3" type="noConversion"/>
  </si>
  <si>
    <t>天津-厦门</t>
    <phoneticPr fontId="3" type="noConversion"/>
  </si>
  <si>
    <t>天津-扬州-海口</t>
    <phoneticPr fontId="3" type="noConversion"/>
  </si>
  <si>
    <t>天津-南昌-井冈山</t>
    <phoneticPr fontId="3" type="noConversion"/>
  </si>
  <si>
    <t>天津-济宁-海口</t>
    <phoneticPr fontId="3" type="noConversion"/>
  </si>
  <si>
    <t>天津-鄂尔多斯-银川</t>
    <phoneticPr fontId="3" type="noConversion"/>
  </si>
  <si>
    <t>海航</t>
    <phoneticPr fontId="3" type="noConversion"/>
  </si>
  <si>
    <t>北京-太原</t>
    <phoneticPr fontId="3" type="noConversion"/>
  </si>
  <si>
    <t>2014.10.23起</t>
    <phoneticPr fontId="3" type="noConversion"/>
  </si>
  <si>
    <t>6个月内不受理该航线及相关航段的许可申请</t>
    <phoneticPr fontId="3" type="noConversion"/>
  </si>
  <si>
    <t>厦航</t>
    <phoneticPr fontId="3" type="noConversion"/>
  </si>
  <si>
    <t>天津-义乌-珠海</t>
    <phoneticPr fontId="3" type="noConversion"/>
  </si>
  <si>
    <t>天津-呼和浩特</t>
    <phoneticPr fontId="3" type="noConversion"/>
  </si>
  <si>
    <t>国航</t>
    <phoneticPr fontId="3" type="noConversion"/>
  </si>
  <si>
    <t>B738</t>
    <phoneticPr fontId="3" type="noConversion"/>
  </si>
  <si>
    <t>呼和浩特-阿拉善左旗</t>
    <phoneticPr fontId="3" type="noConversion"/>
  </si>
  <si>
    <t>E145</t>
    <phoneticPr fontId="3" type="noConversion"/>
  </si>
  <si>
    <t>民航华北局内许发（登）〔2016〕43号</t>
    <phoneticPr fontId="3" type="noConversion"/>
  </si>
  <si>
    <t>正班</t>
    <phoneticPr fontId="3" type="noConversion"/>
  </si>
  <si>
    <t>鄂尔多斯-厦门</t>
  </si>
  <si>
    <t>鄂尔多斯-佛山</t>
  </si>
  <si>
    <t>鄂尔多斯-长沙</t>
  </si>
  <si>
    <t>鄂尔多斯-海口</t>
  </si>
  <si>
    <t>东航</t>
    <phoneticPr fontId="3" type="noConversion"/>
  </si>
  <si>
    <t>国航</t>
    <phoneticPr fontId="3" type="noConversion"/>
  </si>
  <si>
    <t>天津-海口</t>
    <phoneticPr fontId="3" type="noConversion"/>
  </si>
  <si>
    <t>天津-成都</t>
  </si>
  <si>
    <t>B737</t>
  </si>
  <si>
    <t>天津-连云港-海口</t>
  </si>
  <si>
    <t>天津-西安-南宁</t>
  </si>
  <si>
    <t>天津-榆林-昆明</t>
  </si>
  <si>
    <t>天津-深圳</t>
  </si>
  <si>
    <t>天津-深圳-海口</t>
  </si>
  <si>
    <t>天津-深圳-百色</t>
  </si>
  <si>
    <t>天津-长沙-湛江</t>
  </si>
  <si>
    <t>天津-杭州</t>
  </si>
  <si>
    <t>天津-珠海-三亚</t>
  </si>
  <si>
    <t>天津-张家界</t>
  </si>
  <si>
    <t>天津-张家界-重庆</t>
  </si>
  <si>
    <t>天津-郑州-贵阳</t>
  </si>
  <si>
    <t>天津-重庆</t>
  </si>
  <si>
    <t>B738</t>
  </si>
  <si>
    <t>民航华北局内许发（登）〔2015〕03号</t>
    <phoneticPr fontId="3" type="noConversion"/>
  </si>
  <si>
    <t>A320</t>
  </si>
  <si>
    <t>石家庄-佛山</t>
  </si>
  <si>
    <t>73G/738</t>
  </si>
  <si>
    <t>石家庄-深圳</t>
  </si>
  <si>
    <t>石家庄-宁波-佛山</t>
  </si>
  <si>
    <t>海拉尔-呼和浩特-海口</t>
  </si>
  <si>
    <t>呼和浩特-吕梁-长沙</t>
  </si>
  <si>
    <t>A320/E90/E145</t>
  </si>
  <si>
    <t>民航华北局内许发（登）〔2015〕04号</t>
    <phoneticPr fontId="3" type="noConversion"/>
  </si>
  <si>
    <t>民航华北局内许发（登）〔2015〕05号</t>
    <phoneticPr fontId="3" type="noConversion"/>
  </si>
  <si>
    <t>民航华北局内许发（登）〔2015〕06号</t>
    <phoneticPr fontId="3" type="noConversion"/>
  </si>
  <si>
    <t>民航华北局内许发（登）〔2015〕07号</t>
    <phoneticPr fontId="3" type="noConversion"/>
  </si>
  <si>
    <t>民航华北局内许发（登）〔2015〕02号</t>
    <phoneticPr fontId="3" type="noConversion"/>
  </si>
  <si>
    <t>天津-榆林</t>
    <phoneticPr fontId="3" type="noConversion"/>
  </si>
  <si>
    <t>MA60</t>
    <phoneticPr fontId="3" type="noConversion"/>
  </si>
  <si>
    <t>民航华北局内许发（登）〔2015〕08号</t>
    <phoneticPr fontId="3" type="noConversion"/>
  </si>
  <si>
    <t>天津-贵阳-丽江</t>
  </si>
  <si>
    <t>民航华北局内许发（登）〔2015〕09号</t>
    <phoneticPr fontId="3" type="noConversion"/>
  </si>
  <si>
    <t>海拉尔-太原</t>
  </si>
  <si>
    <t>A320/319</t>
  </si>
  <si>
    <t>天津-长沙-贵阳</t>
  </si>
  <si>
    <t>天津-连云港-张家界</t>
  </si>
  <si>
    <t>天津-西安</t>
  </si>
  <si>
    <t>北京南苑-阿尔山-满洲里</t>
  </si>
  <si>
    <t>石家庄-杭州-佛山</t>
  </si>
  <si>
    <t>呼和浩特-乌兰浩特-阿尔山</t>
  </si>
  <si>
    <t>CRJ-200/900</t>
  </si>
  <si>
    <t>呼和浩特-二连浩特</t>
  </si>
  <si>
    <t>呼和浩特-长春</t>
  </si>
  <si>
    <t>呼和浩特-海拉尔-加格达奇</t>
  </si>
  <si>
    <t>呼和浩特-郑州-南昌</t>
  </si>
  <si>
    <t>呼和浩特-榆林-重庆</t>
  </si>
  <si>
    <t>包头-赤峰-大连</t>
  </si>
  <si>
    <t>天津-锡林浩特-二连浩特</t>
  </si>
  <si>
    <t>天津-哈尔滨-漠河</t>
  </si>
  <si>
    <t>A319/320</t>
  </si>
  <si>
    <t>天津-丽江</t>
  </si>
  <si>
    <t>呼和浩特-郑州-杭州</t>
  </si>
  <si>
    <t>石家庄-呼和浩特</t>
  </si>
  <si>
    <t>E90/73G/738</t>
  </si>
  <si>
    <t>民航华北局内许发（登）〔2015〕10号</t>
    <phoneticPr fontId="3" type="noConversion"/>
  </si>
  <si>
    <t>民航华北局内许发（登）〔2015〕11号</t>
    <phoneticPr fontId="3" type="noConversion"/>
  </si>
  <si>
    <t>B737/738/A319/A320/A321</t>
  </si>
  <si>
    <t>B73F</t>
  </si>
  <si>
    <t>民航华北局内许发（登）〔2015〕12号</t>
    <phoneticPr fontId="3" type="noConversion"/>
  </si>
  <si>
    <t>民航华北局内许发（登）〔2015〕13号</t>
    <phoneticPr fontId="3" type="noConversion"/>
  </si>
  <si>
    <t>民航华北局内许发（登）〔2015〕14号</t>
    <phoneticPr fontId="3" type="noConversion"/>
  </si>
  <si>
    <t>民航华北局内许发（登）〔2015〕15号</t>
    <phoneticPr fontId="3" type="noConversion"/>
  </si>
  <si>
    <t>民航华北局内许发（登）〔2015〕16号</t>
    <phoneticPr fontId="3" type="noConversion"/>
  </si>
  <si>
    <t>民航华北局内许发（登）〔2015〕17号</t>
    <phoneticPr fontId="3" type="noConversion"/>
  </si>
  <si>
    <t>呼和浩特-锡林浩特</t>
  </si>
  <si>
    <t>太原-西安-南宁</t>
  </si>
  <si>
    <t>上航</t>
    <phoneticPr fontId="3" type="noConversion"/>
  </si>
  <si>
    <t>中联航</t>
    <phoneticPr fontId="3" type="noConversion"/>
  </si>
  <si>
    <t>鄂尔多斯-长沙-佛山</t>
  </si>
  <si>
    <t>民航华北局内许发（登）〔2015〕18号</t>
    <phoneticPr fontId="3" type="noConversion"/>
  </si>
  <si>
    <t>北京南苑-乌兰浩特-海拉尔</t>
  </si>
  <si>
    <t>73G/738</t>
    <phoneticPr fontId="3" type="noConversion"/>
  </si>
  <si>
    <t>民航华北局内许发（登）〔2015〕19号</t>
    <phoneticPr fontId="3" type="noConversion"/>
  </si>
  <si>
    <t>呼和浩特-阿尔山-乌兰浩特</t>
  </si>
  <si>
    <t>鄂尔多斯-石家庄-南昌</t>
  </si>
  <si>
    <t>石家庄-杭州-海口</t>
  </si>
  <si>
    <t>石家庄-青岛</t>
  </si>
  <si>
    <t>石家庄-杭州-泉州</t>
  </si>
  <si>
    <t>石家庄-贵阳</t>
  </si>
  <si>
    <t>石家庄-成都</t>
  </si>
  <si>
    <t>天津-太原-榆林</t>
  </si>
  <si>
    <t>MA60</t>
  </si>
  <si>
    <t>民航华北局内许发（登）〔2015〕22号</t>
    <phoneticPr fontId="3" type="noConversion"/>
  </si>
  <si>
    <t>民航华北局内许发（登）〔2015〕23号</t>
    <phoneticPr fontId="3" type="noConversion"/>
  </si>
  <si>
    <t>民航华北局内许发（登）〔2015〕24号</t>
    <phoneticPr fontId="3" type="noConversion"/>
  </si>
  <si>
    <t>民航华北局内许发（登）〔2015〕20号</t>
    <phoneticPr fontId="3" type="noConversion"/>
  </si>
  <si>
    <t>民航华北局内许发（登）〔2015〕21号</t>
    <phoneticPr fontId="3" type="noConversion"/>
  </si>
  <si>
    <t>天津-包头</t>
  </si>
  <si>
    <t>天津-石家庄-榆林</t>
  </si>
  <si>
    <t>北京南苑-巴彦淖尔</t>
  </si>
  <si>
    <t>九元</t>
  </si>
  <si>
    <t>满洲里-重庆</t>
  </si>
  <si>
    <t>满洲里-南京</t>
  </si>
  <si>
    <t>海拉尔-南京</t>
  </si>
  <si>
    <t>海拉尔-重庆</t>
  </si>
  <si>
    <t>B737/A319/320</t>
  </si>
  <si>
    <t>民航华北局内许发（登）〔2015〕25号</t>
    <phoneticPr fontId="3" type="noConversion"/>
  </si>
  <si>
    <t>民航华北局内许发（登）〔2015〕26号</t>
    <phoneticPr fontId="3" type="noConversion"/>
  </si>
  <si>
    <t>民航华北局内许发（登）〔2015〕27号</t>
    <phoneticPr fontId="3" type="noConversion"/>
  </si>
  <si>
    <t>民航华北局内许发（登）〔2015〕28号</t>
    <phoneticPr fontId="3" type="noConversion"/>
  </si>
  <si>
    <t>民航华北局内许发（登）〔2015〕29号</t>
    <phoneticPr fontId="3" type="noConversion"/>
  </si>
  <si>
    <t>天津-兰州-乌鲁木齐</t>
    <phoneticPr fontId="3" type="noConversion"/>
  </si>
  <si>
    <t>A320/E90</t>
    <phoneticPr fontId="3" type="noConversion"/>
  </si>
  <si>
    <t>民航华北局内许发（登）〔2015〕30号</t>
    <phoneticPr fontId="3" type="noConversion"/>
  </si>
  <si>
    <t>A319/320</t>
    <phoneticPr fontId="3" type="noConversion"/>
  </si>
  <si>
    <t>民航华北局内许发（登）〔2015〕31号</t>
    <phoneticPr fontId="3" type="noConversion"/>
  </si>
  <si>
    <t>东海</t>
  </si>
  <si>
    <t>天津-南宁</t>
  </si>
  <si>
    <t>民航华北局内许发（登）〔2015〕32号</t>
    <phoneticPr fontId="3" type="noConversion"/>
  </si>
  <si>
    <t>天津-贵阳</t>
  </si>
  <si>
    <t>民航华北局内许发（登）〔2015〕34号</t>
    <phoneticPr fontId="3" type="noConversion"/>
  </si>
  <si>
    <t>民航华北局内许发（登）〔2015〕35号</t>
    <phoneticPr fontId="3" type="noConversion"/>
  </si>
  <si>
    <t>民航华北局内许发（登）〔2016〕39号</t>
    <phoneticPr fontId="3" type="noConversion"/>
  </si>
  <si>
    <t>太原-南昌-珠海</t>
  </si>
  <si>
    <t>太原-温州</t>
  </si>
  <si>
    <t>民航华北局内许发（登）〔2016〕40号</t>
    <phoneticPr fontId="3" type="noConversion"/>
  </si>
  <si>
    <t>邮航</t>
    <phoneticPr fontId="3" type="noConversion"/>
  </si>
  <si>
    <t>天津-朝阳</t>
  </si>
  <si>
    <t>民航华北局内许发（登）〔2015〕33号</t>
    <phoneticPr fontId="3" type="noConversion"/>
  </si>
  <si>
    <t>石家庄-绵阳</t>
    <phoneticPr fontId="3" type="noConversion"/>
  </si>
  <si>
    <t>A320</t>
    <phoneticPr fontId="3" type="noConversion"/>
  </si>
  <si>
    <t>石家庄-南宁-海口</t>
  </si>
  <si>
    <t>石家庄-合肥-桂林</t>
  </si>
  <si>
    <t>民航华北局内许发（登）〔2015〕37号</t>
    <phoneticPr fontId="3" type="noConversion"/>
  </si>
  <si>
    <t>阿拉善左旗-额济纳旗-嘉峪关</t>
  </si>
  <si>
    <t>MA6</t>
  </si>
  <si>
    <t>民航华北局内许发（登）〔2015〕38号</t>
    <phoneticPr fontId="3" type="noConversion"/>
  </si>
  <si>
    <t>民航华北局内许发（登）〔2015〕39号</t>
    <phoneticPr fontId="3" type="noConversion"/>
  </si>
  <si>
    <t>A319</t>
  </si>
  <si>
    <t>天津-呼和浩特-乌鲁木齐</t>
  </si>
  <si>
    <t>呼和浩特-武汉</t>
  </si>
  <si>
    <t>民航华北局内许发（登）〔2015〕40号</t>
    <phoneticPr fontId="3" type="noConversion"/>
  </si>
  <si>
    <t>天津-南通-海口</t>
  </si>
  <si>
    <t>天津-淮安-三亚</t>
  </si>
  <si>
    <t>民航华北局内许发（登）〔2015〕41号</t>
    <phoneticPr fontId="3" type="noConversion"/>
  </si>
  <si>
    <t>太原-武汉-福州</t>
  </si>
  <si>
    <t>B737/738</t>
  </si>
  <si>
    <t>民航华北局内许发（登）〔2015〕43号</t>
    <phoneticPr fontId="3" type="noConversion"/>
  </si>
  <si>
    <t>石家庄-西安-乌鲁木齐</t>
  </si>
  <si>
    <t>民航华北局内许发（登）〔2015〕44号</t>
    <phoneticPr fontId="3" type="noConversion"/>
  </si>
  <si>
    <t>呼和浩特-乌兰浩特-天津</t>
  </si>
  <si>
    <t>CRJ-900</t>
  </si>
  <si>
    <t>呼和浩特-乌兰浩特-哈尔滨</t>
  </si>
  <si>
    <t>民航华北局内许发（登）〔2015〕45号</t>
    <phoneticPr fontId="3" type="noConversion"/>
  </si>
  <si>
    <t>锡林浩特-天津-西安</t>
  </si>
  <si>
    <t>天津-东营-海口</t>
  </si>
  <si>
    <t>呼和浩特-太原-贵阳</t>
  </si>
  <si>
    <t>呼和浩特-锡林浩特-大连</t>
  </si>
  <si>
    <t>呼和浩特-太原-海口</t>
  </si>
  <si>
    <t>呼和浩特-济宁-海口</t>
  </si>
  <si>
    <t>天津-鄂尔多斯-兰州</t>
  </si>
  <si>
    <t>天津-锡林浩特</t>
  </si>
  <si>
    <t>民航华北局内许发（登）〔2015〕46号</t>
    <phoneticPr fontId="3" type="noConversion"/>
  </si>
  <si>
    <t>B73G/738/752</t>
  </si>
  <si>
    <t>呼和浩特-郑州-贵阳</t>
  </si>
  <si>
    <t>A320/E190/E145</t>
  </si>
  <si>
    <t>民航华北局内许发（登）〔2015〕48号</t>
    <phoneticPr fontId="3" type="noConversion"/>
  </si>
  <si>
    <t>运城-太原</t>
  </si>
  <si>
    <t>天津-西安-乌鲁木齐</t>
  </si>
  <si>
    <t>石家庄-银川-乌鲁木齐</t>
  </si>
  <si>
    <t>民航华北局内许发（登）〔2016〕38号</t>
    <phoneticPr fontId="3" type="noConversion"/>
  </si>
  <si>
    <t>天津-济宁-海口</t>
  </si>
  <si>
    <t>B738/B737</t>
  </si>
  <si>
    <t>民航华北局内许发（登）〔2015〕49号</t>
    <phoneticPr fontId="3" type="noConversion"/>
  </si>
  <si>
    <t>呼和浩特-通辽-满洲里</t>
  </si>
  <si>
    <t>民航华北局内许发（登）〔2015〕50号</t>
    <phoneticPr fontId="3" type="noConversion"/>
  </si>
  <si>
    <t>天津-南宁-海口</t>
  </si>
  <si>
    <t>天津-重庆-南宁</t>
  </si>
  <si>
    <t>民航华北局内许发（登）〔2015〕51号</t>
    <phoneticPr fontId="3" type="noConversion"/>
  </si>
  <si>
    <t>民航华北局内许发（登）〔2015〕52号</t>
  </si>
  <si>
    <t>CRJ-900</t>
    <phoneticPr fontId="3" type="noConversion"/>
  </si>
  <si>
    <t>呼和浩特-临汾-海口</t>
    <phoneticPr fontId="3" type="noConversion"/>
  </si>
  <si>
    <t>A320/E90/E145</t>
    <phoneticPr fontId="3" type="noConversion"/>
  </si>
  <si>
    <t>国航</t>
    <phoneticPr fontId="3" type="noConversion"/>
  </si>
  <si>
    <t>天津-贵阳</t>
    <phoneticPr fontId="3" type="noConversion"/>
  </si>
  <si>
    <t>天津-南昌</t>
  </si>
  <si>
    <t>天津-南昌-桂林</t>
  </si>
  <si>
    <t>天津-威海</t>
  </si>
  <si>
    <t>呼和浩特-宜昌-海口</t>
  </si>
  <si>
    <t>B737/B738</t>
  </si>
  <si>
    <t>B73G/B738/B752</t>
  </si>
  <si>
    <t>天津-武汉</t>
    <phoneticPr fontId="3" type="noConversion"/>
  </si>
  <si>
    <t>B737/738/A320/A321</t>
  </si>
  <si>
    <t>太原-海拉尔</t>
  </si>
  <si>
    <t>民航华北局内许发（登）〔2016〕10号</t>
    <phoneticPr fontId="3" type="noConversion"/>
  </si>
  <si>
    <t>海拉尔-哈尔滨</t>
  </si>
  <si>
    <t>民航华北局内许发（登）〔2016〕35号</t>
    <phoneticPr fontId="3" type="noConversion"/>
  </si>
  <si>
    <t>B737/A319/A320</t>
  </si>
  <si>
    <t>民航华北局内许发（登）〔2016〕36号</t>
    <phoneticPr fontId="3" type="noConversion"/>
  </si>
  <si>
    <t>民航华北局内许发（登）〔2016〕37号</t>
    <phoneticPr fontId="3" type="noConversion"/>
  </si>
  <si>
    <t>海拉尔-沈阳</t>
  </si>
  <si>
    <t>民航华北局内许发（登）〔2016〕11号</t>
    <phoneticPr fontId="3" type="noConversion"/>
  </si>
  <si>
    <t>天津-张家界-南宁</t>
  </si>
  <si>
    <t>天津-西宁-乌鲁木齐</t>
  </si>
  <si>
    <t>天津-南京-桂林</t>
  </si>
  <si>
    <t>天津-南通-三亚</t>
  </si>
  <si>
    <t>天津-淮安-昆明</t>
  </si>
  <si>
    <t>民航华北局内许发（登）〔2016〕12号</t>
    <phoneticPr fontId="3" type="noConversion"/>
  </si>
  <si>
    <t>石家庄-南昌-揭阳潮汕</t>
  </si>
  <si>
    <t>民航华北局内许发（登）〔2016〕13号</t>
    <phoneticPr fontId="3" type="noConversion"/>
  </si>
  <si>
    <t>呼和浩特-沈阳</t>
  </si>
  <si>
    <t>CRJ900</t>
  </si>
  <si>
    <t>呼和浩特-乌兰浩特-沈阳</t>
  </si>
  <si>
    <t>民航华北局内许发（登）〔2016〕14号</t>
    <phoneticPr fontId="3" type="noConversion"/>
  </si>
  <si>
    <t>天津-通辽-满洲里</t>
  </si>
  <si>
    <t>天津-乌兰察布-鄂尔多斯-西安</t>
    <phoneticPr fontId="3" type="noConversion"/>
  </si>
  <si>
    <t>呼和浩特-赤峰</t>
  </si>
  <si>
    <t>呼和浩特-合肥</t>
  </si>
  <si>
    <t>民航华北局内许发（登）〔2016〕23号</t>
    <phoneticPr fontId="3" type="noConversion"/>
  </si>
  <si>
    <t>太原-武汉-贵阳</t>
  </si>
  <si>
    <t>民航华北局内许发（登）〔2016〕24号</t>
    <phoneticPr fontId="3" type="noConversion"/>
  </si>
  <si>
    <t>海拉尔-长春</t>
  </si>
  <si>
    <t>民航华北局内许发（登）〔2016〕25号</t>
    <phoneticPr fontId="3" type="noConversion"/>
  </si>
  <si>
    <t>石家庄-满洲里</t>
  </si>
  <si>
    <t>石家庄-淮安-温州</t>
  </si>
  <si>
    <t>石家庄-南昌-西双版纳</t>
  </si>
  <si>
    <t>民航华北局内许发（登）〔2016〕26号</t>
    <phoneticPr fontId="3" type="noConversion"/>
  </si>
  <si>
    <t>天津-南阳-贵阳</t>
  </si>
  <si>
    <t>呼和浩特-长治-桂林</t>
  </si>
  <si>
    <t>天津-三明-珠海</t>
  </si>
  <si>
    <t>民航华北局内许发（登）〔2016〕27号</t>
    <phoneticPr fontId="3" type="noConversion"/>
  </si>
  <si>
    <t>石家庄-合肥-北海</t>
  </si>
  <si>
    <t>民航华北局内许发（登）〔2016〕28号</t>
    <phoneticPr fontId="3" type="noConversion"/>
  </si>
  <si>
    <t>民航华北局内许发（登）〔2016〕29号</t>
    <phoneticPr fontId="3" type="noConversion"/>
  </si>
  <si>
    <t>扬子江</t>
  </si>
  <si>
    <t>天津-满洲里</t>
  </si>
  <si>
    <t>民航华北局内许发（登）〔2016〕30号</t>
    <phoneticPr fontId="3" type="noConversion"/>
  </si>
  <si>
    <t>呼和浩特-乌海</t>
  </si>
  <si>
    <t>呼和浩特-阿尔山-哈尔滨</t>
  </si>
  <si>
    <t>呼和浩特-锡林浩特-哈尔滨</t>
  </si>
  <si>
    <t>天津-阿尔山</t>
  </si>
  <si>
    <t>民航华北局内许发（登）〔2016〕31号</t>
    <phoneticPr fontId="3" type="noConversion"/>
  </si>
  <si>
    <t>石家庄-乌鲁木齐</t>
  </si>
  <si>
    <t>石家庄-珠海</t>
  </si>
  <si>
    <t>天津-长白山</t>
  </si>
  <si>
    <t>石家庄-烟台</t>
  </si>
  <si>
    <t>石家庄-洛阳-西双版纳</t>
  </si>
  <si>
    <t>民航华北局内许发（登）〔2016〕32号</t>
    <phoneticPr fontId="3" type="noConversion"/>
  </si>
  <si>
    <t>天津-乌鲁木齐-和田</t>
  </si>
  <si>
    <t>A330/320/E90</t>
  </si>
  <si>
    <t>海拉尔-呼和浩特-济南</t>
  </si>
  <si>
    <t>呼和浩特-济南</t>
  </si>
  <si>
    <t>民航华北局内许发（登）〔2016〕33号</t>
    <phoneticPr fontId="3" type="noConversion"/>
  </si>
  <si>
    <t>扬子江</t>
    <phoneticPr fontId="3" type="noConversion"/>
  </si>
  <si>
    <t>呼和浩特-西安</t>
  </si>
  <si>
    <t>民航华北局内许发（登）〔2016〕34号</t>
    <phoneticPr fontId="3" type="noConversion"/>
  </si>
  <si>
    <t>天津-银川-兰州</t>
  </si>
  <si>
    <t>天津-沈阳-海拉尔</t>
  </si>
  <si>
    <t>乌兰浩特-通辽-天津</t>
  </si>
  <si>
    <t>天津-杭州-揭阳潮汕</t>
  </si>
  <si>
    <t>天津-十堰-武汉</t>
  </si>
  <si>
    <t>呼和浩特-青岛-杭州</t>
  </si>
  <si>
    <t>呼和浩特-临沂-宁波</t>
  </si>
  <si>
    <t>呼和浩特-郑州-合肥</t>
  </si>
  <si>
    <t>民航华北局内许发（登）〔2016〕15号</t>
    <phoneticPr fontId="3" type="noConversion"/>
  </si>
  <si>
    <t>石家庄-长沙-海口</t>
  </si>
  <si>
    <t>张家口-石家庄-厦门</t>
  </si>
  <si>
    <t>包头-石家庄-贵阳</t>
  </si>
  <si>
    <t>民航华北局内许发（登）〔2016〕16号</t>
    <phoneticPr fontId="3" type="noConversion"/>
  </si>
  <si>
    <t>呼和浩特-郑州</t>
  </si>
  <si>
    <t>天津-固原-银川</t>
  </si>
  <si>
    <t>民航华北局内许发（登）〔2016〕22号</t>
    <phoneticPr fontId="3" type="noConversion"/>
  </si>
  <si>
    <t>呼和浩特-石家庄-南京</t>
  </si>
  <si>
    <t>B73G/B738/752</t>
  </si>
  <si>
    <t>民航华北局内许发（登）〔2016〕18号</t>
    <phoneticPr fontId="3" type="noConversion"/>
  </si>
  <si>
    <t>天津-乌兰察布</t>
  </si>
  <si>
    <t>民航华北局内许发（登）〔2016〕20号</t>
    <phoneticPr fontId="3" type="noConversion"/>
  </si>
  <si>
    <t>民航华北局内许发（登）〔2016〕21号</t>
    <phoneticPr fontId="3" type="noConversion"/>
  </si>
  <si>
    <t>石家庄-南通-温州</t>
  </si>
  <si>
    <t>民航华北局内许发（登）〔2016〕19号</t>
    <phoneticPr fontId="3" type="noConversion"/>
  </si>
  <si>
    <t>民航华北局内许发（登）〔2016〕17号</t>
    <phoneticPr fontId="3" type="noConversion"/>
  </si>
  <si>
    <t>鄂尔多所-呼和浩特-乌兰浩特</t>
  </si>
  <si>
    <t>鄂尔多斯-银川-兰州</t>
  </si>
  <si>
    <t>鄂尔多斯-郑州-合肥</t>
  </si>
  <si>
    <t>通辽-济南</t>
  </si>
  <si>
    <t>鄂尔多斯-长沙-海口</t>
  </si>
  <si>
    <t>鄂尔多斯-南京-厦门</t>
  </si>
  <si>
    <t>鄂尔多斯-西安-南宁</t>
  </si>
  <si>
    <t>鄂尔多斯-石家庄-青岛</t>
  </si>
  <si>
    <t>鄂尔多斯-天津-烟台</t>
  </si>
  <si>
    <t>运城-太原-天津</t>
  </si>
  <si>
    <t>呼和浩特-天津-青岛</t>
  </si>
  <si>
    <t>呼和浩特-重庆-贵阳</t>
  </si>
  <si>
    <t>天津-义乌-珠海</t>
  </si>
  <si>
    <t>二连浩特-呼和浩特-天津</t>
  </si>
  <si>
    <t>天津-杭州-南宁</t>
  </si>
  <si>
    <t>序号</t>
  </si>
  <si>
    <t>航空公司</t>
  </si>
  <si>
    <t>航线</t>
  </si>
  <si>
    <t>航班性质</t>
  </si>
  <si>
    <t>班次</t>
  </si>
  <si>
    <t>执行日期</t>
  </si>
  <si>
    <t>批复文号</t>
  </si>
  <si>
    <t>批复时间</t>
  </si>
  <si>
    <t>备注</t>
  </si>
  <si>
    <t>正班</t>
  </si>
  <si>
    <t>有效期三年</t>
  </si>
  <si>
    <t>国航</t>
  </si>
  <si>
    <t>东航</t>
  </si>
  <si>
    <t>海航</t>
  </si>
  <si>
    <t>厦航</t>
  </si>
  <si>
    <t>川航</t>
  </si>
  <si>
    <t>中联航</t>
  </si>
  <si>
    <t>上航</t>
  </si>
  <si>
    <t>正班（货运）</t>
  </si>
  <si>
    <t>深航</t>
  </si>
  <si>
    <t>旅游包机</t>
  </si>
  <si>
    <t>太原-三亚</t>
  </si>
  <si>
    <t>运城-武汉-福州</t>
  </si>
  <si>
    <t>缺红头文件</t>
  </si>
  <si>
    <t>天津-榆林-兰州</t>
  </si>
  <si>
    <t>鄂尔多斯-郑州-海口</t>
  </si>
  <si>
    <t>海拉尔-大庆</t>
  </si>
  <si>
    <t>换发</t>
  </si>
  <si>
    <t>集中换季</t>
  </si>
  <si>
    <t>2012.12.26</t>
  </si>
  <si>
    <t>呼和浩特-海拉尔</t>
  </si>
  <si>
    <t>2013.1.9</t>
  </si>
  <si>
    <t>2013.1.10</t>
  </si>
  <si>
    <t>太原-长治-福州</t>
  </si>
  <si>
    <t>石家庄-杭州-三亚</t>
  </si>
  <si>
    <t>2013.3.22</t>
  </si>
  <si>
    <t>呼和浩特-徐州-贵阳</t>
  </si>
  <si>
    <t>鄂尔多斯-太原-宁波</t>
  </si>
  <si>
    <t>鄂尔多斯-武汉</t>
  </si>
  <si>
    <t>鄂尔多斯-呼和浩特-通辽</t>
  </si>
  <si>
    <t>鄂尔多斯-南昌</t>
  </si>
  <si>
    <t>鄂尔多斯-郑州-温州</t>
  </si>
  <si>
    <t>天津-襄阳-海口</t>
  </si>
  <si>
    <t>鄂尔多斯-合肥</t>
  </si>
  <si>
    <t>石家庄-鄂尔多斯</t>
  </si>
  <si>
    <t>石家庄-唐山</t>
  </si>
  <si>
    <t>石家庄-秦皇岛</t>
  </si>
  <si>
    <t>呼和浩特-南昌-海口</t>
  </si>
  <si>
    <t>太原-杭州-揭阳潮汕</t>
  </si>
  <si>
    <t>季中审核</t>
  </si>
  <si>
    <t>天津-昆明</t>
  </si>
  <si>
    <t>天津-海拉尔</t>
  </si>
  <si>
    <t>天津-常德-柳州</t>
  </si>
  <si>
    <t>满洲里-哈尔滨</t>
  </si>
  <si>
    <t>天津-呼和浩特</t>
  </si>
  <si>
    <t>天津-银川</t>
  </si>
  <si>
    <t>天津-大连</t>
  </si>
  <si>
    <t>天津-青岛</t>
  </si>
  <si>
    <t>天津-烟台</t>
  </si>
  <si>
    <t>天津-长沙-昆明</t>
  </si>
  <si>
    <t>天津-太原</t>
  </si>
  <si>
    <t>天津-郑州</t>
  </si>
  <si>
    <t>天津-哈尔滨</t>
  </si>
  <si>
    <t>阿尔山-杭州</t>
  </si>
  <si>
    <t>呼和浩特-长沙</t>
  </si>
  <si>
    <t>石家庄-包头</t>
  </si>
  <si>
    <t>2013.8.1</t>
  </si>
  <si>
    <t>石家庄-大连</t>
  </si>
  <si>
    <t>石家庄-张家口</t>
  </si>
  <si>
    <t>石家庄-呼和浩特-海拉尔</t>
  </si>
  <si>
    <t>天津-西宁</t>
  </si>
  <si>
    <t>太原-贵阳</t>
  </si>
  <si>
    <t>天津-沈阳</t>
  </si>
  <si>
    <t>呼和浩特-巴彦淖尔-银川</t>
  </si>
  <si>
    <t>北京-乌海</t>
  </si>
  <si>
    <t>呼和浩特-西安-北海</t>
  </si>
  <si>
    <t>呼和浩特-郑州-揭阳潮汕</t>
  </si>
  <si>
    <t>天津-厦门</t>
  </si>
  <si>
    <t>天津-黄山-海口</t>
  </si>
  <si>
    <t>天津-长沙-遵义</t>
  </si>
  <si>
    <t>天津-杭州-三亚</t>
  </si>
  <si>
    <t>2013.10.21</t>
  </si>
  <si>
    <t>换季</t>
  </si>
  <si>
    <t>大同-天津</t>
  </si>
  <si>
    <t>呼和浩特-长沙-海口</t>
  </si>
  <si>
    <t>呼和浩特-满洲里</t>
  </si>
  <si>
    <t>太原-重庆</t>
  </si>
  <si>
    <t>太原-合肥-三亚</t>
  </si>
  <si>
    <t>太原-温州-三亚</t>
  </si>
  <si>
    <t>天津-泉州-海口</t>
  </si>
  <si>
    <t>天津-重庆-三亚</t>
  </si>
  <si>
    <t>天津-沈阳-延吉</t>
  </si>
  <si>
    <t>邯郸-大连</t>
  </si>
  <si>
    <t>邮航</t>
  </si>
  <si>
    <t>石家庄-三亚</t>
  </si>
  <si>
    <t>天津-武汉</t>
  </si>
  <si>
    <t>阿拉善左旗-阿拉善右旗</t>
  </si>
  <si>
    <t>阿拉善右旗-额济纳旗-阿拉善左旗</t>
  </si>
  <si>
    <t>阿拉善左旗-呼和浩特</t>
  </si>
  <si>
    <t>天津-呼和浩特-阿拉善左旗</t>
  </si>
  <si>
    <t>石家庄-济宁-海口</t>
  </si>
  <si>
    <t>石家庄-榆林</t>
  </si>
  <si>
    <t>鄂尔多斯-重庆-贵阳</t>
  </si>
  <si>
    <t>石家庄-杭州</t>
  </si>
  <si>
    <t>石家庄-重庆</t>
  </si>
  <si>
    <t>天津-海口</t>
  </si>
  <si>
    <t>2014.1.26</t>
  </si>
  <si>
    <t>太原-南京-福州</t>
  </si>
  <si>
    <t>石家庄-贵阳-昆明</t>
  </si>
  <si>
    <t>阿拉善左旗-阿拉善右旗-额济纳旗</t>
  </si>
  <si>
    <t>阿拉善左旗-兰州</t>
  </si>
  <si>
    <t>北京-满洲里</t>
  </si>
  <si>
    <t>2014夏秋换季</t>
  </si>
  <si>
    <t>天津-珠海</t>
  </si>
  <si>
    <t>天津-宁波</t>
  </si>
  <si>
    <t>2013年8月1日起</t>
    <phoneticPr fontId="3" type="noConversion"/>
  </si>
  <si>
    <t>2011年7月18日起</t>
    <phoneticPr fontId="3" type="noConversion"/>
  </si>
  <si>
    <t>2010年4月16日起</t>
    <phoneticPr fontId="3" type="noConversion"/>
  </si>
  <si>
    <t>民航华北局内许发（登）〔2015〕47号</t>
    <phoneticPr fontId="3" type="noConversion"/>
  </si>
  <si>
    <t>民航华北局内许发（登）〔2010〕10号</t>
  </si>
  <si>
    <t>民航华北局内许发（登）〔2010〕11号</t>
  </si>
  <si>
    <t>民航华北局内许发（登）〔2010〕12号</t>
  </si>
  <si>
    <t>民航华北局内许发（登）〔2010〕13号</t>
  </si>
  <si>
    <t>民航华北局内许发（登）〔2010〕14号</t>
  </si>
  <si>
    <t>民航华北局内许发（登）〔2010〕15号</t>
  </si>
  <si>
    <t>民航华北局内许发（登）〔2010〕16号</t>
  </si>
  <si>
    <t>民航华北局内许发（登）〔2010〕17号</t>
  </si>
  <si>
    <t>民航华北局内许发（登）〔2010〕18号</t>
  </si>
  <si>
    <t>民航华北局内许发（登）〔2010〕19号</t>
  </si>
  <si>
    <t>民航华北局内许发（登）〔2010〕20号</t>
  </si>
  <si>
    <t>民航华北局内许发（登）〔2010〕21号</t>
  </si>
  <si>
    <t>民航华北局内许发（登）〔2010〕22号</t>
  </si>
  <si>
    <t>民航华北局内许发（登）〔2010〕23号</t>
  </si>
  <si>
    <t>民航华北局内许发（登）〔2010〕24号</t>
  </si>
  <si>
    <t>民航华北局内许发（登）〔2010〕25号</t>
  </si>
  <si>
    <t>民航华北局内许发（登）〔2010〕26号</t>
  </si>
  <si>
    <t>民航华北局内许发（登）〔2010〕27号</t>
  </si>
  <si>
    <t>民航华北局内许发（登）〔2010〕28号</t>
  </si>
  <si>
    <t>民航华北局内许发（登）〔2010〕29号</t>
  </si>
  <si>
    <t>民航华北局内许发（登）〔2010〕30号</t>
  </si>
  <si>
    <t>民航华北局内许发（登）〔2010〕31号</t>
  </si>
  <si>
    <t>民航华北局内许发（登）〔2010〕32号</t>
  </si>
  <si>
    <t>民航华北局内许发（登）〔2010〕33号</t>
  </si>
  <si>
    <t>民航华北局内许发（登）〔2010〕34号</t>
  </si>
  <si>
    <t>民航华北局内许发（登）〔2010〕35号</t>
  </si>
  <si>
    <t>民航华北局内许发（登）〔2010〕36号</t>
  </si>
  <si>
    <t>民航华北局内许发（登）〔2010〕37号</t>
  </si>
  <si>
    <t>民航华北局内许发（登）〔2010〕38号</t>
  </si>
  <si>
    <t>民航华北局内许发（登）〔2010〕39号</t>
  </si>
  <si>
    <t>民航华北局内许发（登）〔2010〕40号</t>
  </si>
  <si>
    <t>民航华北局内许发（登）〔2010〕41号</t>
  </si>
  <si>
    <t>民航华北局内许发（登）〔2010〕42号</t>
  </si>
  <si>
    <t>民航华北局内许发（登）〔2010〕43号</t>
  </si>
  <si>
    <t>民航华北局内许发（登）〔2010〕44号</t>
  </si>
  <si>
    <t>民航华北局内许发（登）〔2010〕45号</t>
  </si>
  <si>
    <t>民航华北局内许发（登）〔2010〕46号</t>
  </si>
  <si>
    <t>民航华北局内许发（登）〔2010〕47号</t>
  </si>
  <si>
    <t>民航华北局内许发（登）〔2011〕01号</t>
  </si>
  <si>
    <t>民航华北局内许发（登）〔2011〕02号</t>
  </si>
  <si>
    <t>民航华北局内许发（登）〔2011〕03号</t>
  </si>
  <si>
    <t>民航华北局内许发（登）〔2011〕04号</t>
  </si>
  <si>
    <t>民航华北局内许发（登）〔2011〕05号</t>
  </si>
  <si>
    <t>民航华北局内许发（登）〔2011〕06号</t>
  </si>
  <si>
    <t>民航华北局内许发（登）〔2011〕07号</t>
  </si>
  <si>
    <t>民航华北局内许发（登）〔2011〕08号</t>
  </si>
  <si>
    <t>民航华北局内许发（登）〔2011〕09号</t>
  </si>
  <si>
    <t>民航华北局内许发（登）〔2011〕10号</t>
  </si>
  <si>
    <t>民航华北局内许发（登）〔2011〕11号</t>
  </si>
  <si>
    <t>民航华北局内许发（登）〔2011〕12号</t>
  </si>
  <si>
    <t>民航华北局内许发（登）〔2011〕13号</t>
  </si>
  <si>
    <t>民航华北局内许发（登）〔2011〕14号</t>
  </si>
  <si>
    <t>民航华北局内许发（登）〔2011〕15号</t>
  </si>
  <si>
    <t>民航华北局内许发（登）〔2011〕16号</t>
  </si>
  <si>
    <t>民航华北局内许发（登）〔2011〕17号</t>
  </si>
  <si>
    <t>民航华北局内许发（登）〔2011〕18号</t>
  </si>
  <si>
    <t>民航华北局内许发（登）〔2011〕19号</t>
  </si>
  <si>
    <t>民航华北局内许发（登）〔2011〕20号</t>
  </si>
  <si>
    <t>民航华北局内许发（登）〔2011〕21号</t>
  </si>
  <si>
    <t>民航华北局内许发（登）〔2011〕22号</t>
  </si>
  <si>
    <t>民航华北局内许发（登）〔2011〕23号</t>
  </si>
  <si>
    <t>民航华北局内许发（登）〔2011〕24号</t>
  </si>
  <si>
    <t>民航华北局内许发（登）〔2011〕25号</t>
  </si>
  <si>
    <t>民航华北局内许发（登）〔2011〕26号</t>
  </si>
  <si>
    <t>民航华北局内许发（登）〔2011〕27号</t>
  </si>
  <si>
    <t>民航华北局内许发（登）〔2011〕28号</t>
  </si>
  <si>
    <t>民航华北局内许发（登）〔2011〕29号</t>
  </si>
  <si>
    <t>民航华北局内许发（登）〔2011〕30号</t>
  </si>
  <si>
    <t>民航华北局内许发（登）〔2011〕31号</t>
  </si>
  <si>
    <t>民航华北局内许发（登）〔2011〕32号</t>
  </si>
  <si>
    <t>民航华北局内许发（登）〔2011〕33号</t>
  </si>
  <si>
    <t>民航华北局内许发（登）〔2011〕34号</t>
  </si>
  <si>
    <t>民航华北局内许发（登）〔2011〕35号</t>
  </si>
  <si>
    <t>民航华北局内许发（登）〔2011〕36号</t>
  </si>
  <si>
    <t>民航华北局内许发（登）〔2011〕37号</t>
  </si>
  <si>
    <t>民航华北局内许发（登）〔2011〕38号</t>
  </si>
  <si>
    <t>民航华北局内许发（登）〔2011〕39号</t>
  </si>
  <si>
    <t>民航华北局内许发（登）〔2011〕40号</t>
  </si>
  <si>
    <t>民航华北局内许发（登）〔2011〕41号</t>
  </si>
  <si>
    <t>民航华北局内许发（登）〔2011〕42号</t>
  </si>
  <si>
    <t>民航华北局内许发（登）〔2011〕43号</t>
  </si>
  <si>
    <t>民航华北局内许发（登）〔2011〕44号</t>
  </si>
  <si>
    <t>民航华北局内许发（登）〔2011〕45号</t>
  </si>
  <si>
    <t>民航华北局内许发（登）〔2011〕46号</t>
  </si>
  <si>
    <t>民航华北局内许发（登）〔2011〕47号</t>
  </si>
  <si>
    <t>民航华北局内许发（登）〔2011〕48号</t>
  </si>
  <si>
    <t>民航华北局内许发（登）〔2011〕49号</t>
  </si>
  <si>
    <t>民航华北局内许发（登）〔2011〕50号</t>
  </si>
  <si>
    <t>民航华北局内许发（登）〔2011〕51号</t>
  </si>
  <si>
    <t>民航华北局内许发（登）〔2011〕52号</t>
  </si>
  <si>
    <t>民航华北局内许发（登）〔2012〕01号</t>
  </si>
  <si>
    <t>民航华北局内许发（登）〔2012〕02号</t>
  </si>
  <si>
    <t>民航华北局内许发（登）〔2012〕03号</t>
  </si>
  <si>
    <t>民航华北局内许发（登）〔2012〕04号</t>
  </si>
  <si>
    <t>民航华北局内许发（登）〔2012〕05号</t>
  </si>
  <si>
    <t>民航华北局内许发（登）〔2012〕06号</t>
  </si>
  <si>
    <t>民航华北局内许发（登）〔2012〕07号</t>
  </si>
  <si>
    <t>民航华北局内许发（登）〔2012〕08号</t>
  </si>
  <si>
    <t>民航华北局内许发（登）〔2012〕09号</t>
  </si>
  <si>
    <t>民航华北局内许发（登）〔2012〕10号</t>
  </si>
  <si>
    <t>民航华北局内许发（登）〔2012〕11号</t>
  </si>
  <si>
    <t>民航华北局内许发（登）〔2012〕12号</t>
  </si>
  <si>
    <t>民航华北局内许发（登）〔2012〕13号</t>
  </si>
  <si>
    <t>民航华北局内许发（登）〔2012〕14号</t>
  </si>
  <si>
    <t>民航华北局内许发（登）〔2012〕15号</t>
  </si>
  <si>
    <t>民航华北局内许发（登）〔2012〕17号</t>
  </si>
  <si>
    <t>民航华北局内许发（登）〔2012〕16号</t>
  </si>
  <si>
    <t>民航华北局内许发（登）〔2012〕18号</t>
  </si>
  <si>
    <t>民航华北局内许发（登）〔2012〕19号</t>
  </si>
  <si>
    <t>民航华北局内许发（登）〔2012〕20号</t>
  </si>
  <si>
    <t>民航华北局内许发（登）〔2012〕21号</t>
  </si>
  <si>
    <t>民航华北局内许发（登）〔2012〕22号</t>
  </si>
  <si>
    <t>民航华北局内许发（登）〔2012〕23号</t>
  </si>
  <si>
    <t>民航华北局内许发（登）〔2012〕24号</t>
  </si>
  <si>
    <t>民航华北局内许发（登）〔2012〕25号</t>
  </si>
  <si>
    <t>民航华北局内许发（登）〔2012〕26号</t>
  </si>
  <si>
    <t>民航华北局内许发（登）〔2012〕27号</t>
  </si>
  <si>
    <t>民航华北局内许发（登）〔2012〕28号</t>
  </si>
  <si>
    <t>民航华北局内许发（登）〔2012〕29号</t>
  </si>
  <si>
    <t>民航华北局内许发（登）〔2012〕30号</t>
  </si>
  <si>
    <t>民航华北局内许发（登）〔2012〕31号</t>
  </si>
  <si>
    <t>民航华北局内许发（登）〔2012〕32号</t>
  </si>
  <si>
    <t>民航华北局内许发（登）〔2012〕33号</t>
  </si>
  <si>
    <t>民航华北局内许发（登）〔2012〕34号</t>
  </si>
  <si>
    <t>民航华北局内许发（登）〔2012〕35号</t>
  </si>
  <si>
    <t>民航华北局内许发（登）〔2012〕36号</t>
  </si>
  <si>
    <t>民航华北局内许发（登）〔2012〕37号</t>
  </si>
  <si>
    <t>民航华北局内许发（登）〔2012〕38号</t>
  </si>
  <si>
    <t>民航华北局内许发（登）〔2012〕39号</t>
  </si>
  <si>
    <t>民航华北局内许发（登）〔2012〕40号</t>
  </si>
  <si>
    <t>民航华北局内许发（登）〔2012〕41号</t>
  </si>
  <si>
    <t>民航华北局内许发（登）〔2012〕42号</t>
  </si>
  <si>
    <t>民航华北局内许发（登）〔2012〕43号</t>
  </si>
  <si>
    <t>民航华北局内许发（登）〔2012〕44号</t>
  </si>
  <si>
    <t>民航华北局内许发（登）〔2012〕45号</t>
  </si>
  <si>
    <t>民航华北局内许发（登）〔2012〕46号</t>
  </si>
  <si>
    <t>民航华北局内许发（登）〔2012〕47号</t>
  </si>
  <si>
    <t>民航华北局内许发（登）〔2012〕48号</t>
  </si>
  <si>
    <t>民航华北局内许发（登）〔2012〕49号</t>
  </si>
  <si>
    <t>民航华北局内许发（登）〔2012〕50号</t>
  </si>
  <si>
    <t>民航华北局内许发（登）〔2012〕51号</t>
  </si>
  <si>
    <t>民航华北局内许发（登）〔2012〕52号</t>
  </si>
  <si>
    <t>民航华北局内许发（登）〔2012〕53号</t>
  </si>
  <si>
    <t>民航华北局内许发（登）〔2012〕54号</t>
  </si>
  <si>
    <t>民航华北局内许发（登）〔2012〕55号</t>
  </si>
  <si>
    <t>民航华北局内许发（登）〔2012〕56号</t>
  </si>
  <si>
    <t>民航华北局内许发（登）〔2012〕57号</t>
  </si>
  <si>
    <t>民航华北局内许发（登）〔2012〕58号</t>
  </si>
  <si>
    <t>民航华北局内许发（登）〔2012〕59号</t>
  </si>
  <si>
    <t>民航华北局内许发（登）〔2012〕60号</t>
  </si>
  <si>
    <t>民航华北局内许发（登）〔2012〕61号</t>
  </si>
  <si>
    <t>民航华北局内许发（登）〔2012〕62号</t>
  </si>
  <si>
    <t>民航华北局内许发（登）〔2012〕63号</t>
  </si>
  <si>
    <t>民航华北局内许发（登）〔2012〕64号</t>
  </si>
  <si>
    <t>民航华北局内许发（登）〔2012〕65号</t>
  </si>
  <si>
    <t>民航华北局内许发（登）〔2012〕66号</t>
  </si>
  <si>
    <t>民航华北局内许发（登）〔2012〕67号</t>
  </si>
  <si>
    <t>民航华北局内许发（登）〔2013〕01号</t>
  </si>
  <si>
    <t>民航华北局内许发（登）〔2013〕02号</t>
  </si>
  <si>
    <t>民航华北局内许发（登）〔2013〕03号</t>
  </si>
  <si>
    <t>民航华北局内许发（登）〔2013〕04号</t>
  </si>
  <si>
    <t>民航华北局内许发（登）〔2013〕05号</t>
  </si>
  <si>
    <t>民航华北局内许发（登）〔2013〕06号</t>
  </si>
  <si>
    <t>民航华北局内许发（登）〔2013〕07号</t>
  </si>
  <si>
    <t>民航华北局内许发（登）〔2013〕08号</t>
  </si>
  <si>
    <t>民航华北局内许发（登）〔2013〕09号</t>
  </si>
  <si>
    <t>民航华北局内许发（登）〔2013〕10号</t>
  </si>
  <si>
    <t>民航华北局内许发（登）〔2013〕11号</t>
  </si>
  <si>
    <t>民航华北局内许发（登）〔2013〕12号</t>
  </si>
  <si>
    <t>民航华北局内许发（登）〔2013〕13号</t>
  </si>
  <si>
    <t>民航华北局内许发（登）〔2013〕14号</t>
  </si>
  <si>
    <t>民航华北局内许发（登）〔2013〕15号</t>
  </si>
  <si>
    <t>民航华北局内许发（登）〔2013〕16号</t>
  </si>
  <si>
    <t>民航华北局内许发（登）〔2013〕17号</t>
  </si>
  <si>
    <t>民航华北局内许发（登）〔2013〕18号</t>
  </si>
  <si>
    <t>民航华北局内许发（登）〔2013〕19号</t>
  </si>
  <si>
    <t>民航华北局内许发（登）〔2013〕20号</t>
  </si>
  <si>
    <t>民航华北局内许发（登）〔2013〕21号</t>
  </si>
  <si>
    <t>民航华北局内许发（登）〔2013〕22号</t>
  </si>
  <si>
    <t>民航华北局内许发（登）〔2013〕23号</t>
  </si>
  <si>
    <t>民航华北局内许发（登）〔2013〕24号</t>
  </si>
  <si>
    <t>民航华北局内许发（登）〔2013〕25号</t>
  </si>
  <si>
    <t>民航华北局内许发（登）〔2013〕26号</t>
  </si>
  <si>
    <t>民航华北局内许发（登）〔2013〕27号</t>
  </si>
  <si>
    <t>民航华北局内许发（登）〔2013〕28号</t>
  </si>
  <si>
    <t>民航华北局内许发（登）〔2013〕29号</t>
  </si>
  <si>
    <t>民航华北局内许发（登）〔2013〕30号</t>
  </si>
  <si>
    <t>民航华北局内许发（登）〔2013〕31号</t>
  </si>
  <si>
    <t>民航华北局内许发（登）〔2013〕32号</t>
  </si>
  <si>
    <t>民航华北局内许发（登）〔2013〕33号</t>
  </si>
  <si>
    <t>民航华北局内许发（登）〔2013〕34号</t>
  </si>
  <si>
    <t>民航华北局内许发（登）〔2013〕35号</t>
  </si>
  <si>
    <t>民航华北局内许发（登）〔2013〕36号</t>
  </si>
  <si>
    <t>民航华北局内许发（登）〔2013〕37号</t>
  </si>
  <si>
    <t>民航华北局内许发（登）〔2013〕38号</t>
  </si>
  <si>
    <t>民航华北局内许发（登）〔2013〕40号</t>
  </si>
  <si>
    <t>民航华北局内许发（登）〔2013〕41号</t>
  </si>
  <si>
    <t>民航华北局内许发（登）〔2013〕42号</t>
  </si>
  <si>
    <t>民航华北局内许发（登）〔2013〕43号</t>
  </si>
  <si>
    <t>民航华北局内许发（登）〔2013〕44号</t>
  </si>
  <si>
    <t>民航华北局内许发（登）〔2013〕45号</t>
  </si>
  <si>
    <t>民航华北局内许发（登）〔2013〕46号</t>
  </si>
  <si>
    <t>民航华北局内许发（登）〔2013〕47号</t>
  </si>
  <si>
    <t>民航华北局内许发（登）〔2013〕48号</t>
  </si>
  <si>
    <t>民航华北局内许发（登）〔2013〕49号</t>
  </si>
  <si>
    <t>民航华北局内许发（登）〔2013〕50号</t>
  </si>
  <si>
    <t>民航华北局内许发（登）〔2013〕51号</t>
  </si>
  <si>
    <t>民航华北局内许发（登）〔2013〕52号</t>
  </si>
  <si>
    <t>民航华北局内许发（登）〔2013〕53号</t>
  </si>
  <si>
    <t>民航华北局内许发（登）〔2013〕54号</t>
  </si>
  <si>
    <t>民航华北局内许发（登）〔2013〕55号</t>
  </si>
  <si>
    <t>民航华北局内许发（登）〔2013〕56号</t>
  </si>
  <si>
    <t>民航华北局内许发（登）〔2013〕57号</t>
  </si>
  <si>
    <t>民航华北局内许发（登）〔2013〕58号</t>
  </si>
  <si>
    <t>民航华北局内许发（登）〔2013〕59号</t>
  </si>
  <si>
    <t>民航华北局内许发（登）〔2014〕01号</t>
  </si>
  <si>
    <t>民航华北局内许发（登）〔2014〕02号</t>
  </si>
  <si>
    <t>民航华北局内许发（登）〔2014〕03号</t>
  </si>
  <si>
    <t>民航华北局内许发（登）〔2014〕04号</t>
  </si>
  <si>
    <t>民航华北局内许发（登）〔2014〕05号</t>
  </si>
  <si>
    <t>民航华北局内许发（登）〔2014〕06号</t>
  </si>
  <si>
    <t>民航华北局内许发（登）〔2014〕07号</t>
  </si>
  <si>
    <t>民航华北局内许发（登）〔2014〕08号</t>
  </si>
  <si>
    <t>民航华北局内许发（登）〔2014〕09号</t>
  </si>
  <si>
    <t>民航华北局内许发（登）〔2014〕10号</t>
  </si>
  <si>
    <t>民航华北局内许发（登）〔2014〕11号</t>
  </si>
  <si>
    <t>民航华北局内许发（登）〔2014〕12号</t>
  </si>
  <si>
    <t>民航华北局内许发（登）〔2014〕13号</t>
  </si>
  <si>
    <t>民航华北局内许发（登）〔2014〕14号</t>
  </si>
  <si>
    <t>民航华北局内许发（登）〔2014〕15号</t>
  </si>
  <si>
    <t>民航华北局内许发（登）〔2014〕16号</t>
  </si>
  <si>
    <t>民航华北局内许发（登）〔2014〕17号</t>
  </si>
  <si>
    <t>民航华北局内许发（登）〔2014〕18号</t>
  </si>
  <si>
    <t>民航华北局内许发（登）〔2014〕19号</t>
  </si>
  <si>
    <t>民航华北局内许发（登）〔2014〕20号</t>
  </si>
  <si>
    <t>民航华北局内许发（登）〔2014〕21号</t>
  </si>
  <si>
    <t>民航华北局内许发（登）〔2014〕22号</t>
  </si>
  <si>
    <t>民航华北局内许发（登）〔2014〕23号</t>
  </si>
  <si>
    <t>民航华北局内许发（登）〔2014〕24号</t>
  </si>
  <si>
    <t>民航华北局内许发（登）〔2014〕25号</t>
  </si>
  <si>
    <t>民航华北局内许发（登）〔2014〕26号</t>
  </si>
  <si>
    <t>民航华北局内许发（登）〔2014〕27号</t>
  </si>
  <si>
    <t>民航华北局内许发（登）〔2014〕28号</t>
  </si>
  <si>
    <t>民航华北局内许发（登）〔2014〕29号</t>
  </si>
  <si>
    <t>民航华北局内许发（登）〔2014〕30号</t>
  </si>
  <si>
    <t>民航华北局内许发（登）〔2014〕31号</t>
  </si>
  <si>
    <t>民航华北局内许发（登）〔2014〕32号</t>
  </si>
  <si>
    <t>民航华北局内许发（登）〔2014〕33号</t>
  </si>
  <si>
    <t>民航华北局内许发（登）〔2014〕34号</t>
  </si>
  <si>
    <t>民航华北局内许发（登）〔2014〕35号</t>
  </si>
  <si>
    <t>民航华北局内许发（登）〔2014〕36号</t>
  </si>
  <si>
    <t>民航华北局内许发（登）〔2014〕37号</t>
  </si>
  <si>
    <t>民航华北局内许发（登）〔2014〕38号</t>
  </si>
  <si>
    <t>民航华北局内许发（登）〔2014〕39号</t>
  </si>
  <si>
    <t>民航华北局内许发（登）〔2014〕40号</t>
  </si>
  <si>
    <t>民航华北局内许发（登）〔2014〕41号</t>
  </si>
  <si>
    <t>民航华北局内许发（登）〔2014〕42号</t>
  </si>
  <si>
    <t>民航华北局内许发（登）〔2014〕43号</t>
  </si>
  <si>
    <t>民航华北局内许发（登）〔2014〕44号</t>
  </si>
  <si>
    <t>民航华北局内许发（登）〔2014〕45号</t>
  </si>
  <si>
    <t>民航华北局内许发（登）〔2014〕46号</t>
  </si>
  <si>
    <t>民航华北局内许发（登）〔2014〕47号</t>
  </si>
  <si>
    <t>民航华北局内许发（登）〔2014〕48号</t>
  </si>
  <si>
    <t>民航华北局内许发（登）〔2014〕49号</t>
  </si>
  <si>
    <t>民航华北局内许发（登）〔2014〕50号</t>
  </si>
  <si>
    <t>民航华北局内许发（登）〔2014〕51号</t>
  </si>
  <si>
    <t>民航华北局内许发（登）〔2014〕52号</t>
  </si>
  <si>
    <t>民航华北局内许发（登）〔2014〕53号</t>
  </si>
  <si>
    <t>民航华北局内许发（登）〔2014〕54号</t>
  </si>
  <si>
    <t>民航华北局内许发（登）〔2014〕56号</t>
  </si>
  <si>
    <t>民航华北局内许发（登）〔2014〕57号</t>
  </si>
  <si>
    <t>民航华北局内许发（登）〔2014〕58号</t>
  </si>
  <si>
    <t>登记</t>
    <phoneticPr fontId="3" type="noConversion"/>
  </si>
  <si>
    <t>深航</t>
    <phoneticPr fontId="3" type="noConversion"/>
  </si>
  <si>
    <t>呼和浩特-通辽</t>
    <phoneticPr fontId="3" type="noConversion"/>
  </si>
  <si>
    <t>天津-乌鲁木齐-伊宁</t>
    <phoneticPr fontId="3" type="noConversion"/>
  </si>
  <si>
    <t>天津-十堰</t>
    <phoneticPr fontId="3" type="noConversion"/>
  </si>
  <si>
    <t>天津-西安</t>
    <phoneticPr fontId="3" type="noConversion"/>
  </si>
  <si>
    <t>登记</t>
    <phoneticPr fontId="3" type="noConversion"/>
  </si>
  <si>
    <t>天津-武汉-珠海</t>
    <phoneticPr fontId="3" type="noConversion"/>
  </si>
  <si>
    <t>天津-兰州</t>
    <phoneticPr fontId="3" type="noConversion"/>
  </si>
  <si>
    <t>天津-南昌-北海</t>
    <phoneticPr fontId="3" type="noConversion"/>
  </si>
  <si>
    <t>天津-扬州</t>
    <phoneticPr fontId="3" type="noConversion"/>
  </si>
  <si>
    <t>鄂尔多斯-合肥-佛山</t>
    <phoneticPr fontId="3" type="noConversion"/>
  </si>
  <si>
    <t>登记</t>
    <phoneticPr fontId="3" type="noConversion"/>
  </si>
  <si>
    <t>石家庄-鄂尔多斯-成都</t>
    <phoneticPr fontId="3" type="noConversion"/>
  </si>
  <si>
    <t>呼和浩特-通辽-乌兰浩特</t>
    <phoneticPr fontId="3" type="noConversion"/>
  </si>
  <si>
    <t>天津-丹东</t>
    <phoneticPr fontId="3" type="noConversion"/>
  </si>
  <si>
    <t>天津-白城</t>
    <phoneticPr fontId="3" type="noConversion"/>
  </si>
  <si>
    <t>天津-大连-鸡西</t>
    <phoneticPr fontId="3" type="noConversion"/>
  </si>
  <si>
    <t>呼和浩特-阿拉善左旗-西安</t>
    <phoneticPr fontId="3" type="noConversion"/>
  </si>
  <si>
    <t>天津-长治-桂林</t>
    <phoneticPr fontId="3" type="noConversion"/>
  </si>
  <si>
    <t>天津-长沙-珠海</t>
    <phoneticPr fontId="3" type="noConversion"/>
  </si>
  <si>
    <t>天津-武汉-荔波</t>
    <phoneticPr fontId="3" type="noConversion"/>
  </si>
  <si>
    <t>天津-日照-海口</t>
    <phoneticPr fontId="3" type="noConversion"/>
  </si>
  <si>
    <t>天津-齐齐哈尔</t>
    <phoneticPr fontId="3" type="noConversion"/>
  </si>
  <si>
    <t>天津-郑州-六盘水</t>
    <phoneticPr fontId="3" type="noConversion"/>
  </si>
  <si>
    <t>天津-贵阳</t>
    <phoneticPr fontId="3" type="noConversion"/>
  </si>
  <si>
    <t>石家庄-连云港-海口</t>
    <phoneticPr fontId="3" type="noConversion"/>
  </si>
  <si>
    <t>石家庄-包头</t>
    <phoneticPr fontId="3" type="noConversion"/>
  </si>
  <si>
    <t>石家庄-呼和浩特</t>
    <phoneticPr fontId="3" type="noConversion"/>
  </si>
  <si>
    <t>太原-长沙</t>
    <phoneticPr fontId="3" type="noConversion"/>
  </si>
  <si>
    <t>太原-海口</t>
    <phoneticPr fontId="3" type="noConversion"/>
  </si>
  <si>
    <t>呼和浩特-郑州-三亚</t>
    <phoneticPr fontId="3" type="noConversion"/>
  </si>
  <si>
    <t>天津-深圳-宁波</t>
    <phoneticPr fontId="3" type="noConversion"/>
  </si>
  <si>
    <t>邮航</t>
    <phoneticPr fontId="3" type="noConversion"/>
  </si>
  <si>
    <t>登记、货运</t>
    <phoneticPr fontId="3" type="noConversion"/>
  </si>
  <si>
    <t>圆通</t>
    <phoneticPr fontId="3" type="noConversion"/>
  </si>
  <si>
    <t>鄂尔多斯-西安</t>
    <phoneticPr fontId="3" type="noConversion"/>
  </si>
  <si>
    <t>海航</t>
    <phoneticPr fontId="3" type="noConversion"/>
  </si>
  <si>
    <t>太原-南京</t>
  </si>
  <si>
    <t>太原-杭州</t>
  </si>
  <si>
    <t>民航华北局内许发（登）〔2016〕44号</t>
    <phoneticPr fontId="3" type="noConversion"/>
  </si>
  <si>
    <t>民航华北局内许发（登）〔2016〕45号</t>
    <phoneticPr fontId="3" type="noConversion"/>
  </si>
  <si>
    <t>民航华北局内许发（登）〔2016〕46号</t>
    <phoneticPr fontId="3" type="noConversion"/>
  </si>
  <si>
    <t>民航华北局内许发（登）〔2016〕47号</t>
    <phoneticPr fontId="3" type="noConversion"/>
  </si>
  <si>
    <t>民航华北局内许发（登）〔2016〕48号</t>
    <phoneticPr fontId="3" type="noConversion"/>
  </si>
  <si>
    <t>民航华北局内许发（登）〔2016〕49号</t>
    <phoneticPr fontId="3" type="noConversion"/>
  </si>
  <si>
    <t>民航华北局内许发（登）〔2016〕50号</t>
    <phoneticPr fontId="3" type="noConversion"/>
  </si>
  <si>
    <t>民航华北局内许发（登）〔2016〕51号</t>
    <phoneticPr fontId="3" type="noConversion"/>
  </si>
  <si>
    <t>民航华北局内许发（登）〔2016〕52号</t>
    <phoneticPr fontId="3" type="noConversion"/>
  </si>
  <si>
    <t>民航华北局内许发（登）〔2016〕53号</t>
    <phoneticPr fontId="3" type="noConversion"/>
  </si>
  <si>
    <t>天津-大同-榆林</t>
    <phoneticPr fontId="3" type="noConversion"/>
  </si>
  <si>
    <t>天津-呼和浩特-阿拉善左旗</t>
    <phoneticPr fontId="3" type="noConversion"/>
  </si>
  <si>
    <t>天津-太原-榆林</t>
    <phoneticPr fontId="3" type="noConversion"/>
  </si>
  <si>
    <t>阿拉善左旗-阿拉善右旗</t>
    <phoneticPr fontId="3" type="noConversion"/>
  </si>
  <si>
    <t>MA60</t>
    <phoneticPr fontId="3" type="noConversion"/>
  </si>
  <si>
    <t>天津-沈阳-延吉</t>
    <phoneticPr fontId="3" type="noConversion"/>
  </si>
  <si>
    <t>天津-烟台</t>
    <phoneticPr fontId="3" type="noConversion"/>
  </si>
  <si>
    <t>天津-石家庄-榆林</t>
    <phoneticPr fontId="3" type="noConversion"/>
  </si>
  <si>
    <t>阿拉善左旗-呼和浩特</t>
    <phoneticPr fontId="3" type="noConversion"/>
  </si>
  <si>
    <t>阿拉善左旗-阿拉善右旗-额济纳旗</t>
    <phoneticPr fontId="3" type="noConversion"/>
  </si>
  <si>
    <t>民航华北局内许发（登）〔2016〕54号</t>
    <phoneticPr fontId="3" type="noConversion"/>
  </si>
  <si>
    <t>华夏</t>
    <phoneticPr fontId="3" type="noConversion"/>
  </si>
  <si>
    <t>川航</t>
    <phoneticPr fontId="3" type="noConversion"/>
  </si>
  <si>
    <t>A321/320/319</t>
    <phoneticPr fontId="3" type="noConversion"/>
  </si>
  <si>
    <t>天津-南宁</t>
    <phoneticPr fontId="3" type="noConversion"/>
  </si>
  <si>
    <t>天津-南昌-北海</t>
    <phoneticPr fontId="3" type="noConversion"/>
  </si>
  <si>
    <t>天津-福州</t>
    <phoneticPr fontId="3" type="noConversion"/>
  </si>
  <si>
    <t>民航华北局内许发（登）〔2016〕55号</t>
    <phoneticPr fontId="3" type="noConversion"/>
  </si>
  <si>
    <t>民航华北局内许发（注）〔2016〕14号</t>
    <phoneticPr fontId="3" type="noConversion"/>
  </si>
  <si>
    <t>民航华北局内许发（注）〔2016〕15号</t>
    <phoneticPr fontId="3" type="noConversion"/>
  </si>
  <si>
    <t>民航华北局内许发（注）〔2016〕16号</t>
    <phoneticPr fontId="3" type="noConversion"/>
  </si>
  <si>
    <t>东航</t>
    <phoneticPr fontId="3" type="noConversion"/>
  </si>
  <si>
    <t>民航华北局内许发（登）〔2016〕56号</t>
    <phoneticPr fontId="3" type="noConversion"/>
  </si>
  <si>
    <t>民航华北局内许发（登）〔2016〕57号</t>
    <phoneticPr fontId="3" type="noConversion"/>
  </si>
  <si>
    <t>石家庄-宁波</t>
    <phoneticPr fontId="3" type="noConversion"/>
  </si>
  <si>
    <t>A320</t>
    <phoneticPr fontId="3" type="noConversion"/>
  </si>
  <si>
    <t>民航华北局内许发（注）〔2016〕17号</t>
    <phoneticPr fontId="3" type="noConversion"/>
  </si>
  <si>
    <t>民航华北局内许发（注）〔2016〕19号</t>
    <phoneticPr fontId="3" type="noConversion"/>
  </si>
  <si>
    <t>民航华北局内许发（注）〔2016〕18号</t>
    <phoneticPr fontId="3" type="noConversion"/>
  </si>
  <si>
    <t>厦航</t>
    <phoneticPr fontId="3" type="noConversion"/>
  </si>
  <si>
    <t>天津-三亚</t>
    <phoneticPr fontId="3" type="noConversion"/>
  </si>
  <si>
    <t>B73G/B738/B752</t>
    <phoneticPr fontId="3" type="noConversion"/>
  </si>
  <si>
    <t>天津-银川</t>
    <phoneticPr fontId="3" type="noConversion"/>
  </si>
  <si>
    <t>民航华北局内许发（登）〔2016〕58号</t>
    <phoneticPr fontId="3" type="noConversion"/>
  </si>
  <si>
    <t>民航华北局内许发（登）〔2016〕61号</t>
    <phoneticPr fontId="3" type="noConversion"/>
  </si>
  <si>
    <t>民航华北局内许发（登）〔2016〕59号</t>
    <phoneticPr fontId="3" type="noConversion"/>
  </si>
  <si>
    <t>民航华北局内许发（登）〔2016〕60号</t>
    <phoneticPr fontId="3" type="noConversion"/>
  </si>
  <si>
    <t>石家庄-兰州</t>
    <phoneticPr fontId="3" type="noConversion"/>
  </si>
  <si>
    <t>石家庄-长春</t>
    <phoneticPr fontId="3" type="noConversion"/>
  </si>
  <si>
    <t>A320</t>
    <phoneticPr fontId="3" type="noConversion"/>
  </si>
  <si>
    <t>民航华北局内许发（登）〔2015〕36号</t>
    <phoneticPr fontId="3" type="noConversion"/>
  </si>
  <si>
    <t>A320/E90/E145</t>
    <phoneticPr fontId="3" type="noConversion"/>
  </si>
  <si>
    <t>呼和浩特-西安</t>
    <phoneticPr fontId="3" type="noConversion"/>
  </si>
  <si>
    <t>天津-牡丹江</t>
    <phoneticPr fontId="3" type="noConversion"/>
  </si>
  <si>
    <t>天津-长治-三亚</t>
    <phoneticPr fontId="3" type="noConversion"/>
  </si>
  <si>
    <t>天津-宜宾</t>
    <phoneticPr fontId="3" type="noConversion"/>
  </si>
  <si>
    <t>民航华北局内许发（登）〔2013〕39号</t>
    <phoneticPr fontId="3" type="noConversion"/>
  </si>
  <si>
    <t>太原-长沙-海口</t>
    <phoneticPr fontId="3" type="noConversion"/>
  </si>
  <si>
    <t>民航华北局内许发（登）〔2016〕42号</t>
    <phoneticPr fontId="3" type="noConversion"/>
  </si>
  <si>
    <t>民航华北局内许发（登）〔2015〕01号</t>
    <phoneticPr fontId="3" type="noConversion"/>
  </si>
  <si>
    <t>民航华北局内许发（登）〔2016〕41号</t>
    <phoneticPr fontId="3" type="noConversion"/>
  </si>
  <si>
    <t>民航华北局内许发（登）〔2015〕42号</t>
    <phoneticPr fontId="3" type="noConversion"/>
  </si>
  <si>
    <t>B737/B738/</t>
    <phoneticPr fontId="3" type="noConversion"/>
  </si>
  <si>
    <t>B738</t>
    <phoneticPr fontId="3" type="noConversion"/>
  </si>
  <si>
    <t>民航华北局内许发（登）〔2016〕62号</t>
    <phoneticPr fontId="3" type="noConversion"/>
  </si>
  <si>
    <t>民航华北局内许发（登）〔2016〕63号</t>
    <phoneticPr fontId="3" type="noConversion"/>
  </si>
  <si>
    <t>民航华北局内许发（登）〔2016〕65号</t>
    <phoneticPr fontId="3" type="noConversion"/>
  </si>
  <si>
    <t>民航华北局内许发（登）〔2016〕64号</t>
    <phoneticPr fontId="3" type="noConversion"/>
  </si>
  <si>
    <t>太原-长沙</t>
    <phoneticPr fontId="3" type="noConversion"/>
  </si>
  <si>
    <t>B738</t>
    <phoneticPr fontId="3" type="noConversion"/>
  </si>
  <si>
    <t>E90/73G/738</t>
    <phoneticPr fontId="3" type="noConversion"/>
  </si>
  <si>
    <t>天津-长春</t>
    <phoneticPr fontId="3" type="noConversion"/>
  </si>
  <si>
    <t>天津-海口</t>
    <phoneticPr fontId="3" type="noConversion"/>
  </si>
  <si>
    <t>机型</t>
    <phoneticPr fontId="3" type="noConversion"/>
  </si>
  <si>
    <t>天津-武汉-海口</t>
  </si>
  <si>
    <t>天津-淮安-温州</t>
  </si>
  <si>
    <t>天津-淮安-福州</t>
  </si>
  <si>
    <t>天津-太原-长治</t>
  </si>
  <si>
    <t>呼和浩特-西安-贵阳</t>
  </si>
  <si>
    <t>天津-武汉-贵阳</t>
  </si>
  <si>
    <t>天津-南昌-赣州</t>
  </si>
  <si>
    <t>鄂尔多斯-石家庄-济南</t>
  </si>
  <si>
    <t>鄂尔多斯-天津-长春</t>
  </si>
  <si>
    <t>鄂尔多斯-杭州</t>
  </si>
  <si>
    <t>呼和浩特-石家庄-无锡</t>
  </si>
  <si>
    <t>天津-郑州-南宁</t>
  </si>
  <si>
    <t>天津-济宁-武汉</t>
  </si>
  <si>
    <t>天津-宁波-揭阳潮汕</t>
  </si>
  <si>
    <t>天津-乌鲁木齐-喀什</t>
  </si>
  <si>
    <t>天津-沈阳-佳木斯</t>
  </si>
  <si>
    <t>天津-沈阳-牡丹江</t>
  </si>
  <si>
    <t>呼和浩特-太原</t>
  </si>
  <si>
    <t>天津-石家庄</t>
  </si>
  <si>
    <t>呼和浩特-海拉尔-哈尔滨</t>
  </si>
  <si>
    <t>缺红头文件/集中换季</t>
  </si>
  <si>
    <t>重复，注销</t>
  </si>
  <si>
    <t>货班</t>
  </si>
  <si>
    <t>换证</t>
  </si>
  <si>
    <t>解禁</t>
  </si>
  <si>
    <t>退回</t>
  </si>
  <si>
    <t>2016/17冬春换季</t>
  </si>
  <si>
    <t>海拉尔-呼和浩特-武汉</t>
  </si>
  <si>
    <t>呼和浩特-郑州-温州</t>
  </si>
  <si>
    <t>鄂尔多斯-呼和-锡林浩特</t>
  </si>
  <si>
    <t>乌海-西安-宜昌</t>
  </si>
  <si>
    <t>太原-大同</t>
  </si>
  <si>
    <t>太原-长治</t>
  </si>
  <si>
    <t>太原-合肥-福州</t>
  </si>
  <si>
    <t>太原-深圳</t>
  </si>
  <si>
    <t>天津-西安-重庆</t>
  </si>
  <si>
    <t>呼和浩特-银川-兰州</t>
  </si>
  <si>
    <t>天津-郑州-桂林</t>
  </si>
  <si>
    <t>天津-合肥-南昌</t>
  </si>
  <si>
    <t>呼和浩特-鄂尔多斯-杭州</t>
  </si>
  <si>
    <t>呼和浩特-天津-徐州</t>
  </si>
  <si>
    <t>呼和浩特-通辽-长春</t>
  </si>
  <si>
    <t>秦皇岛-大连</t>
  </si>
  <si>
    <t>太原-常州</t>
  </si>
  <si>
    <t>太原-常州-三亚</t>
  </si>
  <si>
    <t>太原-兰州-乌鲁木齐</t>
  </si>
  <si>
    <t>太原-银川-乌鲁木齐</t>
  </si>
  <si>
    <t>太原-合肥</t>
  </si>
  <si>
    <t>石家庄-长沙-桂林</t>
  </si>
  <si>
    <t>石家庄-长沙-贵阳</t>
  </si>
  <si>
    <t>太原-南京-厦门</t>
  </si>
  <si>
    <t>石家庄-西安-库尔勒</t>
  </si>
  <si>
    <t>太原-宁波</t>
  </si>
  <si>
    <t>天津-包头-西安</t>
  </si>
  <si>
    <t>太原-郑州</t>
  </si>
  <si>
    <t>石家庄-银川-兰州</t>
  </si>
  <si>
    <t>天津-沈阳-鸡西</t>
  </si>
  <si>
    <t>天津-沈阳-大庆</t>
  </si>
  <si>
    <t>呼和浩特-太原-郑州</t>
  </si>
  <si>
    <t>天津-厦门-海口</t>
  </si>
  <si>
    <t>呼和浩特-邯郸-温州</t>
  </si>
  <si>
    <t>石家庄-温州-三亚</t>
  </si>
  <si>
    <t>太原-运城</t>
  </si>
  <si>
    <t>太原-常州-厦门</t>
  </si>
  <si>
    <t>鄂尔多斯-西安</t>
  </si>
  <si>
    <t>石家庄-宁波-海口</t>
  </si>
  <si>
    <t>太原-贵阳-南宁</t>
  </si>
  <si>
    <t>太原-合肥-厦门</t>
  </si>
  <si>
    <t>乌兰浩特-呼和浩特-鄂尔多斯</t>
  </si>
  <si>
    <t>呼和浩特-太原-南昌</t>
  </si>
  <si>
    <t>天津-常州-晋江</t>
  </si>
  <si>
    <t>石家庄-南昌-珠海</t>
  </si>
  <si>
    <t>太原-运城-厦门</t>
  </si>
  <si>
    <t>太原-长沙</t>
  </si>
  <si>
    <t>天津-阜阳-厦门</t>
  </si>
  <si>
    <t>鄂尔多斯-呼和浩特-乌兰浩特</t>
  </si>
  <si>
    <t>太原-昆明</t>
  </si>
  <si>
    <t>石家庄-福州</t>
  </si>
  <si>
    <t>呼和浩特-武汉-海口</t>
  </si>
  <si>
    <t>石家庄-宁波-长沙</t>
  </si>
  <si>
    <t>石家庄-重庆-南宁</t>
  </si>
  <si>
    <t>太原-无锡-厦门</t>
  </si>
  <si>
    <t>无锡-海拉尔</t>
  </si>
  <si>
    <t>石家庄-南京</t>
  </si>
  <si>
    <t>石家庄-厦门</t>
  </si>
  <si>
    <t>太原-大连</t>
  </si>
  <si>
    <t>锡林浩特-呼和浩特-乌海</t>
  </si>
  <si>
    <t>呼和浩特-鄂尔多斯</t>
  </si>
  <si>
    <t>鄂尔多斯-呼和浩特-满洲里</t>
  </si>
  <si>
    <t>包头-郑州-三亚</t>
  </si>
  <si>
    <t>鄂尔多斯-石家庄-海口</t>
  </si>
  <si>
    <t>天津-青岛-福州</t>
  </si>
  <si>
    <t>石家庄-鄂尔多斯-兰州</t>
  </si>
  <si>
    <t>石家庄-沈阳</t>
  </si>
  <si>
    <t>呼和浩特-阿尔山</t>
  </si>
  <si>
    <t>太原-福州</t>
  </si>
  <si>
    <t>天津-武汉-三亚</t>
  </si>
  <si>
    <t>石家庄-西安-长沙</t>
  </si>
  <si>
    <t>呼和浩特-阿尔山-海拉尔</t>
  </si>
  <si>
    <t>北京-呼和浩特</t>
  </si>
  <si>
    <t>呼和浩特-乌鲁木齐</t>
  </si>
  <si>
    <t>太原-天津</t>
  </si>
  <si>
    <t>呼和浩特-乌兰浩特</t>
  </si>
  <si>
    <t>天津-西安-贵阳</t>
  </si>
  <si>
    <t>天津-武汉-南宁</t>
  </si>
  <si>
    <t>太原-济南-威海</t>
  </si>
  <si>
    <t>天津-太原-兰州</t>
  </si>
  <si>
    <t>呼和浩特-天津-烟台</t>
  </si>
  <si>
    <t>天津-郑州-南昌</t>
  </si>
  <si>
    <t>天津-合肥-昆明</t>
  </si>
  <si>
    <t>天津-太原-重庆</t>
  </si>
  <si>
    <t>天津-南京-泉州</t>
  </si>
  <si>
    <t>北京-鄂尔多斯</t>
  </si>
  <si>
    <t>北京-太原</t>
  </si>
  <si>
    <t>锡林浩特-呼和浩特</t>
  </si>
  <si>
    <t>太原-武汉-深圳</t>
  </si>
  <si>
    <t>运城-武汉-厦门</t>
  </si>
  <si>
    <t>太原-成都</t>
  </si>
  <si>
    <t>太原-海口</t>
  </si>
  <si>
    <t>锡林浩特-呼和浩特-太原</t>
  </si>
  <si>
    <t>邯郸-天津</t>
  </si>
  <si>
    <t>呼和浩特-巴彦淖尔-西安</t>
  </si>
  <si>
    <t>天津-太原-银川</t>
  </si>
  <si>
    <t>天津-长沙-揭阳潮汕</t>
  </si>
  <si>
    <t>天津-青岛-温州</t>
  </si>
  <si>
    <t>天津-大连-牡丹江</t>
  </si>
  <si>
    <t>天津-鄂尔多斯-乌鲁木齐</t>
  </si>
  <si>
    <t>阿尔山-满洲里</t>
  </si>
  <si>
    <t>阿尔山-沈阳</t>
  </si>
  <si>
    <t>太原-厦门</t>
  </si>
  <si>
    <t>石家庄-南京-福州</t>
  </si>
  <si>
    <t>呼和浩特-桂林</t>
  </si>
  <si>
    <t>呼和浩特-重庆</t>
  </si>
  <si>
    <t>呼和浩特-长沙-三亚</t>
  </si>
  <si>
    <t>石家庄-温州-海口</t>
  </si>
  <si>
    <t>天津-三亚-重庆</t>
  </si>
  <si>
    <t>海拉尔-杭州</t>
  </si>
  <si>
    <t>呼和浩特-二连浩特-锡林浩特</t>
  </si>
  <si>
    <t>呼和浩特-南昌-福州</t>
  </si>
  <si>
    <t>石家庄-南昌</t>
  </si>
  <si>
    <t>石家庄-合肥</t>
  </si>
  <si>
    <t>阿尔山-海拉尔</t>
  </si>
  <si>
    <t>呼和浩特-石家庄-青岛</t>
  </si>
  <si>
    <t>呼和浩特-南京-福州</t>
  </si>
  <si>
    <t>呼和浩特-郑州-南宁</t>
  </si>
  <si>
    <t>长治-沈阳</t>
  </si>
  <si>
    <t>天津-大连-哈尔滨</t>
  </si>
  <si>
    <t>石家庄-西安-桂林</t>
  </si>
  <si>
    <t>石家庄-宁波-珠海</t>
  </si>
  <si>
    <t>呼和浩特-乌海-西安</t>
  </si>
  <si>
    <t>呼和浩特-乌海-海口</t>
  </si>
  <si>
    <t>呼和浩特-石家庄-合肥</t>
  </si>
  <si>
    <t>天津-重庆-丽江</t>
  </si>
  <si>
    <t>天津-运城-昆明</t>
  </si>
  <si>
    <t>石家庄-西安-绵阳</t>
  </si>
  <si>
    <t>天津-西安-昆明</t>
  </si>
  <si>
    <t>呼和浩特-榆林-海口</t>
  </si>
  <si>
    <t>天津-乌鲁木齐</t>
  </si>
  <si>
    <t>包头-武汉</t>
  </si>
  <si>
    <t>海拉尔-呼和浩特</t>
  </si>
  <si>
    <t>太原-榆林-银川</t>
  </si>
  <si>
    <t>石家庄-重庆-昆明</t>
  </si>
  <si>
    <t>太原-武汉-厦门</t>
  </si>
  <si>
    <t>呼和浩特-锡林浩特-沈阳</t>
  </si>
  <si>
    <t>大连-呼和浩特</t>
  </si>
  <si>
    <t>大连-包头</t>
  </si>
  <si>
    <t>呼和浩特-鄂尔多斯-兰州</t>
  </si>
  <si>
    <t>呼和浩特-郑州-黄山</t>
  </si>
  <si>
    <t>通辽-天津-海口</t>
  </si>
  <si>
    <t>呼和浩特-郑州-桂林</t>
  </si>
  <si>
    <t>呼和浩特-哈尔滨</t>
  </si>
  <si>
    <t>石家庄-西安-赣州</t>
  </si>
  <si>
    <t>长治-天津</t>
  </si>
  <si>
    <t>石家庄-南京-厦门</t>
  </si>
  <si>
    <t>石家庄-南京-泉州</t>
  </si>
  <si>
    <t>天津-鄂尔多斯</t>
  </si>
  <si>
    <t>呼和浩特-石家庄</t>
  </si>
  <si>
    <t>天津-赤峰-海拉尔</t>
  </si>
  <si>
    <t>呼和浩特-太原-济南</t>
  </si>
  <si>
    <t>天津-郑州-海口</t>
  </si>
  <si>
    <t>呼和浩特-天津-大连</t>
  </si>
  <si>
    <t>每周班次</t>
    <phoneticPr fontId="3" type="noConversion"/>
  </si>
  <si>
    <t>民航华北局内许发（登）〔2013〕39号</t>
  </si>
  <si>
    <t>民航华北局内许发（登）〔2015〕02号</t>
  </si>
  <si>
    <t>民航华北局内许发（登）〔2015〕05号</t>
  </si>
  <si>
    <t>民航华北局内许发（登）〔2015〕06号</t>
  </si>
  <si>
    <t>民航华北局内许发（登）〔2015〕09号</t>
  </si>
  <si>
    <t>民航华北局内许发（登）〔2015〕12号</t>
  </si>
  <si>
    <t>民航华北局内许发（登）〔2015〕13号</t>
  </si>
  <si>
    <t>民航华北局内许发（登）〔2015〕14号</t>
  </si>
  <si>
    <t>民航华北局内许发（登）〔2015〕15号</t>
  </si>
  <si>
    <t>民航华北局内许发（登）〔2015〕16号</t>
  </si>
  <si>
    <t>民航华北局内许发（登）〔2015〕17号</t>
  </si>
  <si>
    <t>民航华北局内许发（登）〔2015〕22号</t>
  </si>
  <si>
    <t>民航华北局内许发（登）〔2015〕23号</t>
  </si>
  <si>
    <t>民航华北局内许发（登）〔2015〕25号</t>
  </si>
  <si>
    <t>民航华北局内许发（登）〔2015〕27号</t>
  </si>
  <si>
    <t>民航华北局内许发（登）〔2015〕28号</t>
  </si>
  <si>
    <t>民航华北局内许发（登）〔2015〕40号</t>
  </si>
  <si>
    <t>民航华北局内许发（登）〔2015〕41号</t>
  </si>
  <si>
    <t>民航华北局内许发（登）〔2015〕44号</t>
  </si>
  <si>
    <t>民航华北局内许发（登）〔2015〕45号</t>
  </si>
  <si>
    <t>民航华北局内许发（登）〔2015〕46号</t>
  </si>
  <si>
    <t>民航华北局内许发（登）〔2015〕51号</t>
  </si>
  <si>
    <t>民航华北局内许发（登）〔2016〕10号</t>
  </si>
  <si>
    <t>民航华北局内许发（登）〔2016〕11号</t>
  </si>
  <si>
    <t>民航华北局内许发（登）〔2016〕12号</t>
  </si>
  <si>
    <t>民航华北局内许发（登）〔2016〕13号</t>
  </si>
  <si>
    <t>民航华北局内许发（登）〔2016〕14号</t>
  </si>
  <si>
    <t>民航华北局内许发（登）〔2016〕15号</t>
  </si>
  <si>
    <t>民航华北局内许发（登）〔2016〕16号</t>
  </si>
  <si>
    <t>民航华北局内许发（登）〔2016〕17号</t>
  </si>
  <si>
    <t>民航华北局内许发（登）〔2016〕22号</t>
  </si>
  <si>
    <t>民航华北局内许发（登）〔2016〕23号</t>
  </si>
  <si>
    <t>民航华北局内许发（登）〔2016〕26号</t>
  </si>
  <si>
    <t>民航华北局内许发（登）〔2016〕27号</t>
  </si>
  <si>
    <t>民航华北局内许发（登）〔2016〕28号</t>
  </si>
  <si>
    <t>民航华北局内许发（登）〔2016〕31号</t>
  </si>
  <si>
    <t>民航华北局内许发（登）〔2016〕32号</t>
  </si>
  <si>
    <t>民航华北局内许发（登）〔2016〕33号</t>
  </si>
  <si>
    <t>民航华北局内许发（登）〔2016〕40号</t>
  </si>
  <si>
    <t>民航华北局内许发（登）〔2016〕44号</t>
  </si>
  <si>
    <t>民航华北局内许发（登）〔2016〕45号</t>
  </si>
  <si>
    <t>民航华北局内许发（登）〔2016〕48号</t>
  </si>
  <si>
    <t>民航华北局内许发（登）〔2016〕49号</t>
  </si>
  <si>
    <t>民航华北局内许发（登）〔2016〕50号</t>
  </si>
  <si>
    <t>民航华北局内许发（登）〔2016〕51号</t>
  </si>
  <si>
    <t>民航华北局内许发（登）〔2016〕52号</t>
  </si>
  <si>
    <t>民航华北局内许发（登）〔2016〕54号</t>
  </si>
  <si>
    <t>民航华北局内许发（登）〔2016〕55号</t>
  </si>
  <si>
    <t>民航华北局内许发（登）〔2016〕57号</t>
  </si>
  <si>
    <t>民航华北局内许发（登）〔2016〕61号</t>
  </si>
  <si>
    <t>民航华北局内许发（登）〔2016〕62号</t>
  </si>
  <si>
    <t>民航华北局内许发（登）〔2016〕63号</t>
  </si>
  <si>
    <t>民航华北局内许发（登）〔2016〕（货）01号</t>
  </si>
  <si>
    <t>民航华北局内许发（登）〔2016〕（货）02号</t>
  </si>
  <si>
    <t>民航华北局内许发（登）〔2016〕（货）04号</t>
  </si>
  <si>
    <t>民航华北局内许发（登）〔2013〕（货）01号</t>
  </si>
  <si>
    <t>民航华北局内许发（登）〔2013〕（货）02号</t>
  </si>
  <si>
    <t>民航华北局内许发（注）〔2010〕1号</t>
  </si>
  <si>
    <t>民航华北局内许发（注）〔2010〕2号</t>
  </si>
  <si>
    <t>民航华北局内许发（注）〔2010〕3号</t>
  </si>
  <si>
    <t>民航华北局内许发（注）〔2010〕4号</t>
  </si>
  <si>
    <t>民航华北局内许发（注）〔2010〕5号</t>
  </si>
  <si>
    <t>民航华北局内许发（注）〔2010〕6号</t>
  </si>
  <si>
    <t>民航华北局内许发（注）〔2010〕7号</t>
  </si>
  <si>
    <t>民航华北局内许发（注）〔2010〕8号</t>
  </si>
  <si>
    <t>民航华北局内许发（注）〔2011〕1号</t>
  </si>
  <si>
    <t>民航华北局内许发（注）〔2011〕2号</t>
  </si>
  <si>
    <t>民航华北局内许发（注）〔2011〕3号</t>
  </si>
  <si>
    <t>民航华北局内许发（注）〔2011〕4号</t>
  </si>
  <si>
    <t>民航华北局内许发（注）〔2011〕5号</t>
  </si>
  <si>
    <t>民航华北局内许发（注）〔2011〕6号</t>
  </si>
  <si>
    <t>民航华北局内许发（注）〔2011〕7号</t>
  </si>
  <si>
    <t>民航华北局内许发（注）〔2012〕01号</t>
  </si>
  <si>
    <t>民航华北局内许发（注）〔2012〕02号</t>
  </si>
  <si>
    <t>民航华北局内许发（注）〔2012〕03号</t>
  </si>
  <si>
    <t>民航华北局内许发（注）〔2012〕04号</t>
  </si>
  <si>
    <t>民航华北局内许发（注）〔2012〕05号</t>
  </si>
  <si>
    <t>民航华北局内许发（注）〔2012〕06号</t>
  </si>
  <si>
    <t>民航华北局内许发（注）〔2012〕07号</t>
  </si>
  <si>
    <t>民航华北局内许发（注）〔2012〕08号</t>
  </si>
  <si>
    <t>民航华北局内许发（注）〔2012〕09号</t>
  </si>
  <si>
    <t>民航华北局内许发（注）〔2012〕10号</t>
  </si>
  <si>
    <t>民航华北局内许发（注）〔2013〕01号</t>
  </si>
  <si>
    <t>民航华北局内许发（注）〔2013〕02号</t>
  </si>
  <si>
    <t>民航华北局内许发（注）〔2013〕03号</t>
  </si>
  <si>
    <t>民航华北局内许发（注）〔2013〕04号</t>
  </si>
  <si>
    <t>民航华北局内许发（注）〔2013〕05号</t>
  </si>
  <si>
    <t>民航华北局内许发（注）〔2013〕06号</t>
  </si>
  <si>
    <t>民航华北局内许发（注）〔2013〕07号</t>
  </si>
  <si>
    <t>民航华北局内许发（注）〔2013〕08号</t>
  </si>
  <si>
    <t>民航华北局内许发（注）〔2013〕09号</t>
  </si>
  <si>
    <t>民航华北局内许发（注）〔2013〕10号</t>
  </si>
  <si>
    <t>民航华北局内许发（注）〔2013〕11号</t>
  </si>
  <si>
    <t>民航华北局内许发（注）〔2013〕12号</t>
  </si>
  <si>
    <t>民航华北局内许发（注）〔2013〕13号</t>
  </si>
  <si>
    <t>民航华北局内许发（注）〔2013〕14号</t>
  </si>
  <si>
    <t>民航华北局内许发（注）〔2014〕01号</t>
  </si>
  <si>
    <t>民航华北局内许发（注）〔2014〕02号</t>
  </si>
  <si>
    <t>民航华北局内许发（注）〔2014〕03号</t>
  </si>
  <si>
    <t>民航华北局内许发（注）〔2014〕04号</t>
  </si>
  <si>
    <t>民航华北局内许发（注）〔2014〕05号</t>
  </si>
  <si>
    <t>民航华北局内许发（注）〔2014〕06号</t>
  </si>
  <si>
    <t>民航华北局内许发（注）〔2014〕07号</t>
  </si>
  <si>
    <t>民航华北局内许发（注）〔2014〕08号</t>
  </si>
  <si>
    <t>民航华北局内许发（注）〔2014〕09号</t>
  </si>
  <si>
    <t>民航华北局内许发（注）〔2015〕02号</t>
  </si>
  <si>
    <t>民航华北局内许发（注）〔2015〕03号</t>
  </si>
  <si>
    <t>民航华北局内许发（注）〔2015〕04号</t>
  </si>
  <si>
    <t>民航华北局内许发（注）〔2015〕05号</t>
  </si>
  <si>
    <t>民航华北局内许发（注）〔2015〕06号</t>
  </si>
  <si>
    <t>民航华北局内许发（注）〔2015〕07号</t>
  </si>
  <si>
    <t>民航华北局内许发（注）〔2015〕08号</t>
  </si>
  <si>
    <t>民航华北局内许发（注）〔2015〕09号</t>
  </si>
  <si>
    <t>民航华北局内许发（注）〔2015〕10号</t>
  </si>
  <si>
    <t>民航华北局内许发（注）〔2015〕11号</t>
  </si>
  <si>
    <t>民航华北局内许发（注）〔2015〕12号</t>
  </si>
  <si>
    <t>民航华北局内许发（注）〔2015〕13号</t>
  </si>
  <si>
    <t>民航华北局内许发（注）〔2015〕14号</t>
  </si>
  <si>
    <t>民航华北局内许发（注）〔2016〕1号</t>
  </si>
  <si>
    <t>民航华北局内许发（注）〔2016〕2号</t>
  </si>
  <si>
    <t>民航华北局内许发（注）〔2016〕3号</t>
  </si>
  <si>
    <t>民航华北局内许发（注）〔2016〕4号</t>
  </si>
  <si>
    <t>民航华北局内许发（注）〔2016〕5号</t>
  </si>
  <si>
    <t>民航华北局内许发（注）〔2016〕6号</t>
  </si>
  <si>
    <t>民航华北局内许发（注）〔2016〕7号</t>
  </si>
  <si>
    <t>民航华北局内许发（注）〔2016〕8号</t>
  </si>
  <si>
    <t>民航华北局内许发（注）〔2016〕9号</t>
  </si>
  <si>
    <t>民航华北局内许发（注）〔2016〕10号</t>
  </si>
  <si>
    <t>民航华北局内许发（注）〔2016〕11号</t>
  </si>
  <si>
    <t>民航华北局内许发（注）〔2016〕12号</t>
  </si>
  <si>
    <t>民航华北局内许发（注）〔2016〕13号</t>
  </si>
  <si>
    <t>民航华北局内许发（核）〔2010〕1号</t>
  </si>
  <si>
    <t>民航华北局内许发（核）〔2010〕2号</t>
  </si>
  <si>
    <t>民航华北局内许发（核）〔2012〕01号</t>
  </si>
  <si>
    <t>民航华北局内许发（核）〔2012〕02号</t>
  </si>
  <si>
    <t>民航华北局内许发（核）〔2012〕03号</t>
  </si>
  <si>
    <t>民航华北局内许发（核）〔2012〕04号</t>
  </si>
  <si>
    <t>民航华北局内许发（核）〔2013〕01号</t>
  </si>
  <si>
    <t>民航华北局内许发（核）〔2013〕02号</t>
  </si>
  <si>
    <t>民航华北局内许发（核）〔2013〕03号</t>
  </si>
  <si>
    <t>民航华北局内许发（核）〔2013〕04号</t>
  </si>
  <si>
    <t>民航华北局内许发（核）〔2014〕01号</t>
  </si>
  <si>
    <t>民航华北局内许发（核）〔2014〕02号</t>
  </si>
  <si>
    <t>民航华北局内许发（撤）〔2010〕1号</t>
  </si>
  <si>
    <t>民航华北局内许发（撤）〔2010〕2号</t>
  </si>
  <si>
    <t>民航华北局内许发（撤）〔2011〕1号</t>
  </si>
  <si>
    <t>民航华北局内许发（撤）〔2011〕2号</t>
  </si>
  <si>
    <t>民航华北局内许发（撤）〔2013〕1号</t>
  </si>
  <si>
    <t>民航华北局内许发（撤）〔2013〕2号</t>
  </si>
  <si>
    <t>民航华北局内许发（撤）〔2014〕1号</t>
  </si>
  <si>
    <t>民航华北局内许发（注）〔2016〕14号</t>
  </si>
  <si>
    <t>民航华北局内许发（注）〔2016〕15号</t>
  </si>
  <si>
    <t>华夏</t>
  </si>
  <si>
    <t>民航华北局内许发（注）〔2016〕16号</t>
  </si>
  <si>
    <t>民航华北局内许发（注）〔2016〕18号</t>
  </si>
  <si>
    <t>呼和浩特-海口</t>
  </si>
  <si>
    <t>太原-郑州-宁波</t>
  </si>
  <si>
    <t>太原-郑州-温州</t>
  </si>
  <si>
    <t>邯郸-杭州</t>
  </si>
  <si>
    <t>鄂尔多斯-石家庄</t>
  </si>
  <si>
    <t>石家庄-南昌-桂林</t>
  </si>
  <si>
    <t>石家庄-福州-海口</t>
  </si>
  <si>
    <t>鄂尔多斯-呼和浩特-锡林浩特</t>
  </si>
  <si>
    <t>登记航线经营许可(2010年夏秋航季起）</t>
  </si>
  <si>
    <t>呼和浩特-郑州-琼海</t>
  </si>
  <si>
    <t>山航</t>
  </si>
  <si>
    <t>太原-琼海</t>
  </si>
  <si>
    <t>天津</t>
  </si>
  <si>
    <t>春秋</t>
  </si>
  <si>
    <t>天津-福州</t>
  </si>
  <si>
    <t>奥凯</t>
  </si>
  <si>
    <t>天津-揭阳潮汕</t>
  </si>
  <si>
    <t>河北</t>
  </si>
  <si>
    <t>成都</t>
  </si>
  <si>
    <t>昆明</t>
  </si>
  <si>
    <t>北京首都-临汾</t>
  </si>
  <si>
    <t>首都</t>
  </si>
  <si>
    <t>石家庄-桂林-三亚</t>
  </si>
  <si>
    <t>北京首都-呼和浩特</t>
  </si>
  <si>
    <t>乌兰浩特-呼和浩特</t>
  </si>
  <si>
    <t>满洲里-呼和浩特</t>
  </si>
  <si>
    <t>北京首都-海拉尔</t>
  </si>
  <si>
    <t>秦皇岛北戴河-石家庄</t>
  </si>
  <si>
    <t>北京首都-二连浩特</t>
  </si>
  <si>
    <t>北京首都-鄂尔多斯</t>
  </si>
  <si>
    <t>北京首都-满洲里</t>
  </si>
  <si>
    <t>北京首都-太原</t>
  </si>
  <si>
    <t>北京首都-吕梁</t>
  </si>
  <si>
    <t>北京首都-通辽</t>
  </si>
  <si>
    <t>北京首都-锡林浩特</t>
  </si>
  <si>
    <t>北京首都-包头</t>
  </si>
  <si>
    <t>北京首都-乌海</t>
  </si>
  <si>
    <t>北京首都-赤峰</t>
  </si>
  <si>
    <t>幸福</t>
  </si>
  <si>
    <t>北京首都-乌兰浩特</t>
  </si>
  <si>
    <t>北京首都-巴彦淖尔</t>
  </si>
  <si>
    <t>北京首都-阿尔山</t>
  </si>
  <si>
    <t>石家庄-秦皇岛北戴河-青岛</t>
  </si>
  <si>
    <t>北京首都-大同</t>
  </si>
  <si>
    <t>石家庄-秦皇岛北戴河-大连</t>
  </si>
  <si>
    <t>包头-天津</t>
  </si>
  <si>
    <t>山东</t>
  </si>
  <si>
    <t>航空公司</t>
    <phoneticPr fontId="3" type="noConversion"/>
  </si>
  <si>
    <t>北京南苑-长治</t>
  </si>
  <si>
    <t>北京南苑-锡林浩特</t>
  </si>
  <si>
    <t>北京南苑-大同</t>
  </si>
  <si>
    <t>北京南苑-乌海</t>
  </si>
  <si>
    <t>石家庄-北京南苑-海拉尔</t>
  </si>
  <si>
    <t>北京南苑-赤峰</t>
  </si>
  <si>
    <t>石家庄-北京南苑-鄂尔多斯</t>
  </si>
  <si>
    <t>北京南苑-阿尔山</t>
  </si>
  <si>
    <t>北京南苑-呼和浩特-乌海</t>
  </si>
  <si>
    <t>北京首都-运城</t>
  </si>
  <si>
    <t>北京首都-呼和浩特-阿尔山</t>
  </si>
  <si>
    <t>北京首都-长治</t>
  </si>
  <si>
    <t>天津-南京</t>
    <phoneticPr fontId="3" type="noConversion"/>
  </si>
  <si>
    <t>注销航线经营许可(2010年夏秋航季起）</t>
  </si>
  <si>
    <t>航空公司</t>
    <phoneticPr fontId="3" type="noConversion"/>
  </si>
  <si>
    <t>北京-邯郸</t>
  </si>
  <si>
    <t>北京-呼和浩特-乌海</t>
  </si>
  <si>
    <t>核准航线经营许可(2010夏秋航季起）</t>
  </si>
  <si>
    <t>撤销航线经营许可(2010年夏秋航季起）</t>
  </si>
  <si>
    <t>2010年9月7日起</t>
  </si>
  <si>
    <t>2011年12月15日起</t>
  </si>
  <si>
    <t>天津</t>
    <phoneticPr fontId="3" type="noConversion"/>
  </si>
  <si>
    <t>天津</t>
    <phoneticPr fontId="3" type="noConversion"/>
  </si>
  <si>
    <t>天津-南宁-琼海</t>
  </si>
  <si>
    <t>石家庄-琼海</t>
  </si>
  <si>
    <t>石家庄-秦皇岛北戴河</t>
  </si>
  <si>
    <t>秦皇岛北戴河-大连</t>
  </si>
  <si>
    <t>秦皇岛北戴河-杭州</t>
  </si>
  <si>
    <t>呼和浩特-秦皇岛北戴河</t>
  </si>
  <si>
    <t>天津-武汉-揭阳潮汕</t>
    <phoneticPr fontId="3" type="noConversion"/>
  </si>
  <si>
    <t>北京首都-乌兰察布</t>
    <phoneticPr fontId="3" type="noConversion"/>
  </si>
  <si>
    <t>北京南苑-通辽</t>
  </si>
  <si>
    <t>北京南苑-乌兰浩特</t>
  </si>
  <si>
    <t>北京南苑-满洲里</t>
  </si>
  <si>
    <t>北京南苑-鄂尔多斯</t>
  </si>
  <si>
    <t>北京南苑-呼和浩特</t>
  </si>
  <si>
    <t>北京南苑-海拉尔</t>
  </si>
  <si>
    <t>北京南苑-包头</t>
  </si>
  <si>
    <t>天津-杭州-珠海</t>
  </si>
  <si>
    <t>天津-连云港-南宁</t>
  </si>
  <si>
    <t>天津-张家界-绵阳</t>
  </si>
  <si>
    <t>天津-长沙-南宁</t>
  </si>
  <si>
    <t>呼和浩特-银川-海口</t>
  </si>
  <si>
    <t>天津-太原-西宁</t>
  </si>
  <si>
    <t>太原-哈尔滨</t>
  </si>
  <si>
    <t>石家庄-贵阳-海口</t>
  </si>
  <si>
    <t>石家庄-临沂-温州</t>
  </si>
  <si>
    <t>石家庄-南昌-湛江</t>
  </si>
  <si>
    <t>石家庄-长沙-琼海</t>
  </si>
  <si>
    <t>天津-天水-兰州</t>
  </si>
  <si>
    <t>太原-长沙-台州</t>
  </si>
  <si>
    <t>天津-武汉-昆明</t>
  </si>
  <si>
    <t>赤峰-海拉尔</t>
  </si>
  <si>
    <t>通辽-海拉尔</t>
  </si>
  <si>
    <t>天津-赤峰</t>
  </si>
  <si>
    <t>天津-大连-海拉尔</t>
  </si>
  <si>
    <t>天津-鄂尔多斯-乌海</t>
  </si>
  <si>
    <t>天津-呼和浩特-二连浩特</t>
  </si>
  <si>
    <t>天津-日照-杭州</t>
  </si>
  <si>
    <t>鄂尔多斯-长沙-揭阳潮汕</t>
  </si>
  <si>
    <r>
      <t>2</t>
    </r>
    <r>
      <rPr>
        <sz val="12"/>
        <rFont val="宋体"/>
        <family val="3"/>
        <charset val="134"/>
      </rPr>
      <t>017夏秋换季</t>
    </r>
    <phoneticPr fontId="3" type="noConversion"/>
  </si>
  <si>
    <r>
      <t>A</t>
    </r>
    <r>
      <rPr>
        <sz val="12"/>
        <rFont val="宋体"/>
        <family val="3"/>
        <charset val="134"/>
      </rPr>
      <t>320</t>
    </r>
    <phoneticPr fontId="3" type="noConversion"/>
  </si>
  <si>
    <t>B737-800</t>
    <phoneticPr fontId="3" type="noConversion"/>
  </si>
  <si>
    <t>B738</t>
    <phoneticPr fontId="3" type="noConversion"/>
  </si>
  <si>
    <t>E90/73G/738</t>
    <phoneticPr fontId="3" type="noConversion"/>
  </si>
  <si>
    <t>B737</t>
    <phoneticPr fontId="3" type="noConversion"/>
  </si>
  <si>
    <t>B73G/B738/B752</t>
    <phoneticPr fontId="3" type="noConversion"/>
  </si>
  <si>
    <t>A320/E90/E145</t>
    <phoneticPr fontId="3" type="noConversion"/>
  </si>
  <si>
    <t>73G/738</t>
    <phoneticPr fontId="3" type="noConversion"/>
  </si>
  <si>
    <r>
      <t>石家庄</t>
    </r>
    <r>
      <rPr>
        <sz val="12"/>
        <rFont val="宋体"/>
        <family val="3"/>
        <charset val="134"/>
      </rPr>
      <t>-大连</t>
    </r>
    <phoneticPr fontId="3" type="noConversion"/>
  </si>
  <si>
    <t>天津-珠海-海口</t>
    <phoneticPr fontId="3" type="noConversion"/>
  </si>
  <si>
    <t>河北</t>
    <phoneticPr fontId="3" type="noConversion"/>
  </si>
  <si>
    <t>扬子江</t>
    <phoneticPr fontId="3" type="noConversion"/>
  </si>
  <si>
    <t>CR9</t>
    <phoneticPr fontId="3" type="noConversion"/>
  </si>
  <si>
    <t>国航</t>
    <phoneticPr fontId="3" type="noConversion"/>
  </si>
  <si>
    <t>厦航</t>
    <phoneticPr fontId="3" type="noConversion"/>
  </si>
  <si>
    <t>海航</t>
    <phoneticPr fontId="3" type="noConversion"/>
  </si>
  <si>
    <t>南航</t>
    <phoneticPr fontId="3" type="noConversion"/>
  </si>
  <si>
    <t>民航华北局内许发（登）〔2017〕10号</t>
  </si>
  <si>
    <t>民航华北局内许发（登）〔2017〕11号</t>
  </si>
  <si>
    <t>民航华北局内许发（登）〔2017〕12号</t>
  </si>
  <si>
    <t>民航华北局内许发（登）〔2017〕13号</t>
  </si>
  <si>
    <t>民航华北局内许发（登）〔2017〕14号</t>
  </si>
  <si>
    <t>民航华北局内许发（登）〔2017〕15号</t>
  </si>
  <si>
    <t>民航华北局内许发（注）〔2017〕01号</t>
    <phoneticPr fontId="3" type="noConversion"/>
  </si>
  <si>
    <t>民航华北局内许发（注）〔2017〕02号</t>
  </si>
  <si>
    <t>民航华北局内许发（注）〔2017〕03号</t>
  </si>
  <si>
    <t>华夏</t>
    <phoneticPr fontId="3" type="noConversion"/>
  </si>
  <si>
    <t>天津</t>
    <phoneticPr fontId="3" type="noConversion"/>
  </si>
  <si>
    <t>幸福</t>
    <phoneticPr fontId="3" type="noConversion"/>
  </si>
  <si>
    <t>天津-包头-阿拉善左旗</t>
    <phoneticPr fontId="3" type="noConversion"/>
  </si>
  <si>
    <t>阿拉善左旗-鄂尔多斯</t>
    <phoneticPr fontId="3" type="noConversion"/>
  </si>
  <si>
    <t>阿拉善左旗-巴彦淖尔</t>
    <phoneticPr fontId="3" type="noConversion"/>
  </si>
  <si>
    <t>MA60</t>
    <phoneticPr fontId="3" type="noConversion"/>
  </si>
  <si>
    <t>民航华北局内许发（登）〔2017〕16号</t>
  </si>
  <si>
    <t>2017夏秋日常</t>
    <phoneticPr fontId="3" type="noConversion"/>
  </si>
  <si>
    <t>民航华北局内许发（注）〔2017〕04号</t>
  </si>
  <si>
    <t>民航华北局内许发（注）〔2017〕05号</t>
  </si>
  <si>
    <t>民航华北局内许发（注）〔2017〕06号</t>
  </si>
  <si>
    <t>民航华北局内许发（注）〔2017〕07号</t>
  </si>
  <si>
    <t>民航华北局内许发（注）〔2017〕08号</t>
  </si>
  <si>
    <t>天津-天水</t>
    <phoneticPr fontId="3" type="noConversion"/>
  </si>
  <si>
    <t>呼和浩特-二连浩特-满洲里</t>
    <phoneticPr fontId="3" type="noConversion"/>
  </si>
  <si>
    <t>CRJ-900</t>
    <phoneticPr fontId="3" type="noConversion"/>
  </si>
  <si>
    <t>华夏</t>
    <phoneticPr fontId="3" type="noConversion"/>
  </si>
  <si>
    <t>民航华北局内许发（登）〔2017〕17号</t>
  </si>
  <si>
    <t>民航华北局内许发（注）〔2017〕09号</t>
  </si>
  <si>
    <t>河北</t>
    <phoneticPr fontId="3" type="noConversion"/>
  </si>
  <si>
    <r>
      <t>E</t>
    </r>
    <r>
      <rPr>
        <sz val="12"/>
        <rFont val="宋体"/>
        <family val="3"/>
        <charset val="134"/>
      </rPr>
      <t>90/73G/738</t>
    </r>
    <phoneticPr fontId="3" type="noConversion"/>
  </si>
  <si>
    <t>河北</t>
    <phoneticPr fontId="3" type="noConversion"/>
  </si>
  <si>
    <t>石家庄-乌鲁木齐</t>
    <phoneticPr fontId="3" type="noConversion"/>
  </si>
  <si>
    <t>河北</t>
    <phoneticPr fontId="3" type="noConversion"/>
  </si>
  <si>
    <t>石家庄-盐城-福州</t>
    <phoneticPr fontId="3" type="noConversion"/>
  </si>
  <si>
    <t>民航华北局内许发（登）〔2017〕18号</t>
  </si>
  <si>
    <t>春秋</t>
    <phoneticPr fontId="3" type="noConversion"/>
  </si>
  <si>
    <t>满洲里-宁波</t>
    <phoneticPr fontId="3" type="noConversion"/>
  </si>
  <si>
    <r>
      <t>A</t>
    </r>
    <r>
      <rPr>
        <sz val="12"/>
        <rFont val="宋体"/>
        <family val="3"/>
        <charset val="134"/>
      </rPr>
      <t>320</t>
    </r>
    <phoneticPr fontId="3" type="noConversion"/>
  </si>
  <si>
    <t>民航华北局内许发（登）〔2017〕19号</t>
  </si>
  <si>
    <t>国航</t>
    <phoneticPr fontId="3" type="noConversion"/>
  </si>
  <si>
    <t>天津-运城</t>
    <phoneticPr fontId="3" type="noConversion"/>
  </si>
  <si>
    <r>
      <t>B</t>
    </r>
    <r>
      <rPr>
        <sz val="12"/>
        <rFont val="宋体"/>
        <family val="3"/>
        <charset val="134"/>
      </rPr>
      <t>738</t>
    </r>
    <phoneticPr fontId="3" type="noConversion"/>
  </si>
  <si>
    <t>民航华北局内许发（登）〔2017〕20号</t>
  </si>
  <si>
    <t>华夏</t>
    <phoneticPr fontId="3" type="noConversion"/>
  </si>
  <si>
    <t>呼和浩特-霍林河</t>
    <phoneticPr fontId="3" type="noConversion"/>
  </si>
  <si>
    <r>
      <t>C</t>
    </r>
    <r>
      <rPr>
        <sz val="12"/>
        <rFont val="宋体"/>
        <family val="3"/>
        <charset val="134"/>
      </rPr>
      <t>RJ-900</t>
    </r>
    <phoneticPr fontId="3" type="noConversion"/>
  </si>
  <si>
    <t>呼和浩特-霍林河-沈阳</t>
    <phoneticPr fontId="3" type="noConversion"/>
  </si>
  <si>
    <t>民航华北局内许发（登）〔2017〕21号</t>
  </si>
  <si>
    <t>华夏</t>
    <phoneticPr fontId="3" type="noConversion"/>
  </si>
  <si>
    <t>呼和浩特-通辽-霍林河</t>
    <phoneticPr fontId="3" type="noConversion"/>
  </si>
  <si>
    <t>CRJ-900</t>
    <phoneticPr fontId="3" type="noConversion"/>
  </si>
  <si>
    <t>民航华北局内许发（登）〔2017〕22号</t>
  </si>
  <si>
    <t>石家庄-杭州</t>
    <phoneticPr fontId="3" type="noConversion"/>
  </si>
  <si>
    <t>查询纠错1</t>
    <phoneticPr fontId="3" type="noConversion"/>
  </si>
  <si>
    <t>航站1</t>
    <phoneticPr fontId="3" type="noConversion"/>
  </si>
  <si>
    <t>航站3</t>
    <phoneticPr fontId="3" type="noConversion"/>
  </si>
  <si>
    <t>石家庄-南宁</t>
  </si>
  <si>
    <t>石家庄-扬州</t>
  </si>
  <si>
    <t>鄂尔多斯-宜昌-桂林</t>
  </si>
  <si>
    <t>太原-二连浩特-海拉尔</t>
  </si>
  <si>
    <t>太原-南昌-桂林</t>
  </si>
  <si>
    <t>太原-宜昌-珠海</t>
  </si>
  <si>
    <t>鄂尔多斯-秦皇岛北戴河</t>
  </si>
  <si>
    <t>天津-吐鲁番-伊宁</t>
  </si>
  <si>
    <t>太原-桂林</t>
  </si>
  <si>
    <t>石家庄-乌兰察布-二连浩特</t>
  </si>
  <si>
    <t>秦皇岛北戴河-长治-西安</t>
  </si>
  <si>
    <t>包头-烟台</t>
  </si>
  <si>
    <t>吉祥</t>
  </si>
  <si>
    <t>长龙</t>
  </si>
  <si>
    <t>海拉尔-大连-南京</t>
  </si>
  <si>
    <t>包头-乌兰察布</t>
  </si>
  <si>
    <t>海拉尔-郑州</t>
  </si>
  <si>
    <t>天津-泉州</t>
  </si>
  <si>
    <t>天津-银川-西宁</t>
  </si>
  <si>
    <t>阿拉善左旗-银川-中卫</t>
  </si>
  <si>
    <t>海拉尔-呼和浩特-郑州</t>
  </si>
  <si>
    <r>
      <t>B</t>
    </r>
    <r>
      <rPr>
        <sz val="12"/>
        <rFont val="宋体"/>
        <family val="3"/>
        <charset val="134"/>
      </rPr>
      <t>738</t>
    </r>
    <phoneticPr fontId="3" type="noConversion"/>
  </si>
  <si>
    <r>
      <t>A</t>
    </r>
    <r>
      <rPr>
        <sz val="12"/>
        <rFont val="宋体"/>
        <family val="3"/>
        <charset val="134"/>
      </rPr>
      <t>320</t>
    </r>
    <phoneticPr fontId="3" type="noConversion"/>
  </si>
  <si>
    <r>
      <t>M</t>
    </r>
    <r>
      <rPr>
        <sz val="12"/>
        <rFont val="宋体"/>
        <family val="3"/>
        <charset val="134"/>
      </rPr>
      <t>A60</t>
    </r>
    <phoneticPr fontId="3" type="noConversion"/>
  </si>
  <si>
    <r>
      <t>B</t>
    </r>
    <r>
      <rPr>
        <sz val="12"/>
        <rFont val="宋体"/>
        <family val="3"/>
        <charset val="134"/>
      </rPr>
      <t>73G/B738/B752</t>
    </r>
    <phoneticPr fontId="3" type="noConversion"/>
  </si>
  <si>
    <t>天津-呼和浩特</t>
    <phoneticPr fontId="3" type="noConversion"/>
  </si>
  <si>
    <r>
      <t>A</t>
    </r>
    <r>
      <rPr>
        <sz val="12"/>
        <rFont val="宋体"/>
        <family val="3"/>
        <charset val="134"/>
      </rPr>
      <t>320/A321</t>
    </r>
    <phoneticPr fontId="3" type="noConversion"/>
  </si>
  <si>
    <r>
      <t>C</t>
    </r>
    <r>
      <rPr>
        <sz val="12"/>
        <rFont val="宋体"/>
        <family val="3"/>
        <charset val="134"/>
      </rPr>
      <t>RJ-900</t>
    </r>
    <phoneticPr fontId="3" type="noConversion"/>
  </si>
  <si>
    <r>
      <t>E</t>
    </r>
    <r>
      <rPr>
        <sz val="12"/>
        <rFont val="宋体"/>
        <family val="3"/>
        <charset val="134"/>
      </rPr>
      <t>90/73G/738</t>
    </r>
    <phoneticPr fontId="3" type="noConversion"/>
  </si>
  <si>
    <r>
      <t>B</t>
    </r>
    <r>
      <rPr>
        <sz val="12"/>
        <rFont val="宋体"/>
        <family val="3"/>
        <charset val="134"/>
      </rPr>
      <t>737/B738</t>
    </r>
    <phoneticPr fontId="3" type="noConversion"/>
  </si>
  <si>
    <r>
      <t>A</t>
    </r>
    <r>
      <rPr>
        <sz val="12"/>
        <rFont val="宋体"/>
        <family val="3"/>
        <charset val="134"/>
      </rPr>
      <t>319/A320/A321</t>
    </r>
    <phoneticPr fontId="3" type="noConversion"/>
  </si>
  <si>
    <t>河北</t>
    <phoneticPr fontId="3" type="noConversion"/>
  </si>
  <si>
    <t>满洲里-石家庄-杭州</t>
    <phoneticPr fontId="3" type="noConversion"/>
  </si>
  <si>
    <t>E90/73G/738</t>
    <phoneticPr fontId="3" type="noConversion"/>
  </si>
  <si>
    <t>奥凯</t>
    <phoneticPr fontId="3" type="noConversion"/>
  </si>
  <si>
    <t>天津-张家界</t>
    <phoneticPr fontId="3" type="noConversion"/>
  </si>
  <si>
    <t>A330/B787/B738</t>
  </si>
  <si>
    <t>2017夏秋季中及日常</t>
    <phoneticPr fontId="3" type="noConversion"/>
  </si>
  <si>
    <r>
      <t>A319/</t>
    </r>
    <r>
      <rPr>
        <sz val="12"/>
        <rFont val="宋体"/>
        <family val="3"/>
        <charset val="134"/>
      </rPr>
      <t>A</t>
    </r>
    <r>
      <rPr>
        <sz val="12"/>
        <rFont val="宋体"/>
        <family val="3"/>
        <charset val="134"/>
      </rPr>
      <t>320</t>
    </r>
    <phoneticPr fontId="3" type="noConversion"/>
  </si>
  <si>
    <t>民航华北局内许发（登）〔2017〕23号</t>
  </si>
  <si>
    <t>民航华北局内许发（登）〔2017〕24号</t>
  </si>
  <si>
    <t>民航华北局内许发（登）〔2017〕25号</t>
  </si>
  <si>
    <t>民航华北局内许发（登）〔2017〕26号</t>
  </si>
  <si>
    <t>民航华北局内许发（登）〔2017〕27号</t>
  </si>
  <si>
    <t>民航华北局内许发（登）〔2017〕28号</t>
  </si>
  <si>
    <t>民航华北局内许发（登）〔2017〕29号</t>
  </si>
  <si>
    <t>民航华北局内许发（登）〔2017〕30号</t>
  </si>
  <si>
    <t>民航华北局内许发（登）〔2017〕31号</t>
  </si>
  <si>
    <t>民航华北局内许发（登）〔2017〕32号</t>
  </si>
  <si>
    <t>民航华北局内许发（登）〔2017〕33号</t>
  </si>
  <si>
    <t>民航华北局内许发（登）〔2017〕34号</t>
  </si>
  <si>
    <t>民航华北局内许发（登）〔2017〕35号</t>
  </si>
  <si>
    <t>昆明</t>
    <phoneticPr fontId="3" type="noConversion"/>
  </si>
  <si>
    <r>
      <t>A</t>
    </r>
    <r>
      <rPr>
        <sz val="12"/>
        <rFont val="宋体"/>
        <family val="3"/>
        <charset val="134"/>
      </rPr>
      <t>320/E90/E145</t>
    </r>
    <phoneticPr fontId="3" type="noConversion"/>
  </si>
  <si>
    <t>太原-贵阳</t>
    <phoneticPr fontId="3" type="noConversion"/>
  </si>
  <si>
    <t>A321/320/319</t>
  </si>
  <si>
    <t>首都</t>
    <phoneticPr fontId="3" type="noConversion"/>
  </si>
  <si>
    <t>呼和浩特-珠海</t>
    <phoneticPr fontId="3" type="noConversion"/>
  </si>
  <si>
    <t>川航</t>
    <phoneticPr fontId="3" type="noConversion"/>
  </si>
  <si>
    <t>天津-西昌-南宁</t>
    <phoneticPr fontId="3" type="noConversion"/>
  </si>
  <si>
    <t>民航华北局内许发（登）〔2017〕36号</t>
  </si>
  <si>
    <t>民航华北局内许发（登）〔2017〕37号</t>
  </si>
  <si>
    <t>民航华北局内许发（登）〔2017〕38号</t>
  </si>
  <si>
    <t>民航华北局内许发（登）〔2017〕39号</t>
  </si>
  <si>
    <t>民航华北局内许发（注）〔2017〕10号</t>
  </si>
  <si>
    <t>A321/A320/E90/E145</t>
  </si>
  <si>
    <t>A330/A321/A320/E90/E145</t>
  </si>
  <si>
    <t>赤峰-郑州</t>
    <phoneticPr fontId="3" type="noConversion"/>
  </si>
  <si>
    <t>天津-乌鲁木齐</t>
    <phoneticPr fontId="3" type="noConversion"/>
  </si>
  <si>
    <t>天津</t>
    <phoneticPr fontId="3" type="noConversion"/>
  </si>
  <si>
    <t>中联航</t>
    <phoneticPr fontId="3" type="noConversion"/>
  </si>
  <si>
    <t>天津-长白山</t>
    <phoneticPr fontId="3" type="noConversion"/>
  </si>
  <si>
    <t>解除限制期时间</t>
    <phoneticPr fontId="3" type="noConversion"/>
  </si>
  <si>
    <t>天津</t>
    <phoneticPr fontId="3" type="noConversion"/>
  </si>
  <si>
    <t>天津-海拉尔</t>
    <phoneticPr fontId="3" type="noConversion"/>
  </si>
  <si>
    <t>幸福</t>
    <phoneticPr fontId="3" type="noConversion"/>
  </si>
  <si>
    <t>阿拉善左旗-包头</t>
    <phoneticPr fontId="3" type="noConversion"/>
  </si>
  <si>
    <r>
      <t>M</t>
    </r>
    <r>
      <rPr>
        <sz val="12"/>
        <rFont val="宋体"/>
        <family val="3"/>
        <charset val="134"/>
      </rPr>
      <t>A60</t>
    </r>
    <phoneticPr fontId="3" type="noConversion"/>
  </si>
  <si>
    <t>民航华北局内许发（登）〔2017〕40号</t>
  </si>
  <si>
    <t>民航华北局内许发（登）〔2017〕41号</t>
  </si>
  <si>
    <t>民航华北局内许发（登）〔2017〕42号</t>
  </si>
  <si>
    <t>民航华北局内许发（注）〔2017〕11号</t>
  </si>
  <si>
    <t>受限开始时间</t>
    <phoneticPr fontId="3" type="noConversion"/>
  </si>
  <si>
    <t>受限结束时间</t>
    <phoneticPr fontId="3" type="noConversion"/>
  </si>
  <si>
    <t>限制期（月）</t>
    <phoneticPr fontId="3" type="noConversion"/>
  </si>
  <si>
    <t>华夏</t>
    <phoneticPr fontId="3" type="noConversion"/>
  </si>
  <si>
    <t>包头-兰州-贵阳-北海</t>
    <phoneticPr fontId="3" type="noConversion"/>
  </si>
  <si>
    <t>CRJ-900</t>
    <phoneticPr fontId="3" type="noConversion"/>
  </si>
  <si>
    <t>华夏</t>
    <phoneticPr fontId="3" type="noConversion"/>
  </si>
  <si>
    <t>民航华北局内许发（登）〔2017〕43号</t>
  </si>
  <si>
    <t>呼和浩特-扎兰屯-海拉尔</t>
    <phoneticPr fontId="3" type="noConversion"/>
  </si>
  <si>
    <t>天津</t>
    <phoneticPr fontId="3" type="noConversion"/>
  </si>
  <si>
    <t>民航华北局内许发（登）〔2017〕44号</t>
  </si>
  <si>
    <t>华北局航班批复情况</t>
    <phoneticPr fontId="3" type="noConversion"/>
  </si>
  <si>
    <t>航空公司</t>
    <phoneticPr fontId="3" type="noConversion"/>
  </si>
  <si>
    <t>航班号</t>
    <phoneticPr fontId="3" type="noConversion"/>
  </si>
  <si>
    <t>机型</t>
    <phoneticPr fontId="3" type="noConversion"/>
  </si>
  <si>
    <t>班期</t>
    <phoneticPr fontId="3" type="noConversion"/>
  </si>
  <si>
    <t>每周班次</t>
    <phoneticPr fontId="3" type="noConversion"/>
  </si>
  <si>
    <t>航线（往返）</t>
    <phoneticPr fontId="3" type="noConversion"/>
  </si>
  <si>
    <t>开始日期</t>
    <phoneticPr fontId="3" type="noConversion"/>
  </si>
  <si>
    <t>结束日期</t>
    <phoneticPr fontId="3" type="noConversion"/>
  </si>
  <si>
    <t>总天数</t>
    <phoneticPr fontId="3" type="noConversion"/>
  </si>
  <si>
    <t>总班次</t>
    <phoneticPr fontId="3" type="noConversion"/>
  </si>
  <si>
    <t>性质</t>
    <phoneticPr fontId="3" type="noConversion"/>
  </si>
  <si>
    <t>一</t>
    <phoneticPr fontId="3" type="noConversion"/>
  </si>
  <si>
    <t>二</t>
    <phoneticPr fontId="3" type="noConversion"/>
  </si>
  <si>
    <t>三</t>
    <phoneticPr fontId="3" type="noConversion"/>
  </si>
  <si>
    <t>四</t>
    <phoneticPr fontId="3" type="noConversion"/>
  </si>
  <si>
    <t>五</t>
    <phoneticPr fontId="3" type="noConversion"/>
  </si>
  <si>
    <t>六</t>
    <phoneticPr fontId="3" type="noConversion"/>
  </si>
  <si>
    <t>日</t>
    <phoneticPr fontId="3" type="noConversion"/>
  </si>
  <si>
    <t>厦航</t>
    <phoneticPr fontId="3" type="noConversion"/>
  </si>
  <si>
    <t>MF8293/4</t>
  </si>
  <si>
    <t>B737/B757/B787</t>
  </si>
  <si>
    <t>天津-兰州</t>
    <phoneticPr fontId="3" type="noConversion"/>
  </si>
  <si>
    <t>加班</t>
  </si>
  <si>
    <t>MF8037/8</t>
  </si>
  <si>
    <t>天津-哈尔滨</t>
    <phoneticPr fontId="3" type="noConversion"/>
  </si>
  <si>
    <t>MF8219/20</t>
  </si>
  <si>
    <t>天津-银川</t>
    <phoneticPr fontId="3" type="noConversion"/>
  </si>
  <si>
    <t>MF8089/90</t>
  </si>
  <si>
    <t>天津-长春</t>
    <phoneticPr fontId="3" type="noConversion"/>
  </si>
  <si>
    <t>MF8259/60</t>
  </si>
  <si>
    <t>天津-三亚</t>
    <phoneticPr fontId="3" type="noConversion"/>
  </si>
  <si>
    <t>天津航</t>
    <phoneticPr fontId="3" type="noConversion"/>
  </si>
  <si>
    <t>GS7896/5</t>
  </si>
  <si>
    <t>320/E90/EM4</t>
  </si>
  <si>
    <t>天津-海口</t>
    <phoneticPr fontId="3" type="noConversion"/>
  </si>
  <si>
    <t>GS7911/2</t>
  </si>
  <si>
    <t>A320/E90/EM4</t>
  </si>
  <si>
    <t>天津-牡丹江</t>
    <phoneticPr fontId="3" type="noConversion"/>
  </si>
  <si>
    <t>海航</t>
    <phoneticPr fontId="3" type="noConversion"/>
  </si>
  <si>
    <t>HU6001/2</t>
  </si>
  <si>
    <t>太原-博鳌</t>
    <phoneticPr fontId="3" type="noConversion"/>
  </si>
  <si>
    <t>临时经营</t>
  </si>
  <si>
    <t>首都航</t>
    <phoneticPr fontId="3" type="noConversion"/>
  </si>
  <si>
    <t>JD5397/8</t>
  </si>
  <si>
    <t>三亚-郑州-呼和浩特</t>
    <phoneticPr fontId="3" type="noConversion"/>
  </si>
  <si>
    <t>中联航</t>
    <phoneticPr fontId="3" type="noConversion"/>
  </si>
  <si>
    <t>KN2961/2</t>
  </si>
  <si>
    <t>737/738</t>
  </si>
  <si>
    <t>南苑-锡林浩特</t>
    <phoneticPr fontId="3" type="noConversion"/>
  </si>
  <si>
    <t>2017/1/13、15、17、19、21、22、27、29、30、31</t>
    <phoneticPr fontId="3" type="noConversion"/>
  </si>
  <si>
    <t>东航</t>
    <phoneticPr fontId="3" type="noConversion"/>
  </si>
  <si>
    <t>MU7119/20</t>
  </si>
  <si>
    <t>太原-福州</t>
    <phoneticPr fontId="3" type="noConversion"/>
  </si>
  <si>
    <t>MU5297/6</t>
  </si>
  <si>
    <t xml:space="preserve">A320 </t>
  </si>
  <si>
    <t>太原-大同</t>
    <phoneticPr fontId="3" type="noConversion"/>
  </si>
  <si>
    <t>河北航</t>
    <phoneticPr fontId="3" type="noConversion"/>
  </si>
  <si>
    <t>NS3285/6</t>
  </si>
  <si>
    <t>738/73G/E90</t>
  </si>
  <si>
    <t>石家庄-哈尔滨</t>
    <phoneticPr fontId="3" type="noConversion"/>
  </si>
  <si>
    <t>NS3265/6</t>
  </si>
  <si>
    <t>石家庄-博鳌</t>
    <phoneticPr fontId="3" type="noConversion"/>
  </si>
  <si>
    <t>CA9801/2</t>
  </si>
  <si>
    <t>呼和浩特-海拉尔</t>
    <phoneticPr fontId="3" type="noConversion"/>
  </si>
  <si>
    <t>圆通航</t>
    <phoneticPr fontId="3" type="noConversion"/>
  </si>
  <si>
    <t>YG9030</t>
  </si>
  <si>
    <t>B737F</t>
  </si>
  <si>
    <t>石家庄-南昌</t>
    <phoneticPr fontId="3" type="noConversion"/>
  </si>
  <si>
    <t>国航</t>
    <phoneticPr fontId="3" type="noConversion"/>
  </si>
  <si>
    <t>CA9643/4</t>
  </si>
  <si>
    <t>北京-通辽</t>
    <phoneticPr fontId="3" type="noConversion"/>
  </si>
  <si>
    <t>CA9645/6</t>
  </si>
  <si>
    <t>北京-乌兰浩特</t>
    <phoneticPr fontId="3" type="noConversion"/>
  </si>
  <si>
    <t>CA9629/30</t>
  </si>
  <si>
    <t>北京-运城</t>
    <phoneticPr fontId="3" type="noConversion"/>
  </si>
  <si>
    <t>CA9651/2</t>
  </si>
  <si>
    <t>北京-乌兰察布</t>
    <phoneticPr fontId="3" type="noConversion"/>
  </si>
  <si>
    <t>CA9623/4</t>
  </si>
  <si>
    <t>北京-海拉尔</t>
    <phoneticPr fontId="3" type="noConversion"/>
  </si>
  <si>
    <t>CA9619/20</t>
  </si>
  <si>
    <t>CA9621/2</t>
  </si>
  <si>
    <t>HU6243/4</t>
  </si>
  <si>
    <t>长沙-太原</t>
    <phoneticPr fontId="3" type="noConversion"/>
  </si>
  <si>
    <t>GS6661/2</t>
  </si>
  <si>
    <t>EM4</t>
  </si>
  <si>
    <t>呼和浩特-阿拉善左旗</t>
    <phoneticPr fontId="3" type="noConversion"/>
  </si>
  <si>
    <t>河北航</t>
    <phoneticPr fontId="3" type="noConversion"/>
  </si>
  <si>
    <t>NS3281/2</t>
  </si>
  <si>
    <t>JD5117/8</t>
  </si>
  <si>
    <t>北京-包头</t>
    <phoneticPr fontId="3" type="noConversion"/>
  </si>
  <si>
    <t>HU7115/6</t>
  </si>
  <si>
    <t>北京-满洲里</t>
    <phoneticPr fontId="3" type="noConversion"/>
  </si>
  <si>
    <t>厦航</t>
    <phoneticPr fontId="3" type="noConversion"/>
  </si>
  <si>
    <t>奥凯</t>
    <phoneticPr fontId="3" type="noConversion"/>
  </si>
  <si>
    <t>华夏</t>
    <phoneticPr fontId="3" type="noConversion"/>
  </si>
  <si>
    <t>华夏</t>
    <phoneticPr fontId="3" type="noConversion"/>
  </si>
  <si>
    <t>华夏</t>
    <phoneticPr fontId="3" type="noConversion"/>
  </si>
  <si>
    <t>包头-义乌</t>
    <phoneticPr fontId="3" type="noConversion"/>
  </si>
  <si>
    <t>包头-宁波</t>
    <phoneticPr fontId="3" type="noConversion"/>
  </si>
  <si>
    <t>包头-通辽-霍林河</t>
    <phoneticPr fontId="3" type="noConversion"/>
  </si>
  <si>
    <t>河北</t>
    <phoneticPr fontId="3" type="noConversion"/>
  </si>
  <si>
    <t>包头-西安</t>
    <phoneticPr fontId="3" type="noConversion"/>
  </si>
  <si>
    <t>天津-武汉-汉中</t>
    <phoneticPr fontId="3" type="noConversion"/>
  </si>
  <si>
    <t>天津-西宁</t>
    <phoneticPr fontId="3" type="noConversion"/>
  </si>
  <si>
    <t>石家庄-南京-泉州</t>
    <phoneticPr fontId="3" type="noConversion"/>
  </si>
  <si>
    <t>E90/73G/738</t>
    <phoneticPr fontId="3" type="noConversion"/>
  </si>
  <si>
    <t>天津-泉州-南宁</t>
    <phoneticPr fontId="3" type="noConversion"/>
  </si>
  <si>
    <t>天津-福州-珠海</t>
    <phoneticPr fontId="3" type="noConversion"/>
  </si>
  <si>
    <t>民航华北局内许发（登）〔2017〕45号</t>
  </si>
  <si>
    <t>民航华北局内许发（登）〔2017〕46号</t>
  </si>
  <si>
    <t>民航华北局内许发（登）〔2017〕47号</t>
  </si>
  <si>
    <t>民航华北局内许发（登）〔2017〕48号</t>
  </si>
  <si>
    <t>民航华北局内许发（登）〔2017〕49号</t>
  </si>
  <si>
    <t>提前解禁</t>
    <phoneticPr fontId="3" type="noConversion"/>
  </si>
  <si>
    <t>受限公司</t>
    <phoneticPr fontId="3" type="noConversion"/>
  </si>
  <si>
    <t>2016/17冬春日常</t>
    <phoneticPr fontId="3" type="noConversion"/>
  </si>
  <si>
    <t>公司受限出错</t>
    <phoneticPr fontId="3" type="noConversion"/>
  </si>
  <si>
    <t>机场受限出错</t>
    <phoneticPr fontId="3" type="noConversion"/>
  </si>
  <si>
    <t>河北</t>
    <phoneticPr fontId="3" type="noConversion"/>
  </si>
  <si>
    <t>石家庄-沈阳-牡丹江</t>
    <phoneticPr fontId="3" type="noConversion"/>
  </si>
  <si>
    <t>石家庄-乌海</t>
    <phoneticPr fontId="3" type="noConversion"/>
  </si>
  <si>
    <t>石家庄-西安</t>
    <phoneticPr fontId="3" type="noConversion"/>
  </si>
  <si>
    <t>太原-南昌-厦门</t>
    <phoneticPr fontId="3" type="noConversion"/>
  </si>
  <si>
    <t>民航华北局内许发（登）〔2017〕50号</t>
  </si>
  <si>
    <t>A330/B787/B738</t>
    <phoneticPr fontId="3" type="noConversion"/>
  </si>
  <si>
    <t>太原-徐州-福州</t>
    <phoneticPr fontId="3" type="noConversion"/>
  </si>
  <si>
    <t xml:space="preserve">A319/A320/A321
B737/B738
</t>
    <phoneticPr fontId="3" type="noConversion"/>
  </si>
  <si>
    <t>海航</t>
    <phoneticPr fontId="3" type="noConversion"/>
  </si>
  <si>
    <t>海航</t>
    <phoneticPr fontId="3" type="noConversion"/>
  </si>
  <si>
    <t>民航华北局内许发（注）〔2017〕12号</t>
  </si>
  <si>
    <t>民航华北局内许发（登）〔2017〕51号</t>
  </si>
  <si>
    <t>民航华北局内许发（登）〔2017〕52号</t>
  </si>
  <si>
    <t>石家庄-遵义-琼海</t>
    <phoneticPr fontId="3" type="noConversion"/>
  </si>
  <si>
    <t>幸福</t>
    <phoneticPr fontId="3" type="noConversion"/>
  </si>
  <si>
    <t>阿拉善左旗-额济纳旗</t>
    <phoneticPr fontId="3" type="noConversion"/>
  </si>
  <si>
    <t>幸福</t>
    <phoneticPr fontId="3" type="noConversion"/>
  </si>
  <si>
    <t>阿拉善左旗-兰州</t>
    <phoneticPr fontId="3" type="noConversion"/>
  </si>
  <si>
    <t>河北</t>
    <phoneticPr fontId="3" type="noConversion"/>
  </si>
  <si>
    <t>石家庄-牡丹江</t>
    <phoneticPr fontId="3" type="noConversion"/>
  </si>
  <si>
    <t>厦航</t>
    <phoneticPr fontId="3" type="noConversion"/>
  </si>
  <si>
    <t>天津-南昌-桂林</t>
    <phoneticPr fontId="3" type="noConversion"/>
  </si>
  <si>
    <t>B73G/B738/B752</t>
    <phoneticPr fontId="3" type="noConversion"/>
  </si>
  <si>
    <t>华夏</t>
    <phoneticPr fontId="3" type="noConversion"/>
  </si>
  <si>
    <t>包头-郑州</t>
    <phoneticPr fontId="3" type="noConversion"/>
  </si>
  <si>
    <t>天津</t>
    <phoneticPr fontId="3" type="noConversion"/>
  </si>
  <si>
    <t>呼和浩特-赤峰-大连</t>
    <phoneticPr fontId="3" type="noConversion"/>
  </si>
  <si>
    <r>
      <t>A</t>
    </r>
    <r>
      <rPr>
        <sz val="12"/>
        <rFont val="宋体"/>
        <family val="3"/>
        <charset val="134"/>
      </rPr>
      <t>321/A320/E90/E145</t>
    </r>
    <phoneticPr fontId="3" type="noConversion"/>
  </si>
  <si>
    <t>山航</t>
    <phoneticPr fontId="3" type="noConversion"/>
  </si>
  <si>
    <t>北京南苑-乌海</t>
    <phoneticPr fontId="3" type="noConversion"/>
  </si>
  <si>
    <t>民航华北局内许发（登）〔2017〕53号</t>
  </si>
  <si>
    <t>民航华北局内许发（登）〔2017〕54号</t>
  </si>
  <si>
    <t>民航华北局内许发（登）〔2017〕55号</t>
  </si>
  <si>
    <t>民航华北局内许发（登）〔2017〕56号</t>
  </si>
  <si>
    <t>民航华北局内许发（登）〔2017〕57号</t>
  </si>
  <si>
    <t>民航华北局内许发（登）〔2017〕58号</t>
  </si>
  <si>
    <t>民航华北局内许发（注）〔2017〕13号</t>
  </si>
  <si>
    <t>重复许可</t>
    <phoneticPr fontId="3" type="noConversion"/>
  </si>
  <si>
    <t>查询纠错2</t>
    <phoneticPr fontId="3" type="noConversion"/>
  </si>
  <si>
    <t>航站3</t>
    <phoneticPr fontId="3" type="noConversion"/>
  </si>
  <si>
    <t>航站1</t>
    <phoneticPr fontId="3" type="noConversion"/>
  </si>
  <si>
    <t>航站2</t>
    <phoneticPr fontId="3" type="noConversion"/>
  </si>
  <si>
    <t>航站4</t>
    <phoneticPr fontId="3" type="noConversion"/>
  </si>
  <si>
    <t>是否发过许可</t>
    <phoneticPr fontId="3" type="noConversion"/>
  </si>
  <si>
    <t>机场受限情况</t>
    <phoneticPr fontId="3" type="noConversion"/>
  </si>
  <si>
    <t>公司受限情况</t>
    <phoneticPr fontId="3" type="noConversion"/>
  </si>
  <si>
    <t>机场公司受限</t>
    <phoneticPr fontId="3" type="noConversion"/>
  </si>
  <si>
    <t>航站2</t>
    <phoneticPr fontId="3" type="noConversion"/>
  </si>
  <si>
    <t>运城-厦门-武汉</t>
  </si>
  <si>
    <t>鄂尔多斯-呼和浩特</t>
  </si>
  <si>
    <t>天津-大同-榆林</t>
  </si>
  <si>
    <t>天津-杭州-贵阳</t>
  </si>
  <si>
    <t>满洲里-通辽-呼和浩特</t>
  </si>
  <si>
    <t>注销提醒</t>
    <phoneticPr fontId="3" type="noConversion"/>
  </si>
  <si>
    <t>民航华北局内许发（登）〔2017〕21号</t>
    <phoneticPr fontId="3" type="noConversion"/>
  </si>
  <si>
    <t>太原-厦门</t>
    <phoneticPr fontId="3" type="noConversion"/>
  </si>
  <si>
    <t>太原-贵阳</t>
    <phoneticPr fontId="3" type="noConversion"/>
  </si>
  <si>
    <r>
      <rPr>
        <sz val="11"/>
        <rFont val="宋体"/>
        <family val="3"/>
        <charset val="134"/>
      </rPr>
      <t>天津</t>
    </r>
    <r>
      <rPr>
        <sz val="11"/>
        <rFont val="Calibri"/>
        <family val="2"/>
      </rPr>
      <t>-</t>
    </r>
    <r>
      <rPr>
        <sz val="11"/>
        <rFont val="宋体"/>
        <family val="3"/>
        <charset val="134"/>
      </rPr>
      <t>长治</t>
    </r>
    <r>
      <rPr>
        <sz val="11"/>
        <rFont val="Calibri"/>
        <family val="2"/>
      </rPr>
      <t>-</t>
    </r>
    <r>
      <rPr>
        <sz val="11"/>
        <rFont val="宋体"/>
        <family val="3"/>
        <charset val="134"/>
      </rPr>
      <t>海口</t>
    </r>
    <phoneticPr fontId="3" type="noConversion"/>
  </si>
  <si>
    <t>石家庄-珠海</t>
    <phoneticPr fontId="3" type="noConversion"/>
  </si>
  <si>
    <t>石家庄-北海</t>
    <phoneticPr fontId="3" type="noConversion"/>
  </si>
  <si>
    <t>河北</t>
    <phoneticPr fontId="3" type="noConversion"/>
  </si>
  <si>
    <t>石家庄-连云港-琼海</t>
    <phoneticPr fontId="3" type="noConversion"/>
  </si>
  <si>
    <t>石家庄-兰州-乌鲁木齐</t>
    <phoneticPr fontId="3" type="noConversion"/>
  </si>
  <si>
    <t>石家庄-桂林-湛江</t>
    <phoneticPr fontId="3" type="noConversion"/>
  </si>
  <si>
    <t>天津-运城-桂林</t>
    <phoneticPr fontId="3" type="noConversion"/>
  </si>
  <si>
    <t>天津-琼海</t>
    <phoneticPr fontId="3" type="noConversion"/>
  </si>
  <si>
    <t>天津-库尔勒-伊宁</t>
    <phoneticPr fontId="3" type="noConversion"/>
  </si>
  <si>
    <t>呼和浩特-厦门</t>
    <phoneticPr fontId="3" type="noConversion"/>
  </si>
  <si>
    <t>天津-遵义茅台</t>
    <phoneticPr fontId="3" type="noConversion"/>
  </si>
  <si>
    <t>包头-贵阳-北海</t>
    <phoneticPr fontId="3" type="noConversion"/>
  </si>
  <si>
    <t>包头-太原-桂林</t>
    <phoneticPr fontId="3" type="noConversion"/>
  </si>
  <si>
    <t>天津-盐城-海口</t>
    <phoneticPr fontId="3" type="noConversion"/>
  </si>
  <si>
    <t>天津-温州-揭阳潮汕</t>
    <phoneticPr fontId="3" type="noConversion"/>
  </si>
  <si>
    <t>太原-南京</t>
    <phoneticPr fontId="3" type="noConversion"/>
  </si>
  <si>
    <t>太原-南昌</t>
    <phoneticPr fontId="3" type="noConversion"/>
  </si>
  <si>
    <t>天津-锡林浩特</t>
    <phoneticPr fontId="3" type="noConversion"/>
  </si>
  <si>
    <t>太原-合肥</t>
    <phoneticPr fontId="3" type="noConversion"/>
  </si>
  <si>
    <t>天津-大同-海口</t>
    <phoneticPr fontId="3" type="noConversion"/>
  </si>
  <si>
    <t>天津-淮安-珠海</t>
    <phoneticPr fontId="3" type="noConversion"/>
  </si>
  <si>
    <t>呼和浩特-二连浩特-沈阳</t>
    <phoneticPr fontId="3" type="noConversion"/>
  </si>
  <si>
    <t>天津-福州-湛江</t>
    <phoneticPr fontId="3" type="noConversion"/>
  </si>
  <si>
    <t>天津-南昌-三亚</t>
    <phoneticPr fontId="3" type="noConversion"/>
  </si>
  <si>
    <t>太原-沈阳</t>
    <phoneticPr fontId="3" type="noConversion"/>
  </si>
  <si>
    <t>昆明</t>
    <phoneticPr fontId="3" type="noConversion"/>
  </si>
  <si>
    <t>海航</t>
    <phoneticPr fontId="3" type="noConversion"/>
  </si>
  <si>
    <t>太原-成都</t>
    <phoneticPr fontId="3" type="noConversion"/>
  </si>
  <si>
    <t>春秋</t>
    <phoneticPr fontId="3" type="noConversion"/>
  </si>
  <si>
    <t>石家庄-盐城-福州</t>
    <phoneticPr fontId="3" type="noConversion"/>
  </si>
  <si>
    <t>石家庄-呼和浩特</t>
    <phoneticPr fontId="3" type="noConversion"/>
  </si>
  <si>
    <t>东航</t>
    <phoneticPr fontId="3" type="noConversion"/>
  </si>
  <si>
    <t>太原-珠海</t>
    <phoneticPr fontId="3" type="noConversion"/>
  </si>
  <si>
    <t>河北</t>
    <phoneticPr fontId="3" type="noConversion"/>
  </si>
  <si>
    <t>石家庄-福州</t>
    <phoneticPr fontId="3" type="noConversion"/>
  </si>
  <si>
    <t>天津</t>
    <phoneticPr fontId="3" type="noConversion"/>
  </si>
  <si>
    <t>天津-温州</t>
    <phoneticPr fontId="3" type="noConversion"/>
  </si>
  <si>
    <t>天津-福州</t>
    <phoneticPr fontId="3" type="noConversion"/>
  </si>
  <si>
    <t>中联航</t>
    <phoneticPr fontId="3" type="noConversion"/>
  </si>
  <si>
    <t>石家庄-琼海</t>
    <phoneticPr fontId="3" type="noConversion"/>
  </si>
  <si>
    <t>国航</t>
    <phoneticPr fontId="3" type="noConversion"/>
  </si>
  <si>
    <t>呼和浩特-南京</t>
    <phoneticPr fontId="3" type="noConversion"/>
  </si>
  <si>
    <t>呼和浩特-长春</t>
    <phoneticPr fontId="3" type="noConversion"/>
  </si>
  <si>
    <t>首都</t>
    <phoneticPr fontId="3" type="noConversion"/>
  </si>
  <si>
    <t>华夏</t>
    <phoneticPr fontId="3" type="noConversion"/>
  </si>
  <si>
    <t>天津-延吉</t>
    <phoneticPr fontId="3" type="noConversion"/>
  </si>
  <si>
    <t>华夏</t>
    <phoneticPr fontId="3" type="noConversion"/>
  </si>
  <si>
    <t>天津-朝阳</t>
    <phoneticPr fontId="3" type="noConversion"/>
  </si>
  <si>
    <t>奥凯</t>
    <phoneticPr fontId="3" type="noConversion"/>
  </si>
  <si>
    <t>天津-温州</t>
    <phoneticPr fontId="3" type="noConversion"/>
  </si>
  <si>
    <t>奥凯</t>
    <phoneticPr fontId="3" type="noConversion"/>
  </si>
  <si>
    <t>厦航</t>
    <phoneticPr fontId="3" type="noConversion"/>
  </si>
  <si>
    <t>天津-武汉-揭阳潮汕</t>
    <phoneticPr fontId="3" type="noConversion"/>
  </si>
  <si>
    <t>石家庄-贵阳-琼海</t>
    <phoneticPr fontId="3" type="noConversion"/>
  </si>
  <si>
    <t>天津-临汾-海口</t>
    <phoneticPr fontId="3" type="noConversion"/>
  </si>
  <si>
    <t>中联航</t>
    <phoneticPr fontId="3" type="noConversion"/>
  </si>
  <si>
    <t>北京南苑-乌兰察布</t>
    <phoneticPr fontId="3" type="noConversion"/>
  </si>
  <si>
    <t>鄂尔多斯-合肥-惠州</t>
    <phoneticPr fontId="3" type="noConversion"/>
  </si>
  <si>
    <t>包头-济南-烟台</t>
    <phoneticPr fontId="3" type="noConversion"/>
  </si>
  <si>
    <t>川航</t>
    <phoneticPr fontId="3" type="noConversion"/>
  </si>
  <si>
    <t>太原-呼和浩特</t>
    <phoneticPr fontId="3" type="noConversion"/>
  </si>
  <si>
    <t>天津</t>
    <phoneticPr fontId="3" type="noConversion"/>
  </si>
  <si>
    <r>
      <rPr>
        <sz val="11"/>
        <rFont val="宋体"/>
        <family val="3"/>
        <charset val="134"/>
      </rPr>
      <t>天津</t>
    </r>
    <r>
      <rPr>
        <sz val="11"/>
        <rFont val="Calibri"/>
        <family val="2"/>
      </rPr>
      <t>-</t>
    </r>
    <r>
      <rPr>
        <sz val="11"/>
        <rFont val="宋体"/>
        <family val="3"/>
        <charset val="134"/>
      </rPr>
      <t>遵义</t>
    </r>
    <r>
      <rPr>
        <sz val="11"/>
        <rFont val="Calibri"/>
        <family val="2"/>
      </rPr>
      <t>-</t>
    </r>
    <r>
      <rPr>
        <sz val="11"/>
        <rFont val="宋体"/>
        <family val="3"/>
        <charset val="134"/>
      </rPr>
      <t>桂林</t>
    </r>
    <phoneticPr fontId="3" type="noConversion"/>
  </si>
  <si>
    <r>
      <rPr>
        <sz val="11"/>
        <rFont val="宋体"/>
        <family val="3"/>
        <charset val="134"/>
      </rPr>
      <t>运城</t>
    </r>
    <r>
      <rPr>
        <sz val="11"/>
        <rFont val="Calibri"/>
        <family val="2"/>
      </rPr>
      <t>-</t>
    </r>
    <r>
      <rPr>
        <sz val="11"/>
        <rFont val="宋体"/>
        <family val="3"/>
        <charset val="134"/>
      </rPr>
      <t>南昌</t>
    </r>
    <phoneticPr fontId="3" type="noConversion"/>
  </si>
  <si>
    <t>海航</t>
    <phoneticPr fontId="3" type="noConversion"/>
  </si>
  <si>
    <t>太原-合肥-厦门</t>
    <phoneticPr fontId="3" type="noConversion"/>
  </si>
  <si>
    <t>换证</t>
    <phoneticPr fontId="3" type="noConversion"/>
  </si>
  <si>
    <t>北京南苑-赤峰</t>
    <phoneticPr fontId="3" type="noConversion"/>
  </si>
  <si>
    <t>北京南苑-长治</t>
    <phoneticPr fontId="3" type="noConversion"/>
  </si>
  <si>
    <t>北京南苑-包头</t>
    <phoneticPr fontId="3" type="noConversion"/>
  </si>
  <si>
    <t>北京南苑-海拉尔</t>
    <phoneticPr fontId="3" type="noConversion"/>
  </si>
  <si>
    <t>北京南苑-鄂尔多斯</t>
    <phoneticPr fontId="3" type="noConversion"/>
  </si>
  <si>
    <t>北京南苑-满洲里</t>
    <phoneticPr fontId="3" type="noConversion"/>
  </si>
  <si>
    <t>北京南苑-呼和浩特</t>
    <phoneticPr fontId="3" type="noConversion"/>
  </si>
  <si>
    <t>北京南苑-通辽</t>
    <phoneticPr fontId="3" type="noConversion"/>
  </si>
  <si>
    <t>北京南苑-乌兰浩特</t>
    <phoneticPr fontId="3" type="noConversion"/>
  </si>
  <si>
    <t>北京南苑-锡林浩特</t>
    <phoneticPr fontId="3" type="noConversion"/>
  </si>
  <si>
    <t>长治-太原-天津</t>
  </si>
  <si>
    <t>天津-太原-贵阳</t>
  </si>
  <si>
    <t>贵阳-太原-呼和浩特</t>
  </si>
  <si>
    <t>天津-武汉-荔波</t>
  </si>
  <si>
    <t>石家庄-青岛</t>
    <phoneticPr fontId="3" type="noConversion"/>
  </si>
  <si>
    <t>石家庄-包头</t>
    <phoneticPr fontId="3" type="noConversion"/>
  </si>
  <si>
    <t>包头-石家庄-贵阳</t>
    <phoneticPr fontId="3" type="noConversion"/>
  </si>
  <si>
    <t>石家庄-长沙-海口</t>
    <phoneticPr fontId="3" type="noConversion"/>
  </si>
  <si>
    <t>石家庄-银川-乌鲁木齐</t>
    <phoneticPr fontId="3" type="noConversion"/>
  </si>
  <si>
    <t>E90/73G/738</t>
    <phoneticPr fontId="3" type="noConversion"/>
  </si>
  <si>
    <t>石家庄-揭阳潮汕</t>
    <phoneticPr fontId="3" type="noConversion"/>
  </si>
  <si>
    <t>天津-通辽-霍林河</t>
  </si>
  <si>
    <t>石家庄-南京-泉州</t>
    <phoneticPr fontId="3" type="noConversion"/>
  </si>
  <si>
    <t>石家庄-乌海</t>
    <phoneticPr fontId="3" type="noConversion"/>
  </si>
  <si>
    <t>石家庄-沈阳-牡丹江</t>
    <phoneticPr fontId="3" type="noConversion"/>
  </si>
  <si>
    <t>石家庄-盐城-福州</t>
    <phoneticPr fontId="3" type="noConversion"/>
  </si>
  <si>
    <t>天津-丹东</t>
    <phoneticPr fontId="3" type="noConversion"/>
  </si>
  <si>
    <t>呼和浩特-西安</t>
    <phoneticPr fontId="3" type="noConversion"/>
  </si>
  <si>
    <t>秦皇岛北戴河-长治-西安</t>
    <phoneticPr fontId="3" type="noConversion"/>
  </si>
  <si>
    <t>包头-义乌</t>
    <phoneticPr fontId="3" type="noConversion"/>
  </si>
  <si>
    <t>包头-宁波</t>
    <phoneticPr fontId="3" type="noConversion"/>
  </si>
  <si>
    <t>A321/320/319</t>
    <phoneticPr fontId="3" type="noConversion"/>
  </si>
  <si>
    <t>73G/738</t>
    <phoneticPr fontId="3" type="noConversion"/>
  </si>
  <si>
    <t>A319/A320/A321/B737/B738</t>
    <phoneticPr fontId="3" type="noConversion"/>
  </si>
  <si>
    <t>B73G/B738/B752</t>
    <phoneticPr fontId="3" type="noConversion"/>
  </si>
  <si>
    <t>太原-三亚</t>
    <phoneticPr fontId="3" type="noConversion"/>
  </si>
  <si>
    <t>呼和浩特-海拉尔</t>
    <phoneticPr fontId="3" type="noConversion"/>
  </si>
  <si>
    <t>天津-南宁</t>
    <phoneticPr fontId="3" type="noConversion"/>
  </si>
  <si>
    <t>天津-长沙</t>
    <phoneticPr fontId="3" type="noConversion"/>
  </si>
  <si>
    <t>呼和浩特-郑州-厦门</t>
    <phoneticPr fontId="3" type="noConversion"/>
  </si>
  <si>
    <t>A330/A321/A320/E90/EM4</t>
    <phoneticPr fontId="3" type="noConversion"/>
  </si>
  <si>
    <t>B737/B738</t>
    <phoneticPr fontId="3" type="noConversion"/>
  </si>
  <si>
    <t>A320</t>
    <phoneticPr fontId="3" type="noConversion"/>
  </si>
  <si>
    <t>A319/320</t>
    <phoneticPr fontId="3" type="noConversion"/>
  </si>
  <si>
    <t>国航</t>
    <phoneticPr fontId="3" type="noConversion"/>
  </si>
  <si>
    <t>天津</t>
    <phoneticPr fontId="3" type="noConversion"/>
  </si>
  <si>
    <t>河北</t>
    <phoneticPr fontId="3" type="noConversion"/>
  </si>
  <si>
    <t>华夏</t>
    <phoneticPr fontId="3" type="noConversion"/>
  </si>
  <si>
    <t>B737/A319/A320</t>
    <phoneticPr fontId="3" type="noConversion"/>
  </si>
  <si>
    <t>A319/A320/A321/B737/B738</t>
    <phoneticPr fontId="3" type="noConversion"/>
  </si>
  <si>
    <t>2017/18冬春换季</t>
    <phoneticPr fontId="3" type="noConversion"/>
  </si>
  <si>
    <t>民航华北局内许发（登）〔2012〕35号</t>
    <phoneticPr fontId="3" type="noConversion"/>
  </si>
  <si>
    <t>民航华北局内许发（登）〔2012〕63号</t>
    <phoneticPr fontId="3" type="noConversion"/>
  </si>
  <si>
    <t>民航华北局内许发（登）〔2017〕59号</t>
  </si>
  <si>
    <t>民航华北局内许发（登）〔2017〕60号</t>
  </si>
  <si>
    <t>民航华北局内许发（登）〔2017〕61号</t>
  </si>
  <si>
    <t>民航华北局内许发（登）〔2017〕62号</t>
  </si>
  <si>
    <t>民航华北局内许发（登）〔2017〕63号</t>
  </si>
  <si>
    <t>民航华北局内许发（登）〔2017〕64号</t>
  </si>
  <si>
    <t>民航华北局内许发（登）〔2017〕65号</t>
  </si>
  <si>
    <t>民航华北局内许发（登）〔2017〕66号</t>
  </si>
  <si>
    <t>民航华北局内许发（登）〔2017〕67号</t>
  </si>
  <si>
    <t>民航华北局内许发（登）〔2017〕68号</t>
  </si>
  <si>
    <t>民航华北局内许发（登）〔2017〕69号</t>
  </si>
  <si>
    <t>民航华北局内许发（登）〔2017〕70号</t>
  </si>
  <si>
    <t>民航华北局内许发（登）〔2017〕71号</t>
  </si>
  <si>
    <t>民航华北局内许发（登）〔2017〕72号</t>
  </si>
  <si>
    <t>民航华北局内许发（登）〔2017〕73号</t>
  </si>
  <si>
    <t>民航华北局内许发（登）〔2017〕74号</t>
  </si>
  <si>
    <t>民航华北局内许发（登）〔2017〕75号</t>
  </si>
  <si>
    <t>民航华北局内许发（登）〔2017〕76号</t>
  </si>
  <si>
    <t>民航华北局内许发（登）〔2017〕77号</t>
  </si>
  <si>
    <t>民航华北局内许发（登）〔2017〕78号</t>
  </si>
  <si>
    <t>民航华北局内许发（注）〔2017〕14号</t>
  </si>
  <si>
    <t>民航华北局内许发（注）〔2017〕15号</t>
  </si>
  <si>
    <t>民航华北局内许发（注）〔2017〕16号</t>
  </si>
  <si>
    <t>民航华北局内许发（注）〔2017〕17号</t>
  </si>
  <si>
    <t>A319/A320</t>
  </si>
  <si>
    <t>桂林</t>
    <phoneticPr fontId="3" type="noConversion"/>
  </si>
  <si>
    <t>天津-武夷山</t>
    <phoneticPr fontId="3" type="noConversion"/>
  </si>
  <si>
    <t>2017/18冬春日常</t>
    <phoneticPr fontId="3" type="noConversion"/>
  </si>
  <si>
    <t>青岛</t>
    <phoneticPr fontId="3" type="noConversion"/>
  </si>
  <si>
    <t>海航</t>
    <phoneticPr fontId="3" type="noConversion"/>
  </si>
  <si>
    <t>太原-琼海</t>
    <phoneticPr fontId="3" type="noConversion"/>
  </si>
  <si>
    <r>
      <t>B</t>
    </r>
    <r>
      <rPr>
        <sz val="12"/>
        <rFont val="宋体"/>
        <family val="3"/>
        <charset val="134"/>
      </rPr>
      <t>738</t>
    </r>
    <phoneticPr fontId="3" type="noConversion"/>
  </si>
  <si>
    <t>民航华北局内许发（登）〔2017〕79号</t>
  </si>
  <si>
    <t>民航华北局内许发（登）〔2017〕80号</t>
  </si>
  <si>
    <t>国航</t>
    <phoneticPr fontId="3" type="noConversion"/>
  </si>
  <si>
    <t>天津-长春</t>
    <phoneticPr fontId="3" type="noConversion"/>
  </si>
  <si>
    <t>华夏</t>
    <phoneticPr fontId="3" type="noConversion"/>
  </si>
  <si>
    <t>呼和浩特-阿拉善左旗</t>
    <phoneticPr fontId="3" type="noConversion"/>
  </si>
  <si>
    <t>CRJ-900</t>
    <phoneticPr fontId="3" type="noConversion"/>
  </si>
  <si>
    <t>民航华北局内许发（登）〔2017〕81号</t>
  </si>
  <si>
    <t>昆明</t>
    <phoneticPr fontId="3" type="noConversion"/>
  </si>
  <si>
    <t>太原-长治-海口</t>
    <phoneticPr fontId="3" type="noConversion"/>
  </si>
  <si>
    <r>
      <t>B</t>
    </r>
    <r>
      <rPr>
        <sz val="12"/>
        <rFont val="宋体"/>
        <family val="3"/>
        <charset val="134"/>
      </rPr>
      <t>737/738</t>
    </r>
    <phoneticPr fontId="3" type="noConversion"/>
  </si>
  <si>
    <t>华夏</t>
    <phoneticPr fontId="3" type="noConversion"/>
  </si>
  <si>
    <t>天津-扎兰屯</t>
    <phoneticPr fontId="3" type="noConversion"/>
  </si>
  <si>
    <r>
      <t>C</t>
    </r>
    <r>
      <rPr>
        <sz val="12"/>
        <rFont val="宋体"/>
        <family val="3"/>
        <charset val="134"/>
      </rPr>
      <t>RJ-900</t>
    </r>
    <phoneticPr fontId="3" type="noConversion"/>
  </si>
  <si>
    <t>民航华北局内许发（登）〔2017〕82号</t>
  </si>
  <si>
    <t>民航华北局内许发（登）〔2017〕83号</t>
  </si>
  <si>
    <t>东航</t>
    <phoneticPr fontId="3" type="noConversion"/>
  </si>
  <si>
    <t>北京首都-海拉尔</t>
    <phoneticPr fontId="3" type="noConversion"/>
  </si>
  <si>
    <t>东航</t>
    <phoneticPr fontId="3" type="noConversion"/>
  </si>
  <si>
    <t>石家庄-杭州</t>
    <phoneticPr fontId="3" type="noConversion"/>
  </si>
  <si>
    <t>太原-福州</t>
    <phoneticPr fontId="3" type="noConversion"/>
  </si>
  <si>
    <t>北京首都-赤峰</t>
    <phoneticPr fontId="3" type="noConversion"/>
  </si>
  <si>
    <t>春秋</t>
    <phoneticPr fontId="3" type="noConversion"/>
  </si>
  <si>
    <t>春秋</t>
    <phoneticPr fontId="3" type="noConversion"/>
  </si>
  <si>
    <t>呼和浩特-扬州</t>
    <phoneticPr fontId="3" type="noConversion"/>
  </si>
  <si>
    <r>
      <t>A</t>
    </r>
    <r>
      <rPr>
        <sz val="12"/>
        <rFont val="宋体"/>
        <family val="3"/>
        <charset val="134"/>
      </rPr>
      <t>320</t>
    </r>
    <phoneticPr fontId="3" type="noConversion"/>
  </si>
  <si>
    <t>川航</t>
    <phoneticPr fontId="3" type="noConversion"/>
  </si>
  <si>
    <t>天津-宁波</t>
    <phoneticPr fontId="3" type="noConversion"/>
  </si>
  <si>
    <r>
      <t>A</t>
    </r>
    <r>
      <rPr>
        <sz val="12"/>
        <rFont val="宋体"/>
        <family val="3"/>
        <charset val="134"/>
      </rPr>
      <t>321/320/319</t>
    </r>
    <phoneticPr fontId="3" type="noConversion"/>
  </si>
  <si>
    <t>天津-温州</t>
    <phoneticPr fontId="3" type="noConversion"/>
  </si>
  <si>
    <t>石家庄-泉州</t>
    <phoneticPr fontId="3" type="noConversion"/>
  </si>
  <si>
    <t>金鹏</t>
    <phoneticPr fontId="3" type="noConversion"/>
  </si>
  <si>
    <t>天津-深圳-宁波</t>
    <phoneticPr fontId="3" type="noConversion"/>
  </si>
  <si>
    <t>金鹏</t>
    <phoneticPr fontId="3" type="noConversion"/>
  </si>
  <si>
    <t>天津-宁波</t>
    <phoneticPr fontId="3" type="noConversion"/>
  </si>
  <si>
    <r>
      <t>B</t>
    </r>
    <r>
      <rPr>
        <sz val="12"/>
        <rFont val="宋体"/>
        <family val="3"/>
        <charset val="134"/>
      </rPr>
      <t>737-300</t>
    </r>
    <phoneticPr fontId="3" type="noConversion"/>
  </si>
  <si>
    <t>民航华北局内许发（登）〔2016〕（货）03号</t>
    <phoneticPr fontId="3" type="noConversion"/>
  </si>
  <si>
    <t>民航华北局内许发（注）〔2017〕18号</t>
  </si>
  <si>
    <t>民航华北局内许发（登）〔2017〕84号</t>
  </si>
  <si>
    <t>民航华北局内许发（登）〔2017〕85号</t>
  </si>
  <si>
    <t>民航华北局内许发（登）〔2017〕86号</t>
  </si>
  <si>
    <t>幸福</t>
    <phoneticPr fontId="3" type="noConversion"/>
  </si>
  <si>
    <t>阿拉善左旗-巴彦淖尔</t>
    <phoneticPr fontId="3" type="noConversion"/>
  </si>
  <si>
    <t>河北</t>
    <phoneticPr fontId="3" type="noConversion"/>
  </si>
  <si>
    <t>石家庄-呼和浩特</t>
    <phoneticPr fontId="3" type="noConversion"/>
  </si>
  <si>
    <t>天津</t>
    <phoneticPr fontId="3" type="noConversion"/>
  </si>
  <si>
    <t>呼和浩特-重庆</t>
    <phoneticPr fontId="3" type="noConversion"/>
  </si>
  <si>
    <t>A330/A321/A320/E90/E145</t>
    <phoneticPr fontId="3" type="noConversion"/>
  </si>
  <si>
    <t>河北</t>
    <phoneticPr fontId="3" type="noConversion"/>
  </si>
  <si>
    <t>石家庄-北海</t>
    <phoneticPr fontId="3" type="noConversion"/>
  </si>
  <si>
    <t>石家庄-桂林</t>
    <phoneticPr fontId="3" type="noConversion"/>
  </si>
  <si>
    <t>石家庄-西安-北海</t>
    <phoneticPr fontId="3" type="noConversion"/>
  </si>
  <si>
    <t>石家庄-长春</t>
    <phoneticPr fontId="3" type="noConversion"/>
  </si>
  <si>
    <t>石家庄-长沙</t>
    <phoneticPr fontId="3" type="noConversion"/>
  </si>
  <si>
    <t>幸福</t>
    <phoneticPr fontId="3" type="noConversion"/>
  </si>
  <si>
    <t>包头-榆林</t>
    <phoneticPr fontId="3" type="noConversion"/>
  </si>
  <si>
    <r>
      <t>M</t>
    </r>
    <r>
      <rPr>
        <sz val="12"/>
        <rFont val="宋体"/>
        <family val="3"/>
        <charset val="134"/>
      </rPr>
      <t>A60</t>
    </r>
    <phoneticPr fontId="3" type="noConversion"/>
  </si>
  <si>
    <t>民航华北局内许发（登）〔2017〕87号</t>
  </si>
  <si>
    <t>民航华北局内许发（登）〔2017〕88号</t>
  </si>
  <si>
    <t>民航华北局内许发（登）〔2017〕89号</t>
  </si>
  <si>
    <t>民航华北局内许发（注）〔2017〕19号</t>
  </si>
  <si>
    <t>民航华北局内许发（注）〔2017〕20号</t>
  </si>
  <si>
    <t>MA60</t>
    <phoneticPr fontId="3" type="noConversion"/>
  </si>
  <si>
    <t>奥凯</t>
    <phoneticPr fontId="3" type="noConversion"/>
  </si>
  <si>
    <t>天津-杭州-珠海</t>
    <phoneticPr fontId="3" type="noConversion"/>
  </si>
  <si>
    <t>A320/A319</t>
    <phoneticPr fontId="3" type="noConversion"/>
  </si>
  <si>
    <t>海拉尔-天津-兰州</t>
    <phoneticPr fontId="3" type="noConversion"/>
  </si>
  <si>
    <t>厦航</t>
    <phoneticPr fontId="3" type="noConversion"/>
  </si>
  <si>
    <t>石家庄-合肥</t>
    <phoneticPr fontId="3" type="noConversion"/>
  </si>
  <si>
    <t>幸福</t>
    <phoneticPr fontId="3" type="noConversion"/>
  </si>
  <si>
    <t>石家庄-东营-烟台</t>
    <phoneticPr fontId="3" type="noConversion"/>
  </si>
  <si>
    <t>成都</t>
    <phoneticPr fontId="3" type="noConversion"/>
  </si>
  <si>
    <t>呼和浩特-兰州-南宁</t>
    <phoneticPr fontId="3" type="noConversion"/>
  </si>
  <si>
    <t>A320</t>
    <phoneticPr fontId="3" type="noConversion"/>
  </si>
  <si>
    <t>民航华北局内许发（登）〔2018〕01号</t>
    <phoneticPr fontId="3" type="noConversion"/>
  </si>
  <si>
    <t>民航华北局内许发（登）〔2018〕02号</t>
  </si>
  <si>
    <t>民航华北局内许发（登）〔2018〕03号</t>
  </si>
  <si>
    <t>民航华北局内许发（登）〔2018〕04号</t>
  </si>
  <si>
    <t>民航华北局内许发（登）〔2018〕05号</t>
  </si>
  <si>
    <t>2017/18冬春季中及日常</t>
    <phoneticPr fontId="3" type="noConversion"/>
  </si>
  <si>
    <t>民航华北局内许发（注）〔2018〕01号</t>
    <phoneticPr fontId="3" type="noConversion"/>
  </si>
  <si>
    <t>瑞丽</t>
    <phoneticPr fontId="3" type="noConversion"/>
  </si>
  <si>
    <t>包头-天津</t>
    <phoneticPr fontId="3" type="noConversion"/>
  </si>
  <si>
    <t>737/738</t>
    <phoneticPr fontId="3" type="noConversion"/>
  </si>
  <si>
    <t>1......</t>
  </si>
  <si>
    <t>民航华北局内许发（登）〔2018〕06号</t>
  </si>
  <si>
    <t>潍坊</t>
    <phoneticPr fontId="3" type="noConversion"/>
  </si>
  <si>
    <t>成都</t>
    <phoneticPr fontId="3" type="noConversion"/>
  </si>
  <si>
    <t>呼和浩特-乌兰浩特</t>
    <phoneticPr fontId="3" type="noConversion"/>
  </si>
  <si>
    <r>
      <t>A</t>
    </r>
    <r>
      <rPr>
        <sz val="12"/>
        <rFont val="宋体"/>
        <family val="3"/>
        <charset val="134"/>
      </rPr>
      <t>RJ21/A320/A319</t>
    </r>
    <phoneticPr fontId="3" type="noConversion"/>
  </si>
  <si>
    <t>九元</t>
    <phoneticPr fontId="3" type="noConversion"/>
  </si>
  <si>
    <t>天津</t>
    <phoneticPr fontId="3" type="noConversion"/>
  </si>
  <si>
    <t>天津-大同-呼和浩特</t>
    <phoneticPr fontId="3" type="noConversion"/>
  </si>
  <si>
    <t>天津-南昌-井冈山</t>
    <phoneticPr fontId="3" type="noConversion"/>
  </si>
  <si>
    <t>天津-通辽-满洲里</t>
    <phoneticPr fontId="3" type="noConversion"/>
  </si>
  <si>
    <t>天津-十堰-武汉</t>
    <phoneticPr fontId="3" type="noConversion"/>
  </si>
  <si>
    <t>天津-扬州-海口</t>
    <phoneticPr fontId="3" type="noConversion"/>
  </si>
  <si>
    <t>兰州-银川-呼和浩特</t>
    <phoneticPr fontId="3" type="noConversion"/>
  </si>
  <si>
    <t>天津</t>
    <phoneticPr fontId="3" type="noConversion"/>
  </si>
  <si>
    <t>赤峰-呼和浩特</t>
    <phoneticPr fontId="3" type="noConversion"/>
  </si>
  <si>
    <t>天津</t>
    <phoneticPr fontId="3" type="noConversion"/>
  </si>
  <si>
    <t>天津-武汉-三亚</t>
    <phoneticPr fontId="3" type="noConversion"/>
  </si>
  <si>
    <t>呼和浩特-二连浩特</t>
    <phoneticPr fontId="3" type="noConversion"/>
  </si>
  <si>
    <t>呼和浩特-乌海</t>
    <phoneticPr fontId="3" type="noConversion"/>
  </si>
  <si>
    <t>天津-阜阳-厦门</t>
    <phoneticPr fontId="3" type="noConversion"/>
  </si>
  <si>
    <t>换发</t>
    <phoneticPr fontId="3" type="noConversion"/>
  </si>
  <si>
    <t>民航华北局内许发（登）〔2018〕07号</t>
  </si>
  <si>
    <t>海拉尔-呼和浩特</t>
    <phoneticPr fontId="3" type="noConversion"/>
  </si>
  <si>
    <t>A330/A320/A321/E90</t>
    <phoneticPr fontId="3" type="noConversion"/>
  </si>
  <si>
    <t>天津</t>
    <phoneticPr fontId="3" type="noConversion"/>
  </si>
  <si>
    <t>呼和浩特-巴彦淖尔-西安</t>
    <phoneticPr fontId="3" type="noConversion"/>
  </si>
  <si>
    <t>A330/A320/A321/E90</t>
    <phoneticPr fontId="3" type="noConversion"/>
  </si>
  <si>
    <t>呼和浩特-通辽</t>
    <phoneticPr fontId="3" type="noConversion"/>
  </si>
  <si>
    <t>呼和浩特-锡林浩特</t>
    <phoneticPr fontId="3" type="noConversion"/>
  </si>
  <si>
    <t>天津-大连</t>
    <phoneticPr fontId="3" type="noConversion"/>
  </si>
  <si>
    <t>天津-鄂尔多斯-乌鲁木齐</t>
    <phoneticPr fontId="3" type="noConversion"/>
  </si>
  <si>
    <t>天津-杭州</t>
    <phoneticPr fontId="3" type="noConversion"/>
  </si>
  <si>
    <t>天津-宁波</t>
    <phoneticPr fontId="3" type="noConversion"/>
  </si>
  <si>
    <t>天津-青岛-温州</t>
    <phoneticPr fontId="3" type="noConversion"/>
  </si>
  <si>
    <t>天津-西安-贵阳</t>
    <phoneticPr fontId="3" type="noConversion"/>
  </si>
  <si>
    <t>天津-西安-昆明</t>
    <phoneticPr fontId="3" type="noConversion"/>
  </si>
  <si>
    <t>天津-烟台</t>
    <phoneticPr fontId="3" type="noConversion"/>
  </si>
  <si>
    <t>天津-重庆</t>
    <phoneticPr fontId="3" type="noConversion"/>
  </si>
  <si>
    <t>春秋</t>
    <phoneticPr fontId="3" type="noConversion"/>
  </si>
  <si>
    <t>石家庄-成都</t>
    <phoneticPr fontId="3" type="noConversion"/>
  </si>
  <si>
    <r>
      <t>A</t>
    </r>
    <r>
      <rPr>
        <sz val="12"/>
        <rFont val="宋体"/>
        <family val="3"/>
        <charset val="134"/>
      </rPr>
      <t>320</t>
    </r>
    <phoneticPr fontId="3" type="noConversion"/>
  </si>
  <si>
    <t>石家庄-杭州</t>
    <phoneticPr fontId="3" type="noConversion"/>
  </si>
  <si>
    <t>石家庄-深圳</t>
    <phoneticPr fontId="3" type="noConversion"/>
  </si>
  <si>
    <t>石家庄-大连</t>
    <phoneticPr fontId="3" type="noConversion"/>
  </si>
  <si>
    <t>石家庄-南京</t>
    <phoneticPr fontId="3" type="noConversion"/>
  </si>
  <si>
    <t>石家庄-厦门</t>
    <phoneticPr fontId="3" type="noConversion"/>
  </si>
  <si>
    <t>石家庄-重庆</t>
    <phoneticPr fontId="3" type="noConversion"/>
  </si>
  <si>
    <t>石家庄-哈尔滨</t>
    <phoneticPr fontId="3" type="noConversion"/>
  </si>
  <si>
    <t>昆明</t>
    <phoneticPr fontId="3" type="noConversion"/>
  </si>
  <si>
    <t>太原-长沙</t>
    <phoneticPr fontId="3" type="noConversion"/>
  </si>
  <si>
    <t>河北</t>
    <phoneticPr fontId="3" type="noConversion"/>
  </si>
  <si>
    <t>石家庄-温州</t>
    <phoneticPr fontId="3" type="noConversion"/>
  </si>
  <si>
    <t>石家庄-琼海</t>
    <phoneticPr fontId="3" type="noConversion"/>
  </si>
  <si>
    <t>石家庄-长沙-琼海</t>
    <phoneticPr fontId="3" type="noConversion"/>
  </si>
  <si>
    <t>石家庄-临沂-温州</t>
    <phoneticPr fontId="3" type="noConversion"/>
  </si>
  <si>
    <t>石家庄-乌兰察布-二连浩特</t>
    <phoneticPr fontId="3" type="noConversion"/>
  </si>
  <si>
    <t>石家庄-西安</t>
    <phoneticPr fontId="3" type="noConversion"/>
  </si>
  <si>
    <t>石家庄-西安-绵阳</t>
    <phoneticPr fontId="3" type="noConversion"/>
  </si>
  <si>
    <t>石家庄-哈尔滨</t>
    <phoneticPr fontId="3" type="noConversion"/>
  </si>
  <si>
    <t>东航</t>
    <phoneticPr fontId="3" type="noConversion"/>
  </si>
  <si>
    <t>北京首都-太原</t>
    <phoneticPr fontId="3" type="noConversion"/>
  </si>
  <si>
    <t>太原-大同</t>
    <phoneticPr fontId="3" type="noConversion"/>
  </si>
  <si>
    <t>A319/A320/A321/A333/ B767/B737/B738</t>
    <phoneticPr fontId="3" type="noConversion"/>
  </si>
  <si>
    <t>A319/A320/A321/A333/ B767/B737/B738</t>
    <phoneticPr fontId="3" type="noConversion"/>
  </si>
  <si>
    <r>
      <rPr>
        <sz val="14"/>
        <rFont val="等线"/>
        <family val="2"/>
      </rPr>
      <t>呼和浩特</t>
    </r>
    <r>
      <rPr>
        <sz val="14"/>
        <rFont val="Calibri"/>
        <family val="2"/>
      </rPr>
      <t>-</t>
    </r>
    <r>
      <rPr>
        <sz val="14"/>
        <rFont val="等线"/>
        <family val="2"/>
      </rPr>
      <t>大连</t>
    </r>
    <phoneticPr fontId="3" type="noConversion"/>
  </si>
  <si>
    <t>奥凯</t>
    <phoneticPr fontId="3" type="noConversion"/>
  </si>
  <si>
    <t>天津-宁波-珠海</t>
    <phoneticPr fontId="3" type="noConversion"/>
  </si>
  <si>
    <t>天津-泉州-海口</t>
    <phoneticPr fontId="3" type="noConversion"/>
  </si>
  <si>
    <t>川航</t>
    <phoneticPr fontId="3" type="noConversion"/>
  </si>
  <si>
    <t>天津-桂林</t>
    <phoneticPr fontId="3" type="noConversion"/>
  </si>
  <si>
    <t>天津-珠海</t>
    <phoneticPr fontId="3" type="noConversion"/>
  </si>
  <si>
    <r>
      <rPr>
        <sz val="14"/>
        <rFont val="等线"/>
        <family val="2"/>
      </rPr>
      <t>邯郸</t>
    </r>
    <r>
      <rPr>
        <sz val="14"/>
        <rFont val="Calibri"/>
        <family val="2"/>
      </rPr>
      <t>-</t>
    </r>
    <r>
      <rPr>
        <sz val="14"/>
        <rFont val="等线"/>
        <family val="2"/>
      </rPr>
      <t>杭州</t>
    </r>
    <phoneticPr fontId="3" type="noConversion"/>
  </si>
  <si>
    <t>东海</t>
    <phoneticPr fontId="3" type="noConversion"/>
  </si>
  <si>
    <t>赤峰-海拉尔</t>
    <phoneticPr fontId="3" type="noConversion"/>
  </si>
  <si>
    <t>呼和浩特-海拉尔</t>
    <phoneticPr fontId="3" type="noConversion"/>
  </si>
  <si>
    <t>乌兰浩特-海拉尔</t>
    <phoneticPr fontId="3" type="noConversion"/>
  </si>
  <si>
    <t>东航</t>
    <phoneticPr fontId="3" type="noConversion"/>
  </si>
  <si>
    <t>太原-南宁</t>
    <phoneticPr fontId="3" type="noConversion"/>
  </si>
  <si>
    <t>湛江-太原</t>
    <phoneticPr fontId="3" type="noConversion"/>
  </si>
  <si>
    <t>鄂尔多斯-阜阳</t>
    <phoneticPr fontId="3" type="noConversion"/>
  </si>
  <si>
    <t>国航</t>
    <phoneticPr fontId="3" type="noConversion"/>
  </si>
  <si>
    <t>呼和浩特-西安</t>
    <phoneticPr fontId="3" type="noConversion"/>
  </si>
  <si>
    <t>天津-哈尔滨</t>
    <phoneticPr fontId="3" type="noConversion"/>
  </si>
  <si>
    <t>天津-银川</t>
    <phoneticPr fontId="3" type="noConversion"/>
  </si>
  <si>
    <t>呼和浩特-绵阳</t>
    <phoneticPr fontId="3" type="noConversion"/>
  </si>
  <si>
    <t>天津-库尔勒-乌鲁木齐</t>
    <phoneticPr fontId="3" type="noConversion"/>
  </si>
  <si>
    <t>天津-遵义茅台-昆明</t>
    <phoneticPr fontId="3" type="noConversion"/>
  </si>
  <si>
    <t>天津-惠州</t>
    <phoneticPr fontId="3" type="noConversion"/>
  </si>
  <si>
    <t>海航</t>
    <phoneticPr fontId="3" type="noConversion"/>
  </si>
  <si>
    <t>太原-昆明</t>
    <phoneticPr fontId="3" type="noConversion"/>
  </si>
  <si>
    <t>太原-西宁</t>
    <phoneticPr fontId="3" type="noConversion"/>
  </si>
  <si>
    <t>太原-大连-银川</t>
    <phoneticPr fontId="3" type="noConversion"/>
  </si>
  <si>
    <t>河北</t>
    <phoneticPr fontId="3" type="noConversion"/>
  </si>
  <si>
    <t>石家庄-宁波</t>
    <phoneticPr fontId="3" type="noConversion"/>
  </si>
  <si>
    <t>石家庄-绵阳</t>
    <phoneticPr fontId="3" type="noConversion"/>
  </si>
  <si>
    <t>石家庄-温州-珠海</t>
    <phoneticPr fontId="3" type="noConversion"/>
  </si>
  <si>
    <t>石家庄-遵义-海口</t>
    <phoneticPr fontId="3" type="noConversion"/>
  </si>
  <si>
    <t>石家庄-长沙-揭阳潮汕</t>
    <phoneticPr fontId="3" type="noConversion"/>
  </si>
  <si>
    <t>华夏</t>
    <phoneticPr fontId="3" type="noConversion"/>
  </si>
  <si>
    <t>天津-齐齐哈尔</t>
    <phoneticPr fontId="3" type="noConversion"/>
  </si>
  <si>
    <t>包头-太原-邯郸</t>
    <phoneticPr fontId="3" type="noConversion"/>
  </si>
  <si>
    <t>二连浩特-呼和浩特-阿拉善左旗</t>
    <phoneticPr fontId="3" type="noConversion"/>
  </si>
  <si>
    <t>江西</t>
    <phoneticPr fontId="3" type="noConversion"/>
  </si>
  <si>
    <t>天津-南昌-海口</t>
    <phoneticPr fontId="3" type="noConversion"/>
  </si>
  <si>
    <t>金鹏</t>
    <phoneticPr fontId="3" type="noConversion"/>
  </si>
  <si>
    <t>赤峰-呼和浩特</t>
    <phoneticPr fontId="3" type="noConversion"/>
  </si>
  <si>
    <t>昆明</t>
    <phoneticPr fontId="3" type="noConversion"/>
  </si>
  <si>
    <t>太原-长治-厦门</t>
    <phoneticPr fontId="3" type="noConversion"/>
  </si>
  <si>
    <t>太原-武汉</t>
    <phoneticPr fontId="3" type="noConversion"/>
  </si>
  <si>
    <t>太原-长治-贵阳</t>
    <phoneticPr fontId="3" type="noConversion"/>
  </si>
  <si>
    <t>厦航</t>
    <phoneticPr fontId="3" type="noConversion"/>
  </si>
  <si>
    <t>天津-长沙-三亚</t>
    <phoneticPr fontId="3" type="noConversion"/>
  </si>
  <si>
    <t>天津-泉州-海口</t>
    <phoneticPr fontId="3" type="noConversion"/>
  </si>
  <si>
    <t>天津-武汉-南宁</t>
    <phoneticPr fontId="3" type="noConversion"/>
  </si>
  <si>
    <t>山航</t>
    <phoneticPr fontId="3" type="noConversion"/>
  </si>
  <si>
    <t>石家庄-呼和浩特</t>
    <phoneticPr fontId="3" type="noConversion"/>
  </si>
  <si>
    <t>呼和浩特-赤峰</t>
    <phoneticPr fontId="3" type="noConversion"/>
  </si>
  <si>
    <t>秦皇岛-合肥-梧州</t>
    <phoneticPr fontId="3" type="noConversion"/>
  </si>
  <si>
    <t>深航</t>
    <phoneticPr fontId="3" type="noConversion"/>
  </si>
  <si>
    <t>呼和浩特-满洲里</t>
    <phoneticPr fontId="3" type="noConversion"/>
  </si>
  <si>
    <t>运城-杭州</t>
    <phoneticPr fontId="3" type="noConversion"/>
  </si>
  <si>
    <t>深航</t>
    <phoneticPr fontId="3" type="noConversion"/>
  </si>
  <si>
    <t>运城-海拉尔</t>
    <phoneticPr fontId="3" type="noConversion"/>
  </si>
  <si>
    <t>运城-呼和浩特</t>
    <phoneticPr fontId="3" type="noConversion"/>
  </si>
  <si>
    <t>深航</t>
    <phoneticPr fontId="3" type="noConversion"/>
  </si>
  <si>
    <t>运城-三亚</t>
    <phoneticPr fontId="3" type="noConversion"/>
  </si>
  <si>
    <t>运城-丽江</t>
    <phoneticPr fontId="3" type="noConversion"/>
  </si>
  <si>
    <t>呼和浩特-唐山-杭州</t>
    <phoneticPr fontId="3" type="noConversion"/>
  </si>
  <si>
    <t>天津</t>
    <phoneticPr fontId="3" type="noConversion"/>
  </si>
  <si>
    <t>呼和浩特-天津-烟台</t>
    <phoneticPr fontId="3" type="noConversion"/>
  </si>
  <si>
    <t>锡林浩特-呼和浩特-重庆</t>
    <phoneticPr fontId="3" type="noConversion"/>
  </si>
  <si>
    <t>天津</t>
    <phoneticPr fontId="3" type="noConversion"/>
  </si>
  <si>
    <t>天津-大同</t>
    <phoneticPr fontId="3" type="noConversion"/>
  </si>
  <si>
    <t>天津-东营-重庆</t>
    <phoneticPr fontId="3" type="noConversion"/>
  </si>
  <si>
    <t>天津-庆阳-兰州</t>
    <phoneticPr fontId="3" type="noConversion"/>
  </si>
  <si>
    <t>幸福</t>
    <phoneticPr fontId="3" type="noConversion"/>
  </si>
  <si>
    <t>乌海-包头</t>
    <phoneticPr fontId="3" type="noConversion"/>
  </si>
  <si>
    <t>北京首都-二连浩特</t>
    <phoneticPr fontId="3" type="noConversion"/>
  </si>
  <si>
    <t>北京首都-包头</t>
    <phoneticPr fontId="3" type="noConversion"/>
  </si>
  <si>
    <t>包头-郑州-三亚</t>
    <phoneticPr fontId="3" type="noConversion"/>
  </si>
  <si>
    <t>呼和浩特-武汉-海口</t>
    <phoneticPr fontId="3" type="noConversion"/>
  </si>
  <si>
    <t>A319/A320</t>
    <phoneticPr fontId="3" type="noConversion"/>
  </si>
  <si>
    <t>国航</t>
    <phoneticPr fontId="3" type="noConversion"/>
  </si>
  <si>
    <t>北京首都-大同</t>
    <phoneticPr fontId="3" type="noConversion"/>
  </si>
  <si>
    <t>B738</t>
    <phoneticPr fontId="3" type="noConversion"/>
  </si>
  <si>
    <t>北京首都-鄂尔多斯</t>
    <phoneticPr fontId="3" type="noConversion"/>
  </si>
  <si>
    <t>北京首都-海拉尔</t>
    <phoneticPr fontId="3" type="noConversion"/>
  </si>
  <si>
    <t>北京首都-包头</t>
    <phoneticPr fontId="3" type="noConversion"/>
  </si>
  <si>
    <t>北京首都-运城</t>
    <phoneticPr fontId="3" type="noConversion"/>
  </si>
  <si>
    <t>北京首都-锡林浩特</t>
    <phoneticPr fontId="3" type="noConversion"/>
  </si>
  <si>
    <t>北京首都-通辽</t>
    <phoneticPr fontId="3" type="noConversion"/>
  </si>
  <si>
    <t>北京首都-乌兰浩特</t>
    <phoneticPr fontId="3" type="noConversion"/>
  </si>
  <si>
    <t>天津-深圳</t>
    <phoneticPr fontId="3" type="noConversion"/>
  </si>
  <si>
    <t>天津-厦门</t>
    <phoneticPr fontId="3" type="noConversion"/>
  </si>
  <si>
    <t>2018夏秋换季</t>
    <phoneticPr fontId="3" type="noConversion"/>
  </si>
  <si>
    <t>幸福</t>
    <phoneticPr fontId="3" type="noConversion"/>
  </si>
  <si>
    <t>天津-太原-榆林</t>
    <phoneticPr fontId="3" type="noConversion"/>
  </si>
  <si>
    <t>华夏</t>
    <phoneticPr fontId="3" type="noConversion"/>
  </si>
  <si>
    <t>天津-乌兰察布-鄂尔多斯-西安</t>
    <phoneticPr fontId="3" type="noConversion"/>
  </si>
  <si>
    <t>呼和浩特-通辽-满洲里</t>
    <phoneticPr fontId="3" type="noConversion"/>
  </si>
  <si>
    <t>呼和浩特-乌兰浩特-沈阳</t>
    <phoneticPr fontId="3" type="noConversion"/>
  </si>
  <si>
    <t>呼和浩特-沈阳</t>
    <phoneticPr fontId="3" type="noConversion"/>
  </si>
  <si>
    <t>呼和浩特-天津</t>
    <phoneticPr fontId="3" type="noConversion"/>
  </si>
  <si>
    <t>天津-乌兰察布</t>
    <phoneticPr fontId="3" type="noConversion"/>
  </si>
  <si>
    <t>海航</t>
    <phoneticPr fontId="3" type="noConversion"/>
  </si>
  <si>
    <t>贵阳-太原</t>
    <phoneticPr fontId="3" type="noConversion"/>
  </si>
  <si>
    <t>青岛-太原</t>
    <phoneticPr fontId="3" type="noConversion"/>
  </si>
  <si>
    <t>桂林</t>
    <phoneticPr fontId="3" type="noConversion"/>
  </si>
  <si>
    <t>天津-武夷山</t>
    <phoneticPr fontId="3" type="noConversion"/>
  </si>
  <si>
    <t>MA60</t>
    <phoneticPr fontId="3" type="noConversion"/>
  </si>
  <si>
    <t>B737F/B757F</t>
    <phoneticPr fontId="3" type="noConversion"/>
  </si>
  <si>
    <t>B737-800</t>
    <phoneticPr fontId="3" type="noConversion"/>
  </si>
  <si>
    <t>运城-海口</t>
    <phoneticPr fontId="3" type="noConversion"/>
  </si>
  <si>
    <t>呼和浩特-合肥</t>
    <phoneticPr fontId="3" type="noConversion"/>
  </si>
  <si>
    <t>天津-西安</t>
    <phoneticPr fontId="3" type="noConversion"/>
  </si>
  <si>
    <t>海拉尔-大庆</t>
    <phoneticPr fontId="3" type="noConversion"/>
  </si>
  <si>
    <t>呼和浩特-沈阳-海拉尔</t>
    <phoneticPr fontId="3" type="noConversion"/>
  </si>
  <si>
    <t>呼和浩特-巴彦淖尔-兰州</t>
    <phoneticPr fontId="3" type="noConversion"/>
  </si>
  <si>
    <t>呼和浩特-天津-宁波</t>
    <phoneticPr fontId="3" type="noConversion"/>
  </si>
  <si>
    <t>天津-遵义-海口</t>
    <phoneticPr fontId="3" type="noConversion"/>
  </si>
  <si>
    <t>天津-衡阳-北海</t>
    <phoneticPr fontId="3" type="noConversion"/>
  </si>
  <si>
    <r>
      <t>呼和浩特</t>
    </r>
    <r>
      <rPr>
        <sz val="14"/>
        <color indexed="8"/>
        <rFont val="仿宋_GB2312"/>
        <family val="3"/>
        <charset val="134"/>
      </rPr>
      <t>-</t>
    </r>
    <r>
      <rPr>
        <sz val="14"/>
        <color indexed="8"/>
        <rFont val="宋体"/>
        <family val="3"/>
        <charset val="134"/>
        <scheme val="minor"/>
      </rPr>
      <t>揭阳潮汕</t>
    </r>
    <phoneticPr fontId="3" type="noConversion"/>
  </si>
  <si>
    <r>
      <t>呼和浩特</t>
    </r>
    <r>
      <rPr>
        <sz val="14"/>
        <color indexed="8"/>
        <rFont val="仿宋_GB2312"/>
        <family val="3"/>
        <charset val="134"/>
      </rPr>
      <t>-</t>
    </r>
    <r>
      <rPr>
        <sz val="14"/>
        <color indexed="8"/>
        <rFont val="宋体"/>
        <family val="3"/>
        <charset val="134"/>
        <scheme val="minor"/>
      </rPr>
      <t>烟台</t>
    </r>
    <phoneticPr fontId="3" type="noConversion"/>
  </si>
  <si>
    <t>天津-义乌</t>
    <phoneticPr fontId="3" type="noConversion"/>
  </si>
  <si>
    <t>B737/B738</t>
    <phoneticPr fontId="3" type="noConversion"/>
  </si>
  <si>
    <t>A333/A319/A320/A321/B73L/B767/B737/B738</t>
    <phoneticPr fontId="3" type="noConversion"/>
  </si>
  <si>
    <t>B738/A330/B787</t>
    <phoneticPr fontId="3" type="noConversion"/>
  </si>
  <si>
    <t>B737-800</t>
    <phoneticPr fontId="3" type="noConversion"/>
  </si>
  <si>
    <t>A330/A320/A321/E90</t>
  </si>
  <si>
    <t>B73G/B738/B7M8/B752</t>
    <phoneticPr fontId="3" type="noConversion"/>
  </si>
  <si>
    <t>天津-厦门-海口</t>
    <phoneticPr fontId="3" type="noConversion"/>
  </si>
  <si>
    <t>天津-西安-重庆</t>
    <phoneticPr fontId="3" type="noConversion"/>
  </si>
  <si>
    <t>A321/320/319</t>
    <phoneticPr fontId="3" type="noConversion"/>
  </si>
  <si>
    <t>海拉尔-重庆</t>
    <phoneticPr fontId="3" type="noConversion"/>
  </si>
  <si>
    <t>天津-长沙-珠海</t>
    <phoneticPr fontId="3" type="noConversion"/>
  </si>
  <si>
    <t>天津-沈阳-佳木斯</t>
    <phoneticPr fontId="3" type="noConversion"/>
  </si>
  <si>
    <t>天津-锡林浩特</t>
    <phoneticPr fontId="3" type="noConversion"/>
  </si>
  <si>
    <t>海口-临汾-呼和浩特</t>
    <phoneticPr fontId="3" type="noConversion"/>
  </si>
  <si>
    <t>呼和浩特-临沂-宁波</t>
    <phoneticPr fontId="3" type="noConversion"/>
  </si>
  <si>
    <t>天津-日照-海口</t>
    <phoneticPr fontId="3" type="noConversion"/>
  </si>
  <si>
    <t>天津-长治-桂林</t>
    <phoneticPr fontId="3" type="noConversion"/>
  </si>
  <si>
    <t>天津-长治-三亚</t>
    <phoneticPr fontId="3" type="noConversion"/>
  </si>
  <si>
    <t>天津-西安-乌鲁木齐</t>
    <phoneticPr fontId="3" type="noConversion"/>
  </si>
  <si>
    <t>民航华北局内许发（登）（货）〔2014〕55号</t>
    <phoneticPr fontId="3" type="noConversion"/>
  </si>
  <si>
    <t>民航华北局内许发（登）〔2018〕08号</t>
  </si>
  <si>
    <t>民航华北局内许发（登）〔2018〕09号</t>
  </si>
  <si>
    <t>民航华北局内许发（登）〔2018〕10号</t>
  </si>
  <si>
    <t>民航华北局内许发（登）〔2018〕11号</t>
  </si>
  <si>
    <t>民航华北局内许发（登）〔2018〕12号</t>
  </si>
  <si>
    <t>民航华北局内许发（登）〔2018〕13号</t>
  </si>
  <si>
    <t>民航华北局内许发（登）〔2018〕14号</t>
  </si>
  <si>
    <t>民航华北局内许发（登）〔2018〕15号</t>
  </si>
  <si>
    <t>民航华北局内许发（登）〔2018〕16号</t>
  </si>
  <si>
    <t>民航华北局内许发（登）〔2018〕17号</t>
  </si>
  <si>
    <t>民航华北局内许发（登）〔2018〕18号</t>
  </si>
  <si>
    <t>民航华北局内许发（登）〔2018〕19号</t>
  </si>
  <si>
    <t>民航华北局内许发（登）〔2018〕20号</t>
  </si>
  <si>
    <t>民航华北局内许发（登）〔2018〕21号</t>
  </si>
  <si>
    <t>民航华北局内许发（登）〔2018〕22号</t>
  </si>
  <si>
    <t>民航华北局内许发（登）〔2018〕23号</t>
  </si>
  <si>
    <t>民航华北局内许发（登）〔2018〕24号</t>
  </si>
  <si>
    <t>民航华北局内许发（登）〔2018〕25号</t>
  </si>
  <si>
    <t>民航华北局内许发（登）〔2018〕26号</t>
  </si>
  <si>
    <t>民航华北局内许发（注）〔2018〕02号</t>
  </si>
  <si>
    <t>民航华北局内许发（注）〔2018〕03号</t>
  </si>
  <si>
    <t>民航华北局内许发（注）〔2018〕04号</t>
  </si>
  <si>
    <t>民航华北局内许发（注）〔2018〕05号</t>
  </si>
  <si>
    <t>民航华北局内许发（注）〔2018〕06号</t>
  </si>
  <si>
    <t>民航华北局内许发（注）〔2018〕07号</t>
  </si>
  <si>
    <t>民航华北局内许发（注）〔2018〕08号</t>
  </si>
  <si>
    <t>民航华北局内许发（注）〔2018〕09号</t>
  </si>
  <si>
    <t>圆通</t>
    <phoneticPr fontId="3" type="noConversion"/>
  </si>
  <si>
    <t>河北</t>
    <phoneticPr fontId="3" type="noConversion"/>
  </si>
  <si>
    <t>石家庄-长春</t>
    <phoneticPr fontId="3" type="noConversion"/>
  </si>
  <si>
    <t>石家庄-长沙</t>
    <phoneticPr fontId="3" type="noConversion"/>
  </si>
  <si>
    <t>石家庄-合肥</t>
    <phoneticPr fontId="3" type="noConversion"/>
  </si>
  <si>
    <t>石家庄-济宁-海口</t>
    <phoneticPr fontId="3" type="noConversion"/>
  </si>
  <si>
    <t>石家庄-连云港-琼海</t>
    <phoneticPr fontId="3" type="noConversion"/>
  </si>
  <si>
    <t>石家庄-宁波-珠海</t>
    <phoneticPr fontId="3" type="noConversion"/>
  </si>
  <si>
    <t>厦门-长治-太原</t>
    <phoneticPr fontId="3" type="noConversion"/>
  </si>
  <si>
    <t>厦门-郑州-呼和浩特</t>
    <phoneticPr fontId="3" type="noConversion"/>
  </si>
  <si>
    <t>太原-福州</t>
    <phoneticPr fontId="3" type="noConversion"/>
  </si>
  <si>
    <t>太原-哈尔滨</t>
    <phoneticPr fontId="3" type="noConversion"/>
  </si>
  <si>
    <t>太原-海拉尔</t>
    <phoneticPr fontId="3" type="noConversion"/>
  </si>
  <si>
    <t>太原-呼和浩特</t>
    <phoneticPr fontId="3" type="noConversion"/>
  </si>
  <si>
    <t>太原-南昌-厦门</t>
    <phoneticPr fontId="3" type="noConversion"/>
  </si>
  <si>
    <t>太原-琼海</t>
    <phoneticPr fontId="3" type="noConversion"/>
  </si>
  <si>
    <t>张家口</t>
    <phoneticPr fontId="3" type="noConversion"/>
  </si>
  <si>
    <t>幸福</t>
    <phoneticPr fontId="3" type="noConversion"/>
  </si>
  <si>
    <t>阿拉善左旗-兰州</t>
    <phoneticPr fontId="3" type="noConversion"/>
  </si>
  <si>
    <t>阿拉善左旗-额济纳旗</t>
    <phoneticPr fontId="3" type="noConversion"/>
  </si>
  <si>
    <t>民航华北局内许发（注）〔2018〕10号</t>
  </si>
  <si>
    <t>民航华北局内许发（注）〔2018〕11号</t>
  </si>
  <si>
    <t>民航华北局内许发（注）〔2018〕12号</t>
  </si>
  <si>
    <t>华夏</t>
    <phoneticPr fontId="3" type="noConversion"/>
  </si>
  <si>
    <t>天津-怀化</t>
    <phoneticPr fontId="3" type="noConversion"/>
  </si>
  <si>
    <t>CRJ-900</t>
    <phoneticPr fontId="3" type="noConversion"/>
  </si>
  <si>
    <t>天津-松原-牡丹江</t>
    <phoneticPr fontId="3" type="noConversion"/>
  </si>
  <si>
    <t>呼和浩特-西宁</t>
    <phoneticPr fontId="3" type="noConversion"/>
  </si>
  <si>
    <t>2018夏秋日常</t>
    <phoneticPr fontId="3" type="noConversion"/>
  </si>
  <si>
    <t>天津-哈尔滨</t>
    <phoneticPr fontId="3" type="noConversion"/>
  </si>
  <si>
    <t>厦航</t>
    <phoneticPr fontId="3" type="noConversion"/>
  </si>
  <si>
    <t>天津-泉州</t>
    <phoneticPr fontId="3" type="noConversion"/>
  </si>
  <si>
    <t>天津-三亚</t>
    <phoneticPr fontId="3" type="noConversion"/>
  </si>
  <si>
    <t>天津-武汉-昆明</t>
    <phoneticPr fontId="3" type="noConversion"/>
  </si>
  <si>
    <t>天津-武汉-珠海</t>
    <phoneticPr fontId="3" type="noConversion"/>
  </si>
  <si>
    <t>天津-长春</t>
    <phoneticPr fontId="3" type="noConversion"/>
  </si>
  <si>
    <t>天津-银川</t>
    <phoneticPr fontId="3" type="noConversion"/>
  </si>
  <si>
    <t>国航</t>
    <phoneticPr fontId="3" type="noConversion"/>
  </si>
  <si>
    <r>
      <t>B</t>
    </r>
    <r>
      <rPr>
        <sz val="12"/>
        <rFont val="宋体"/>
        <family val="3"/>
        <charset val="134"/>
      </rPr>
      <t>738</t>
    </r>
    <phoneticPr fontId="3" type="noConversion"/>
  </si>
  <si>
    <t>天津-昆明</t>
    <phoneticPr fontId="3" type="noConversion"/>
  </si>
  <si>
    <t>北京首都-巴彦淖尔</t>
    <phoneticPr fontId="3" type="noConversion"/>
  </si>
  <si>
    <t>北京首都-乌海</t>
    <phoneticPr fontId="3" type="noConversion"/>
  </si>
  <si>
    <t>换发</t>
    <phoneticPr fontId="3" type="noConversion"/>
  </si>
  <si>
    <t>民航华北局内许发（登）〔2018〕27号</t>
  </si>
  <si>
    <t>民航华北局内许发（登）〔2018〕28号</t>
  </si>
  <si>
    <t>民航华北局内许发（注）〔2018〕13号</t>
  </si>
  <si>
    <t>幸福</t>
    <phoneticPr fontId="3" type="noConversion"/>
  </si>
  <si>
    <t>奥凯</t>
    <phoneticPr fontId="3" type="noConversion"/>
  </si>
  <si>
    <t>天津-桂林</t>
    <phoneticPr fontId="3" type="noConversion"/>
  </si>
  <si>
    <t>奥凯</t>
    <phoneticPr fontId="3" type="noConversion"/>
  </si>
  <si>
    <t>天津-福州</t>
    <phoneticPr fontId="3" type="noConversion"/>
  </si>
  <si>
    <t>奥凯</t>
    <phoneticPr fontId="3" type="noConversion"/>
  </si>
  <si>
    <t>天津-西安</t>
    <phoneticPr fontId="3" type="noConversion"/>
  </si>
  <si>
    <t>换发</t>
    <phoneticPr fontId="3" type="noConversion"/>
  </si>
  <si>
    <t>阿拉善左旗-鄂尔多斯</t>
    <phoneticPr fontId="3" type="noConversion"/>
  </si>
  <si>
    <t>呼和浩特-珠海</t>
    <phoneticPr fontId="3" type="noConversion"/>
  </si>
  <si>
    <t>天津</t>
    <phoneticPr fontId="3" type="noConversion"/>
  </si>
  <si>
    <t>天津-长治-海口</t>
    <phoneticPr fontId="3" type="noConversion"/>
  </si>
  <si>
    <t>天津-宜宾</t>
    <phoneticPr fontId="3" type="noConversion"/>
  </si>
  <si>
    <t>天津-银川-兰州</t>
    <phoneticPr fontId="3" type="noConversion"/>
  </si>
  <si>
    <t>合肥-郑州-呼和浩特</t>
    <phoneticPr fontId="3" type="noConversion"/>
  </si>
  <si>
    <t>天津-牡丹江</t>
    <phoneticPr fontId="3" type="noConversion"/>
  </si>
  <si>
    <t>鄂尔多斯-南京</t>
    <phoneticPr fontId="3" type="noConversion"/>
  </si>
  <si>
    <t>海拉尔-呼和浩特-济南</t>
    <phoneticPr fontId="3" type="noConversion"/>
  </si>
  <si>
    <t>呼和浩特-阿拉善左旗-西安</t>
    <phoneticPr fontId="3" type="noConversion"/>
  </si>
  <si>
    <t>呼和浩特-满洲里</t>
    <phoneticPr fontId="3" type="noConversion"/>
  </si>
  <si>
    <t>呼和浩特-长沙</t>
    <phoneticPr fontId="3" type="noConversion"/>
  </si>
  <si>
    <t>呼和浩特-重庆-海口</t>
    <phoneticPr fontId="3" type="noConversion"/>
  </si>
  <si>
    <t>天津-鄂尔多斯-银川</t>
    <phoneticPr fontId="3" type="noConversion"/>
  </si>
  <si>
    <t>天津-兰州-乌鲁木齐</t>
    <phoneticPr fontId="3" type="noConversion"/>
  </si>
  <si>
    <t>天津-临沂-义乌</t>
    <phoneticPr fontId="3" type="noConversion"/>
  </si>
  <si>
    <t>天津-西安-呼和浩特</t>
    <phoneticPr fontId="3" type="noConversion"/>
  </si>
  <si>
    <t>乌鲁木齐-银川-天津</t>
    <phoneticPr fontId="3" type="noConversion"/>
  </si>
  <si>
    <t>呼和浩特-郑州-南昌</t>
    <phoneticPr fontId="3" type="noConversion"/>
  </si>
  <si>
    <t>阿拉善左旗-呼和浩特</t>
    <phoneticPr fontId="3" type="noConversion"/>
  </si>
  <si>
    <t>民航华北局内许发（登）〔2018〕29号</t>
  </si>
  <si>
    <t>民航华北局内许发（注）〔2018〕14号</t>
  </si>
  <si>
    <t>民航华北局内许发（注）〔2018〕15号</t>
  </si>
  <si>
    <t>民航华北局内许发（注）〔2018〕16号</t>
  </si>
  <si>
    <t>华夏</t>
    <phoneticPr fontId="3" type="noConversion"/>
  </si>
  <si>
    <t>通辽-济南</t>
    <phoneticPr fontId="3" type="noConversion"/>
  </si>
  <si>
    <t>山航</t>
    <phoneticPr fontId="3" type="noConversion"/>
  </si>
  <si>
    <t>满洲里-石家庄</t>
    <phoneticPr fontId="3" type="noConversion"/>
  </si>
  <si>
    <t>呼和浩特-南宁</t>
    <phoneticPr fontId="3" type="noConversion"/>
  </si>
  <si>
    <t>海拉尔-石家庄</t>
    <phoneticPr fontId="3" type="noConversion"/>
  </si>
  <si>
    <t>石家庄-黄山-珠海</t>
    <phoneticPr fontId="3" type="noConversion"/>
  </si>
  <si>
    <t>鄂尔多斯-长沙</t>
    <phoneticPr fontId="3" type="noConversion"/>
  </si>
  <si>
    <t>鄂尔多斯-银川</t>
    <phoneticPr fontId="3" type="noConversion"/>
  </si>
  <si>
    <t>2018夏秋季中</t>
    <phoneticPr fontId="3" type="noConversion"/>
  </si>
  <si>
    <t>幸福</t>
    <phoneticPr fontId="3" type="noConversion"/>
  </si>
  <si>
    <t>天津-沈阳-延吉</t>
    <phoneticPr fontId="3" type="noConversion"/>
  </si>
  <si>
    <t>天津-呼和浩特-阿拉善左旗</t>
    <phoneticPr fontId="3" type="noConversion"/>
  </si>
  <si>
    <t>航空公司二字码</t>
  </si>
  <si>
    <t>航空公司三字码</t>
  </si>
  <si>
    <t>航空公司英文名</t>
  </si>
  <si>
    <t>航空公司中文名</t>
  </si>
  <si>
    <t>基地机场三字码</t>
  </si>
  <si>
    <t>中文简称</t>
  </si>
  <si>
    <t>客货运标识</t>
  </si>
  <si>
    <t>所属地区标识</t>
  </si>
  <si>
    <t>是否注销</t>
  </si>
  <si>
    <t>CA</t>
  </si>
  <si>
    <t>CCA</t>
  </si>
  <si>
    <t>CHINAAIRPORT</t>
  </si>
  <si>
    <t>中国国际航空公司</t>
  </si>
  <si>
    <t>客运</t>
  </si>
  <si>
    <t>国内</t>
  </si>
  <si>
    <t>否</t>
  </si>
  <si>
    <t>MU</t>
  </si>
  <si>
    <t>CES</t>
  </si>
  <si>
    <t>CHINA EASTERN</t>
  </si>
  <si>
    <t>中国东方航空公司</t>
  </si>
  <si>
    <t>SHA</t>
  </si>
  <si>
    <t>客货</t>
  </si>
  <si>
    <t>HU</t>
  </si>
  <si>
    <t>CHH</t>
  </si>
  <si>
    <t>HAINAN AIRLINES</t>
  </si>
  <si>
    <t>海南航空股份有限公司</t>
  </si>
  <si>
    <t>HAK</t>
  </si>
  <si>
    <t>IJ</t>
  </si>
  <si>
    <t>GWL</t>
  </si>
  <si>
    <t>GREATWALL AIRLINES LTD.</t>
  </si>
  <si>
    <t>长城航空有限公司</t>
  </si>
  <si>
    <t>长城</t>
  </si>
  <si>
    <t>货运</t>
  </si>
  <si>
    <t>是</t>
  </si>
  <si>
    <t>8C</t>
  </si>
  <si>
    <t>DXH</t>
  </si>
  <si>
    <t>EastStar</t>
  </si>
  <si>
    <t>东星航空有限公司</t>
  </si>
  <si>
    <t>WUH</t>
  </si>
  <si>
    <t>东星</t>
  </si>
  <si>
    <t>BK</t>
  </si>
  <si>
    <t>OKA</t>
  </si>
  <si>
    <t>AOKAI</t>
  </si>
  <si>
    <t>奥凯航空有限公司</t>
  </si>
  <si>
    <t>TSN</t>
  </si>
  <si>
    <t>9C</t>
  </si>
  <si>
    <t>CQH</t>
  </si>
  <si>
    <t>SPRING AIRLINES Co,.Ltd</t>
  </si>
  <si>
    <t>春秋航空股份有限公司</t>
  </si>
  <si>
    <t>CZ</t>
  </si>
  <si>
    <t>CSN</t>
  </si>
  <si>
    <t>CHINA SOUTHERN AIRLINES</t>
  </si>
  <si>
    <t>中国南方航空股份有限公司</t>
  </si>
  <si>
    <t>CAN</t>
  </si>
  <si>
    <t>MF</t>
  </si>
  <si>
    <t>CXA</t>
  </si>
  <si>
    <t>XIAMEN AIRLINES LTD</t>
  </si>
  <si>
    <t>厦门航空有限公司</t>
  </si>
  <si>
    <t>XMN</t>
  </si>
  <si>
    <t>3U</t>
  </si>
  <si>
    <t>CSC</t>
  </si>
  <si>
    <t>SICHUAN AIRLINES</t>
  </si>
  <si>
    <t>四川航空股份有限公司</t>
  </si>
  <si>
    <t>CTU</t>
  </si>
  <si>
    <t>SC</t>
  </si>
  <si>
    <t>CDG</t>
  </si>
  <si>
    <t>SHANDONG AIRLINES</t>
  </si>
  <si>
    <t>山东航空股份有限公司</t>
  </si>
  <si>
    <t>TNA</t>
  </si>
  <si>
    <t>CK</t>
  </si>
  <si>
    <t>CKK</t>
  </si>
  <si>
    <t>CHINA CARGO AIRLINES LTD</t>
  </si>
  <si>
    <t>中国货运航空有限公司</t>
  </si>
  <si>
    <t>中货航</t>
  </si>
  <si>
    <t>CF</t>
  </si>
  <si>
    <t>CYZ</t>
  </si>
  <si>
    <t>CHINA POST AIRLINES</t>
  </si>
  <si>
    <t>中国邮政航空有限责任公司</t>
  </si>
  <si>
    <t>EU</t>
  </si>
  <si>
    <t>UEA</t>
  </si>
  <si>
    <t>UNITED EAGLE AIRLINES Co,.Ltd</t>
  </si>
  <si>
    <t>成都航空有限公司</t>
  </si>
  <si>
    <t>KN</t>
  </si>
  <si>
    <t>CUA</t>
  </si>
  <si>
    <t>CHINA UNITED AIRLINES</t>
  </si>
  <si>
    <t>中国联合航空有限公司</t>
  </si>
  <si>
    <t>PEK</t>
  </si>
  <si>
    <t>8L</t>
  </si>
  <si>
    <t>LKE</t>
  </si>
  <si>
    <t>LUCKY AIR CO.,LTD</t>
  </si>
  <si>
    <t>云南祥鹏航空有限责任公司</t>
  </si>
  <si>
    <t>JHG</t>
  </si>
  <si>
    <t>祥鹏</t>
  </si>
  <si>
    <t>F4</t>
  </si>
  <si>
    <t>SHQ</t>
  </si>
  <si>
    <t>Shanghai Airlines Cargo</t>
  </si>
  <si>
    <t>上海国际货运航空有限公司</t>
  </si>
  <si>
    <t>PVG</t>
  </si>
  <si>
    <t>上货航</t>
  </si>
  <si>
    <t>HO</t>
  </si>
  <si>
    <t>DKH</t>
  </si>
  <si>
    <t>JUNEYAO AIRLINES CO,.LTD.</t>
  </si>
  <si>
    <t>G5</t>
  </si>
  <si>
    <t>HXA</t>
  </si>
  <si>
    <t>CHINA EXPRESS AIRLINES Co.,LTD</t>
  </si>
  <si>
    <t>华夏航空有限公司</t>
  </si>
  <si>
    <t>KWE</t>
  </si>
  <si>
    <t>ZH</t>
  </si>
  <si>
    <t>CSZ</t>
  </si>
  <si>
    <t>SHENZHEN AIRLINES</t>
  </si>
  <si>
    <t>深圳航空股份有限公司</t>
  </si>
  <si>
    <t>SZX</t>
  </si>
  <si>
    <t>JI</t>
  </si>
  <si>
    <t>JAE</t>
  </si>
  <si>
    <t>JADE CARGO INTERNATIONAL</t>
  </si>
  <si>
    <t>翡翠国际货运有限公司</t>
  </si>
  <si>
    <t>翡翠</t>
  </si>
  <si>
    <t>DZ</t>
  </si>
  <si>
    <t>EPA</t>
  </si>
  <si>
    <t>SHENZHEN DONGHAI AIRLINES</t>
  </si>
  <si>
    <t>深圳东海航空有限公司</t>
  </si>
  <si>
    <t>JD</t>
  </si>
  <si>
    <t>CBJ</t>
  </si>
  <si>
    <t>DEER AIR LTD.</t>
  </si>
  <si>
    <t>北京首都航空有限公司</t>
  </si>
  <si>
    <t>CN</t>
  </si>
  <si>
    <t>GDC</t>
  </si>
  <si>
    <t>Grand China Air Co,.Ltd.</t>
  </si>
  <si>
    <t>大新华航空有限公司</t>
  </si>
  <si>
    <t>FM</t>
  </si>
  <si>
    <t>CSH</t>
  </si>
  <si>
    <t>SHANGHAI AIRLINES</t>
  </si>
  <si>
    <t>上海航空股份有限公司</t>
  </si>
  <si>
    <t>GS</t>
  </si>
  <si>
    <t>GCR</t>
  </si>
  <si>
    <t>TIANJIN AIRLINES Co,.Ltd.</t>
  </si>
  <si>
    <t>天津航空有限责任公司</t>
  </si>
  <si>
    <t>OQ</t>
  </si>
  <si>
    <t>CQN</t>
  </si>
  <si>
    <t>CHONGQING AIRLINES</t>
  </si>
  <si>
    <t>重庆航空有限责任公司</t>
  </si>
  <si>
    <t>CKG</t>
  </si>
  <si>
    <t>重庆</t>
  </si>
  <si>
    <t>PN</t>
  </si>
  <si>
    <t>CHB</t>
  </si>
  <si>
    <t>CHINA WEST AIR CO,.LTD.</t>
  </si>
  <si>
    <t>西部航空有限责任公司</t>
  </si>
  <si>
    <t>西部</t>
  </si>
  <si>
    <t>KY</t>
  </si>
  <si>
    <t>KNA</t>
  </si>
  <si>
    <t>KUNMING AIRLINES CO,.LTD</t>
  </si>
  <si>
    <t>昆明航空有限公司</t>
  </si>
  <si>
    <t>KMG</t>
  </si>
  <si>
    <t>NS</t>
  </si>
  <si>
    <t>HBH</t>
  </si>
  <si>
    <t>HEBEI AIRLINES CO.,LTD</t>
  </si>
  <si>
    <t>河北航空有限公司</t>
  </si>
  <si>
    <t>SJW</t>
  </si>
  <si>
    <t>CX</t>
  </si>
  <si>
    <t>CPA</t>
  </si>
  <si>
    <t>国泰航空公司</t>
  </si>
  <si>
    <t>HKG</t>
  </si>
  <si>
    <t>国泰</t>
  </si>
  <si>
    <t>香港</t>
  </si>
  <si>
    <t>KA</t>
  </si>
  <si>
    <t>HDA</t>
  </si>
  <si>
    <t>DRAGON AIR</t>
  </si>
  <si>
    <t>港龙航空公司</t>
  </si>
  <si>
    <t>港龙</t>
  </si>
  <si>
    <t>HX</t>
  </si>
  <si>
    <t>CRK</t>
  </si>
  <si>
    <t>香港航空有限公司</t>
  </si>
  <si>
    <t>香港航空</t>
  </si>
  <si>
    <t>UO</t>
  </si>
  <si>
    <t>HKE</t>
  </si>
  <si>
    <t>香港快运航空有限公司</t>
  </si>
  <si>
    <t>香港快运</t>
  </si>
  <si>
    <t>NX</t>
  </si>
  <si>
    <t>AMU</t>
  </si>
  <si>
    <t>澳门航空公司</t>
  </si>
  <si>
    <t>MFM</t>
  </si>
  <si>
    <t>澳门航空</t>
  </si>
  <si>
    <t>澳门</t>
  </si>
  <si>
    <t>LD</t>
  </si>
  <si>
    <t>AHK</t>
  </si>
  <si>
    <t>华民航空公司</t>
  </si>
  <si>
    <t>华民</t>
  </si>
  <si>
    <t>GD</t>
  </si>
  <si>
    <t>GSC</t>
  </si>
  <si>
    <t>银河国际货运航空有限公司</t>
  </si>
  <si>
    <t>银河</t>
  </si>
  <si>
    <t>GE</t>
  </si>
  <si>
    <t>TransAsia</t>
  </si>
  <si>
    <t>复兴航空</t>
  </si>
  <si>
    <t>复兴</t>
  </si>
  <si>
    <t>台湾</t>
  </si>
  <si>
    <t>CI</t>
  </si>
  <si>
    <t>CAL</t>
  </si>
  <si>
    <t>CHINA AIRLINES</t>
  </si>
  <si>
    <t>中华航空股份有限公司</t>
  </si>
  <si>
    <t>华航</t>
  </si>
  <si>
    <t>BR</t>
  </si>
  <si>
    <t>EVA</t>
  </si>
  <si>
    <t>Eva</t>
  </si>
  <si>
    <t>长荣航空</t>
  </si>
  <si>
    <t>长荣</t>
  </si>
  <si>
    <t>B7</t>
  </si>
  <si>
    <t>UIA</t>
  </si>
  <si>
    <t>Glory</t>
  </si>
  <si>
    <t>立荣航空</t>
  </si>
  <si>
    <t>立荣</t>
  </si>
  <si>
    <t>AE</t>
  </si>
  <si>
    <t>MDA</t>
  </si>
  <si>
    <t>Mandarin</t>
  </si>
  <si>
    <t>华信航空</t>
  </si>
  <si>
    <t>华信</t>
  </si>
  <si>
    <t>CAO</t>
  </si>
  <si>
    <t>AirChinaCargoCo Ltd.</t>
  </si>
  <si>
    <t>中国国际货运航空有限公司</t>
  </si>
  <si>
    <t>国货航</t>
  </si>
  <si>
    <t>AA</t>
  </si>
  <si>
    <t>美洲航空</t>
  </si>
  <si>
    <t>国际</t>
  </si>
  <si>
    <t>AF</t>
  </si>
  <si>
    <t>AFR</t>
  </si>
  <si>
    <t>加拿大航空</t>
  </si>
  <si>
    <t>AH</t>
  </si>
  <si>
    <t>DAH</t>
  </si>
  <si>
    <t>阿尔及利亚航空公司</t>
  </si>
  <si>
    <t>AI</t>
  </si>
  <si>
    <t>AIC</t>
  </si>
  <si>
    <t>印度航空</t>
  </si>
  <si>
    <t>AK</t>
  </si>
  <si>
    <t>AXM</t>
  </si>
  <si>
    <t>亚洲航空</t>
  </si>
  <si>
    <t>AL</t>
  </si>
  <si>
    <t>TXC</t>
  </si>
  <si>
    <t>白俄罗斯货运</t>
  </si>
  <si>
    <t>AN</t>
  </si>
  <si>
    <t>AAA</t>
  </si>
  <si>
    <t>澳大利亚安捷航空</t>
  </si>
  <si>
    <t>AY</t>
  </si>
  <si>
    <t>AZA</t>
  </si>
  <si>
    <t>芬兰航空</t>
  </si>
  <si>
    <t>BA</t>
  </si>
  <si>
    <t>BAW</t>
  </si>
  <si>
    <t>英国航空</t>
  </si>
  <si>
    <t>BI</t>
  </si>
  <si>
    <t>RBA</t>
  </si>
  <si>
    <t>文莱皇家航空</t>
  </si>
  <si>
    <t>BWN</t>
  </si>
  <si>
    <t>9Y</t>
  </si>
  <si>
    <t>KZA</t>
  </si>
  <si>
    <t>AIR KAZAKHSTAN</t>
  </si>
  <si>
    <t>哈萨克斯坦航空公司</t>
  </si>
  <si>
    <t>ALA</t>
  </si>
  <si>
    <t>B2</t>
  </si>
  <si>
    <t>BRU</t>
  </si>
  <si>
    <t>白俄罗斯航空</t>
  </si>
  <si>
    <t>MSQ</t>
  </si>
  <si>
    <t>CO</t>
  </si>
  <si>
    <t>COA</t>
  </si>
  <si>
    <t>美国大陆航空</t>
  </si>
  <si>
    <t>CV</t>
  </si>
  <si>
    <t>CLX</t>
  </si>
  <si>
    <t>卢森堡货运航空</t>
  </si>
  <si>
    <t>LUX</t>
  </si>
  <si>
    <t>DL</t>
  </si>
  <si>
    <t>DLA</t>
  </si>
  <si>
    <t>美国达美航空</t>
  </si>
  <si>
    <t>DV</t>
  </si>
  <si>
    <t>VSV</t>
  </si>
  <si>
    <t>哈萨克斯坦SCAT航空</t>
  </si>
  <si>
    <t>8G</t>
  </si>
  <si>
    <t>GPE</t>
  </si>
  <si>
    <t>ANGEL</t>
  </si>
  <si>
    <t>安琪航空公司</t>
  </si>
  <si>
    <t>BKK</t>
  </si>
  <si>
    <t>DVL</t>
  </si>
  <si>
    <t>D7</t>
  </si>
  <si>
    <t>XAX</t>
  </si>
  <si>
    <t>马来西亚航空</t>
  </si>
  <si>
    <t>7X</t>
  </si>
  <si>
    <t>PEC</t>
  </si>
  <si>
    <t>PHLIPPINE CARGO AIRLINES</t>
  </si>
  <si>
    <t>菲律宾货运航空公司</t>
  </si>
  <si>
    <t>MNL</t>
  </si>
  <si>
    <t>6U</t>
  </si>
  <si>
    <t>UKR</t>
  </si>
  <si>
    <t>AIR UKRAINE</t>
  </si>
  <si>
    <t>乌克兰航空公司</t>
  </si>
  <si>
    <t>KBP</t>
  </si>
  <si>
    <t>EK</t>
  </si>
  <si>
    <t>BGS</t>
  </si>
  <si>
    <t>阿联酋航空</t>
  </si>
  <si>
    <t>3G</t>
  </si>
  <si>
    <t>AYZ</t>
  </si>
  <si>
    <t>ATLANT SOYUZ</t>
  </si>
  <si>
    <t>大西洋航空公司</t>
  </si>
  <si>
    <t>SVO</t>
  </si>
  <si>
    <t>ET</t>
  </si>
  <si>
    <t>ETH</t>
  </si>
  <si>
    <t>埃塞俄比亚航空</t>
  </si>
  <si>
    <t>ADD</t>
  </si>
  <si>
    <t>2P</t>
  </si>
  <si>
    <t>GAP</t>
  </si>
  <si>
    <t>AIR PHILIPPINES</t>
  </si>
  <si>
    <t>菲鹰航空公司</t>
  </si>
  <si>
    <t>EY</t>
  </si>
  <si>
    <t>ETD</t>
  </si>
  <si>
    <t>阿联酋合德航空</t>
  </si>
  <si>
    <t>ZP</t>
  </si>
  <si>
    <t>AZQ</t>
  </si>
  <si>
    <t>阿塞拜疆航空公司</t>
  </si>
  <si>
    <t>XF</t>
  </si>
  <si>
    <t>AXF</t>
  </si>
  <si>
    <t>VLADIVOSTOK</t>
  </si>
  <si>
    <t>符拉迪沃斯托克航空公司</t>
  </si>
  <si>
    <t>VVO</t>
  </si>
  <si>
    <t>X7</t>
  </si>
  <si>
    <t>CHF</t>
  </si>
  <si>
    <t>CHITA AVIA</t>
  </si>
  <si>
    <t>赤塔航空公司</t>
  </si>
  <si>
    <t>HTA</t>
  </si>
  <si>
    <t>EZ</t>
  </si>
  <si>
    <t>EIA</t>
  </si>
  <si>
    <t>常青国际航空公司</t>
  </si>
  <si>
    <t>X3</t>
  </si>
  <si>
    <t>BKL</t>
  </si>
  <si>
    <t>BAIKAL AIRLINES</t>
  </si>
  <si>
    <t>贝加尔航空公司</t>
  </si>
  <si>
    <t>IKT</t>
  </si>
  <si>
    <t>E5</t>
  </si>
  <si>
    <t>BRZ</t>
  </si>
  <si>
    <t>沙马拉航空</t>
  </si>
  <si>
    <t>KUF</t>
  </si>
  <si>
    <t>VS</t>
  </si>
  <si>
    <t>VIR</t>
  </si>
  <si>
    <t>VIRGIN ATLANTIC AIRWAYS</t>
  </si>
  <si>
    <t>维珍航空公司</t>
  </si>
  <si>
    <t>LGW</t>
  </si>
  <si>
    <t>FD</t>
  </si>
  <si>
    <t>AIQ</t>
  </si>
  <si>
    <t>泰国亚洲航空</t>
  </si>
  <si>
    <t>FG</t>
  </si>
  <si>
    <t>AFG</t>
  </si>
  <si>
    <t>阿富汗利亚娜航空</t>
  </si>
  <si>
    <t>KBL</t>
  </si>
  <si>
    <t>VN</t>
  </si>
  <si>
    <t>HVN</t>
  </si>
  <si>
    <t>VIETNAM AIRLINES</t>
  </si>
  <si>
    <t>越南航空公司</t>
  </si>
  <si>
    <t>HAN</t>
  </si>
  <si>
    <t>VJ</t>
  </si>
  <si>
    <t>RAC</t>
  </si>
  <si>
    <t>ROYAL AIR CAMBODGE</t>
  </si>
  <si>
    <t>柬埔寨王家航空公司</t>
  </si>
  <si>
    <t>PNH</t>
  </si>
  <si>
    <t>FX</t>
  </si>
  <si>
    <t>FDX</t>
  </si>
  <si>
    <t>美国联邦接运航空</t>
  </si>
  <si>
    <t>MEM</t>
  </si>
  <si>
    <t>VI</t>
  </si>
  <si>
    <t>VDA</t>
  </si>
  <si>
    <t>VOLGA-DNEPR AIRLINES</t>
  </si>
  <si>
    <t>伏加尔-第聂伯航空公司</t>
  </si>
  <si>
    <t>ULY</t>
  </si>
  <si>
    <t>UN</t>
  </si>
  <si>
    <t>TSO</t>
  </si>
  <si>
    <t>TRANSAERO AIRLINES</t>
  </si>
  <si>
    <t>俄罗斯洲际航空公司</t>
  </si>
  <si>
    <t>UM</t>
  </si>
  <si>
    <t>AZW</t>
  </si>
  <si>
    <t>AIR ZIMBABWE</t>
  </si>
  <si>
    <t>津巴布韦航空公司</t>
  </si>
  <si>
    <t>UB</t>
  </si>
  <si>
    <t>UBA</t>
  </si>
  <si>
    <t>MYANMAR AIRWAYS INTERNAT</t>
  </si>
  <si>
    <t>缅甸国际航空公司</t>
  </si>
  <si>
    <t>RGN</t>
  </si>
  <si>
    <t>GA</t>
  </si>
  <si>
    <t>GIA</t>
  </si>
  <si>
    <t>印度尼西亚鹰航空</t>
  </si>
  <si>
    <t>JKT</t>
  </si>
  <si>
    <t>UA</t>
  </si>
  <si>
    <t>UAL</t>
  </si>
  <si>
    <t>UNITED AIRLINES INC</t>
  </si>
  <si>
    <t>联合航空公司</t>
  </si>
  <si>
    <t>JFK</t>
  </si>
  <si>
    <t>GF</t>
  </si>
  <si>
    <t>GFA</t>
  </si>
  <si>
    <t>海湾航空</t>
  </si>
  <si>
    <t>TR</t>
  </si>
  <si>
    <t>TGW</t>
  </si>
  <si>
    <t>TIGER AIEWAYS</t>
  </si>
  <si>
    <t>新加坡老虎航空公司</t>
  </si>
  <si>
    <t>TL</t>
  </si>
  <si>
    <t>TMA</t>
  </si>
  <si>
    <t>ARANS MEDITERRANEAN AIRL</t>
  </si>
  <si>
    <t>跨地中海航空公司</t>
  </si>
  <si>
    <t>BEY</t>
  </si>
  <si>
    <t>TK</t>
  </si>
  <si>
    <t>THY</t>
  </si>
  <si>
    <t>土耳其航空公司</t>
  </si>
  <si>
    <t>ANK</t>
  </si>
  <si>
    <t>HY</t>
  </si>
  <si>
    <t>UZB</t>
  </si>
  <si>
    <t>乌兹别克斯坦航空</t>
  </si>
  <si>
    <t>TAS</t>
  </si>
  <si>
    <t>TG</t>
  </si>
  <si>
    <t>THA</t>
  </si>
  <si>
    <t>泰国国际航空公司</t>
  </si>
  <si>
    <t>HZ</t>
  </si>
  <si>
    <t>SHU</t>
  </si>
  <si>
    <t>沙哈林航空</t>
  </si>
  <si>
    <t>UUS</t>
  </si>
  <si>
    <t>H8</t>
  </si>
  <si>
    <t>KHB</t>
  </si>
  <si>
    <t>俄罗斯远东航空</t>
  </si>
  <si>
    <t>KHV</t>
  </si>
  <si>
    <t>S7</t>
  </si>
  <si>
    <t>SBI</t>
  </si>
  <si>
    <t>西伯利亚航空公司</t>
  </si>
  <si>
    <t>OVB</t>
  </si>
  <si>
    <t>IR</t>
  </si>
  <si>
    <t>IRA</t>
  </si>
  <si>
    <t>伊朗航空</t>
  </si>
  <si>
    <t>THR</t>
  </si>
  <si>
    <t>SV</t>
  </si>
  <si>
    <t>SVA</t>
  </si>
  <si>
    <t>沙特阿拉伯航空公司</t>
  </si>
  <si>
    <t>DJ</t>
  </si>
  <si>
    <t>JAS</t>
  </si>
  <si>
    <t>日本航空株式会社航空</t>
  </si>
  <si>
    <t>KIX</t>
  </si>
  <si>
    <t>SU</t>
  </si>
  <si>
    <t>AFL</t>
  </si>
  <si>
    <t>俄罗斯国际航空公司</t>
  </si>
  <si>
    <t>JL</t>
  </si>
  <si>
    <t>JAL</t>
  </si>
  <si>
    <t>日本航空</t>
  </si>
  <si>
    <t>TYO</t>
  </si>
  <si>
    <t>JS</t>
  </si>
  <si>
    <t>KOR</t>
  </si>
  <si>
    <t>朝鲜航空</t>
  </si>
  <si>
    <t>FNJ</t>
  </si>
  <si>
    <t>SR</t>
  </si>
  <si>
    <t>SWA</t>
  </si>
  <si>
    <t>瑞士航空公司</t>
  </si>
  <si>
    <t>ZRH</t>
  </si>
  <si>
    <t>JU</t>
  </si>
  <si>
    <t>JAT</t>
  </si>
  <si>
    <t>南斯拉夫航空公司</t>
  </si>
  <si>
    <t>BEG</t>
  </si>
  <si>
    <t>JX</t>
  </si>
  <si>
    <t>JEC</t>
  </si>
  <si>
    <t>新加坡捷达航空</t>
  </si>
  <si>
    <t>SQ</t>
  </si>
  <si>
    <t>SIA</t>
  </si>
  <si>
    <t>新加坡航空公司</t>
  </si>
  <si>
    <t>SIN</t>
  </si>
  <si>
    <t>J2</t>
  </si>
  <si>
    <t>AHY</t>
  </si>
  <si>
    <t>阿塞拜疆航空</t>
  </si>
  <si>
    <t>BAK</t>
  </si>
  <si>
    <t>SK</t>
  </si>
  <si>
    <t>SAS</t>
  </si>
  <si>
    <t>斯堪的纳维亚航空公司</t>
  </si>
  <si>
    <t>CPH</t>
  </si>
  <si>
    <t>KC</t>
  </si>
  <si>
    <t>KZR</t>
  </si>
  <si>
    <t>阿斯塔那航空</t>
  </si>
  <si>
    <t>R3</t>
  </si>
  <si>
    <t>SYL</t>
  </si>
  <si>
    <t>俄罗斯压库茨克航空公司</t>
  </si>
  <si>
    <t>KE</t>
  </si>
  <si>
    <t>KAL</t>
  </si>
  <si>
    <t>大韩航空</t>
  </si>
  <si>
    <t>SEL</t>
  </si>
  <si>
    <t>KL</t>
  </si>
  <si>
    <t>KLM</t>
  </si>
  <si>
    <t>荷兰皇家航空</t>
  </si>
  <si>
    <t>AMS</t>
  </si>
  <si>
    <t>RU</t>
  </si>
  <si>
    <t>ABW</t>
  </si>
  <si>
    <t>俄罗斯空桥货运航空公司</t>
  </si>
  <si>
    <t>NK</t>
  </si>
  <si>
    <t>WNT</t>
  </si>
  <si>
    <t>科罗纳货运航空</t>
  </si>
  <si>
    <t>YWG</t>
  </si>
  <si>
    <t>KQ</t>
  </si>
  <si>
    <t>KQA</t>
  </si>
  <si>
    <t>肯尼亚航空</t>
  </si>
  <si>
    <t>RO</t>
  </si>
  <si>
    <t>ROT</t>
  </si>
  <si>
    <t>罗马尼亚航空运输公司</t>
  </si>
  <si>
    <t>OTP</t>
  </si>
  <si>
    <t>KZ</t>
  </si>
  <si>
    <t>NCA</t>
  </si>
  <si>
    <t>日本货运航空</t>
  </si>
  <si>
    <t>RA</t>
  </si>
  <si>
    <t>RNA</t>
  </si>
  <si>
    <t>尼泊尔王家航空公司</t>
  </si>
  <si>
    <t>KTM</t>
  </si>
  <si>
    <t>K2</t>
  </si>
  <si>
    <t>KGA</t>
  </si>
  <si>
    <t>吉尔吉斯坦航空</t>
  </si>
  <si>
    <t>FRU</t>
  </si>
  <si>
    <t>QV</t>
  </si>
  <si>
    <t>LAO</t>
  </si>
  <si>
    <t>老挝航空公司</t>
  </si>
  <si>
    <t>VTE</t>
  </si>
  <si>
    <t>LH</t>
  </si>
  <si>
    <t>DLH</t>
  </si>
  <si>
    <t>汉莎航空</t>
  </si>
  <si>
    <t>FRA</t>
  </si>
  <si>
    <t>QF</t>
  </si>
  <si>
    <t>QFA</t>
  </si>
  <si>
    <t>澳洲航空公司</t>
  </si>
  <si>
    <t>SYD</t>
  </si>
  <si>
    <t>LO</t>
  </si>
  <si>
    <t>LOT</t>
  </si>
  <si>
    <t>波兰航空</t>
  </si>
  <si>
    <t>WAW</t>
  </si>
  <si>
    <t>P7</t>
  </si>
  <si>
    <t>ESL</t>
  </si>
  <si>
    <t>东方航空公司</t>
  </si>
  <si>
    <t>LT</t>
  </si>
  <si>
    <t>LTU</t>
  </si>
  <si>
    <t>ltu国际航空</t>
  </si>
  <si>
    <t>DUS</t>
  </si>
  <si>
    <t>PR</t>
  </si>
  <si>
    <t>PAL</t>
  </si>
  <si>
    <t>菲律宾航空公司</t>
  </si>
  <si>
    <t>PO</t>
  </si>
  <si>
    <t>PAC</t>
  </si>
  <si>
    <t>美国极地航空公司</t>
  </si>
  <si>
    <t>PK</t>
  </si>
  <si>
    <t>PIA</t>
  </si>
  <si>
    <t>巴基斯坦国际航空公司</t>
  </si>
  <si>
    <t>KHI</t>
  </si>
  <si>
    <t>LX</t>
  </si>
  <si>
    <t>CRX</t>
  </si>
  <si>
    <t>瑞士国际航空</t>
  </si>
  <si>
    <t>BSL</t>
  </si>
  <si>
    <t>PG</t>
  </si>
  <si>
    <t>TPG</t>
  </si>
  <si>
    <t>曼谷航空公司</t>
  </si>
  <si>
    <t>LY</t>
  </si>
  <si>
    <t>ELY</t>
  </si>
  <si>
    <t>以色列航空</t>
  </si>
  <si>
    <t>TLV</t>
  </si>
  <si>
    <t>MA</t>
  </si>
  <si>
    <t>MAN</t>
  </si>
  <si>
    <t>匈牙利航空</t>
  </si>
  <si>
    <t>BUD</t>
  </si>
  <si>
    <t>OZ</t>
  </si>
  <si>
    <t>AAR</t>
  </si>
  <si>
    <t>亚洲航空公司</t>
  </si>
  <si>
    <t>OS</t>
  </si>
  <si>
    <t>AUA</t>
  </si>
  <si>
    <t>奥地利航空公司</t>
  </si>
  <si>
    <t>VIE</t>
  </si>
  <si>
    <t>OM</t>
  </si>
  <si>
    <t>MGL</t>
  </si>
  <si>
    <t>蒙古航空公司</t>
  </si>
  <si>
    <t>ULN</t>
  </si>
  <si>
    <t>3E</t>
  </si>
  <si>
    <t>EMU</t>
  </si>
  <si>
    <t>YATAI</t>
  </si>
  <si>
    <t>亚太航空公司</t>
  </si>
  <si>
    <t>亚太</t>
  </si>
  <si>
    <t>NZ</t>
  </si>
  <si>
    <t>ANZ</t>
  </si>
  <si>
    <t>新西兰航空公司</t>
  </si>
  <si>
    <t>NW</t>
  </si>
  <si>
    <t>NWA</t>
  </si>
  <si>
    <t>美国西北航空公司</t>
  </si>
  <si>
    <t>HDQ</t>
  </si>
  <si>
    <t>NH</t>
  </si>
  <si>
    <t>ANA</t>
  </si>
  <si>
    <t>全日本输株式会社</t>
  </si>
  <si>
    <t>MO</t>
  </si>
  <si>
    <t>MNG</t>
  </si>
  <si>
    <t>蒙古国航空公司</t>
  </si>
  <si>
    <t>MP</t>
  </si>
  <si>
    <t>MPH</t>
  </si>
  <si>
    <t>荷兰马丁航空公司</t>
  </si>
  <si>
    <t>MH</t>
  </si>
  <si>
    <t>MAS</t>
  </si>
  <si>
    <t>马来西亚航空公司</t>
  </si>
  <si>
    <t>KUL</t>
  </si>
  <si>
    <t>MI</t>
  </si>
  <si>
    <t>TRY</t>
  </si>
  <si>
    <t>胜安航空公司</t>
  </si>
  <si>
    <t>MS</t>
  </si>
  <si>
    <t>MSR</t>
  </si>
  <si>
    <t>埃及航空公司</t>
  </si>
  <si>
    <t>UL</t>
  </si>
  <si>
    <t>ALK</t>
  </si>
  <si>
    <t>斯里兰卡航空公司</t>
  </si>
  <si>
    <t>VV</t>
  </si>
  <si>
    <t>空中世界乌克兰航空公司</t>
  </si>
  <si>
    <t>4L</t>
  </si>
  <si>
    <t>阿斯塔纳航空公司</t>
  </si>
  <si>
    <t>5X</t>
  </si>
  <si>
    <t>UPS</t>
  </si>
  <si>
    <t>UPS联合包裹运送服务</t>
  </si>
  <si>
    <t>7J</t>
  </si>
  <si>
    <t>TJK</t>
  </si>
  <si>
    <t>塔吉克斯坦航空公司</t>
  </si>
  <si>
    <t>7P</t>
  </si>
  <si>
    <t>CGK</t>
  </si>
  <si>
    <t>印尼发达飞航空公司</t>
  </si>
  <si>
    <t>K4</t>
  </si>
  <si>
    <t>CKS</t>
  </si>
  <si>
    <t>美国康尼航空公司</t>
  </si>
  <si>
    <t>3S</t>
  </si>
  <si>
    <t>BOX</t>
  </si>
  <si>
    <t>德国欧陆航空</t>
  </si>
  <si>
    <t>8U</t>
  </si>
  <si>
    <t>AAW</t>
  </si>
  <si>
    <t>利比亚泛飞</t>
  </si>
  <si>
    <t>4J</t>
  </si>
  <si>
    <t>SMQ</t>
  </si>
  <si>
    <t>索蒙航空</t>
  </si>
  <si>
    <t>YQ</t>
  </si>
  <si>
    <t>POT</t>
  </si>
  <si>
    <t>俄罗斯飞行航空公司</t>
  </si>
  <si>
    <t>Z2</t>
  </si>
  <si>
    <t>EZD</t>
  </si>
  <si>
    <t>菲律宾飞龙航空公司</t>
  </si>
  <si>
    <t>ZY</t>
  </si>
  <si>
    <t>EZA</t>
  </si>
  <si>
    <t>蒙古易飞</t>
  </si>
  <si>
    <t>UW</t>
  </si>
  <si>
    <t>UTP</t>
  </si>
  <si>
    <t>友和道通航空有限公司</t>
  </si>
  <si>
    <t>友和</t>
  </si>
  <si>
    <t>TV</t>
  </si>
  <si>
    <t>TBA</t>
  </si>
  <si>
    <t>TIBET AIRLINES CO.,LTD</t>
  </si>
  <si>
    <t>西藏航空有限公司</t>
  </si>
  <si>
    <t>LXA</t>
  </si>
  <si>
    <t>西藏</t>
  </si>
  <si>
    <t>FE</t>
  </si>
  <si>
    <t>FEA</t>
  </si>
  <si>
    <t>FAR EASTERN AIR TRANSPORT CORPOATION</t>
  </si>
  <si>
    <t>远东航空股份有限公司</t>
  </si>
  <si>
    <t>TPE</t>
  </si>
  <si>
    <t>远东</t>
  </si>
  <si>
    <t>Y7</t>
  </si>
  <si>
    <t>PYA</t>
  </si>
  <si>
    <t>俄罗斯北方之星航空公司</t>
  </si>
  <si>
    <t>JQ</t>
  </si>
  <si>
    <t>JST</t>
  </si>
  <si>
    <t>JETSTAR AIRWAYS</t>
  </si>
  <si>
    <t>捷星航空公司</t>
  </si>
  <si>
    <t>YI</t>
  </si>
  <si>
    <t>AYE</t>
  </si>
  <si>
    <t>Yunnan Yingan Airlines Co.,Ltd</t>
  </si>
  <si>
    <t>云南英安航空有限公司</t>
  </si>
  <si>
    <t>SYM</t>
  </si>
  <si>
    <t>英安</t>
  </si>
  <si>
    <t>GJ</t>
  </si>
  <si>
    <t>CDC</t>
  </si>
  <si>
    <t>CDI Airlines Ltd.</t>
  </si>
  <si>
    <t>浙江长龙航空有限公司</t>
  </si>
  <si>
    <t>HGH</t>
  </si>
  <si>
    <t>3V</t>
  </si>
  <si>
    <t>TAY</t>
  </si>
  <si>
    <t>TNT AIRWAYS</t>
  </si>
  <si>
    <t>3K</t>
  </si>
  <si>
    <t>JSA</t>
  </si>
  <si>
    <t>JETSTAR AISA</t>
  </si>
  <si>
    <t>DR</t>
  </si>
  <si>
    <t>RLH</t>
  </si>
  <si>
    <t>RUILI AIRLINES CO.,LTD</t>
  </si>
  <si>
    <t>瑞丽航空有限公司</t>
  </si>
  <si>
    <t>瑞丽</t>
  </si>
  <si>
    <t>QW</t>
  </si>
  <si>
    <t>QDA</t>
  </si>
  <si>
    <t>QingDao Airlines</t>
  </si>
  <si>
    <t>青岛航空股份有限公司</t>
  </si>
  <si>
    <t>TAO</t>
  </si>
  <si>
    <t>青岛航</t>
  </si>
  <si>
    <t>UQ</t>
  </si>
  <si>
    <t>CUH</t>
  </si>
  <si>
    <t>URUMQI AIRLINES CO.,LTD</t>
  </si>
  <si>
    <t>乌鲁木齐航空有限责任公司</t>
  </si>
  <si>
    <t>URC</t>
  </si>
  <si>
    <t>乌航</t>
  </si>
  <si>
    <t>FU</t>
  </si>
  <si>
    <t>FZA</t>
  </si>
  <si>
    <t>Fuzhou Airlines Co.,Ltd.</t>
  </si>
  <si>
    <t>福州航空有限责任公司</t>
  </si>
  <si>
    <t>FOC</t>
  </si>
  <si>
    <t>福航</t>
  </si>
  <si>
    <t>AQ</t>
  </si>
  <si>
    <t>JYH</t>
  </si>
  <si>
    <t>9 Air Co., Ltd.</t>
  </si>
  <si>
    <t>九元航空有限公司</t>
  </si>
  <si>
    <t>GX</t>
  </si>
  <si>
    <t>CBG</t>
  </si>
  <si>
    <t>GUANGXIBEIBUWANGULFAIRLINESCO.,LTD</t>
  </si>
  <si>
    <t>广西北部湾航空有限责任公司</t>
  </si>
  <si>
    <t>NNG</t>
  </si>
  <si>
    <t>北部湾</t>
  </si>
  <si>
    <t>IT</t>
  </si>
  <si>
    <t>TTW</t>
  </si>
  <si>
    <t>Tigerair Taiwan Co. Ltd.</t>
  </si>
  <si>
    <t>台湾虎航股份有限公司</t>
  </si>
  <si>
    <t>桃园</t>
  </si>
  <si>
    <t>台虎航</t>
  </si>
  <si>
    <t>YG</t>
  </si>
  <si>
    <t>HYT</t>
  </si>
  <si>
    <t>YTO Cargo Airlines Co.,Ltd.</t>
  </si>
  <si>
    <t>杭州圆通货运航空有限公司</t>
  </si>
  <si>
    <t>圆通航</t>
  </si>
  <si>
    <t>GY</t>
  </si>
  <si>
    <t>CGZ</t>
  </si>
  <si>
    <t>Colorful Guizhou Airlines co.,ltd</t>
  </si>
  <si>
    <t>多彩贵州航空有限公司</t>
  </si>
  <si>
    <t>多彩</t>
  </si>
  <si>
    <t>RY</t>
  </si>
  <si>
    <t>CJX</t>
  </si>
  <si>
    <t>JIANGXI AIR</t>
  </si>
  <si>
    <t>江西航空有限公司</t>
  </si>
  <si>
    <t>KHN</t>
  </si>
  <si>
    <t>江西</t>
  </si>
  <si>
    <t>JR</t>
  </si>
  <si>
    <t>JOY</t>
  </si>
  <si>
    <t>XINGFU</t>
  </si>
  <si>
    <t>幸福航空有限责任公司</t>
  </si>
  <si>
    <t>XIY</t>
  </si>
  <si>
    <t>GT</t>
  </si>
  <si>
    <t>CGH</t>
  </si>
  <si>
    <t>桂林航空有限公司</t>
  </si>
  <si>
    <t>KWL</t>
  </si>
  <si>
    <t>桂航</t>
  </si>
  <si>
    <t>9H</t>
  </si>
  <si>
    <t>CGN</t>
  </si>
  <si>
    <t>长安航空有限责任公司</t>
  </si>
  <si>
    <t>长安航</t>
  </si>
  <si>
    <t>GI</t>
  </si>
  <si>
    <t>LHA</t>
  </si>
  <si>
    <t>GUANGDONG LONGHAO AIRLINES CO.LTD</t>
  </si>
  <si>
    <t>广东龙浩航空有限公司</t>
  </si>
  <si>
    <t>龙浩</t>
  </si>
  <si>
    <t>SNG</t>
  </si>
  <si>
    <t>LONGJIANG AIRLINES</t>
  </si>
  <si>
    <t>龙江航空有限公司</t>
  </si>
  <si>
    <t>HRB</t>
  </si>
  <si>
    <t>龙江航</t>
  </si>
  <si>
    <t>Y8</t>
  </si>
  <si>
    <t>YZR</t>
  </si>
  <si>
    <t>SUPARNA AIRLINES COMPANY LIMITED</t>
  </si>
  <si>
    <t>金鹏航空股份有限公司</t>
  </si>
  <si>
    <t>金鹏</t>
  </si>
  <si>
    <t>CCO</t>
  </si>
  <si>
    <t>CHINA AIR CARGO CO.,LTD</t>
  </si>
  <si>
    <t>中航货运航空有限公司</t>
  </si>
  <si>
    <t>中航货</t>
  </si>
  <si>
    <t>A6</t>
  </si>
  <si>
    <t>OTC</t>
  </si>
  <si>
    <t>AIR TRAVEL CO., LTD</t>
  </si>
  <si>
    <t>云南红土航空股份有限公司</t>
  </si>
  <si>
    <t>红土</t>
  </si>
  <si>
    <t>RH</t>
  </si>
  <si>
    <t>HKC</t>
  </si>
  <si>
    <t>Hongkong air</t>
  </si>
  <si>
    <t>VD</t>
  </si>
  <si>
    <t>KPA</t>
  </si>
  <si>
    <t>Kun Peng Airlines Co,.Ltd.</t>
  </si>
  <si>
    <t>河南航空有限公司</t>
  </si>
  <si>
    <t>河南</t>
  </si>
  <si>
    <t>HT</t>
  </si>
  <si>
    <t>CTJ</t>
  </si>
  <si>
    <t>天津货运航空有限公司</t>
  </si>
  <si>
    <t>天货航</t>
  </si>
  <si>
    <t>机场三字码</t>
  </si>
  <si>
    <t>遵义</t>
  </si>
  <si>
    <t>中国</t>
  </si>
  <si>
    <t>贵州</t>
  </si>
  <si>
    <t>西南</t>
  </si>
  <si>
    <t>ZUNYI</t>
  </si>
  <si>
    <t>ZUZY</t>
  </si>
  <si>
    <t>ZYI</t>
  </si>
  <si>
    <t>珠海</t>
  </si>
  <si>
    <t>广东</t>
  </si>
  <si>
    <t>中南</t>
  </si>
  <si>
    <t>ZHUHAI SHANGZHAO</t>
  </si>
  <si>
    <t>ZGSD</t>
  </si>
  <si>
    <t>ZUH</t>
  </si>
  <si>
    <t>苏黎世</t>
  </si>
  <si>
    <t>瑞士</t>
  </si>
  <si>
    <t>CH</t>
  </si>
  <si>
    <t>民航局</t>
  </si>
  <si>
    <t>ZURICH</t>
  </si>
  <si>
    <t>LSZH</t>
  </si>
  <si>
    <t>张家口</t>
  </si>
  <si>
    <t>华北</t>
  </si>
  <si>
    <t>ZHANGJIAKOU</t>
  </si>
  <si>
    <t>ZBZJ</t>
  </si>
  <si>
    <t>ZQZ</t>
  </si>
  <si>
    <t>中卫/沙坡头</t>
  </si>
  <si>
    <t>宁夏</t>
  </si>
  <si>
    <t>西北</t>
  </si>
  <si>
    <t>中卫</t>
  </si>
  <si>
    <t>ZHONGWEI/SHAPOTOU</t>
  </si>
  <si>
    <t>ZLZW</t>
  </si>
  <si>
    <t>ZHY</t>
  </si>
  <si>
    <t>湛江</t>
  </si>
  <si>
    <t>ZHANJIANG</t>
  </si>
  <si>
    <t>ZGZJ</t>
  </si>
  <si>
    <t>ZHA</t>
  </si>
  <si>
    <t>萨拉戈萨</t>
  </si>
  <si>
    <t>西班牙</t>
  </si>
  <si>
    <t>ES</t>
  </si>
  <si>
    <t>LEZG</t>
  </si>
  <si>
    <t>ZAZ</t>
  </si>
  <si>
    <t>昭通</t>
  </si>
  <si>
    <t>云南</t>
  </si>
  <si>
    <t>ZHAOTONG</t>
  </si>
  <si>
    <t>ZPZT</t>
  </si>
  <si>
    <t>ZAT</t>
  </si>
  <si>
    <t>张掖</t>
  </si>
  <si>
    <t>甘肃</t>
  </si>
  <si>
    <t>ZHANGYE</t>
  </si>
  <si>
    <t>ZLZY</t>
  </si>
  <si>
    <t>YZY</t>
  </si>
  <si>
    <t>多伦多莱斯特皮尔逊</t>
  </si>
  <si>
    <t>加拿大</t>
  </si>
  <si>
    <t>多伦多</t>
  </si>
  <si>
    <t>TORONTO LESTERBPEARSON</t>
  </si>
  <si>
    <t>CYYZ</t>
  </si>
  <si>
    <t>YYZ</t>
  </si>
  <si>
    <t>卡尔加里国际机场</t>
  </si>
  <si>
    <t>卡尔加里</t>
  </si>
  <si>
    <t>CALGARY</t>
  </si>
  <si>
    <t>CYYC</t>
  </si>
  <si>
    <t>YYC</t>
  </si>
  <si>
    <t>岳阳三荷</t>
  </si>
  <si>
    <t>湖南</t>
  </si>
  <si>
    <t>岳阳</t>
  </si>
  <si>
    <t>YUEYANGSANHE</t>
  </si>
  <si>
    <t>ZGYY</t>
  </si>
  <si>
    <t>YYA</t>
  </si>
  <si>
    <t>温尼伯/圣安德鲁斯</t>
  </si>
  <si>
    <t>温尼伯</t>
  </si>
  <si>
    <t>WINNIPEG/ST.ANDREWS</t>
  </si>
  <si>
    <t>CYAV</t>
  </si>
  <si>
    <t>温哥华</t>
  </si>
  <si>
    <t>VANCOUVER</t>
  </si>
  <si>
    <t>CYVR</t>
  </si>
  <si>
    <t>YVR</t>
  </si>
  <si>
    <t>玉树</t>
  </si>
  <si>
    <t>青海</t>
  </si>
  <si>
    <t>YUSHU</t>
  </si>
  <si>
    <t>ZLYS</t>
  </si>
  <si>
    <t>YUS</t>
  </si>
  <si>
    <t>蒙特利尔特鲁多国际机</t>
  </si>
  <si>
    <t>蒙特利尔</t>
  </si>
  <si>
    <t>DORVAL</t>
  </si>
  <si>
    <t>CYUL</t>
  </si>
  <si>
    <t>YUL</t>
  </si>
  <si>
    <t>扬州</t>
  </si>
  <si>
    <t>江苏</t>
  </si>
  <si>
    <t>华东</t>
  </si>
  <si>
    <t>YANGZHOU/TAIZHOU</t>
  </si>
  <si>
    <t>ZSYA</t>
  </si>
  <si>
    <t>YTY</t>
  </si>
  <si>
    <t>松原</t>
  </si>
  <si>
    <t>吉林</t>
  </si>
  <si>
    <t>东北</t>
  </si>
  <si>
    <t>SONGYUAN</t>
  </si>
  <si>
    <t>ZYSQ</t>
  </si>
  <si>
    <t>YSQ</t>
  </si>
  <si>
    <t>盐城南洋国际机场</t>
  </si>
  <si>
    <t>盐城</t>
  </si>
  <si>
    <t>YANCHENG</t>
  </si>
  <si>
    <t>ZSYN</t>
  </si>
  <si>
    <t>YNZ</t>
  </si>
  <si>
    <t>烟台</t>
  </si>
  <si>
    <t>YANTAI PENGLAI INTERNATIONAL AIRPORT</t>
  </si>
  <si>
    <t>ZSYT</t>
  </si>
  <si>
    <t>YNT</t>
  </si>
  <si>
    <t>延吉</t>
  </si>
  <si>
    <t>YANJI CHAOYANCHUAN</t>
  </si>
  <si>
    <t>ZYYJ</t>
  </si>
  <si>
    <t>YNJ</t>
  </si>
  <si>
    <t>雅库茨克</t>
  </si>
  <si>
    <t>俄罗斯</t>
  </si>
  <si>
    <t>UEEE</t>
  </si>
  <si>
    <t>YKS</t>
  </si>
  <si>
    <t>营口</t>
  </si>
  <si>
    <t>辽宁</t>
  </si>
  <si>
    <t>YINGKOU</t>
  </si>
  <si>
    <t>ZYYK</t>
  </si>
  <si>
    <t>YKH</t>
  </si>
  <si>
    <t>义乌</t>
  </si>
  <si>
    <t>浙江</t>
  </si>
  <si>
    <t>YIWU</t>
  </si>
  <si>
    <t>ZSYW</t>
  </si>
  <si>
    <t>YIW</t>
  </si>
  <si>
    <t>伊宁</t>
  </si>
  <si>
    <t>新疆</t>
  </si>
  <si>
    <t>YINING</t>
  </si>
  <si>
    <t>ZWYN</t>
  </si>
  <si>
    <t>YIN</t>
  </si>
  <si>
    <t>宜昌</t>
  </si>
  <si>
    <t>湖北</t>
  </si>
  <si>
    <t>YICHANG SANXIA</t>
  </si>
  <si>
    <t>ZHYC</t>
  </si>
  <si>
    <t>YIH</t>
  </si>
  <si>
    <t>阿尔山</t>
  </si>
  <si>
    <t>内蒙古</t>
  </si>
  <si>
    <t>ZBES</t>
  </si>
  <si>
    <t>YIE</t>
  </si>
  <si>
    <t>宜春</t>
  </si>
  <si>
    <t>YICHUN</t>
  </si>
  <si>
    <t>ZSYC</t>
  </si>
  <si>
    <t>YIC</t>
  </si>
  <si>
    <t>埃德蒙顿国际机场</t>
  </si>
  <si>
    <t>埃德蒙顿</t>
  </si>
  <si>
    <t>EDMONTON INTERNATIONAL AIRPORT</t>
  </si>
  <si>
    <t>CYEG</t>
  </si>
  <si>
    <t>YEG</t>
  </si>
  <si>
    <t>运城/张孝</t>
  </si>
  <si>
    <t>山西</t>
  </si>
  <si>
    <t>运城</t>
  </si>
  <si>
    <t>YUNCHENG/ZHANGXIAO</t>
  </si>
  <si>
    <t>ZBYC</t>
  </si>
  <si>
    <t>YCU</t>
  </si>
  <si>
    <t>宜宾/五粮液</t>
  </si>
  <si>
    <t>四川</t>
  </si>
  <si>
    <t>宜宾</t>
  </si>
  <si>
    <t>YIBIN/WULIANGYE</t>
  </si>
  <si>
    <t>ZUYB</t>
  </si>
  <si>
    <t>YBP</t>
  </si>
  <si>
    <t>三沙永兴岛机场</t>
  </si>
  <si>
    <t>海南</t>
  </si>
  <si>
    <t>三沙</t>
  </si>
  <si>
    <t>SANSHA</t>
  </si>
  <si>
    <t>ZJYX</t>
  </si>
  <si>
    <t>XYI</t>
  </si>
  <si>
    <t>徐州</t>
  </si>
  <si>
    <t>XUZHOU GUANYIN</t>
  </si>
  <si>
    <t>ZSXZ</t>
  </si>
  <si>
    <t>XUZ</t>
  </si>
  <si>
    <t>西宁</t>
  </si>
  <si>
    <t>XINING CHAOJIABAO</t>
  </si>
  <si>
    <t>ZLXN</t>
  </si>
  <si>
    <t>XNN</t>
  </si>
  <si>
    <t>厦门</t>
  </si>
  <si>
    <t>福建</t>
  </si>
  <si>
    <t>XIAMEN GAOQI INTL</t>
  </si>
  <si>
    <t>ZSAM</t>
  </si>
  <si>
    <t>锡林浩特</t>
  </si>
  <si>
    <t>XILINHAOTE</t>
  </si>
  <si>
    <t>ZBXH</t>
  </si>
  <si>
    <t>XIL</t>
  </si>
  <si>
    <t>西昌/青山</t>
  </si>
  <si>
    <t>西昌</t>
  </si>
  <si>
    <t>XICHANG/QISHAN</t>
  </si>
  <si>
    <t>ZUXC</t>
  </si>
  <si>
    <t>XIC</t>
  </si>
  <si>
    <t>襄阳/刘集</t>
  </si>
  <si>
    <t>襄阳</t>
  </si>
  <si>
    <t>XIANGYANG/LIUJI</t>
  </si>
  <si>
    <t>ZHXF</t>
  </si>
  <si>
    <t>XFN</t>
  </si>
  <si>
    <t>万州/粱平</t>
  </si>
  <si>
    <t>万州</t>
  </si>
  <si>
    <t>WANXIAN/LIANPING</t>
  </si>
  <si>
    <t>ZUWX</t>
  </si>
  <si>
    <t>WXN</t>
  </si>
  <si>
    <t>梧州/长州岛</t>
  </si>
  <si>
    <t>广西</t>
  </si>
  <si>
    <t>梧州</t>
  </si>
  <si>
    <t>WUZHOU/CHANGZHOUDAO</t>
  </si>
  <si>
    <t>ZGWZ</t>
  </si>
  <si>
    <t>WUZ</t>
  </si>
  <si>
    <t>无锡</t>
  </si>
  <si>
    <t>WUXI SHUOFANG</t>
  </si>
  <si>
    <t>ZSWX</t>
  </si>
  <si>
    <t>WUX</t>
  </si>
  <si>
    <t>忻州五台山机场</t>
  </si>
  <si>
    <t>忻州</t>
  </si>
  <si>
    <t>ZBXZ</t>
  </si>
  <si>
    <t>WUT</t>
  </si>
  <si>
    <t>武夷山</t>
  </si>
  <si>
    <t>WUYISHAN</t>
  </si>
  <si>
    <t>ZSWY</t>
  </si>
  <si>
    <t>WUS</t>
  </si>
  <si>
    <t>武汉</t>
  </si>
  <si>
    <t>WUHAN TIANHE</t>
  </si>
  <si>
    <t>ZHHH</t>
  </si>
  <si>
    <t>乌海</t>
  </si>
  <si>
    <t>WUHAI</t>
  </si>
  <si>
    <t>ZBUH</t>
  </si>
  <si>
    <t>WUA</t>
  </si>
  <si>
    <t>温州</t>
  </si>
  <si>
    <t>WENZHOUYONGQIANG</t>
  </si>
  <si>
    <t>ZSWZ</t>
  </si>
  <si>
    <t>WNZ</t>
  </si>
  <si>
    <t>文山/普者黑</t>
  </si>
  <si>
    <t>文山</t>
  </si>
  <si>
    <t>WENSHAN/PUZHEHEI</t>
  </si>
  <si>
    <t>ZPWS</t>
  </si>
  <si>
    <t>WNS</t>
  </si>
  <si>
    <t>遵义茅台</t>
  </si>
  <si>
    <t>ZUNYIMAOTAI</t>
  </si>
  <si>
    <t>ZUMT</t>
  </si>
  <si>
    <t>WMT</t>
  </si>
  <si>
    <t>邵阳武冈机场</t>
  </si>
  <si>
    <t>邵阳</t>
  </si>
  <si>
    <t>SHAOYANG</t>
  </si>
  <si>
    <t>ZGSY</t>
  </si>
  <si>
    <t>WGN</t>
  </si>
  <si>
    <t>威海</t>
  </si>
  <si>
    <t>WEIHAI DASHUIPO</t>
  </si>
  <si>
    <t>ZSWH</t>
  </si>
  <si>
    <t>WEH</t>
  </si>
  <si>
    <t>潍坊/二十里堡</t>
  </si>
  <si>
    <t>潍坊</t>
  </si>
  <si>
    <t>WEIFANG/ERSHILIBAO</t>
  </si>
  <si>
    <t>ZSWF</t>
  </si>
  <si>
    <t>WEF</t>
  </si>
  <si>
    <t>十堰</t>
  </si>
  <si>
    <t>湖北省</t>
  </si>
  <si>
    <t>SHIYAN/WUDANGSHAN</t>
  </si>
  <si>
    <t>ZHSY</t>
  </si>
  <si>
    <t>WDS</t>
  </si>
  <si>
    <t>华沙/奥肯切</t>
  </si>
  <si>
    <t>波兰</t>
  </si>
  <si>
    <t>PL</t>
  </si>
  <si>
    <t>华沙</t>
  </si>
  <si>
    <t>WARSZAWA/OKECIE</t>
  </si>
  <si>
    <t>EPWA</t>
  </si>
  <si>
    <t>符拉迪沃斯托克</t>
  </si>
  <si>
    <t>UHWW</t>
  </si>
  <si>
    <t>万象/瓦岱</t>
  </si>
  <si>
    <t>老挝</t>
  </si>
  <si>
    <t>LA</t>
  </si>
  <si>
    <t>万象</t>
  </si>
  <si>
    <t>VIENTIANE/WATTAY</t>
  </si>
  <si>
    <t>VLVT</t>
  </si>
  <si>
    <t>维罗那</t>
  </si>
  <si>
    <t>意大利</t>
  </si>
  <si>
    <t>LIPX</t>
  </si>
  <si>
    <t>VRN</t>
  </si>
  <si>
    <t>莫斯科</t>
  </si>
  <si>
    <t>UUWW</t>
  </si>
  <si>
    <t>VKO</t>
  </si>
  <si>
    <t>维也纳</t>
  </si>
  <si>
    <t>奥地利</t>
  </si>
  <si>
    <t>AT</t>
  </si>
  <si>
    <t>WIEM SCHWECHAT</t>
  </si>
  <si>
    <t>LOWW</t>
  </si>
  <si>
    <t>威尼斯</t>
  </si>
  <si>
    <t>LIPZ</t>
  </si>
  <si>
    <t>VCE</t>
  </si>
  <si>
    <t>布雷西亚</t>
  </si>
  <si>
    <t>LIPO</t>
  </si>
  <si>
    <t>VBS</t>
  </si>
  <si>
    <t>榆林/西沙</t>
  </si>
  <si>
    <t>陕西</t>
  </si>
  <si>
    <t>榆林</t>
  </si>
  <si>
    <t>YULIN/XISHA</t>
  </si>
  <si>
    <t>ZLYL</t>
  </si>
  <si>
    <t>UYN</t>
  </si>
  <si>
    <t>南萨哈林斯克</t>
  </si>
  <si>
    <t>YUZHNO-SAKHALINSK/KHOMUTOVO</t>
  </si>
  <si>
    <t>UHSS</t>
  </si>
  <si>
    <t>乌兰乌德</t>
  </si>
  <si>
    <t>UIUU</t>
  </si>
  <si>
    <t>UUD</t>
  </si>
  <si>
    <t>芭堤雅</t>
  </si>
  <si>
    <t>泰国</t>
  </si>
  <si>
    <t>TH</t>
  </si>
  <si>
    <t>VTBU</t>
  </si>
  <si>
    <t>苏梅岛</t>
  </si>
  <si>
    <t>KOH SAMUI</t>
  </si>
  <si>
    <t>VTSM</t>
  </si>
  <si>
    <t>USM</t>
  </si>
  <si>
    <t>素叻他尼</t>
  </si>
  <si>
    <t>VTSB</t>
  </si>
  <si>
    <t>URT</t>
  </si>
  <si>
    <t>圣保罗/瓜鲁柳斯国际</t>
  </si>
  <si>
    <t>巴西</t>
  </si>
  <si>
    <t>圣保罗</t>
  </si>
  <si>
    <t>SAOPAULO/INTL GUARULHOS</t>
  </si>
  <si>
    <t>SBGR</t>
  </si>
  <si>
    <t>URG</t>
  </si>
  <si>
    <t>乌鲁木齐</t>
  </si>
  <si>
    <t>URUMQI DEIWOPU</t>
  </si>
  <si>
    <t>ZWWW</t>
  </si>
  <si>
    <t>乌里扬诺夫斯克</t>
  </si>
  <si>
    <t>ULYANOVSK</t>
  </si>
  <si>
    <t>UWLW</t>
  </si>
  <si>
    <t>乌兰巴托</t>
  </si>
  <si>
    <t>蒙古</t>
  </si>
  <si>
    <t>MN</t>
  </si>
  <si>
    <t>UIANBATOR</t>
  </si>
  <si>
    <t>ZMUB</t>
  </si>
  <si>
    <t>乌兰察布机场</t>
  </si>
  <si>
    <t>乌兰察布</t>
  </si>
  <si>
    <t>ZBUC</t>
  </si>
  <si>
    <t>UCB</t>
  </si>
  <si>
    <t>太原</t>
  </si>
  <si>
    <t>TAIYUAN WUSHU</t>
  </si>
  <si>
    <t>ZBYN</t>
  </si>
  <si>
    <t>TYN</t>
  </si>
  <si>
    <t>黄山</t>
  </si>
  <si>
    <t>安徽</t>
  </si>
  <si>
    <t>HUANGSHAN TUNXI</t>
  </si>
  <si>
    <t>ZSTX</t>
  </si>
  <si>
    <t>TXN</t>
  </si>
  <si>
    <t>柏林</t>
  </si>
  <si>
    <t>德国</t>
  </si>
  <si>
    <t>DE</t>
  </si>
  <si>
    <t>Berlin</t>
  </si>
  <si>
    <t>EDDT</t>
  </si>
  <si>
    <t>TXL</t>
  </si>
  <si>
    <t>图木舒克</t>
  </si>
  <si>
    <t>TUMUSHUKE</t>
  </si>
  <si>
    <t>ZWTS</t>
  </si>
  <si>
    <t>TWC</t>
  </si>
  <si>
    <t>唐山</t>
  </si>
  <si>
    <t>TANSHAN/SANNVHE</t>
  </si>
  <si>
    <t>ZBSN</t>
  </si>
  <si>
    <t>TVS</t>
  </si>
  <si>
    <t>菲律宾</t>
  </si>
  <si>
    <t>图盖加拉奥</t>
  </si>
  <si>
    <t>RPUT</t>
  </si>
  <si>
    <t>TUG</t>
  </si>
  <si>
    <t>台东</t>
  </si>
  <si>
    <t>RCFN</t>
  </si>
  <si>
    <t>TTT</t>
  </si>
  <si>
    <t>TIANJIN BINHAI INTL</t>
  </si>
  <si>
    <t>ZBTJ</t>
  </si>
  <si>
    <t>阿斯塔纳</t>
  </si>
  <si>
    <t>哈萨克斯坦</t>
  </si>
  <si>
    <t>UACC</t>
  </si>
  <si>
    <t>TSE</t>
  </si>
  <si>
    <t>台北松山机场</t>
  </si>
  <si>
    <t>松山</t>
  </si>
  <si>
    <t>TAIPEI SONGSHAN AIRPORT</t>
  </si>
  <si>
    <t>RCSS</t>
  </si>
  <si>
    <t>TSA</t>
  </si>
  <si>
    <t>TAIBEI</t>
  </si>
  <si>
    <t>RCTP</t>
  </si>
  <si>
    <t>富山</t>
  </si>
  <si>
    <t>日本</t>
  </si>
  <si>
    <t>JP</t>
  </si>
  <si>
    <t>TOYAMA</t>
  </si>
  <si>
    <t>RJNT</t>
  </si>
  <si>
    <t>TOY</t>
  </si>
  <si>
    <t>台南</t>
  </si>
  <si>
    <t>RCNN</t>
  </si>
  <si>
    <t>TNN</t>
  </si>
  <si>
    <t>通化</t>
  </si>
  <si>
    <t>TONGHUA</t>
  </si>
  <si>
    <t>ZYTN</t>
  </si>
  <si>
    <t>TNH</t>
  </si>
  <si>
    <t>济南</t>
  </si>
  <si>
    <t>JINAN YAOQIANG INTL</t>
  </si>
  <si>
    <t>ZSJN</t>
  </si>
  <si>
    <t>特拉维夫/D.本.古里安</t>
  </si>
  <si>
    <t>以色列</t>
  </si>
  <si>
    <t>IL</t>
  </si>
  <si>
    <t>特拉维夫</t>
  </si>
  <si>
    <t>TELAVIV/BEN GURION</t>
  </si>
  <si>
    <t>LLBG</t>
  </si>
  <si>
    <t>吐鲁番</t>
  </si>
  <si>
    <t>TULUFAN</t>
  </si>
  <si>
    <t>ZWTL</t>
  </si>
  <si>
    <t>TLQ</t>
  </si>
  <si>
    <t>塔林</t>
  </si>
  <si>
    <t>爱沙尼亚</t>
  </si>
  <si>
    <t>EE</t>
  </si>
  <si>
    <t>EETN</t>
  </si>
  <si>
    <t>TLL</t>
  </si>
  <si>
    <t>的黎波里</t>
  </si>
  <si>
    <t>利比亚</t>
  </si>
  <si>
    <t>HLLT</t>
  </si>
  <si>
    <t>TIP</t>
  </si>
  <si>
    <t>蒂华纳</t>
  </si>
  <si>
    <t>墨西哥</t>
  </si>
  <si>
    <t>MX</t>
  </si>
  <si>
    <t>MMTJ</t>
  </si>
  <si>
    <t>TIJ</t>
  </si>
  <si>
    <t>德黑兰/梅赫拉巴德</t>
  </si>
  <si>
    <t>伊朗</t>
  </si>
  <si>
    <t>德黑兰</t>
  </si>
  <si>
    <t>TEHRAN/MEHRABAD IN</t>
  </si>
  <si>
    <t>OIII</t>
  </si>
  <si>
    <t>天水</t>
  </si>
  <si>
    <t>TIANSHUI</t>
  </si>
  <si>
    <t>ZLTS</t>
  </si>
  <si>
    <t>THQ</t>
  </si>
  <si>
    <t>通辽</t>
  </si>
  <si>
    <t>TONGLIAO</t>
  </si>
  <si>
    <t>ZBTL</t>
  </si>
  <si>
    <t>TGO</t>
  </si>
  <si>
    <t>铜仁</t>
  </si>
  <si>
    <t>TONGREN</t>
  </si>
  <si>
    <t>ZUTR</t>
  </si>
  <si>
    <t>TEN</t>
  </si>
  <si>
    <t>腾冲</t>
  </si>
  <si>
    <t>TENGCHONG</t>
  </si>
  <si>
    <t>ZPTC</t>
  </si>
  <si>
    <t>TCZ</t>
  </si>
  <si>
    <t>塔城</t>
  </si>
  <si>
    <t>TACHENG</t>
  </si>
  <si>
    <t>ZWTC</t>
  </si>
  <si>
    <t>TCG</t>
  </si>
  <si>
    <t>第比利斯</t>
  </si>
  <si>
    <t>格鲁吉亚</t>
  </si>
  <si>
    <t>UGTB</t>
  </si>
  <si>
    <t>TBS</t>
  </si>
  <si>
    <t>塔什干/尤日内</t>
  </si>
  <si>
    <t>乌兹别克斯坦</t>
  </si>
  <si>
    <t>UZ</t>
  </si>
  <si>
    <t>塔什干</t>
  </si>
  <si>
    <t>TASHKENT/YUZHNY</t>
  </si>
  <si>
    <t>UTTT</t>
  </si>
  <si>
    <t>青岛</t>
  </si>
  <si>
    <t>QINGDAO LIUTING INTL</t>
  </si>
  <si>
    <t>ZSQD</t>
  </si>
  <si>
    <t>香川</t>
  </si>
  <si>
    <t>RJOT</t>
  </si>
  <si>
    <t>TAK</t>
  </si>
  <si>
    <t>大邱</t>
  </si>
  <si>
    <t>韩国</t>
  </si>
  <si>
    <t>KR</t>
  </si>
  <si>
    <t>TAEGU</t>
  </si>
  <si>
    <t>RKTN</t>
  </si>
  <si>
    <t>TAE</t>
  </si>
  <si>
    <t>深圳</t>
  </si>
  <si>
    <t>SHENZHEN BAOAN</t>
  </si>
  <si>
    <t>ZGSZ</t>
  </si>
  <si>
    <t>帕尔西姆</t>
  </si>
  <si>
    <t>Parchim</t>
  </si>
  <si>
    <t>EDOP</t>
  </si>
  <si>
    <t>SZW</t>
  </si>
  <si>
    <t>梳邦</t>
  </si>
  <si>
    <t>马来西亚</t>
  </si>
  <si>
    <t>MY</t>
  </si>
  <si>
    <t>WMSA</t>
  </si>
  <si>
    <t>SZB</t>
  </si>
  <si>
    <t>三亚</t>
  </si>
  <si>
    <t>SANYA FENGHUANG INTL</t>
  </si>
  <si>
    <t>ZJSY</t>
  </si>
  <si>
    <t>SYX</t>
  </si>
  <si>
    <t>庄内</t>
  </si>
  <si>
    <t>CHUNGJU</t>
  </si>
  <si>
    <t>RJSY</t>
  </si>
  <si>
    <t>SYO</t>
  </si>
  <si>
    <t>思茅</t>
  </si>
  <si>
    <t>SIMAO</t>
  </si>
  <si>
    <t>ZPSM</t>
  </si>
  <si>
    <t>悉尼</t>
  </si>
  <si>
    <t>澳大利亚</t>
  </si>
  <si>
    <t>AU</t>
  </si>
  <si>
    <t>SYDNEY KINGSFORDSM</t>
  </si>
  <si>
    <t>YSSY</t>
  </si>
  <si>
    <t>揭阳潮汕</t>
  </si>
  <si>
    <t>JIEYANGCHAOSHAN</t>
  </si>
  <si>
    <t>ZGOW</t>
  </si>
  <si>
    <t>叶卡捷琳堡</t>
  </si>
  <si>
    <t>YEKATERINBURG/COLTSOVO</t>
  </si>
  <si>
    <t>USSS</t>
  </si>
  <si>
    <t>SVX</t>
  </si>
  <si>
    <t>MOSCOW SHEREMETYEV</t>
  </si>
  <si>
    <t>UUEE</t>
  </si>
  <si>
    <t>泗水/朱安达</t>
  </si>
  <si>
    <t>印尼</t>
  </si>
  <si>
    <t>ID</t>
  </si>
  <si>
    <t>泗水</t>
  </si>
  <si>
    <t>SURABAYA/JUADA</t>
  </si>
  <si>
    <t>WRSJ</t>
  </si>
  <si>
    <t>SUB</t>
  </si>
  <si>
    <t>伦敦斯坦斯特德机场</t>
  </si>
  <si>
    <t>英国</t>
  </si>
  <si>
    <t>GB</t>
  </si>
  <si>
    <t>伦敦斯坦斯特德</t>
  </si>
  <si>
    <t>LONDON STANSTED AIRP</t>
  </si>
  <si>
    <t>EGSS</t>
  </si>
  <si>
    <t>STN</t>
  </si>
  <si>
    <t>圣路易斯</t>
  </si>
  <si>
    <t>美国</t>
  </si>
  <si>
    <t>US</t>
  </si>
  <si>
    <t>KSTL</t>
  </si>
  <si>
    <t>STL</t>
  </si>
  <si>
    <t>三明沙县机场</t>
  </si>
  <si>
    <t>三明</t>
  </si>
  <si>
    <t>SANMING SHAXIAN AIRPORT</t>
  </si>
  <si>
    <t>ZSSM</t>
  </si>
  <si>
    <t>SQJ</t>
  </si>
  <si>
    <t>上饶三清山机场</t>
  </si>
  <si>
    <t>上饶</t>
  </si>
  <si>
    <t>ZSSR</t>
  </si>
  <si>
    <t>SQD</t>
  </si>
  <si>
    <t>塞班</t>
  </si>
  <si>
    <t>PGSN</t>
  </si>
  <si>
    <t>SPN</t>
  </si>
  <si>
    <t>萨马拉</t>
  </si>
  <si>
    <t>SAMARA</t>
  </si>
  <si>
    <t>UWWW</t>
  </si>
  <si>
    <t>SML</t>
  </si>
  <si>
    <t>撒马尔罕</t>
  </si>
  <si>
    <t>UTSS</t>
  </si>
  <si>
    <t>SKB</t>
  </si>
  <si>
    <t>石家庄</t>
  </si>
  <si>
    <t>SHIJIAZHANG ZHENGD</t>
  </si>
  <si>
    <t>ZBSJ</t>
  </si>
  <si>
    <t>洛斯卡沃斯</t>
  </si>
  <si>
    <t>MMSD</t>
  </si>
  <si>
    <t>SJD</t>
  </si>
  <si>
    <t>圣何塞</t>
  </si>
  <si>
    <t>KSJC</t>
  </si>
  <si>
    <t>SJC</t>
  </si>
  <si>
    <t>新加坡</t>
  </si>
  <si>
    <t>SG</t>
  </si>
  <si>
    <t>SINGAPORE CHANGI</t>
  </si>
  <si>
    <t>WSSS</t>
  </si>
  <si>
    <t>西安</t>
  </si>
  <si>
    <t>XIAN XIANYAN INTL</t>
  </si>
  <si>
    <t>ZLXY</t>
  </si>
  <si>
    <t>秦皇岛/山海关</t>
  </si>
  <si>
    <t>秦皇岛</t>
  </si>
  <si>
    <t>SHANHAIGUAN/QINHUA</t>
  </si>
  <si>
    <t>ZBSH</t>
  </si>
  <si>
    <t>SHP</t>
  </si>
  <si>
    <t>沙迦/国际</t>
  </si>
  <si>
    <t>阿联酋</t>
  </si>
  <si>
    <t>沙迦</t>
  </si>
  <si>
    <t>SHARJAH/INTL</t>
  </si>
  <si>
    <t>OMSJ</t>
  </si>
  <si>
    <t>SHJ</t>
  </si>
  <si>
    <t>石河子</t>
  </si>
  <si>
    <t>SHIHEZI</t>
  </si>
  <si>
    <t>ZWHZ</t>
  </si>
  <si>
    <t>SHF</t>
  </si>
  <si>
    <t>沈阳</t>
  </si>
  <si>
    <t>SHENYANG TAOXIAN INTL</t>
  </si>
  <si>
    <t>ZYTX</t>
  </si>
  <si>
    <t>SHE</t>
  </si>
  <si>
    <t>上海</t>
  </si>
  <si>
    <t>上海虹桥</t>
  </si>
  <si>
    <t>SHANGHAI HONGQIAO INTL</t>
  </si>
  <si>
    <t>ZSSS</t>
  </si>
  <si>
    <t>胡志明市/新山一</t>
  </si>
  <si>
    <t>越南</t>
  </si>
  <si>
    <t>胡志明市</t>
  </si>
  <si>
    <t>HOCHIMINH/TANSONNH</t>
  </si>
  <si>
    <t>VVTS</t>
  </si>
  <si>
    <t>SGN</t>
  </si>
  <si>
    <t>苏比克湾</t>
  </si>
  <si>
    <t>RPLB</t>
  </si>
  <si>
    <t>SFS</t>
  </si>
  <si>
    <t>旧金山/国际</t>
  </si>
  <si>
    <t>旧金山</t>
  </si>
  <si>
    <t>SANFRANCISCO/INTL</t>
  </si>
  <si>
    <t>KSFO</t>
  </si>
  <si>
    <t>SFO</t>
  </si>
  <si>
    <t>西雅图/西雅图-塔克马</t>
  </si>
  <si>
    <t>西雅图</t>
  </si>
  <si>
    <t>SEATTLE/SEATTLE-TACOMA</t>
  </si>
  <si>
    <t>KSEA</t>
  </si>
  <si>
    <t>SEA</t>
  </si>
  <si>
    <t>仙台</t>
  </si>
  <si>
    <t>SENDAI</t>
  </si>
  <si>
    <t>RJSS</t>
  </si>
  <si>
    <t>SDJ</t>
  </si>
  <si>
    <t>路易斯维尔</t>
  </si>
  <si>
    <t>KSDF</t>
  </si>
  <si>
    <t>SDF</t>
  </si>
  <si>
    <t>萨那</t>
  </si>
  <si>
    <t>也门</t>
  </si>
  <si>
    <t>YE</t>
  </si>
  <si>
    <t>OYSN</t>
  </si>
  <si>
    <t>SAH</t>
  </si>
  <si>
    <t>利雅得</t>
  </si>
  <si>
    <t>沙特</t>
  </si>
  <si>
    <t>SA</t>
  </si>
  <si>
    <t>OERK</t>
  </si>
  <si>
    <t>RUH</t>
  </si>
  <si>
    <t>若羌</t>
  </si>
  <si>
    <t>RUOQIANG</t>
  </si>
  <si>
    <t>ZWRQ</t>
  </si>
  <si>
    <t>RQA</t>
  </si>
  <si>
    <t>台中</t>
  </si>
  <si>
    <t>RCMQ</t>
  </si>
  <si>
    <t>RMQ</t>
  </si>
  <si>
    <t>巴彦淖尔</t>
  </si>
  <si>
    <t>BAYANNUOER</t>
  </si>
  <si>
    <t>ZBYZ</t>
  </si>
  <si>
    <t>RLK</t>
  </si>
  <si>
    <t>日喀则</t>
  </si>
  <si>
    <t>ZURK</t>
  </si>
  <si>
    <t>RKZ</t>
  </si>
  <si>
    <t>日照</t>
  </si>
  <si>
    <t>RIZHAO</t>
  </si>
  <si>
    <t>ZSRZ</t>
  </si>
  <si>
    <t>RIZ</t>
  </si>
  <si>
    <t>阿拉善右旗</t>
  </si>
  <si>
    <t>ALASHANYOUQI</t>
  </si>
  <si>
    <t>ZBAR</t>
  </si>
  <si>
    <t>RHT</t>
  </si>
  <si>
    <t>仰光/明加拉顿</t>
  </si>
  <si>
    <t>缅甸</t>
  </si>
  <si>
    <t>MM</t>
  </si>
  <si>
    <t>仰光</t>
  </si>
  <si>
    <t>RANGOON</t>
  </si>
  <si>
    <t>VYYY</t>
  </si>
  <si>
    <t>暹粒</t>
  </si>
  <si>
    <t>柬埔寨</t>
  </si>
  <si>
    <t>KH</t>
  </si>
  <si>
    <t>VDSR</t>
  </si>
  <si>
    <t>REP</t>
  </si>
  <si>
    <t>彩虹</t>
  </si>
  <si>
    <t>USNR</t>
  </si>
  <si>
    <t>RAT</t>
  </si>
  <si>
    <t>莎车</t>
  </si>
  <si>
    <t>SHACHE</t>
  </si>
  <si>
    <t>ZWSC</t>
  </si>
  <si>
    <t>QSZ</t>
  </si>
  <si>
    <t>攀枝花/保安营</t>
  </si>
  <si>
    <t>攀枝花</t>
  </si>
  <si>
    <t>PANZHIHUA/BAOANYING</t>
  </si>
  <si>
    <t>ZUZH</t>
  </si>
  <si>
    <t>PZI</t>
  </si>
  <si>
    <t>上海浦东</t>
  </si>
  <si>
    <t>SHANGHAI PUDONG INTL</t>
  </si>
  <si>
    <t>ZSPD</t>
  </si>
  <si>
    <t>釜山/金海国际机场</t>
  </si>
  <si>
    <t>釜山</t>
  </si>
  <si>
    <t>FUSAN /JINHAI INTL</t>
  </si>
  <si>
    <t>RKPK</t>
  </si>
  <si>
    <t>PUS</t>
  </si>
  <si>
    <t>巴拿马</t>
  </si>
  <si>
    <t>PA</t>
  </si>
  <si>
    <t>PANAMA AIRPORT</t>
  </si>
  <si>
    <t>MPTO</t>
  </si>
  <si>
    <t>PTY</t>
  </si>
  <si>
    <t>布拉格</t>
  </si>
  <si>
    <t>捷克</t>
  </si>
  <si>
    <t>LKPR</t>
  </si>
  <si>
    <t>PRG</t>
  </si>
  <si>
    <t>富国国际机场</t>
  </si>
  <si>
    <t>富国岛</t>
  </si>
  <si>
    <t>PHU QUOC</t>
  </si>
  <si>
    <t>VVPQ</t>
  </si>
  <si>
    <t>PQC</t>
  </si>
  <si>
    <t>公主港国际机场</t>
  </si>
  <si>
    <t>PH</t>
  </si>
  <si>
    <t>公主港</t>
  </si>
  <si>
    <t>PUERTO PRINCESA</t>
  </si>
  <si>
    <t>RPVP</t>
  </si>
  <si>
    <t>PPS</t>
  </si>
  <si>
    <t>金边</t>
  </si>
  <si>
    <t>PHNOM PENH</t>
  </si>
  <si>
    <t>VDPP</t>
  </si>
  <si>
    <t>彼得罗巴甫洛夫斯克</t>
  </si>
  <si>
    <t>PETROPAVLOVSK-KAMCHATSK</t>
  </si>
  <si>
    <t>UHPP</t>
  </si>
  <si>
    <t>PKC</t>
  </si>
  <si>
    <t>匹兹堡</t>
  </si>
  <si>
    <t>KPIT</t>
  </si>
  <si>
    <t>PIT</t>
  </si>
  <si>
    <t>费城</t>
  </si>
  <si>
    <t>KPHL</t>
  </si>
  <si>
    <t>PHL</t>
  </si>
  <si>
    <t>珀斯</t>
  </si>
  <si>
    <t>YPPH</t>
  </si>
  <si>
    <t>PER</t>
  </si>
  <si>
    <t>槟城</t>
  </si>
  <si>
    <t>PENANG</t>
  </si>
  <si>
    <t>WMKP</t>
  </si>
  <si>
    <t>PEN</t>
  </si>
  <si>
    <t>北京</t>
  </si>
  <si>
    <t>北京首都</t>
  </si>
  <si>
    <t>BEIJING CAPITAL INTL</t>
  </si>
  <si>
    <t>ZBAA</t>
  </si>
  <si>
    <t>波特兰/国际</t>
  </si>
  <si>
    <t>波特兰</t>
  </si>
  <si>
    <t>PORTLAND/INTL</t>
  </si>
  <si>
    <t>KPDX</t>
  </si>
  <si>
    <t>PDX</t>
  </si>
  <si>
    <t>新西伯利亚/托尔马桥</t>
  </si>
  <si>
    <t>新西伯利亚</t>
  </si>
  <si>
    <t>NOVOSIBIRSK/TOLMACHEVO</t>
  </si>
  <si>
    <t>UNNT</t>
  </si>
  <si>
    <t>布加勒斯特/奥托佩尼</t>
  </si>
  <si>
    <t>罗马尼亚</t>
  </si>
  <si>
    <t>布加勒斯特</t>
  </si>
  <si>
    <t>BUCUDESTI/OTOPENI</t>
  </si>
  <si>
    <t>LROP</t>
  </si>
  <si>
    <t>奥什</t>
  </si>
  <si>
    <t>吉尔吉斯斯坦</t>
  </si>
  <si>
    <t>KG</t>
  </si>
  <si>
    <t>OSH</t>
  </si>
  <si>
    <t>UCFO</t>
  </si>
  <si>
    <t>巴黎奥利</t>
  </si>
  <si>
    <t>法国</t>
  </si>
  <si>
    <t>FR</t>
  </si>
  <si>
    <t>PARIS/ORLY</t>
  </si>
  <si>
    <t>LFPO</t>
  </si>
  <si>
    <t>ORY</t>
  </si>
  <si>
    <t>芝加哥/奥黑尔</t>
  </si>
  <si>
    <t>芝加哥</t>
  </si>
  <si>
    <t>CHICAGO/O.HARE</t>
  </si>
  <si>
    <t>KORD</t>
  </si>
  <si>
    <t>ORD</t>
  </si>
  <si>
    <t>鄂姆斯克</t>
  </si>
  <si>
    <t>OMSK</t>
  </si>
  <si>
    <t>UNOO</t>
  </si>
  <si>
    <t>OMS</t>
  </si>
  <si>
    <t>冈山</t>
  </si>
  <si>
    <t>NEW OKAYAMA</t>
  </si>
  <si>
    <t>RJOB</t>
  </si>
  <si>
    <t>OKJ</t>
  </si>
  <si>
    <t>冲绳/纳霸</t>
  </si>
  <si>
    <t>冲绳</t>
  </si>
  <si>
    <t>NAHA/CHONGSHENG</t>
  </si>
  <si>
    <t>ROAH</t>
  </si>
  <si>
    <t>大分</t>
  </si>
  <si>
    <t>OITA</t>
  </si>
  <si>
    <t>RJFO</t>
  </si>
  <si>
    <t>OIT</t>
  </si>
  <si>
    <t>漠河</t>
  </si>
  <si>
    <t>黑龙江</t>
  </si>
  <si>
    <t>MOHE</t>
  </si>
  <si>
    <t>ZYMH</t>
  </si>
  <si>
    <t>OHE</t>
  </si>
  <si>
    <t>奥克兰</t>
  </si>
  <si>
    <t>KOAK</t>
  </si>
  <si>
    <t>OAK</t>
  </si>
  <si>
    <t>巴格拉姆</t>
  </si>
  <si>
    <t>阿富汗</t>
  </si>
  <si>
    <t>IAIX</t>
  </si>
  <si>
    <t>OAI</t>
  </si>
  <si>
    <t>扎兰屯成吉思汗机场</t>
  </si>
  <si>
    <t>扎兰屯</t>
  </si>
  <si>
    <t>ZBZL</t>
  </si>
  <si>
    <t>NZL</t>
  </si>
  <si>
    <t>满洲里</t>
  </si>
  <si>
    <t>Manzhouli</t>
  </si>
  <si>
    <t>ZBMZ</t>
  </si>
  <si>
    <t>NZH</t>
  </si>
  <si>
    <t>纳沃伊</t>
  </si>
  <si>
    <t>UTSA</t>
  </si>
  <si>
    <t>NVI</t>
  </si>
  <si>
    <t>南通</t>
  </si>
  <si>
    <t>NANTONG XINDONG</t>
  </si>
  <si>
    <t>ZSNT</t>
  </si>
  <si>
    <t>NTG</t>
  </si>
  <si>
    <t>东京</t>
  </si>
  <si>
    <t>东京成田</t>
  </si>
  <si>
    <t>TOKYO NARITA</t>
  </si>
  <si>
    <t>RJAA</t>
  </si>
  <si>
    <t>NRT</t>
  </si>
  <si>
    <t>南阳/姜营</t>
  </si>
  <si>
    <t>南阳</t>
  </si>
  <si>
    <t>NANYANG</t>
  </si>
  <si>
    <t>ZHNY</t>
  </si>
  <si>
    <t>NNY</t>
  </si>
  <si>
    <t>南宁</t>
  </si>
  <si>
    <t>NANNING WUXU</t>
  </si>
  <si>
    <t>ZGNN</t>
  </si>
  <si>
    <t>那拉提/新源</t>
  </si>
  <si>
    <t>那拉提</t>
  </si>
  <si>
    <t>NALATI/XINYUAN AIRPORT</t>
  </si>
  <si>
    <t>ZWNL</t>
  </si>
  <si>
    <t>NLT</t>
  </si>
  <si>
    <t>宁蒗</t>
  </si>
  <si>
    <t>NINGLANG</t>
  </si>
  <si>
    <t>ZPNL</t>
  </si>
  <si>
    <t>NLH</t>
  </si>
  <si>
    <t>南京</t>
  </si>
  <si>
    <t>NANJING LU KOU INTL</t>
  </si>
  <si>
    <t>ZSNJ</t>
  </si>
  <si>
    <t>NKG</t>
  </si>
  <si>
    <t>长崎</t>
  </si>
  <si>
    <t>NAGASAKI</t>
  </si>
  <si>
    <t>RJFU</t>
  </si>
  <si>
    <t>NGS</t>
  </si>
  <si>
    <t>阿里</t>
  </si>
  <si>
    <t>ALI</t>
  </si>
  <si>
    <t>ZUAL</t>
  </si>
  <si>
    <t>NGQ</t>
  </si>
  <si>
    <t>名古屋</t>
  </si>
  <si>
    <t>NAGOYA</t>
  </si>
  <si>
    <t>RJGG</t>
  </si>
  <si>
    <t>NGO</t>
  </si>
  <si>
    <t>宁波</t>
  </si>
  <si>
    <t>NINGBO LISHE</t>
  </si>
  <si>
    <t>ZSNB</t>
  </si>
  <si>
    <t>NGB</t>
  </si>
  <si>
    <t>齐齐哈尔</t>
  </si>
  <si>
    <t>QIQIHAER SHANGJIAZI</t>
  </si>
  <si>
    <t>ZYQQ</t>
  </si>
  <si>
    <t>NDG</t>
  </si>
  <si>
    <t>长白山白山机场</t>
  </si>
  <si>
    <t>长白山</t>
  </si>
  <si>
    <t>BAISHAN</t>
  </si>
  <si>
    <t>ZYBS</t>
  </si>
  <si>
    <t>NBS</t>
  </si>
  <si>
    <t>内罗毕</t>
  </si>
  <si>
    <t>肯尼亚</t>
  </si>
  <si>
    <t>HKJK</t>
  </si>
  <si>
    <t>NBO</t>
  </si>
  <si>
    <t>北京南苑</t>
  </si>
  <si>
    <t>BEIJINGNANYUAN</t>
  </si>
  <si>
    <t>ZBNY</t>
  </si>
  <si>
    <t>NAY</t>
  </si>
  <si>
    <t>南充/都尉坝</t>
  </si>
  <si>
    <t>南充</t>
  </si>
  <si>
    <t>NANCHONG/DUWEIBA</t>
  </si>
  <si>
    <t>ZUNC</t>
  </si>
  <si>
    <t>NAO</t>
  </si>
  <si>
    <t>楠迪</t>
  </si>
  <si>
    <t>苏丹</t>
  </si>
  <si>
    <t>SD</t>
  </si>
  <si>
    <t>NADI/INTL</t>
  </si>
  <si>
    <t>NFFN</t>
  </si>
  <si>
    <t>NAN</t>
  </si>
  <si>
    <t>马公</t>
  </si>
  <si>
    <t>RCQC</t>
  </si>
  <si>
    <t>MZG</t>
  </si>
  <si>
    <t>日本松山</t>
  </si>
  <si>
    <t>RJOM</t>
  </si>
  <si>
    <t>MYJ</t>
  </si>
  <si>
    <t>梅州</t>
  </si>
  <si>
    <t>MEIXIAN</t>
  </si>
  <si>
    <t>ZGMX</t>
  </si>
  <si>
    <t>MXZ</t>
  </si>
  <si>
    <t>米兰马尔彭萨</t>
  </si>
  <si>
    <t>米兰</t>
  </si>
  <si>
    <t>MILAN MALPENSA</t>
  </si>
  <si>
    <t>LIMC</t>
  </si>
  <si>
    <t>MXP</t>
  </si>
  <si>
    <t>务安机场</t>
  </si>
  <si>
    <t>务安</t>
  </si>
  <si>
    <t>MOSSTOWNEXUM</t>
  </si>
  <si>
    <t>RKJB</t>
  </si>
  <si>
    <t>MWX</t>
  </si>
  <si>
    <t>慕尼黑</t>
  </si>
  <si>
    <t>MUENCHEN</t>
  </si>
  <si>
    <t>EDDM</t>
  </si>
  <si>
    <t>MUC</t>
  </si>
  <si>
    <t>明斯克/洛希察</t>
  </si>
  <si>
    <t>白俄罗斯</t>
  </si>
  <si>
    <t>BY</t>
  </si>
  <si>
    <t>明斯克</t>
  </si>
  <si>
    <t>MINSK/LOSHITSA</t>
  </si>
  <si>
    <t>UMMS</t>
  </si>
  <si>
    <t>明尼阿波里斯/国际</t>
  </si>
  <si>
    <t>明尼阿波里斯</t>
  </si>
  <si>
    <t>MINNEAPOLIS/INTL</t>
  </si>
  <si>
    <t>KSMP</t>
  </si>
  <si>
    <t>MSP</t>
  </si>
  <si>
    <t>普莱桑斯国际机场</t>
  </si>
  <si>
    <t>毛里求斯</t>
  </si>
  <si>
    <t>路易港</t>
  </si>
  <si>
    <t>PLAISANCE INTERNATIONAL AIRPORT</t>
  </si>
  <si>
    <t>FIMP</t>
  </si>
  <si>
    <t>MRU</t>
  </si>
  <si>
    <t>马尼拉</t>
  </si>
  <si>
    <t>MANILA</t>
  </si>
  <si>
    <t>RPLL</t>
  </si>
  <si>
    <t>马尔摩</t>
  </si>
  <si>
    <t>瑞典</t>
  </si>
  <si>
    <t>SE</t>
  </si>
  <si>
    <t>ESMS</t>
  </si>
  <si>
    <t>MMX</t>
  </si>
  <si>
    <t>马累</t>
  </si>
  <si>
    <t>马尔代夫</t>
  </si>
  <si>
    <t>MV</t>
  </si>
  <si>
    <t>VRMM</t>
  </si>
  <si>
    <t>MLE</t>
  </si>
  <si>
    <t>米兰布雷索</t>
  </si>
  <si>
    <t>MILAN BRESSO</t>
  </si>
  <si>
    <t>LIMB</t>
  </si>
  <si>
    <t>MIL</t>
  </si>
  <si>
    <t>绵阳南郊</t>
  </si>
  <si>
    <t>绵阳</t>
  </si>
  <si>
    <t>MIANYANG NANJIAO</t>
  </si>
  <si>
    <t>ZUMY</t>
  </si>
  <si>
    <t>MIG</t>
  </si>
  <si>
    <t>MAUAU</t>
  </si>
  <si>
    <t>VMMC</t>
  </si>
  <si>
    <t>墨西哥城</t>
  </si>
  <si>
    <t>MMMX</t>
  </si>
  <si>
    <t>MEX</t>
  </si>
  <si>
    <t>棉兰/波洛尼亚</t>
  </si>
  <si>
    <t>棉兰</t>
  </si>
  <si>
    <t>MEDAN/POLONIA</t>
  </si>
  <si>
    <t>WIMM</t>
  </si>
  <si>
    <t>MES</t>
  </si>
  <si>
    <t>孟菲斯/国际</t>
  </si>
  <si>
    <t>孟菲斯</t>
  </si>
  <si>
    <t>MEMPHIS/INTL</t>
  </si>
  <si>
    <t>KMEM</t>
  </si>
  <si>
    <t>墨尔本</t>
  </si>
  <si>
    <t>MELBOURNE INTL</t>
  </si>
  <si>
    <t>YMML</t>
  </si>
  <si>
    <t>MEL</t>
  </si>
  <si>
    <t>曼德勒</t>
  </si>
  <si>
    <t>MANDALAY</t>
  </si>
  <si>
    <t>VYMD</t>
  </si>
  <si>
    <t>MDL</t>
  </si>
  <si>
    <t>牡丹江</t>
  </si>
  <si>
    <t>MUDANJIANG HAILAN</t>
  </si>
  <si>
    <t>ZYMD</t>
  </si>
  <si>
    <t>MDG</t>
  </si>
  <si>
    <t>曼彻斯特</t>
  </si>
  <si>
    <t>EGCC</t>
  </si>
  <si>
    <t>马德里</t>
  </si>
  <si>
    <t>MADRID BARAJAS</t>
  </si>
  <si>
    <t>LEMD</t>
  </si>
  <si>
    <t>MAD</t>
  </si>
  <si>
    <t>马德拉斯金奈</t>
  </si>
  <si>
    <t>印度</t>
  </si>
  <si>
    <t>IN</t>
  </si>
  <si>
    <t>马德拉斯</t>
  </si>
  <si>
    <t>CHENNAI INTERNATIONAL AIRPORT</t>
  </si>
  <si>
    <t>VOMM</t>
  </si>
  <si>
    <t>MAA</t>
  </si>
  <si>
    <t>林芝</t>
  </si>
  <si>
    <t>LINZHI</t>
  </si>
  <si>
    <t>ZUNZ</t>
  </si>
  <si>
    <t>LZY</t>
  </si>
  <si>
    <t>泸州萱田</t>
  </si>
  <si>
    <t>泸州</t>
  </si>
  <si>
    <t>LUZHOU XUANTIAN</t>
  </si>
  <si>
    <t>ZULZ</t>
  </si>
  <si>
    <t>LZO</t>
  </si>
  <si>
    <t>柳州/白莲</t>
  </si>
  <si>
    <t>柳州</t>
  </si>
  <si>
    <t>LIUZHOU/BAILIAN</t>
  </si>
  <si>
    <t>ZGZH</t>
  </si>
  <si>
    <t>LZH</t>
  </si>
  <si>
    <t>临沂</t>
  </si>
  <si>
    <t>LINYI</t>
  </si>
  <si>
    <t>ZSLY</t>
  </si>
  <si>
    <t>LYI</t>
  </si>
  <si>
    <t>连云港</t>
  </si>
  <si>
    <t>LIANYUNGANG BAITAF</t>
  </si>
  <si>
    <t>ZSLG</t>
  </si>
  <si>
    <t>LYG</t>
  </si>
  <si>
    <t>洛阳</t>
  </si>
  <si>
    <t>LUOYANG BEIJIAO</t>
  </si>
  <si>
    <t>ZHLY</t>
  </si>
  <si>
    <t>LYA</t>
  </si>
  <si>
    <t>拉萨</t>
  </si>
  <si>
    <t>LASA GUNGGA</t>
  </si>
  <si>
    <t>ZULS</t>
  </si>
  <si>
    <t>卢森堡</t>
  </si>
  <si>
    <t>LU</t>
  </si>
  <si>
    <t>LUXEMBOURG</t>
  </si>
  <si>
    <t>ELLX</t>
  </si>
  <si>
    <t>德宏/芒市</t>
  </si>
  <si>
    <t>德宏</t>
  </si>
  <si>
    <t>MANGSHI/LUXI</t>
  </si>
  <si>
    <t>ZPMS</t>
  </si>
  <si>
    <t>LUM</t>
  </si>
  <si>
    <t>琅勃拉邦</t>
  </si>
  <si>
    <t>LUANG PRABANG</t>
  </si>
  <si>
    <t>VLLB</t>
  </si>
  <si>
    <t>LPQ</t>
  </si>
  <si>
    <t>六盘水</t>
  </si>
  <si>
    <t>LIUPANSHUI</t>
  </si>
  <si>
    <t>ZUPS</t>
  </si>
  <si>
    <t>LPF</t>
  </si>
  <si>
    <t>拉格斯</t>
  </si>
  <si>
    <t>尼日利亚</t>
  </si>
  <si>
    <t>NG</t>
  </si>
  <si>
    <t>DNMM</t>
  </si>
  <si>
    <t>LOS</t>
  </si>
  <si>
    <t>陇南</t>
  </si>
  <si>
    <t>LONGNAN</t>
  </si>
  <si>
    <t>ZLLN</t>
  </si>
  <si>
    <t>LNL</t>
  </si>
  <si>
    <t>临沧</t>
  </si>
  <si>
    <t>LINCANG</t>
  </si>
  <si>
    <t>ZPLC</t>
  </si>
  <si>
    <t>LNJ</t>
  </si>
  <si>
    <t>吕梁</t>
  </si>
  <si>
    <t>LVLIANG</t>
  </si>
  <si>
    <t>ZBLL</t>
  </si>
  <si>
    <t>LLV</t>
  </si>
  <si>
    <t>永州/零陵</t>
  </si>
  <si>
    <t>永州</t>
  </si>
  <si>
    <t>YONGZHOU/LINGLING</t>
  </si>
  <si>
    <t>ZGLG</t>
  </si>
  <si>
    <t>LLF</t>
  </si>
  <si>
    <t>荔波</t>
  </si>
  <si>
    <t>LIBO</t>
  </si>
  <si>
    <t>ZULB</t>
  </si>
  <si>
    <t>LLB</t>
  </si>
  <si>
    <t>丽江</t>
  </si>
  <si>
    <t>LIJIANG</t>
  </si>
  <si>
    <t>ZPLJ</t>
  </si>
  <si>
    <t>LJG</t>
  </si>
  <si>
    <t>里斯本波尔特拉机场</t>
  </si>
  <si>
    <t>葡萄牙</t>
  </si>
  <si>
    <t>PT</t>
  </si>
  <si>
    <t>里斯本</t>
  </si>
  <si>
    <t>AEROPORTO DE LISBOA</t>
  </si>
  <si>
    <t>LPPT</t>
  </si>
  <si>
    <t>LIS</t>
  </si>
  <si>
    <t>兰州</t>
  </si>
  <si>
    <t>LANZHOU ZHONGCHUAN INTER</t>
  </si>
  <si>
    <t>ZLLL</t>
  </si>
  <si>
    <t>LHW</t>
  </si>
  <si>
    <t>伦敦希思罗</t>
  </si>
  <si>
    <t>LONDON/HEATHROW</t>
  </si>
  <si>
    <t>EGLL</t>
  </si>
  <si>
    <t>LHR</t>
  </si>
  <si>
    <t>拉合尔</t>
  </si>
  <si>
    <t>巴基斯坦</t>
  </si>
  <si>
    <t>OPLA</t>
  </si>
  <si>
    <t>LHE</t>
  </si>
  <si>
    <t>伦敦盖特威克</t>
  </si>
  <si>
    <t>LONDON/GATWICK</t>
  </si>
  <si>
    <t>EGKK</t>
  </si>
  <si>
    <t>兰卡威</t>
  </si>
  <si>
    <t>WMKL</t>
  </si>
  <si>
    <t>LGK</t>
  </si>
  <si>
    <t>列日/比耶尔塞</t>
  </si>
  <si>
    <t>比利时</t>
  </si>
  <si>
    <t>BE</t>
  </si>
  <si>
    <t>列日</t>
  </si>
  <si>
    <t>LIEGE/BIERSET</t>
  </si>
  <si>
    <t>EBLG</t>
  </si>
  <si>
    <t>LGG</t>
  </si>
  <si>
    <t>纽约/拉瓜第</t>
  </si>
  <si>
    <t>纽约</t>
  </si>
  <si>
    <t>NEW YORK/ LA GUARDIA</t>
  </si>
  <si>
    <t>KLGA</t>
  </si>
  <si>
    <t>LGA</t>
  </si>
  <si>
    <t>临汾</t>
  </si>
  <si>
    <t>LOMFEN</t>
  </si>
  <si>
    <t>ZBLF</t>
  </si>
  <si>
    <t>LFQ</t>
  </si>
  <si>
    <t>莱比锡</t>
  </si>
  <si>
    <t>Leipzig</t>
  </si>
  <si>
    <t>EDDP</t>
  </si>
  <si>
    <t>LEJ</t>
  </si>
  <si>
    <t>圣彼得堡/普尔克沃</t>
  </si>
  <si>
    <t>圣彼得堡</t>
  </si>
  <si>
    <t>SANKTPETERBURG/PULKOVO</t>
  </si>
  <si>
    <t>ULLI</t>
  </si>
  <si>
    <t>LED</t>
  </si>
  <si>
    <t>伊春</t>
  </si>
  <si>
    <t>ZYLD</t>
  </si>
  <si>
    <t>LDS</t>
  </si>
  <si>
    <t>连城</t>
  </si>
  <si>
    <t>LIANCHENG</t>
  </si>
  <si>
    <t>ZSLO</t>
  </si>
  <si>
    <t>LCX</t>
  </si>
  <si>
    <t>胡占德</t>
  </si>
  <si>
    <t>塔吉克斯坦</t>
  </si>
  <si>
    <t>TJ</t>
  </si>
  <si>
    <t>UTDL</t>
  </si>
  <si>
    <t>LBD</t>
  </si>
  <si>
    <t>洛杉矶/国际</t>
  </si>
  <si>
    <t>洛杉矶</t>
  </si>
  <si>
    <t>LOSANGELES/INTL</t>
  </si>
  <si>
    <t>KLAX</t>
  </si>
  <si>
    <t>LAX</t>
  </si>
  <si>
    <t>拉斯维加斯/麦卡伦</t>
  </si>
  <si>
    <t>拉斯维加斯</t>
  </si>
  <si>
    <t>LAS VEGAS/MCCARRAN INTL</t>
  </si>
  <si>
    <t>KLAS</t>
  </si>
  <si>
    <t>LAS</t>
  </si>
  <si>
    <t>拉瓦格</t>
  </si>
  <si>
    <t>LAOAG</t>
  </si>
  <si>
    <t>RPLI</t>
  </si>
  <si>
    <t>罗安达</t>
  </si>
  <si>
    <t>安哥拉</t>
  </si>
  <si>
    <t>AO</t>
  </si>
  <si>
    <t>FNLU</t>
  </si>
  <si>
    <t>LAD</t>
  </si>
  <si>
    <t>喀山</t>
  </si>
  <si>
    <t>KAZAN</t>
  </si>
  <si>
    <t>UWKD</t>
  </si>
  <si>
    <t>KZN</t>
  </si>
  <si>
    <t>桂林</t>
  </si>
  <si>
    <t>GUILIN LIANGJIANG INTL</t>
  </si>
  <si>
    <t>ZGKL</t>
  </si>
  <si>
    <t>光州</t>
  </si>
  <si>
    <t>KWANGJU</t>
  </si>
  <si>
    <t>RKJJ</t>
  </si>
  <si>
    <t>KWJ</t>
  </si>
  <si>
    <t>科威特/国际</t>
  </si>
  <si>
    <t>科威特</t>
  </si>
  <si>
    <t>KW</t>
  </si>
  <si>
    <t>KUWAIT/INTL</t>
  </si>
  <si>
    <t>OKBK</t>
  </si>
  <si>
    <t>KWI</t>
  </si>
  <si>
    <t>贵阳</t>
  </si>
  <si>
    <t>GUIYANG LONGDONGBAO</t>
  </si>
  <si>
    <t>ZUGY</t>
  </si>
  <si>
    <t>考纳斯</t>
  </si>
  <si>
    <t>立陶宛</t>
  </si>
  <si>
    <t>EYKA</t>
  </si>
  <si>
    <t>KUN</t>
  </si>
  <si>
    <t>吉隆坡</t>
  </si>
  <si>
    <t>KUALA LUMPUR INTL</t>
  </si>
  <si>
    <t>WMKK</t>
  </si>
  <si>
    <t>加德满都/国际</t>
  </si>
  <si>
    <t>尼泊尔</t>
  </si>
  <si>
    <t>NP</t>
  </si>
  <si>
    <t>加德满都</t>
  </si>
  <si>
    <t>KATHMANDU/INTL</t>
  </si>
  <si>
    <t>VNKT</t>
  </si>
  <si>
    <t>克拉玛依</t>
  </si>
  <si>
    <t>KELAMAYI</t>
  </si>
  <si>
    <t>ZWKM</t>
  </si>
  <si>
    <t>KRY</t>
  </si>
  <si>
    <t>喀图墓</t>
  </si>
  <si>
    <t>HSSS</t>
  </si>
  <si>
    <t>KRT</t>
  </si>
  <si>
    <t>库尔勒</t>
  </si>
  <si>
    <t>KUERLE</t>
  </si>
  <si>
    <t>ZWKL</t>
  </si>
  <si>
    <t>KRL</t>
  </si>
  <si>
    <t>赣州/黄金</t>
  </si>
  <si>
    <t>赣州</t>
  </si>
  <si>
    <t>GANZHOU/HUANGJEN</t>
  </si>
  <si>
    <t>ZSGZ</t>
  </si>
  <si>
    <t>KOW</t>
  </si>
  <si>
    <t>西哈努克</t>
  </si>
  <si>
    <t>VDSV</t>
  </si>
  <si>
    <t>KOS</t>
  </si>
  <si>
    <t>鹿儿岛</t>
  </si>
  <si>
    <t>KAGOSHIMA</t>
  </si>
  <si>
    <t>RJFK</t>
  </si>
  <si>
    <t>KOJ</t>
  </si>
  <si>
    <t>金门</t>
  </si>
  <si>
    <t>RCBS</t>
  </si>
  <si>
    <t>KNH</t>
  </si>
  <si>
    <t>小松</t>
  </si>
  <si>
    <t>RJNK</t>
  </si>
  <si>
    <t>KMQ</t>
  </si>
  <si>
    <t>KUANMING WUJIABA INTL</t>
  </si>
  <si>
    <t>ZPPP</t>
  </si>
  <si>
    <t>卡利博</t>
  </si>
  <si>
    <t>RPVK</t>
  </si>
  <si>
    <t>KLO</t>
  </si>
  <si>
    <t>北九州</t>
  </si>
  <si>
    <t>RJFR</t>
  </si>
  <si>
    <t>KKJ</t>
  </si>
  <si>
    <t>布尔津/喀纳斯</t>
  </si>
  <si>
    <t>布尔津</t>
  </si>
  <si>
    <t>BUERJIN/KANASI</t>
  </si>
  <si>
    <t>ZWKN</t>
  </si>
  <si>
    <t>KJI</t>
  </si>
  <si>
    <t>凯里</t>
  </si>
  <si>
    <t>KAILI</t>
  </si>
  <si>
    <t>ZUKJ</t>
  </si>
  <si>
    <t>KJH</t>
  </si>
  <si>
    <t>克拉斯诺亚尔斯克</t>
  </si>
  <si>
    <t>鞑靼斯坦</t>
  </si>
  <si>
    <t>KRASNOYASK/YEMELYANVO</t>
  </si>
  <si>
    <t>UNKL</t>
  </si>
  <si>
    <t>KJA</t>
  </si>
  <si>
    <t>大阪关西</t>
  </si>
  <si>
    <t>OSAKA/KANSAI</t>
  </si>
  <si>
    <t>RJBB</t>
  </si>
  <si>
    <t>新泻</t>
  </si>
  <si>
    <t>NIIGATA</t>
  </si>
  <si>
    <t>RJSN</t>
  </si>
  <si>
    <t>KIJ</t>
  </si>
  <si>
    <t>哈巴罗夫斯克/诺维</t>
  </si>
  <si>
    <t>哈巴罗夫斯克</t>
  </si>
  <si>
    <t>KHABAROVSK/NOVY</t>
  </si>
  <si>
    <t>UHHH</t>
  </si>
  <si>
    <t>南昌</t>
  </si>
  <si>
    <t>NANCHANG CHANG BEI</t>
  </si>
  <si>
    <t>ZSCN</t>
  </si>
  <si>
    <t>卡拉奇/国际</t>
  </si>
  <si>
    <t>卡拉奇</t>
  </si>
  <si>
    <t>KARACHI/INTL</t>
  </si>
  <si>
    <t>OPKC</t>
  </si>
  <si>
    <t>高雄</t>
  </si>
  <si>
    <t>RCKH</t>
  </si>
  <si>
    <t>KHH</t>
  </si>
  <si>
    <t>喀什</t>
  </si>
  <si>
    <t>KESHI</t>
  </si>
  <si>
    <t>ZWSH</t>
  </si>
  <si>
    <t>KHG</t>
  </si>
  <si>
    <t>康定</t>
  </si>
  <si>
    <t>KANGDING</t>
  </si>
  <si>
    <t>ZUKD</t>
  </si>
  <si>
    <t>KGT</t>
  </si>
  <si>
    <t>卡拉干达</t>
  </si>
  <si>
    <t>UAKK</t>
  </si>
  <si>
    <t>KGF</t>
  </si>
  <si>
    <t>克麦罗沃</t>
  </si>
  <si>
    <t>UNEE</t>
  </si>
  <si>
    <t>KEJ</t>
  </si>
  <si>
    <t>坎大哈</t>
  </si>
  <si>
    <t>OAKN</t>
  </si>
  <si>
    <t>KDH</t>
  </si>
  <si>
    <t>古晋</t>
  </si>
  <si>
    <t>KUCHING</t>
  </si>
  <si>
    <t>WBGG</t>
  </si>
  <si>
    <t>KCH</t>
  </si>
  <si>
    <t>库车</t>
  </si>
  <si>
    <t>KUCHE</t>
  </si>
  <si>
    <t>ZWKC</t>
  </si>
  <si>
    <t>KCA</t>
  </si>
  <si>
    <t>甲米</t>
  </si>
  <si>
    <t>VTSG</t>
  </si>
  <si>
    <t>KBV</t>
  </si>
  <si>
    <t>基辅/波里斯波</t>
  </si>
  <si>
    <t>乌克兰</t>
  </si>
  <si>
    <t>基辅</t>
  </si>
  <si>
    <t>KIEV/BORISPOL</t>
  </si>
  <si>
    <t>UKBB</t>
  </si>
  <si>
    <t>喀布尔/国际</t>
  </si>
  <si>
    <t>喀布尔</t>
  </si>
  <si>
    <t>KABUL/INTL</t>
  </si>
  <si>
    <t>OAKB</t>
  </si>
  <si>
    <t>九寨/黄龙</t>
  </si>
  <si>
    <t>九寨</t>
  </si>
  <si>
    <t>JIUZHAI/HUANGLONG</t>
  </si>
  <si>
    <t>ZUJZ</t>
  </si>
  <si>
    <t>JZH</t>
  </si>
  <si>
    <t>鸡西</t>
  </si>
  <si>
    <t>JIXI</t>
  </si>
  <si>
    <t>ZYJX</t>
  </si>
  <si>
    <t>JXA</t>
  </si>
  <si>
    <t>衢州</t>
  </si>
  <si>
    <t>QUZHOU</t>
  </si>
  <si>
    <t>ZSJU</t>
  </si>
  <si>
    <t>JUZ</t>
  </si>
  <si>
    <t>池州</t>
  </si>
  <si>
    <t>CHIZHOU/JIUHUASHAN</t>
  </si>
  <si>
    <t>ZSJH</t>
  </si>
  <si>
    <t>JUH</t>
  </si>
  <si>
    <t>建三江湿地</t>
  </si>
  <si>
    <t>建三江</t>
  </si>
  <si>
    <t>JIANSANJIANG</t>
  </si>
  <si>
    <t>ZYJS</t>
  </si>
  <si>
    <t>JSJ</t>
  </si>
  <si>
    <t>锦州/锦州湾</t>
  </si>
  <si>
    <t>锦州</t>
  </si>
  <si>
    <t>JINZHOU/JINZHOUWAN</t>
  </si>
  <si>
    <t>ZYJZ</t>
  </si>
  <si>
    <t>JNZ</t>
  </si>
  <si>
    <t>济宁/曲阜</t>
  </si>
  <si>
    <t>济宁</t>
  </si>
  <si>
    <t>JINING/QUFU</t>
  </si>
  <si>
    <t>ZSJG</t>
  </si>
  <si>
    <t>JNG</t>
  </si>
  <si>
    <t>南非</t>
  </si>
  <si>
    <t>约翰内斯堡</t>
  </si>
  <si>
    <t>FAJS</t>
  </si>
  <si>
    <t>JND</t>
  </si>
  <si>
    <t>约翰内斯堡国际机场</t>
  </si>
  <si>
    <t>ZA</t>
  </si>
  <si>
    <t>OR TAMBO</t>
  </si>
  <si>
    <t>FAOR</t>
  </si>
  <si>
    <t>JNB</t>
  </si>
  <si>
    <t>佳木斯/东郊</t>
  </si>
  <si>
    <t>佳木斯</t>
  </si>
  <si>
    <t>JIAMUSI /DONGJIAO</t>
  </si>
  <si>
    <t>ZYJM</t>
  </si>
  <si>
    <t>JMU</t>
  </si>
  <si>
    <t>澜沧景迈</t>
  </si>
  <si>
    <t>澜沧</t>
  </si>
  <si>
    <t>LANCANG</t>
  </si>
  <si>
    <t>ZPJM</t>
  </si>
  <si>
    <t>JMJ</t>
  </si>
  <si>
    <t>雅加达</t>
  </si>
  <si>
    <t>WIIX</t>
  </si>
  <si>
    <t>泉州</t>
  </si>
  <si>
    <t>JINJIANG QUANZHOU</t>
  </si>
  <si>
    <t>ZSQZ</t>
  </si>
  <si>
    <t>JJN</t>
  </si>
  <si>
    <t>九江/马回岭</t>
  </si>
  <si>
    <t>九江</t>
  </si>
  <si>
    <t>JIUJIANG/MAHUILING</t>
  </si>
  <si>
    <t>ZSJJ</t>
  </si>
  <si>
    <t>JIU</t>
  </si>
  <si>
    <t>黔江</t>
  </si>
  <si>
    <t>ZUQJ</t>
  </si>
  <si>
    <t>JIQ</t>
  </si>
  <si>
    <t>金昌</t>
  </si>
  <si>
    <t>JINCHANG</t>
  </si>
  <si>
    <t>ZLJC</t>
  </si>
  <si>
    <t>JIC</t>
  </si>
  <si>
    <t>吉布提/安布利</t>
  </si>
  <si>
    <t>法属索马里</t>
  </si>
  <si>
    <t>吉布提</t>
  </si>
  <si>
    <t>DJIBOUTI/AMBOULT</t>
  </si>
  <si>
    <t>HFFF</t>
  </si>
  <si>
    <t>JIB</t>
  </si>
  <si>
    <t>西双版纳机场</t>
  </si>
  <si>
    <t>西双版纳</t>
  </si>
  <si>
    <t>JINGHONG GASA</t>
  </si>
  <si>
    <t>ZPJH</t>
  </si>
  <si>
    <t>新山士乃国际机场</t>
  </si>
  <si>
    <t>新山</t>
  </si>
  <si>
    <t>WMKJ</t>
  </si>
  <si>
    <t>JHB</t>
  </si>
  <si>
    <t>井冈山</t>
  </si>
  <si>
    <t>JINGGANGSHAN/TAIHE</t>
  </si>
  <si>
    <t>ZSGS</t>
  </si>
  <si>
    <t>JGS</t>
  </si>
  <si>
    <t>嘉峪关</t>
  </si>
  <si>
    <t>JIAYUGUAN</t>
  </si>
  <si>
    <t>ZLJQ</t>
  </si>
  <si>
    <t>JGN</t>
  </si>
  <si>
    <t>加格达奇</t>
  </si>
  <si>
    <t>ZYJD</t>
  </si>
  <si>
    <t>JGD</t>
  </si>
  <si>
    <t>纽约肯尼迪</t>
  </si>
  <si>
    <t>NEW YOUK/KENNEDY</t>
  </si>
  <si>
    <t>KJFK</t>
  </si>
  <si>
    <t>吉达/阿卜杜勒.阿齐兹</t>
  </si>
  <si>
    <t>吉达</t>
  </si>
  <si>
    <t>JEDDAH/ABDUL AZIZ INTL</t>
  </si>
  <si>
    <t>OEJN</t>
  </si>
  <si>
    <t>JED</t>
  </si>
  <si>
    <t>景德镇/罗家</t>
  </si>
  <si>
    <t>景德镇</t>
  </si>
  <si>
    <t>JINGDEZHEN/LUOJIA</t>
  </si>
  <si>
    <t>ZSJD</t>
  </si>
  <si>
    <t>JDZ</t>
  </si>
  <si>
    <t>伊斯坦布尔</t>
  </si>
  <si>
    <t>土耳其</t>
  </si>
  <si>
    <t>ISTANBUL</t>
  </si>
  <si>
    <t>LTBA</t>
  </si>
  <si>
    <t>IST</t>
  </si>
  <si>
    <t>伊斯兰堡/杰卡拉拉</t>
  </si>
  <si>
    <t>伊斯兰堡</t>
  </si>
  <si>
    <t>ISLAMABAD/CHALALA</t>
  </si>
  <si>
    <t>OPRN</t>
  </si>
  <si>
    <t>ISB</t>
  </si>
  <si>
    <t>庆阳/西峰镇</t>
  </si>
  <si>
    <t>庆阳</t>
  </si>
  <si>
    <t>QINGYANG/XIFENGZHE</t>
  </si>
  <si>
    <t>ZLQY</t>
  </si>
  <si>
    <t>IQN</t>
  </si>
  <si>
    <t>且末/玉都</t>
  </si>
  <si>
    <t>且末</t>
  </si>
  <si>
    <t>QIEMO</t>
  </si>
  <si>
    <t>ZWCM</t>
  </si>
  <si>
    <t>IQM</t>
  </si>
  <si>
    <t>印第安纳波里斯</t>
  </si>
  <si>
    <t>INDIANPOLIS/INTL</t>
  </si>
  <si>
    <t>KIND</t>
  </si>
  <si>
    <t>IND</t>
  </si>
  <si>
    <t>银川</t>
  </si>
  <si>
    <t>XINCHUAN HE DONG</t>
  </si>
  <si>
    <t>ZLIC</t>
  </si>
  <si>
    <t>INC</t>
  </si>
  <si>
    <t>危尔明顿</t>
  </si>
  <si>
    <t>KILN</t>
  </si>
  <si>
    <t>ILN</t>
  </si>
  <si>
    <t>伊尔库茨克</t>
  </si>
  <si>
    <t>IRKUTSK</t>
  </si>
  <si>
    <t>UIII</t>
  </si>
  <si>
    <t>OIIE</t>
  </si>
  <si>
    <t>IKA</t>
  </si>
  <si>
    <t>基辅/(城市)</t>
  </si>
  <si>
    <t>KIEV/CITY</t>
  </si>
  <si>
    <t>UKBU</t>
  </si>
  <si>
    <t>IEV</t>
  </si>
  <si>
    <t>首尔/仁川国际</t>
  </si>
  <si>
    <t>首尔仁川</t>
  </si>
  <si>
    <t>SEOUL/INCHEONINTL</t>
  </si>
  <si>
    <t>RKSI</t>
  </si>
  <si>
    <t>ICN</t>
  </si>
  <si>
    <t>茨城</t>
  </si>
  <si>
    <t>RJAH</t>
  </si>
  <si>
    <t>IBR</t>
  </si>
  <si>
    <t>休斯敦</t>
  </si>
  <si>
    <t>KIAH</t>
  </si>
  <si>
    <t>IAH</t>
  </si>
  <si>
    <t>华盛顿/杜勒斯国际</t>
  </si>
  <si>
    <t>华盛顿</t>
  </si>
  <si>
    <t>WASHINGTON/DULLES INTL</t>
  </si>
  <si>
    <t>KIAD</t>
  </si>
  <si>
    <t>IAD</t>
  </si>
  <si>
    <t>黎平</t>
  </si>
  <si>
    <t>LIPING</t>
  </si>
  <si>
    <t>ZUNP</t>
  </si>
  <si>
    <t>HZH</t>
  </si>
  <si>
    <t>汉中/西关</t>
  </si>
  <si>
    <t>汉中</t>
  </si>
  <si>
    <t>HANZHONG/XI GUAN</t>
  </si>
  <si>
    <t>ZLHZ</t>
  </si>
  <si>
    <t>HZG</t>
  </si>
  <si>
    <t>台州</t>
  </si>
  <si>
    <t>HUANGYAN/LUQIAO</t>
  </si>
  <si>
    <t>ZSLQ</t>
  </si>
  <si>
    <t>HYN</t>
  </si>
  <si>
    <t>海得拉巴</t>
  </si>
  <si>
    <t>VOHS</t>
  </si>
  <si>
    <t>HYD</t>
  </si>
  <si>
    <t>德令哈</t>
  </si>
  <si>
    <t>DELINGHA</t>
  </si>
  <si>
    <t>ZLDL</t>
  </si>
  <si>
    <t>HXD</t>
  </si>
  <si>
    <t>科布多</t>
  </si>
  <si>
    <t>ZMKD</t>
  </si>
  <si>
    <t>HVD</t>
  </si>
  <si>
    <t>惠州</t>
  </si>
  <si>
    <t>HUIZHOU</t>
  </si>
  <si>
    <t>ZGHZ</t>
  </si>
  <si>
    <t>HUZ</t>
  </si>
  <si>
    <t>霍林河机场</t>
  </si>
  <si>
    <t>霍林郭勒</t>
  </si>
  <si>
    <t>HUOLINHE</t>
  </si>
  <si>
    <t>ZBHZ</t>
  </si>
  <si>
    <t>HUO</t>
  </si>
  <si>
    <t>花莲</t>
  </si>
  <si>
    <t>RCYU</t>
  </si>
  <si>
    <t>HUN</t>
  </si>
  <si>
    <t>花土沟</t>
  </si>
  <si>
    <t>HUATUGOU</t>
  </si>
  <si>
    <t>ZLHX</t>
  </si>
  <si>
    <t>HTT</t>
  </si>
  <si>
    <t>和田</t>
  </si>
  <si>
    <t>HETIAN</t>
  </si>
  <si>
    <t>ZWTN</t>
  </si>
  <si>
    <t>HTN</t>
  </si>
  <si>
    <t>赤塔/卡达拉</t>
  </si>
  <si>
    <t>赤塔</t>
  </si>
  <si>
    <t>CHITA/KADALA</t>
  </si>
  <si>
    <t>UIAA</t>
  </si>
  <si>
    <t>舟山/普陀山</t>
  </si>
  <si>
    <t>舟山</t>
  </si>
  <si>
    <t>ZHOUSHAN/PUTUOSHAN</t>
  </si>
  <si>
    <t>ZSZS</t>
  </si>
  <si>
    <t>HSN</t>
  </si>
  <si>
    <t>佐贺</t>
  </si>
  <si>
    <t>zuohe</t>
  </si>
  <si>
    <t>RJFS</t>
  </si>
  <si>
    <t>HSG</t>
  </si>
  <si>
    <t>汉班托塔</t>
  </si>
  <si>
    <t>斯里兰卡</t>
  </si>
  <si>
    <t>LK</t>
  </si>
  <si>
    <t>VCRI</t>
  </si>
  <si>
    <t>HRI</t>
  </si>
  <si>
    <t>哈拉雷</t>
  </si>
  <si>
    <t>津巴布韦</t>
  </si>
  <si>
    <t>ZW</t>
  </si>
  <si>
    <t>FVHA</t>
  </si>
  <si>
    <t>HRE</t>
  </si>
  <si>
    <t>哈尔滨</t>
  </si>
  <si>
    <t>HAERBIN TAIPING INTL</t>
  </si>
  <si>
    <t>ZYHB</t>
  </si>
  <si>
    <t>海防吉碑国际机场</t>
  </si>
  <si>
    <t>海防</t>
  </si>
  <si>
    <t>HAIPHONG</t>
  </si>
  <si>
    <t>VVCI</t>
  </si>
  <si>
    <t>HPH</t>
  </si>
  <si>
    <t>神农架</t>
  </si>
  <si>
    <t>SHENNONGJIA</t>
  </si>
  <si>
    <t>ZHSN</t>
  </si>
  <si>
    <t>HPG</t>
  </si>
  <si>
    <t>衡阳</t>
  </si>
  <si>
    <t>HENGYANG</t>
  </si>
  <si>
    <t>ZGHY</t>
  </si>
  <si>
    <t>HNY</t>
  </si>
  <si>
    <t>檀香山/国际</t>
  </si>
  <si>
    <t>檀香山</t>
  </si>
  <si>
    <t>HONOLULU</t>
  </si>
  <si>
    <t>PHNL</t>
  </si>
  <si>
    <t>HNL</t>
  </si>
  <si>
    <t>东京羽田</t>
  </si>
  <si>
    <t>RJTT</t>
  </si>
  <si>
    <t>HND</t>
  </si>
  <si>
    <t>哈密</t>
  </si>
  <si>
    <t>HAMI</t>
  </si>
  <si>
    <t>ZWHM</t>
  </si>
  <si>
    <t>HMI</t>
  </si>
  <si>
    <t>乌兰浩特</t>
  </si>
  <si>
    <t>WULANHAOTE</t>
  </si>
  <si>
    <t>ZBUL</t>
  </si>
  <si>
    <t>HLH</t>
  </si>
  <si>
    <t>海拉尔东山机场</t>
  </si>
  <si>
    <t>海拉尔</t>
  </si>
  <si>
    <t>HAILAR DONGSHAN</t>
  </si>
  <si>
    <t>ZBLA</t>
  </si>
  <si>
    <t>HLD</t>
  </si>
  <si>
    <t>普吉</t>
  </si>
  <si>
    <t>PHUKET</t>
  </si>
  <si>
    <t>VTSP</t>
  </si>
  <si>
    <t>HKT</t>
  </si>
  <si>
    <t>香港赤邋角</t>
  </si>
  <si>
    <t>HONGKONGCHEN LAP KOK</t>
  </si>
  <si>
    <t>VHHH</t>
  </si>
  <si>
    <t>函馆</t>
  </si>
  <si>
    <t>RJCH</t>
  </si>
  <si>
    <t>HKD</t>
  </si>
  <si>
    <t>怀化/芷江</t>
  </si>
  <si>
    <t>怀化</t>
  </si>
  <si>
    <t>HUAIHUA/ZHIJIANG</t>
  </si>
  <si>
    <t>ZGCJ</t>
  </si>
  <si>
    <t>HJJ</t>
  </si>
  <si>
    <t>广岛</t>
  </si>
  <si>
    <t>HIROSHIMA</t>
  </si>
  <si>
    <t>RJOA</t>
  </si>
  <si>
    <t>HIJ</t>
  </si>
  <si>
    <t>淮安</t>
  </si>
  <si>
    <t>HUAIAN</t>
  </si>
  <si>
    <t>ZSSH</t>
  </si>
  <si>
    <t>HIA</t>
  </si>
  <si>
    <t>哈恩</t>
  </si>
  <si>
    <t>EDFH</t>
  </si>
  <si>
    <t>HHN</t>
  </si>
  <si>
    <t>杭州萧山机场</t>
  </si>
  <si>
    <t>杭州</t>
  </si>
  <si>
    <t>HANGZHOU XIAOSHAN</t>
  </si>
  <si>
    <t>ZSHC</t>
  </si>
  <si>
    <t>合肥</t>
  </si>
  <si>
    <t>HEFEI LUOGANG</t>
  </si>
  <si>
    <t>ZSOF</t>
  </si>
  <si>
    <t>HFE</t>
  </si>
  <si>
    <t>呼和浩特白塔</t>
  </si>
  <si>
    <t>呼和浩特</t>
  </si>
  <si>
    <t>HUHEHAUTEBAITA</t>
  </si>
  <si>
    <t>ZBHH</t>
  </si>
  <si>
    <t>HET</t>
  </si>
  <si>
    <t>赫尔辛基</t>
  </si>
  <si>
    <t>芬兰</t>
  </si>
  <si>
    <t>FI</t>
  </si>
  <si>
    <t>HELSINKI</t>
  </si>
  <si>
    <t>EFHK</t>
  </si>
  <si>
    <t>HEL</t>
  </si>
  <si>
    <t>黑河</t>
  </si>
  <si>
    <t>HEIHE</t>
  </si>
  <si>
    <t>ZYHE</t>
  </si>
  <si>
    <t>HEK</t>
  </si>
  <si>
    <t>合艾</t>
  </si>
  <si>
    <t>VTSS</t>
  </si>
  <si>
    <t>HDY</t>
  </si>
  <si>
    <t>邯郸</t>
  </si>
  <si>
    <t>HANDAN</t>
  </si>
  <si>
    <t>ZBHD</t>
  </si>
  <si>
    <t>HDG</t>
  </si>
  <si>
    <t>河池</t>
  </si>
  <si>
    <t>HECHI</t>
  </si>
  <si>
    <t>ZGHC</t>
  </si>
  <si>
    <t>HCJ</t>
  </si>
  <si>
    <t>哈瓦那何塞马蒂国际机</t>
  </si>
  <si>
    <t>古巴</t>
  </si>
  <si>
    <t>CU</t>
  </si>
  <si>
    <t>哈瓦那</t>
  </si>
  <si>
    <t>HAVANA</t>
  </si>
  <si>
    <t>MUHA</t>
  </si>
  <si>
    <t>HAV</t>
  </si>
  <si>
    <t>河内/内排</t>
  </si>
  <si>
    <t>河内</t>
  </si>
  <si>
    <t>HANOI/NOIBAI</t>
  </si>
  <si>
    <t>VVNB</t>
  </si>
  <si>
    <t>汉堡</t>
  </si>
  <si>
    <t>Hamburg</t>
  </si>
  <si>
    <t>EDDH</t>
  </si>
  <si>
    <t>HAM</t>
  </si>
  <si>
    <t>海口</t>
  </si>
  <si>
    <t>HAIKOU MEILAN INTL</t>
  </si>
  <si>
    <t>ZJHK</t>
  </si>
  <si>
    <t>固原</t>
  </si>
  <si>
    <t>GUYUAN/LIUPANSHAN</t>
  </si>
  <si>
    <t>ZLGY</t>
  </si>
  <si>
    <t>GYU</t>
  </si>
  <si>
    <t>广元</t>
  </si>
  <si>
    <t>GUANGYUAN</t>
  </si>
  <si>
    <t>ZUGU</t>
  </si>
  <si>
    <t>GYS</t>
  </si>
  <si>
    <t>巴库/比纳</t>
  </si>
  <si>
    <t>阿塞拜疆</t>
  </si>
  <si>
    <t>AZ</t>
  </si>
  <si>
    <t>巴库</t>
  </si>
  <si>
    <t>BAKU/BINA</t>
  </si>
  <si>
    <t>UBBB</t>
  </si>
  <si>
    <t>GYD</t>
  </si>
  <si>
    <t>夏河</t>
  </si>
  <si>
    <t>XIAHE</t>
  </si>
  <si>
    <t>ZLXH</t>
  </si>
  <si>
    <t>GXH</t>
  </si>
  <si>
    <t>日内瓦</t>
  </si>
  <si>
    <t>LSGG</t>
  </si>
  <si>
    <t>GVA</t>
  </si>
  <si>
    <t>阿迪拉乌</t>
  </si>
  <si>
    <t>UATG</t>
  </si>
  <si>
    <t>GUW</t>
  </si>
  <si>
    <t>关岛</t>
  </si>
  <si>
    <t>PGUM</t>
  </si>
  <si>
    <t>GUM</t>
  </si>
  <si>
    <t>圣保罗机场</t>
  </si>
  <si>
    <t>SAO PAULO</t>
  </si>
  <si>
    <t>SBSP</t>
  </si>
  <si>
    <t>GRU</t>
  </si>
  <si>
    <t>哥德堡</t>
  </si>
  <si>
    <t>ESGG</t>
  </si>
  <si>
    <t>GOT</t>
  </si>
  <si>
    <t>格尔木</t>
  </si>
  <si>
    <t>GEERMU</t>
  </si>
  <si>
    <t>ZLGM</t>
  </si>
  <si>
    <t>GOQ</t>
  </si>
  <si>
    <t>果洛玛沁机场</t>
  </si>
  <si>
    <t>果洛</t>
  </si>
  <si>
    <t>GUOLUO</t>
  </si>
  <si>
    <t>ZLGL</t>
  </si>
  <si>
    <t>GMQ</t>
  </si>
  <si>
    <t>首尔/金浦国际</t>
  </si>
  <si>
    <t>首尔金浦</t>
  </si>
  <si>
    <t>SEOUL/KIMPO INTL</t>
  </si>
  <si>
    <t>RKSS</t>
  </si>
  <si>
    <t>GMP</t>
  </si>
  <si>
    <t>富蕴/可可托海</t>
  </si>
  <si>
    <t>富蕴</t>
  </si>
  <si>
    <t>FUYUN/KEKETOTOHAI</t>
  </si>
  <si>
    <t>ZWFY</t>
  </si>
  <si>
    <t>FYN</t>
  </si>
  <si>
    <t>抚远</t>
  </si>
  <si>
    <t>FUYUAN</t>
  </si>
  <si>
    <t>ZYFY</t>
  </si>
  <si>
    <t>FYJ</t>
  </si>
  <si>
    <t>佛山</t>
  </si>
  <si>
    <t>FOSHAN</t>
  </si>
  <si>
    <t>ZGFS</t>
  </si>
  <si>
    <t>FUO</t>
  </si>
  <si>
    <t>福冈</t>
  </si>
  <si>
    <t>FUKUOKA</t>
  </si>
  <si>
    <t>RJFF</t>
  </si>
  <si>
    <t>FUK</t>
  </si>
  <si>
    <t>阜阳/西关</t>
  </si>
  <si>
    <t>阜阳</t>
  </si>
  <si>
    <t>FUYANG/XI GUAN</t>
  </si>
  <si>
    <t>ZSFY</t>
  </si>
  <si>
    <t>FUG</t>
  </si>
  <si>
    <t>静冈</t>
  </si>
  <si>
    <t>SHIZUOKA</t>
  </si>
  <si>
    <t>RJNS</t>
  </si>
  <si>
    <t>FSZ</t>
  </si>
  <si>
    <t>比什凯克</t>
  </si>
  <si>
    <t>BISHKEK</t>
  </si>
  <si>
    <t>UCFM</t>
  </si>
  <si>
    <t>法兰克福</t>
  </si>
  <si>
    <t>FRANKFURT MAIN</t>
  </si>
  <si>
    <t>EDDF</t>
  </si>
  <si>
    <t>福州</t>
  </si>
  <si>
    <t>FUZHOU CHANGLE INTL</t>
  </si>
  <si>
    <t>ZSFZ</t>
  </si>
  <si>
    <t>平壤/金刚山</t>
  </si>
  <si>
    <t>朝鲜</t>
  </si>
  <si>
    <t>KP</t>
  </si>
  <si>
    <t>平壤</t>
  </si>
  <si>
    <t>PYONGYANG</t>
  </si>
  <si>
    <t>ZKPY</t>
  </si>
  <si>
    <t>福岛</t>
  </si>
  <si>
    <t>FUKUSHIMA</t>
  </si>
  <si>
    <t>RJSF</t>
  </si>
  <si>
    <t>FKS</t>
  </si>
  <si>
    <t>费尔干纳</t>
  </si>
  <si>
    <t>UTFF</t>
  </si>
  <si>
    <t>FEG</t>
  </si>
  <si>
    <t>罗马菲乌米奇诺</t>
  </si>
  <si>
    <t>罗马</t>
  </si>
  <si>
    <t>ROMA FIUMICINO</t>
  </si>
  <si>
    <t>LIRF</t>
  </si>
  <si>
    <t>FCO</t>
  </si>
  <si>
    <t>费尔班克斯/国际</t>
  </si>
  <si>
    <t>费尔班克斯</t>
  </si>
  <si>
    <t>FAIRBANKS/INTL</t>
  </si>
  <si>
    <t>PAFA</t>
  </si>
  <si>
    <t>FAI</t>
  </si>
  <si>
    <t>纽约纽瓦克</t>
  </si>
  <si>
    <t>NEW YORK/NEWARK</t>
  </si>
  <si>
    <t>KEWR</t>
  </si>
  <si>
    <t>EWR</t>
  </si>
  <si>
    <t>埃里温/兹瓦尔特诺茨</t>
  </si>
  <si>
    <t>埃里温</t>
  </si>
  <si>
    <t>YEREVAN/ZVARTNOTS</t>
  </si>
  <si>
    <t>UGEE</t>
  </si>
  <si>
    <t>EVN</t>
  </si>
  <si>
    <t>二连浩特</t>
  </si>
  <si>
    <t>ERLIANHAOTE</t>
  </si>
  <si>
    <t>ZBER</t>
  </si>
  <si>
    <t>ERL</t>
  </si>
  <si>
    <t>延安南泥湾机场</t>
  </si>
  <si>
    <t>延安</t>
  </si>
  <si>
    <t>YANAN NANNIWAN AIRPORT</t>
  </si>
  <si>
    <t>ZLYA</t>
  </si>
  <si>
    <t>ENY</t>
  </si>
  <si>
    <t>恩施/许家坪</t>
  </si>
  <si>
    <t>恩施</t>
  </si>
  <si>
    <t>ENSHI/XUJIAPING</t>
  </si>
  <si>
    <t>ZHES</t>
  </si>
  <si>
    <t>ENH</t>
  </si>
  <si>
    <t>诺丁汉</t>
  </si>
  <si>
    <t>EGNX</t>
  </si>
  <si>
    <t>EMA</t>
  </si>
  <si>
    <t>内比都</t>
  </si>
  <si>
    <t>VYNT</t>
  </si>
  <si>
    <t>ELA</t>
  </si>
  <si>
    <t>额济纳旗</t>
  </si>
  <si>
    <t>EJINAQI</t>
  </si>
  <si>
    <t>ZBEN</t>
  </si>
  <si>
    <t>EJN</t>
  </si>
  <si>
    <t>爱丁堡机场</t>
  </si>
  <si>
    <t>UK</t>
  </si>
  <si>
    <t>爱丁堡</t>
  </si>
  <si>
    <t>EDINBURGH AIRPORT</t>
  </si>
  <si>
    <t>EGPH</t>
  </si>
  <si>
    <t>EDI</t>
  </si>
  <si>
    <t>阿尔贝拉</t>
  </si>
  <si>
    <t>伊拉克</t>
  </si>
  <si>
    <t>IQ</t>
  </si>
  <si>
    <t>ORER</t>
  </si>
  <si>
    <t>EBL</t>
  </si>
  <si>
    <t>杜尚别</t>
  </si>
  <si>
    <t>DUSHANBE</t>
  </si>
  <si>
    <t>UTDD</t>
  </si>
  <si>
    <t>DYU</t>
  </si>
  <si>
    <t>张家界</t>
  </si>
  <si>
    <t>ZHANGJIAJIE HEHUA</t>
  </si>
  <si>
    <t>ZGDY</t>
  </si>
  <si>
    <t>DYG</t>
  </si>
  <si>
    <t>迪拜/国际</t>
  </si>
  <si>
    <t>迪拜</t>
  </si>
  <si>
    <t>DUBAI/INTL</t>
  </si>
  <si>
    <t>OMDB</t>
  </si>
  <si>
    <t>DXB</t>
  </si>
  <si>
    <t>杜塞尔多夫</t>
  </si>
  <si>
    <t>DUSSELDORF</t>
  </si>
  <si>
    <t>EDDL</t>
  </si>
  <si>
    <t>都柏林机场</t>
  </si>
  <si>
    <t>爱尔兰</t>
  </si>
  <si>
    <t>IE</t>
  </si>
  <si>
    <t>都柏林</t>
  </si>
  <si>
    <t>DUBIN ARIPORT</t>
  </si>
  <si>
    <t>EIDW</t>
  </si>
  <si>
    <t>DUB</t>
  </si>
  <si>
    <t>底特律/都会</t>
  </si>
  <si>
    <t>底特律</t>
  </si>
  <si>
    <t>DETROIT/METROOPO</t>
  </si>
  <si>
    <t>KDTW</t>
  </si>
  <si>
    <t>DTW</t>
  </si>
  <si>
    <t>德都机场</t>
  </si>
  <si>
    <t>五大莲池</t>
  </si>
  <si>
    <t>WUDALIANCHI</t>
  </si>
  <si>
    <t>ZYDU</t>
  </si>
  <si>
    <t>DTU</t>
  </si>
  <si>
    <t>鄂尔多斯东胜机场</t>
  </si>
  <si>
    <t>鄂尔多斯</t>
  </si>
  <si>
    <t>ZBDS</t>
  </si>
  <si>
    <t>DSN</t>
  </si>
  <si>
    <t>达尔文国际机场</t>
  </si>
  <si>
    <t>达尔文</t>
  </si>
  <si>
    <t>YPDN</t>
  </si>
  <si>
    <t>DRW</t>
  </si>
  <si>
    <t>大庆</t>
  </si>
  <si>
    <t>DAQING</t>
  </si>
  <si>
    <t>ZYDQ</t>
  </si>
  <si>
    <t>DQA</t>
  </si>
  <si>
    <t>巴厘岛登巴萨</t>
  </si>
  <si>
    <t>巴厘岛</t>
  </si>
  <si>
    <t>BALI DENPASAR</t>
  </si>
  <si>
    <t>WADD</t>
  </si>
  <si>
    <t>DPS</t>
  </si>
  <si>
    <t>东营</t>
  </si>
  <si>
    <t>DONGYING</t>
  </si>
  <si>
    <t>ZSDY</t>
  </si>
  <si>
    <t>DOY</t>
  </si>
  <si>
    <t>多哈</t>
  </si>
  <si>
    <t>卡塔尔</t>
  </si>
  <si>
    <t>QA</t>
  </si>
  <si>
    <t>DOHA</t>
  </si>
  <si>
    <t>OTHH</t>
  </si>
  <si>
    <t>DOH</t>
  </si>
  <si>
    <t>敦煌</t>
  </si>
  <si>
    <t>DUNHUAN</t>
  </si>
  <si>
    <t>ZLDH</t>
  </si>
  <si>
    <t>DNH</t>
  </si>
  <si>
    <t>达曼</t>
  </si>
  <si>
    <t>OEDF</t>
  </si>
  <si>
    <t>DMM</t>
  </si>
  <si>
    <t>曼谷廊曼</t>
  </si>
  <si>
    <t>VTBD</t>
  </si>
  <si>
    <t>DMK</t>
  </si>
  <si>
    <t>莫斯科多莫杰多沃机场</t>
  </si>
  <si>
    <t>莫斯科多莫杰多沃</t>
  </si>
  <si>
    <t>UUDD</t>
  </si>
  <si>
    <t>DME</t>
  </si>
  <si>
    <t>大理</t>
  </si>
  <si>
    <t>DALI</t>
  </si>
  <si>
    <t>ZPDL</t>
  </si>
  <si>
    <t>DLU</t>
  </si>
  <si>
    <t>大连</t>
  </si>
  <si>
    <t>DALIAN ZHOUSHUIZI INTL</t>
  </si>
  <si>
    <t>ZYTL</t>
  </si>
  <si>
    <t>DLC</t>
  </si>
  <si>
    <t>迪庆/香格里拉</t>
  </si>
  <si>
    <t>迪庆</t>
  </si>
  <si>
    <t>DIQING/ZHONGDIAN</t>
  </si>
  <si>
    <t>ZPDQ</t>
  </si>
  <si>
    <t>DIG</t>
  </si>
  <si>
    <t>达拉斯/达拉斯-拉夫</t>
  </si>
  <si>
    <t>达拉斯</t>
  </si>
  <si>
    <t>DALLAS/DALLAS-LOVE FIELD</t>
  </si>
  <si>
    <t>KDFW</t>
  </si>
  <si>
    <t>DFW</t>
  </si>
  <si>
    <t>德里/英.甘地</t>
  </si>
  <si>
    <t>德里</t>
  </si>
  <si>
    <t>DELHI INDIRAGANDHI</t>
  </si>
  <si>
    <t>VIDP</t>
  </si>
  <si>
    <t>DEL</t>
  </si>
  <si>
    <t>丹东/浪头</t>
  </si>
  <si>
    <t>丹东</t>
  </si>
  <si>
    <t>DANDONG/LANGTOU</t>
  </si>
  <si>
    <t>ZYDD</t>
  </si>
  <si>
    <t>DDG</t>
  </si>
  <si>
    <t>稻城</t>
  </si>
  <si>
    <t>DAOCHENG</t>
  </si>
  <si>
    <t>ZUDC</t>
  </si>
  <si>
    <t>DCY</t>
  </si>
  <si>
    <t>WASHINGTON</t>
  </si>
  <si>
    <t>KDCA</t>
  </si>
  <si>
    <t>DCA</t>
  </si>
  <si>
    <t>白城</t>
  </si>
  <si>
    <t>ZYBA</t>
  </si>
  <si>
    <t>DBC</t>
  </si>
  <si>
    <t>达州/河市</t>
  </si>
  <si>
    <t>达州</t>
  </si>
  <si>
    <t>DAXIAN/HESHIBA</t>
  </si>
  <si>
    <t>ZUDX</t>
  </si>
  <si>
    <t>DAX</t>
  </si>
  <si>
    <t>大同/云岗</t>
  </si>
  <si>
    <t>大同</t>
  </si>
  <si>
    <t>DATONG/YUNGNAG</t>
  </si>
  <si>
    <t>ZBDT</t>
  </si>
  <si>
    <t>DAT</t>
  </si>
  <si>
    <t>大马士革</t>
  </si>
  <si>
    <t>叙利亚</t>
  </si>
  <si>
    <t>SY</t>
  </si>
  <si>
    <t>OSDI</t>
  </si>
  <si>
    <t>DAM</t>
  </si>
  <si>
    <t>岘港</t>
  </si>
  <si>
    <t>DANANG</t>
  </si>
  <si>
    <t>VVDN</t>
  </si>
  <si>
    <t>DAD</t>
  </si>
  <si>
    <t>达卡</t>
  </si>
  <si>
    <t>孟加拉</t>
  </si>
  <si>
    <t>BD</t>
  </si>
  <si>
    <t>VGHS</t>
  </si>
  <si>
    <t>DAC</t>
  </si>
  <si>
    <t>常州</t>
  </si>
  <si>
    <t>CHANGZHOU BENNEU</t>
  </si>
  <si>
    <t>ZSCG</t>
  </si>
  <si>
    <t>CZX</t>
  </si>
  <si>
    <t>芽庄</t>
  </si>
  <si>
    <t>VVCR</t>
  </si>
  <si>
    <t>CXR</t>
  </si>
  <si>
    <t>临沧市</t>
  </si>
  <si>
    <t>沧源</t>
  </si>
  <si>
    <t>CANGYUAN</t>
  </si>
  <si>
    <t>ZPCW</t>
  </si>
  <si>
    <t>CWJ</t>
  </si>
  <si>
    <t>辛辛那提/肯塔基北方</t>
  </si>
  <si>
    <t>辛辛那提</t>
  </si>
  <si>
    <t>CINCINNATI/NORTHKENTUCKYINTL</t>
  </si>
  <si>
    <t>KCVG</t>
  </si>
  <si>
    <t>CVG</t>
  </si>
  <si>
    <t>CHENGDU SHUANGLIU INTL</t>
  </si>
  <si>
    <t>ZUUU</t>
  </si>
  <si>
    <t>札幌/新千岁</t>
  </si>
  <si>
    <t>札幌</t>
  </si>
  <si>
    <t>SAPPORO/NEW CHITOSE</t>
  </si>
  <si>
    <t>RJCC</t>
  </si>
  <si>
    <t>CTS</t>
  </si>
  <si>
    <t>长沙</t>
  </si>
  <si>
    <t>CHANGSHA HUANGHUA INTL</t>
  </si>
  <si>
    <t>ZGHA</t>
  </si>
  <si>
    <t>CSX</t>
  </si>
  <si>
    <t>克拉克</t>
  </si>
  <si>
    <t>CLARK</t>
  </si>
  <si>
    <t>RPLC</t>
  </si>
  <si>
    <t>哥本哈根</t>
  </si>
  <si>
    <t>丹麦</t>
  </si>
  <si>
    <t>DK</t>
  </si>
  <si>
    <t>KOBENHAVN KASTRUP</t>
  </si>
  <si>
    <t>EKCH</t>
  </si>
  <si>
    <t>乔巴山</t>
  </si>
  <si>
    <t>ZMCD</t>
  </si>
  <si>
    <t>COQ</t>
  </si>
  <si>
    <t>清迈</t>
  </si>
  <si>
    <t>CHIANG MAI</t>
  </si>
  <si>
    <t>VTCC</t>
  </si>
  <si>
    <t>CNX</t>
  </si>
  <si>
    <t>凯恩斯</t>
  </si>
  <si>
    <t>YBCS</t>
  </si>
  <si>
    <t>CNS</t>
  </si>
  <si>
    <t>科伦坡/班达拉奈克国际</t>
  </si>
  <si>
    <t>科伦坡</t>
  </si>
  <si>
    <t>COLOMBO/BAND ARANAIKE INTL</t>
  </si>
  <si>
    <t>VCBI</t>
  </si>
  <si>
    <t>CMB</t>
  </si>
  <si>
    <t>CHONGQING JIANGBE</t>
  </si>
  <si>
    <t>ZUCK</t>
  </si>
  <si>
    <t>济州/国际</t>
  </si>
  <si>
    <t>济州</t>
  </si>
  <si>
    <t>CHEJU/INTL</t>
  </si>
  <si>
    <t>RKPC</t>
  </si>
  <si>
    <t>CJU</t>
  </si>
  <si>
    <t>清州</t>
  </si>
  <si>
    <t>CHONGJU</t>
  </si>
  <si>
    <t>RKTU</t>
  </si>
  <si>
    <t>CJJ</t>
  </si>
  <si>
    <t>什姆肯特</t>
  </si>
  <si>
    <t>奇姆肯特</t>
  </si>
  <si>
    <t>CHIMKENT AIRPORT</t>
  </si>
  <si>
    <t>UAII</t>
  </si>
  <si>
    <t>CIT</t>
  </si>
  <si>
    <t>长治/王村</t>
  </si>
  <si>
    <t>长治</t>
  </si>
  <si>
    <t>CHANGZHI/WANGCHUNG</t>
  </si>
  <si>
    <t>ZBCZ</t>
  </si>
  <si>
    <t>CIH</t>
  </si>
  <si>
    <t>赤峰</t>
  </si>
  <si>
    <t>CHIFENG</t>
  </si>
  <si>
    <t>ZBCF</t>
  </si>
  <si>
    <t>CIF</t>
  </si>
  <si>
    <t>朝阳</t>
  </si>
  <si>
    <t>CHAOYANG</t>
  </si>
  <si>
    <t>ZYCY</t>
  </si>
  <si>
    <t>CHG</t>
  </si>
  <si>
    <t>基督城</t>
  </si>
  <si>
    <t>新西兰</t>
  </si>
  <si>
    <t>NZCH</t>
  </si>
  <si>
    <t>CHC</t>
  </si>
  <si>
    <t>长春</t>
  </si>
  <si>
    <t>CHANGCHUN LONGJIA INTERNATIONAL AIRPORT</t>
  </si>
  <si>
    <t>ZYCC</t>
  </si>
  <si>
    <t>CGQ</t>
  </si>
  <si>
    <t>吉大港</t>
  </si>
  <si>
    <t>VGEG</t>
  </si>
  <si>
    <t>CGP</t>
  </si>
  <si>
    <t>郑州</t>
  </si>
  <si>
    <t>ZHENGZHOU XINZHENG</t>
  </si>
  <si>
    <t>ZHCC</t>
  </si>
  <si>
    <t>CGO</t>
  </si>
  <si>
    <t>科隆</t>
  </si>
  <si>
    <t>Koln</t>
  </si>
  <si>
    <t>EDDK</t>
  </si>
  <si>
    <t>DJAKARTA SOEKARNO</t>
  </si>
  <si>
    <t>WIII</t>
  </si>
  <si>
    <t>常德/桃花</t>
  </si>
  <si>
    <t>常德</t>
  </si>
  <si>
    <t>CHANGDE/TAOHUA</t>
  </si>
  <si>
    <t>ZGCD</t>
  </si>
  <si>
    <t>CGD</t>
  </si>
  <si>
    <t>车里雅宾斯克</t>
  </si>
  <si>
    <t>USCC</t>
  </si>
  <si>
    <t>CEK</t>
  </si>
  <si>
    <t>清莱清孔机场</t>
  </si>
  <si>
    <t>清莱</t>
  </si>
  <si>
    <t>CHIANGRAI CHIANG KHONG</t>
  </si>
  <si>
    <t>VTCT</t>
  </si>
  <si>
    <t>CEI</t>
  </si>
  <si>
    <t>宿务</t>
  </si>
  <si>
    <t>RPVM</t>
  </si>
  <si>
    <t>CEB</t>
  </si>
  <si>
    <t>巴黎戴高乐</t>
  </si>
  <si>
    <t>PARIS/DF-GAULLE</t>
  </si>
  <si>
    <t>LFPG</t>
  </si>
  <si>
    <t>承德机场</t>
  </si>
  <si>
    <t>承德</t>
  </si>
  <si>
    <t>CHENGDE</t>
  </si>
  <si>
    <t>ZBCD</t>
  </si>
  <si>
    <t>CDE</t>
  </si>
  <si>
    <t>加尔各答</t>
  </si>
  <si>
    <t>CALCUTTA</t>
  </si>
  <si>
    <t>VECC</t>
  </si>
  <si>
    <t>CCU</t>
  </si>
  <si>
    <t>广州</t>
  </si>
  <si>
    <t>GUANGZHOU BAIYUN INTL</t>
  </si>
  <si>
    <t>ZGGG</t>
  </si>
  <si>
    <t>开罗/国际</t>
  </si>
  <si>
    <t>埃及</t>
  </si>
  <si>
    <t>EG</t>
  </si>
  <si>
    <t>开罗</t>
  </si>
  <si>
    <t>CAIRO/INL</t>
  </si>
  <si>
    <t>HECA</t>
  </si>
  <si>
    <t>CAI</t>
  </si>
  <si>
    <t>斯里巴加湾</t>
  </si>
  <si>
    <t>文莱</t>
  </si>
  <si>
    <t>BN</t>
  </si>
  <si>
    <t>BRUNEI SERIBEGAWAN</t>
  </si>
  <si>
    <t>WBSB</t>
  </si>
  <si>
    <t>布达佩斯/费里海吉</t>
  </si>
  <si>
    <t>匈牙利</t>
  </si>
  <si>
    <t>布达佩斯</t>
  </si>
  <si>
    <t>BUDAPEST/FERIHEGY</t>
  </si>
  <si>
    <t>LHBP</t>
  </si>
  <si>
    <t>布拉茨克</t>
  </si>
  <si>
    <t>BRATSK</t>
  </si>
  <si>
    <t>UIBB</t>
  </si>
  <si>
    <t>BTK</t>
  </si>
  <si>
    <t>保山</t>
  </si>
  <si>
    <t>BAOSHAN</t>
  </si>
  <si>
    <t>ZPBS</t>
  </si>
  <si>
    <t>BSD</t>
  </si>
  <si>
    <t>布鲁塞尔</t>
  </si>
  <si>
    <t>BRUXELLES</t>
  </si>
  <si>
    <t>EBBR</t>
  </si>
  <si>
    <t>布拉戈维申斯克</t>
  </si>
  <si>
    <t>BLAGOVESCHENSK</t>
  </si>
  <si>
    <t>UHBB</t>
  </si>
  <si>
    <t>BQS</t>
  </si>
  <si>
    <t>昌都/邦达</t>
  </si>
  <si>
    <t>昌都</t>
  </si>
  <si>
    <t>CHANGDU/BANGDA</t>
  </si>
  <si>
    <t>ZUBD</t>
  </si>
  <si>
    <t>BPX</t>
  </si>
  <si>
    <t>博乐</t>
  </si>
  <si>
    <t>BOLE</t>
  </si>
  <si>
    <t>ZWBL</t>
  </si>
  <si>
    <t>BPL</t>
  </si>
  <si>
    <t>秦皇岛北戴河国际机场</t>
  </si>
  <si>
    <t>秦皇岛北戴河</t>
  </si>
  <si>
    <t>QINHUANGDAO</t>
  </si>
  <si>
    <t>ZBDH</t>
  </si>
  <si>
    <t>BPE</t>
  </si>
  <si>
    <t>波士顿/洛根国际机场</t>
  </si>
  <si>
    <t>波士顿</t>
  </si>
  <si>
    <t>BOSTON/LOGAN INTL APT</t>
  </si>
  <si>
    <t>KBOS</t>
  </si>
  <si>
    <t>BOS</t>
  </si>
  <si>
    <t>孟买/尼赫鲁国际</t>
  </si>
  <si>
    <t>孟买</t>
  </si>
  <si>
    <t>BOMMAY/NEHRU INTL</t>
  </si>
  <si>
    <t>VABB</t>
  </si>
  <si>
    <t>BOM</t>
  </si>
  <si>
    <t>布里斯班</t>
  </si>
  <si>
    <t>BRISBANE</t>
  </si>
  <si>
    <t>YBBN</t>
  </si>
  <si>
    <t>BNE</t>
  </si>
  <si>
    <t>班加罗尔</t>
  </si>
  <si>
    <t>VOBL</t>
  </si>
  <si>
    <t>BLR</t>
  </si>
  <si>
    <t>曼谷</t>
  </si>
  <si>
    <t>BANGKOK INTL</t>
  </si>
  <si>
    <t>VTBS</t>
  </si>
  <si>
    <t>哥达基纳巴卢/国际</t>
  </si>
  <si>
    <t>哥达基纳巴卢</t>
  </si>
  <si>
    <t>KOTA KINABLU/INTL</t>
  </si>
  <si>
    <t>WBKK</t>
  </si>
  <si>
    <t>BKI</t>
  </si>
  <si>
    <t>北海</t>
  </si>
  <si>
    <t>BEIHAI FUSHEN</t>
  </si>
  <si>
    <t>ZGBH</t>
  </si>
  <si>
    <t>BHY</t>
  </si>
  <si>
    <t>伯明翰</t>
  </si>
  <si>
    <t>EGBB</t>
  </si>
  <si>
    <t>BHX</t>
  </si>
  <si>
    <t>巴格达</t>
  </si>
  <si>
    <t>BAGHDAD</t>
  </si>
  <si>
    <t>ORBI</t>
  </si>
  <si>
    <t>BGW</t>
  </si>
  <si>
    <t>毕节/飞雄</t>
  </si>
  <si>
    <t>毕节</t>
  </si>
  <si>
    <t>BIJIE</t>
  </si>
  <si>
    <t>ZUBJ</t>
  </si>
  <si>
    <t>BFJ</t>
  </si>
  <si>
    <t>贝鲁特/国际</t>
  </si>
  <si>
    <t>黎巴嫩</t>
  </si>
  <si>
    <t>LB</t>
  </si>
  <si>
    <t>贝鲁特</t>
  </si>
  <si>
    <t>BEIRUT/INTL</t>
  </si>
  <si>
    <t>OLBA</t>
  </si>
  <si>
    <t>贝尔格莱德</t>
  </si>
  <si>
    <t>塞尔维亚</t>
  </si>
  <si>
    <t>RS</t>
  </si>
  <si>
    <t>BEOGRAD</t>
  </si>
  <si>
    <t>LYBE</t>
  </si>
  <si>
    <t>巴塞罗那</t>
  </si>
  <si>
    <t>LEBL</t>
  </si>
  <si>
    <t>BCN</t>
  </si>
  <si>
    <t>巴尔瑙尔</t>
  </si>
  <si>
    <t>BARNAUL</t>
  </si>
  <si>
    <t>UNBB</t>
  </si>
  <si>
    <t>BAX</t>
  </si>
  <si>
    <t>包头</t>
  </si>
  <si>
    <t>BAOTOU</t>
  </si>
  <si>
    <t>ZBOW</t>
  </si>
  <si>
    <t>BAV</t>
  </si>
  <si>
    <t>琼海博鳌国际机场</t>
  </si>
  <si>
    <t>琼海</t>
  </si>
  <si>
    <t>QIONGHAI</t>
  </si>
  <si>
    <t>ZJQH</t>
  </si>
  <si>
    <t>BAR</t>
  </si>
  <si>
    <t>巴林国际机场</t>
  </si>
  <si>
    <t>巴林</t>
  </si>
  <si>
    <t>BH</t>
  </si>
  <si>
    <t>OBBI</t>
  </si>
  <si>
    <t>BAH</t>
  </si>
  <si>
    <t>阿拉善左旗</t>
  </si>
  <si>
    <t>ALASHAZUOQI</t>
  </si>
  <si>
    <t>ZBAL</t>
  </si>
  <si>
    <t>安顺/黄果树</t>
  </si>
  <si>
    <t>安顺</t>
  </si>
  <si>
    <t>ANSHUN/HUANGGUOSHU</t>
  </si>
  <si>
    <t>ZUAS</t>
  </si>
  <si>
    <t>AVA</t>
  </si>
  <si>
    <t>阿布扎比/国际</t>
  </si>
  <si>
    <t>阿布扎比</t>
  </si>
  <si>
    <t>ABUDHBI/INTL</t>
  </si>
  <si>
    <t>OMAA</t>
  </si>
  <si>
    <t>AUH</t>
  </si>
  <si>
    <t>亚特兰大</t>
  </si>
  <si>
    <t>KATL</t>
  </si>
  <si>
    <t>ATL</t>
  </si>
  <si>
    <t>雅典</t>
  </si>
  <si>
    <t>希腊</t>
  </si>
  <si>
    <t>GR</t>
  </si>
  <si>
    <t>LGAV</t>
  </si>
  <si>
    <t>ATH</t>
  </si>
  <si>
    <t>阿什哈巴德</t>
  </si>
  <si>
    <t>土库曼斯坦</t>
  </si>
  <si>
    <t>TM</t>
  </si>
  <si>
    <t>ASHKHABAD</t>
  </si>
  <si>
    <t>UTAA</t>
  </si>
  <si>
    <t>ASB</t>
  </si>
  <si>
    <t>斯德哥尔摩</t>
  </si>
  <si>
    <t>STOCKHOLM ARLANDA</t>
  </si>
  <si>
    <t>ESSA</t>
  </si>
  <si>
    <t>ARN</t>
  </si>
  <si>
    <t>安庆/大龙山</t>
  </si>
  <si>
    <t>安庆</t>
  </si>
  <si>
    <t>ANQING/DALONGSHAN</t>
  </si>
  <si>
    <t>ZSAQ</t>
  </si>
  <si>
    <t>AQG</t>
  </si>
  <si>
    <t>青森</t>
  </si>
  <si>
    <t>AOMORI</t>
  </si>
  <si>
    <t>RJSA</t>
  </si>
  <si>
    <t>AOJ</t>
  </si>
  <si>
    <t>鞍山</t>
  </si>
  <si>
    <t>ZYAS</t>
  </si>
  <si>
    <t>AOG</t>
  </si>
  <si>
    <t>安克雷奇/国际</t>
  </si>
  <si>
    <t>安克雷奇</t>
  </si>
  <si>
    <t>ANCHORAGE/INTL</t>
  </si>
  <si>
    <t>PANC</t>
  </si>
  <si>
    <t>ANC</t>
  </si>
  <si>
    <t>阿姆斯特丹</t>
  </si>
  <si>
    <t>荷兰</t>
  </si>
  <si>
    <t>NL</t>
  </si>
  <si>
    <t>AMSTERDAM SCHIPHOL</t>
  </si>
  <si>
    <t>EHAM</t>
  </si>
  <si>
    <t>阿曼</t>
  </si>
  <si>
    <t>OJAC</t>
  </si>
  <si>
    <t>AMM</t>
  </si>
  <si>
    <t>阿尔及尔</t>
  </si>
  <si>
    <t>阿尔及利亚</t>
  </si>
  <si>
    <t>DAAG</t>
  </si>
  <si>
    <t>ALG</t>
  </si>
  <si>
    <t>阿拉木图</t>
  </si>
  <si>
    <t>ALMA-ATA</t>
  </si>
  <si>
    <t>UAAA</t>
  </si>
  <si>
    <t>阿克苏/温宿</t>
  </si>
  <si>
    <t>阿克苏</t>
  </si>
  <si>
    <t>AKESU/WENSU</t>
  </si>
  <si>
    <t>ZWAK</t>
  </si>
  <si>
    <t>AKU</t>
  </si>
  <si>
    <t>NZAA</t>
  </si>
  <si>
    <t>AKL</t>
  </si>
  <si>
    <t>旭川</t>
  </si>
  <si>
    <t>RJEC</t>
  </si>
  <si>
    <t>AKJ</t>
  </si>
  <si>
    <t>安康/五里铺</t>
  </si>
  <si>
    <t>安康</t>
  </si>
  <si>
    <t>ANKANG/WULIPU</t>
  </si>
  <si>
    <t>ZLAK</t>
  </si>
  <si>
    <t>AKA</t>
  </si>
  <si>
    <t>阿坝</t>
  </si>
  <si>
    <t>ABAHONGYUAN</t>
  </si>
  <si>
    <t>ZUHY</t>
  </si>
  <si>
    <t>AHJ</t>
  </si>
  <si>
    <t>百色</t>
  </si>
  <si>
    <t>BAISE</t>
  </si>
  <si>
    <t>ZGBS</t>
  </si>
  <si>
    <t>AEB</t>
  </si>
  <si>
    <t>阿德莱德机场</t>
  </si>
  <si>
    <t>阿德莱德</t>
  </si>
  <si>
    <t>ADELAIDE</t>
  </si>
  <si>
    <t>YPAD</t>
  </si>
  <si>
    <t>ADL</t>
  </si>
  <si>
    <t>亚的斯亚贝巴/博莱</t>
  </si>
  <si>
    <t>埃塞俄比亚</t>
  </si>
  <si>
    <t>亚的斯亚贝巴</t>
  </si>
  <si>
    <t>ADDISABABA/BOLE INTL</t>
  </si>
  <si>
    <t>HAAB</t>
  </si>
  <si>
    <t>兴义/万峰林</t>
  </si>
  <si>
    <t>兴义</t>
  </si>
  <si>
    <t>XINGYI WANGFENGLIN</t>
  </si>
  <si>
    <t>ZUYI</t>
  </si>
  <si>
    <t>ACX</t>
  </si>
  <si>
    <t>阿巴坎</t>
  </si>
  <si>
    <t>ABAKAN</t>
  </si>
  <si>
    <t>UNAA</t>
  </si>
  <si>
    <t>ABA</t>
  </si>
  <si>
    <t>阿勒泰</t>
  </si>
  <si>
    <t>ALETAI</t>
  </si>
  <si>
    <t>ZWAT</t>
  </si>
  <si>
    <t>AAT</t>
  </si>
  <si>
    <t>所属城市中文名</t>
  </si>
  <si>
    <t>机场类型</t>
  </si>
  <si>
    <t>国家中文名</t>
  </si>
  <si>
    <t>国家二字码</t>
  </si>
  <si>
    <t>省份中文名</t>
  </si>
  <si>
    <t>管理局</t>
  </si>
  <si>
    <t>机场中文名</t>
  </si>
  <si>
    <t>机场英文名</t>
  </si>
  <si>
    <t>机场四字码</t>
  </si>
  <si>
    <t>民航华北局内许发（登）〔2010〕11号</t>
    <phoneticPr fontId="3" type="noConversion"/>
  </si>
  <si>
    <t>民航华北局内许发（登）〔2010〕01号</t>
  </si>
  <si>
    <t>民航华北局内许发（登）〔2016〕01号</t>
  </si>
  <si>
    <t>民航华北局内许发（登）〔2017〕01号</t>
  </si>
  <si>
    <t>民航华北局内许发（登）〔2010〕02号</t>
  </si>
  <si>
    <t>民航华北局内许发（登）〔2016〕02号</t>
  </si>
  <si>
    <t>民航华北局内许发（登）〔2017〕02号</t>
  </si>
  <si>
    <t>民航华北局内许发（登）〔2010〕03号</t>
  </si>
  <si>
    <t>民航华北局内许发（登）〔2016〕03号</t>
  </si>
  <si>
    <t>民航华北局内许发（登）〔2017〕03号</t>
  </si>
  <si>
    <t>民航华北局内许发（登）〔2016〕04号</t>
  </si>
  <si>
    <t>民航华北局内许发（登）〔2017〕04号</t>
  </si>
  <si>
    <t>民航华北局内许发（登）〔2010〕05号</t>
  </si>
  <si>
    <t>民航华北局内许发（登）〔2016〕05号</t>
  </si>
  <si>
    <t>民航华北局内许发（登）〔2017〕05号</t>
  </si>
  <si>
    <t>民航华北局内许发（登）〔2010〕06号</t>
  </si>
  <si>
    <t>民航华北局内许发（登）〔2016〕06号</t>
  </si>
  <si>
    <t>民航华北局内许发（登）〔2017〕06号</t>
  </si>
  <si>
    <t>民航华北局内许发（登）〔2010〕07号</t>
  </si>
  <si>
    <t>民航华北局内许发（登）〔2016〕07号</t>
  </si>
  <si>
    <t>民航华北局内许发（登）〔2017〕07号</t>
  </si>
  <si>
    <t>民航华北局内许发（登）〔2010〕08号</t>
  </si>
  <si>
    <t>民航华北局内许发（登）〔2016〕08号</t>
  </si>
  <si>
    <t>民航华北局内许发（登）〔2017〕08号</t>
  </si>
  <si>
    <t>民航华北局内许发（登）〔2010〕09号</t>
  </si>
  <si>
    <t>民航华北局内许发（登）〔2016〕09号</t>
  </si>
  <si>
    <t>民航华北局内许发（登）〔2017〕09号</t>
  </si>
  <si>
    <t>注销后可否再发许可</t>
    <phoneticPr fontId="3" type="noConversion"/>
  </si>
  <si>
    <t>民航华北局内许发（登）〔2018〕29号</t>
    <phoneticPr fontId="3" type="noConversion"/>
  </si>
  <si>
    <t>太原-深圳</t>
    <phoneticPr fontId="3" type="noConversion"/>
  </si>
  <si>
    <t>换发</t>
    <phoneticPr fontId="3" type="noConversion"/>
  </si>
  <si>
    <t>九元</t>
    <phoneticPr fontId="3" type="noConversion"/>
  </si>
  <si>
    <t>呼和浩特-无锡</t>
    <phoneticPr fontId="3" type="noConversion"/>
  </si>
  <si>
    <r>
      <t>B</t>
    </r>
    <r>
      <rPr>
        <sz val="12"/>
        <rFont val="宋体"/>
        <family val="3"/>
        <charset val="134"/>
      </rPr>
      <t>737-800</t>
    </r>
    <phoneticPr fontId="3" type="noConversion"/>
  </si>
  <si>
    <t>九元</t>
    <phoneticPr fontId="3" type="noConversion"/>
  </si>
  <si>
    <t>海拉尔-宁波</t>
    <phoneticPr fontId="3" type="noConversion"/>
  </si>
  <si>
    <r>
      <t>73</t>
    </r>
    <r>
      <rPr>
        <sz val="12"/>
        <rFont val="宋体"/>
        <family val="3"/>
        <charset val="134"/>
      </rPr>
      <t>G/738</t>
    </r>
    <phoneticPr fontId="3" type="noConversion"/>
  </si>
  <si>
    <t>厦航</t>
    <phoneticPr fontId="3" type="noConversion"/>
  </si>
  <si>
    <t>天津-海口</t>
    <phoneticPr fontId="3" type="noConversion"/>
  </si>
  <si>
    <r>
      <t>C</t>
    </r>
    <r>
      <rPr>
        <sz val="12"/>
        <rFont val="宋体"/>
        <family val="3"/>
        <charset val="134"/>
      </rPr>
      <t>RJ-900</t>
    </r>
    <phoneticPr fontId="3" type="noConversion"/>
  </si>
  <si>
    <t>天津-张家界-长沙</t>
    <phoneticPr fontId="3" type="noConversion"/>
  </si>
  <si>
    <t>秦皇岛北戴河-太原-兰州</t>
    <phoneticPr fontId="3" type="noConversion"/>
  </si>
  <si>
    <t>东航</t>
    <phoneticPr fontId="3" type="noConversion"/>
  </si>
  <si>
    <t>鄂尔多斯-揭阳潮汕</t>
    <phoneticPr fontId="3" type="noConversion"/>
  </si>
  <si>
    <t>天津</t>
    <phoneticPr fontId="3" type="noConversion"/>
  </si>
  <si>
    <t>天津-二连浩特</t>
    <phoneticPr fontId="3" type="noConversion"/>
  </si>
  <si>
    <t>320/A330/321/E90</t>
    <phoneticPr fontId="3" type="noConversion"/>
  </si>
  <si>
    <t>赤峰-徐州</t>
    <phoneticPr fontId="3" type="noConversion"/>
  </si>
  <si>
    <t>民航华北局内许发（登）〔2018〕30号</t>
  </si>
  <si>
    <t>民航华北局内许发（登）〔2018〕31号</t>
  </si>
  <si>
    <t>民航华北局内许发（登）〔2018〕32号</t>
  </si>
  <si>
    <t>民航华北局内许发（登）〔2018〕33号</t>
  </si>
  <si>
    <t>民航华北局内许发（登）〔2018〕34号</t>
  </si>
  <si>
    <t>民航华北局内许发（登）〔2018〕35号</t>
    <phoneticPr fontId="3" type="noConversion"/>
  </si>
  <si>
    <t>民航华北局内许发（登）〔2018〕36号</t>
  </si>
  <si>
    <t>民航华北局内许发（注）〔2018〕17号</t>
  </si>
  <si>
    <t>九元</t>
    <phoneticPr fontId="3" type="noConversion"/>
  </si>
  <si>
    <t>九元</t>
    <phoneticPr fontId="3" type="noConversion"/>
  </si>
  <si>
    <t>海拉尔-无锡</t>
    <phoneticPr fontId="3" type="noConversion"/>
  </si>
  <si>
    <t>呼和浩特-宁波</t>
    <phoneticPr fontId="3" type="noConversion"/>
  </si>
  <si>
    <t>河北</t>
    <phoneticPr fontId="3" type="noConversion"/>
  </si>
  <si>
    <t>海拉尔-石家庄-厦门</t>
    <phoneticPr fontId="3" type="noConversion"/>
  </si>
  <si>
    <r>
      <t>E</t>
    </r>
    <r>
      <rPr>
        <sz val="12"/>
        <rFont val="宋体"/>
        <family val="3"/>
        <charset val="134"/>
      </rPr>
      <t>90/73G/738</t>
    </r>
    <phoneticPr fontId="3" type="noConversion"/>
  </si>
  <si>
    <t>承德-徐州</t>
    <phoneticPr fontId="3" type="noConversion"/>
  </si>
  <si>
    <t>民航华北局内许发（登）〔2018〕37号</t>
  </si>
  <si>
    <t>民航华北局内许发（登）〔2018〕38号</t>
  </si>
  <si>
    <t>国航</t>
    <phoneticPr fontId="3" type="noConversion"/>
  </si>
  <si>
    <t>北京首都-满洲里</t>
    <phoneticPr fontId="3" type="noConversion"/>
  </si>
  <si>
    <t>深航</t>
    <phoneticPr fontId="3" type="noConversion"/>
  </si>
  <si>
    <t>天津-武汉-柳州</t>
    <phoneticPr fontId="3" type="noConversion"/>
  </si>
  <si>
    <t>天津-乌鲁木齐-布尔津</t>
    <phoneticPr fontId="3" type="noConversion"/>
  </si>
  <si>
    <t>奥凯</t>
    <phoneticPr fontId="3" type="noConversion"/>
  </si>
  <si>
    <t>天津-深圳</t>
    <phoneticPr fontId="3" type="noConversion"/>
  </si>
  <si>
    <t>天津-深圳-海口</t>
    <phoneticPr fontId="3" type="noConversion"/>
  </si>
  <si>
    <t>国航</t>
    <phoneticPr fontId="3" type="noConversion"/>
  </si>
  <si>
    <t>北京首都-临汾</t>
    <phoneticPr fontId="3" type="noConversion"/>
  </si>
  <si>
    <t>民航华北局内许发（登）〔2018〕39号</t>
  </si>
  <si>
    <t>民航华北局内许发（注）〔2018〕18号</t>
  </si>
  <si>
    <t>河北</t>
    <phoneticPr fontId="3" type="noConversion"/>
  </si>
  <si>
    <t>河北</t>
    <phoneticPr fontId="3" type="noConversion"/>
  </si>
  <si>
    <t>满洲里-呼和浩特-石家庄</t>
  </si>
  <si>
    <t>满洲里-石家庄-杭州</t>
  </si>
  <si>
    <t>长龙</t>
    <phoneticPr fontId="3" type="noConversion"/>
  </si>
  <si>
    <t>东航</t>
    <phoneticPr fontId="3" type="noConversion"/>
  </si>
  <si>
    <t>换发</t>
    <phoneticPr fontId="3" type="noConversion"/>
  </si>
  <si>
    <r>
      <t>A</t>
    </r>
    <r>
      <rPr>
        <sz val="12"/>
        <rFont val="宋体"/>
        <family val="3"/>
        <charset val="134"/>
      </rPr>
      <t>319/A320/B787/A321/A333/B777/B767/B737/B738</t>
    </r>
    <phoneticPr fontId="3" type="noConversion"/>
  </si>
  <si>
    <t>B73G/B738/B7M8/B752</t>
    <phoneticPr fontId="3" type="noConversion"/>
  </si>
  <si>
    <t>第二次集中</t>
    <phoneticPr fontId="3" type="noConversion"/>
  </si>
  <si>
    <t>民航华北局内许发（登）〔2018〕40号</t>
  </si>
  <si>
    <t>民航华北局内许发（登）〔2018〕41号</t>
  </si>
  <si>
    <t>民航华北局内许发（登）〔2018〕42号</t>
  </si>
  <si>
    <t>民航华北局内许发（注）〔2018〕19号</t>
  </si>
  <si>
    <t>民航华北局内许发（注）〔2018〕20号</t>
  </si>
  <si>
    <t>天货航</t>
    <phoneticPr fontId="3" type="noConversion"/>
  </si>
  <si>
    <t>天津-深圳</t>
    <phoneticPr fontId="3" type="noConversion"/>
  </si>
  <si>
    <r>
      <t>B</t>
    </r>
    <r>
      <rPr>
        <sz val="12"/>
        <rFont val="宋体"/>
        <family val="3"/>
        <charset val="134"/>
      </rPr>
      <t>73F</t>
    </r>
    <phoneticPr fontId="3" type="noConversion"/>
  </si>
  <si>
    <t>石家庄-承德</t>
  </si>
  <si>
    <t>民航华北局内许发（登）〔2018〕43号</t>
  </si>
  <si>
    <t>阿拉善左旗</t>
    <phoneticPr fontId="3" type="noConversion"/>
  </si>
  <si>
    <t>乌兰察布</t>
    <phoneticPr fontId="3" type="noConversion"/>
  </si>
  <si>
    <t>阿尔山</t>
    <phoneticPr fontId="3" type="noConversion"/>
  </si>
  <si>
    <t>北京首都</t>
    <phoneticPr fontId="3" type="noConversion"/>
  </si>
  <si>
    <t>受限机场</t>
    <phoneticPr fontId="3" type="noConversion"/>
  </si>
  <si>
    <t>奥凯</t>
    <phoneticPr fontId="3" type="noConversion"/>
  </si>
  <si>
    <t>天津-深圳-南宁</t>
    <phoneticPr fontId="3" type="noConversion"/>
  </si>
  <si>
    <t>天津-杭州-珠海</t>
    <phoneticPr fontId="3" type="noConversion"/>
  </si>
  <si>
    <t>天津-武汉</t>
    <phoneticPr fontId="3" type="noConversion"/>
  </si>
  <si>
    <t>天津-杭州-桂林</t>
    <phoneticPr fontId="3" type="noConversion"/>
  </si>
  <si>
    <t>天津-池州-南宁</t>
    <phoneticPr fontId="3" type="noConversion"/>
  </si>
  <si>
    <t>天津-柳州-海口</t>
    <phoneticPr fontId="3" type="noConversion"/>
  </si>
  <si>
    <t>北部湾</t>
    <phoneticPr fontId="3" type="noConversion"/>
  </si>
  <si>
    <t>天津-南充</t>
    <phoneticPr fontId="3" type="noConversion"/>
  </si>
  <si>
    <t>成都</t>
    <phoneticPr fontId="3" type="noConversion"/>
  </si>
  <si>
    <t>吕梁-兰州</t>
    <phoneticPr fontId="3" type="noConversion"/>
  </si>
  <si>
    <t>川航</t>
    <phoneticPr fontId="3" type="noConversion"/>
  </si>
  <si>
    <t>天津-泉州</t>
    <phoneticPr fontId="3" type="noConversion"/>
  </si>
  <si>
    <t>吕梁-赤峰</t>
    <phoneticPr fontId="3" type="noConversion"/>
  </si>
  <si>
    <t>春秋</t>
    <phoneticPr fontId="3" type="noConversion"/>
  </si>
  <si>
    <t>石家庄-温州</t>
    <phoneticPr fontId="3" type="noConversion"/>
  </si>
  <si>
    <t>石家庄-合肥-湛江</t>
    <phoneticPr fontId="3" type="noConversion"/>
  </si>
  <si>
    <t>石家庄-承德</t>
    <phoneticPr fontId="3" type="noConversion"/>
  </si>
  <si>
    <t>东海</t>
    <phoneticPr fontId="3" type="noConversion"/>
  </si>
  <si>
    <t>石家庄-南京</t>
    <phoneticPr fontId="3" type="noConversion"/>
  </si>
  <si>
    <t>东航</t>
    <phoneticPr fontId="3" type="noConversion"/>
  </si>
  <si>
    <t>太原-南京-福州</t>
    <phoneticPr fontId="3" type="noConversion"/>
  </si>
  <si>
    <t>太原-宜昌-揭阳潮汕</t>
    <phoneticPr fontId="3" type="noConversion"/>
  </si>
  <si>
    <t>太原-揭阳潮汕</t>
    <phoneticPr fontId="3" type="noConversion"/>
  </si>
  <si>
    <t>太原-福州</t>
    <phoneticPr fontId="3" type="noConversion"/>
  </si>
  <si>
    <t>太原-合肥-海口</t>
    <phoneticPr fontId="3" type="noConversion"/>
  </si>
  <si>
    <t>国航</t>
    <phoneticPr fontId="3" type="noConversion"/>
  </si>
  <si>
    <t>天津-桂林</t>
    <phoneticPr fontId="3" type="noConversion"/>
  </si>
  <si>
    <t>呼和浩特-海口</t>
    <phoneticPr fontId="3" type="noConversion"/>
  </si>
  <si>
    <t>天津-十堰-海口</t>
    <phoneticPr fontId="3" type="noConversion"/>
  </si>
  <si>
    <t>海航</t>
    <phoneticPr fontId="3" type="noConversion"/>
  </si>
  <si>
    <t>河北</t>
    <phoneticPr fontId="3" type="noConversion"/>
  </si>
  <si>
    <t>石家庄-南宁</t>
    <phoneticPr fontId="3" type="noConversion"/>
  </si>
  <si>
    <t>石家庄-合肥-琼海</t>
    <phoneticPr fontId="3" type="noConversion"/>
  </si>
  <si>
    <t>石家庄-福州-湛江</t>
    <phoneticPr fontId="3" type="noConversion"/>
  </si>
  <si>
    <t>石家庄-南京-南宁</t>
    <phoneticPr fontId="3" type="noConversion"/>
  </si>
  <si>
    <t>石家庄-连云港-福州</t>
    <phoneticPr fontId="3" type="noConversion"/>
  </si>
  <si>
    <t>石家庄-南京-桂林</t>
    <phoneticPr fontId="3" type="noConversion"/>
  </si>
  <si>
    <t>石家庄-温州-琼海</t>
    <phoneticPr fontId="3" type="noConversion"/>
  </si>
  <si>
    <t>承德-秦皇岛北戴河-邯郸</t>
    <phoneticPr fontId="3" type="noConversion"/>
  </si>
  <si>
    <t>石家庄-合肥-桂林</t>
    <phoneticPr fontId="3" type="noConversion"/>
  </si>
  <si>
    <t>华夏</t>
    <phoneticPr fontId="3" type="noConversion"/>
  </si>
  <si>
    <t>包头-太原-十堰</t>
    <phoneticPr fontId="3" type="noConversion"/>
  </si>
  <si>
    <t>呼和浩特-二连浩特-通辽</t>
    <phoneticPr fontId="3" type="noConversion"/>
  </si>
  <si>
    <t>呼和浩特-乌兰浩特-沈阳</t>
    <phoneticPr fontId="3" type="noConversion"/>
  </si>
  <si>
    <t>天津-吕梁-海口</t>
    <phoneticPr fontId="3" type="noConversion"/>
  </si>
  <si>
    <t>天津-牡丹江</t>
    <phoneticPr fontId="3" type="noConversion"/>
  </si>
  <si>
    <t>天津-义乌</t>
    <phoneticPr fontId="3" type="noConversion"/>
  </si>
  <si>
    <t>天津-长治-海口</t>
    <phoneticPr fontId="3" type="noConversion"/>
  </si>
  <si>
    <t>包头-济宁</t>
    <phoneticPr fontId="3" type="noConversion"/>
  </si>
  <si>
    <t>包头-通辽</t>
    <phoneticPr fontId="3" type="noConversion"/>
  </si>
  <si>
    <t>包头-连云港</t>
    <phoneticPr fontId="3" type="noConversion"/>
  </si>
  <si>
    <t>包头-威海</t>
    <phoneticPr fontId="3" type="noConversion"/>
  </si>
  <si>
    <t>二连浩特-满洲里</t>
    <phoneticPr fontId="3" type="noConversion"/>
  </si>
  <si>
    <t>吉祥</t>
    <phoneticPr fontId="3" type="noConversion"/>
  </si>
  <si>
    <t>包头-南宁</t>
    <phoneticPr fontId="3" type="noConversion"/>
  </si>
  <si>
    <t>吉祥</t>
    <phoneticPr fontId="3" type="noConversion"/>
  </si>
  <si>
    <t>乌兰察布-恩施</t>
    <phoneticPr fontId="3" type="noConversion"/>
  </si>
  <si>
    <t>呼和浩特-惠州</t>
    <phoneticPr fontId="3" type="noConversion"/>
  </si>
  <si>
    <t>包头-桂林</t>
    <phoneticPr fontId="3" type="noConversion"/>
  </si>
  <si>
    <t>包头-长白山</t>
    <phoneticPr fontId="3" type="noConversion"/>
  </si>
  <si>
    <t>龙浩</t>
    <phoneticPr fontId="3" type="noConversion"/>
  </si>
  <si>
    <t>呼和浩特-杭州</t>
    <phoneticPr fontId="3" type="noConversion"/>
  </si>
  <si>
    <t>深航</t>
    <phoneticPr fontId="3" type="noConversion"/>
  </si>
  <si>
    <t>运城-长沙</t>
    <phoneticPr fontId="3" type="noConversion"/>
  </si>
  <si>
    <t>呼和浩特-怀化</t>
    <phoneticPr fontId="3" type="noConversion"/>
  </si>
  <si>
    <t>顺丰</t>
    <phoneticPr fontId="3" type="noConversion"/>
  </si>
  <si>
    <t>天津-无锡</t>
    <phoneticPr fontId="3" type="noConversion"/>
  </si>
  <si>
    <t>天津</t>
    <phoneticPr fontId="3" type="noConversion"/>
  </si>
  <si>
    <t>天津-忻州-贵阳</t>
    <phoneticPr fontId="3" type="noConversion"/>
  </si>
  <si>
    <t>天津-东营-三亚</t>
    <phoneticPr fontId="3" type="noConversion"/>
  </si>
  <si>
    <t>天津-景德镇-海口</t>
    <phoneticPr fontId="3" type="noConversion"/>
  </si>
  <si>
    <t>呼和浩特-西安-海口</t>
    <phoneticPr fontId="3" type="noConversion"/>
  </si>
  <si>
    <t>呼和浩特-青岛-温州</t>
    <phoneticPr fontId="3" type="noConversion"/>
  </si>
  <si>
    <t>呼和浩特-南昌-海口</t>
    <phoneticPr fontId="3" type="noConversion"/>
  </si>
  <si>
    <t>天津-大同-乌鲁木齐</t>
    <phoneticPr fontId="3" type="noConversion"/>
  </si>
  <si>
    <t>天津-长沙</t>
    <phoneticPr fontId="3" type="noConversion"/>
  </si>
  <si>
    <t>天津-珠海</t>
    <phoneticPr fontId="3" type="noConversion"/>
  </si>
  <si>
    <t>天津-衡阳-惠州</t>
    <phoneticPr fontId="3" type="noConversion"/>
  </si>
  <si>
    <t>天津-哈尔滨</t>
    <phoneticPr fontId="3" type="noConversion"/>
  </si>
  <si>
    <t>幸福</t>
    <phoneticPr fontId="3" type="noConversion"/>
  </si>
  <si>
    <t>阿拉善左旗-额济纳旗</t>
    <phoneticPr fontId="3" type="noConversion"/>
  </si>
  <si>
    <t>惠州-乌兰浩特</t>
    <phoneticPr fontId="3" type="noConversion"/>
  </si>
  <si>
    <t>石家庄-佛山</t>
    <phoneticPr fontId="3" type="noConversion"/>
  </si>
  <si>
    <t>中联航</t>
    <phoneticPr fontId="3" type="noConversion"/>
  </si>
  <si>
    <t>石家庄-三亚</t>
    <phoneticPr fontId="3" type="noConversion"/>
  </si>
  <si>
    <t>B767/A333/A319/B737/B738/A320/A325/B787/A321/A323/B777</t>
    <phoneticPr fontId="3" type="noConversion"/>
  </si>
  <si>
    <t>B738/B737</t>
    <phoneticPr fontId="3" type="noConversion"/>
  </si>
  <si>
    <t>B738</t>
    <phoneticPr fontId="3" type="noConversion"/>
  </si>
  <si>
    <t>A320/A319/ARJ</t>
    <phoneticPr fontId="3" type="noConversion"/>
  </si>
  <si>
    <t>B737-800</t>
    <phoneticPr fontId="3" type="noConversion"/>
  </si>
  <si>
    <t>B737-300F/B737-400F/B757-200F/B767-300BCF/B747-400ERF</t>
    <phoneticPr fontId="3" type="noConversion"/>
  </si>
  <si>
    <t>A320/E90</t>
    <phoneticPr fontId="3" type="noConversion"/>
  </si>
  <si>
    <t>2018/19冬春换季</t>
    <phoneticPr fontId="3" type="noConversion"/>
  </si>
  <si>
    <t>华夏</t>
    <phoneticPr fontId="3" type="noConversion"/>
  </si>
  <si>
    <t>天津-阿尔山</t>
    <phoneticPr fontId="3" type="noConversion"/>
  </si>
  <si>
    <t>呼和浩特-通辽-乌兰浩特</t>
    <phoneticPr fontId="3" type="noConversion"/>
  </si>
  <si>
    <t>天津-天水-兰州</t>
    <phoneticPr fontId="3" type="noConversion"/>
  </si>
  <si>
    <t>呼和浩特-二连浩特-满洲里</t>
    <phoneticPr fontId="3" type="noConversion"/>
  </si>
  <si>
    <t>包头-烟台</t>
    <phoneticPr fontId="3" type="noConversion"/>
  </si>
  <si>
    <t>包头-西安</t>
    <phoneticPr fontId="3" type="noConversion"/>
  </si>
  <si>
    <t>包头-兰州-贵阳-北海</t>
    <phoneticPr fontId="3" type="noConversion"/>
  </si>
  <si>
    <t>呼和浩特-霍林河</t>
    <phoneticPr fontId="3" type="noConversion"/>
  </si>
  <si>
    <t>包头-通辽-霍林河</t>
    <phoneticPr fontId="3" type="noConversion"/>
  </si>
  <si>
    <t>天津-海拉尔</t>
    <phoneticPr fontId="3" type="noConversion"/>
  </si>
  <si>
    <t>海航</t>
    <phoneticPr fontId="3" type="noConversion"/>
  </si>
  <si>
    <t>太原-西宁</t>
    <phoneticPr fontId="3" type="noConversion"/>
  </si>
  <si>
    <t>东航</t>
    <phoneticPr fontId="3" type="noConversion"/>
  </si>
  <si>
    <t>太原-南昌-桂林</t>
    <phoneticPr fontId="3" type="noConversion"/>
  </si>
  <si>
    <t>厦门-鄂尔多斯</t>
    <phoneticPr fontId="3" type="noConversion"/>
  </si>
  <si>
    <t>鄂尔多斯-宜昌-桂林</t>
    <phoneticPr fontId="3" type="noConversion"/>
  </si>
  <si>
    <t>太原-二连浩特-海拉尔</t>
    <phoneticPr fontId="3" type="noConversion"/>
  </si>
  <si>
    <t>太原-海拉尔</t>
    <phoneticPr fontId="3" type="noConversion"/>
  </si>
  <si>
    <t>鄂尔多斯-银川</t>
    <phoneticPr fontId="3" type="noConversion"/>
  </si>
  <si>
    <t>鄂尔多斯-揭阳潮汕</t>
    <phoneticPr fontId="3" type="noConversion"/>
  </si>
  <si>
    <r>
      <t>B</t>
    </r>
    <r>
      <rPr>
        <sz val="12"/>
        <rFont val="宋体"/>
        <family val="3"/>
        <charset val="134"/>
      </rPr>
      <t>738/B752/B787</t>
    </r>
    <phoneticPr fontId="3" type="noConversion"/>
  </si>
  <si>
    <t>换发</t>
    <phoneticPr fontId="3" type="noConversion"/>
  </si>
  <si>
    <t>幸福</t>
    <phoneticPr fontId="3" type="noConversion"/>
  </si>
  <si>
    <t>阿拉善左旗-银川-中卫</t>
    <phoneticPr fontId="3" type="noConversion"/>
  </si>
  <si>
    <t>国航</t>
    <phoneticPr fontId="3" type="noConversion"/>
  </si>
  <si>
    <t>天津-吐鲁番-伊宁</t>
    <phoneticPr fontId="3" type="noConversion"/>
  </si>
  <si>
    <t>天津-呼和浩特-乌鲁木齐</t>
    <phoneticPr fontId="3" type="noConversion"/>
  </si>
  <si>
    <t>天津-延吉</t>
    <phoneticPr fontId="3" type="noConversion"/>
  </si>
  <si>
    <t>国航</t>
    <phoneticPr fontId="3" type="noConversion"/>
  </si>
  <si>
    <t>呼和浩特-南京</t>
    <phoneticPr fontId="3" type="noConversion"/>
  </si>
  <si>
    <t>呼和浩特-厦门</t>
    <phoneticPr fontId="3" type="noConversion"/>
  </si>
  <si>
    <t>呼和浩特-长春</t>
    <phoneticPr fontId="3" type="noConversion"/>
  </si>
  <si>
    <t>呼和浩特-绵阳</t>
    <phoneticPr fontId="3" type="noConversion"/>
  </si>
  <si>
    <t>天津-库尔勒-乌鲁木齐</t>
    <phoneticPr fontId="3" type="noConversion"/>
  </si>
  <si>
    <t>天津-运城-昆明</t>
    <phoneticPr fontId="3" type="noConversion"/>
  </si>
  <si>
    <t>天津-运城-桂林</t>
    <phoneticPr fontId="3" type="noConversion"/>
  </si>
  <si>
    <t>查询纠错1（变黄表示重复）</t>
    <phoneticPr fontId="3" type="noConversion"/>
  </si>
  <si>
    <t>查询纠错2（变黄表示重复）</t>
    <phoneticPr fontId="3" type="noConversion"/>
  </si>
  <si>
    <t>佛山-鄂尔多斯</t>
    <phoneticPr fontId="3" type="noConversion"/>
  </si>
  <si>
    <t>鄂尔多斯-合肥-佛山</t>
    <phoneticPr fontId="3" type="noConversion"/>
  </si>
  <si>
    <t>石家庄-成都</t>
    <phoneticPr fontId="3" type="noConversion"/>
  </si>
  <si>
    <t>石家庄-琼海</t>
    <phoneticPr fontId="3" type="noConversion"/>
  </si>
  <si>
    <t>满洲里-北京南苑</t>
    <phoneticPr fontId="3" type="noConversion"/>
  </si>
  <si>
    <t>石家庄-黄山-珠海</t>
    <phoneticPr fontId="3" type="noConversion"/>
  </si>
  <si>
    <t>B73F</t>
    <phoneticPr fontId="3" type="noConversion"/>
  </si>
  <si>
    <t>A330/A320/A321/E90</t>
    <phoneticPr fontId="3" type="noConversion"/>
  </si>
  <si>
    <t>A320/A321</t>
    <phoneticPr fontId="3" type="noConversion"/>
  </si>
  <si>
    <t>B737/B738/B7M8</t>
    <phoneticPr fontId="3" type="noConversion"/>
  </si>
  <si>
    <t>A320</t>
    <phoneticPr fontId="3" type="noConversion"/>
  </si>
  <si>
    <t>A321/320/319</t>
    <phoneticPr fontId="3" type="noConversion"/>
  </si>
  <si>
    <t>大连</t>
    <phoneticPr fontId="3" type="noConversion"/>
  </si>
  <si>
    <t>民航华北局内许发（登）〔2018〕44号</t>
  </si>
  <si>
    <t>民航华北局内许发（登）〔2018〕45号</t>
  </si>
  <si>
    <t>民航华北局内许发（登）〔2018〕46号</t>
  </si>
  <si>
    <t>民航华北局内许发（登）〔2018〕47号</t>
  </si>
  <si>
    <t>民航华北局内许发（登）〔2018〕48号</t>
  </si>
  <si>
    <t>民航华北局内许发（登）〔2018〕49号</t>
  </si>
  <si>
    <t>民航华北局内许发（登）〔2018〕50号</t>
  </si>
  <si>
    <t>民航华北局内许发（登）〔2018〕51号</t>
  </si>
  <si>
    <t>民航华北局内许发（登）〔2018〕52号</t>
  </si>
  <si>
    <t>民航华北局内许发（登）〔2018〕53号</t>
  </si>
  <si>
    <t>民航华北局内许发（登）〔2018〕54号</t>
  </si>
  <si>
    <t>民航华北局内许发（登）〔2018〕55号</t>
  </si>
  <si>
    <t>民航华北局内许发（登）〔2018〕56号</t>
  </si>
  <si>
    <t>民航华北局内许发（登）〔2018〕57号</t>
  </si>
  <si>
    <t>民航华北局内许发（登）〔2018〕58号</t>
  </si>
  <si>
    <t>民航华北局内许发（登）〔2018〕59号</t>
  </si>
  <si>
    <t>民航华北局内许发（登）〔2018〕60号</t>
  </si>
  <si>
    <t>民航华北局内许发（登）〔2018〕61号</t>
  </si>
  <si>
    <t>民航华北局内许发（登）〔2018〕62号</t>
  </si>
  <si>
    <t>民航华北局内许发（登）〔2018〕63号</t>
  </si>
  <si>
    <t>民航华北局内许发（登）〔2018〕64号</t>
  </si>
  <si>
    <t>民航华北局内许发（注）〔2018〕21号</t>
  </si>
  <si>
    <t>民航华北局内许发（注）〔2018〕22号</t>
  </si>
  <si>
    <t>民航华北局内许发（注）〔2018〕23号</t>
  </si>
  <si>
    <t>民航华北局内许发（注）〔2018〕24号</t>
  </si>
  <si>
    <t>民航华北局内许发（注）〔2018〕25号</t>
  </si>
  <si>
    <t>民航华北局内许发（注）〔2018〕26号</t>
  </si>
  <si>
    <t>民航华北局内许发（注）〔2018〕27号</t>
  </si>
  <si>
    <t>民航华北局内许发（注）〔2018〕28号</t>
  </si>
  <si>
    <t>河北</t>
    <phoneticPr fontId="3" type="noConversion"/>
  </si>
  <si>
    <t>天津-温州-琼海</t>
    <phoneticPr fontId="3" type="noConversion"/>
  </si>
  <si>
    <t>石家庄-合肥-遵义</t>
    <phoneticPr fontId="3" type="noConversion"/>
  </si>
  <si>
    <t>承德-石家庄-琼海</t>
    <phoneticPr fontId="3" type="noConversion"/>
  </si>
  <si>
    <t>承德-石家庄-厦门</t>
    <phoneticPr fontId="3" type="noConversion"/>
  </si>
  <si>
    <t>春秋</t>
    <phoneticPr fontId="3" type="noConversion"/>
  </si>
  <si>
    <t>石家庄-南京</t>
    <phoneticPr fontId="3" type="noConversion"/>
  </si>
  <si>
    <t>石家庄-福州</t>
    <phoneticPr fontId="3" type="noConversion"/>
  </si>
  <si>
    <t>石家庄-扬州</t>
    <phoneticPr fontId="3" type="noConversion"/>
  </si>
  <si>
    <t>石家庄-揭阳潮汕</t>
    <phoneticPr fontId="3" type="noConversion"/>
  </si>
  <si>
    <t>奥凯</t>
    <phoneticPr fontId="3" type="noConversion"/>
  </si>
  <si>
    <t>天津-南昌-海口</t>
    <phoneticPr fontId="3" type="noConversion"/>
  </si>
  <si>
    <t>石家庄-昆明</t>
    <phoneticPr fontId="3" type="noConversion"/>
  </si>
  <si>
    <t>换发</t>
    <phoneticPr fontId="3" type="noConversion"/>
  </si>
  <si>
    <t>2018/19冬春日常</t>
    <phoneticPr fontId="3" type="noConversion"/>
  </si>
  <si>
    <t>首都</t>
    <phoneticPr fontId="3" type="noConversion"/>
  </si>
  <si>
    <t>厦门-武汉-呼和浩特</t>
    <phoneticPr fontId="3" type="noConversion"/>
  </si>
  <si>
    <t>首都</t>
    <phoneticPr fontId="3" type="noConversion"/>
  </si>
  <si>
    <t>满洲里-呼和浩特</t>
    <phoneticPr fontId="3" type="noConversion"/>
  </si>
  <si>
    <t>长安</t>
    <phoneticPr fontId="3" type="noConversion"/>
  </si>
  <si>
    <t>民航华北局内许发（登）〔2018〕65号</t>
  </si>
  <si>
    <t>民航华北局内许发（登）〔2018〕66号</t>
  </si>
  <si>
    <t>民航华北局内许发（登）〔2018〕67号</t>
  </si>
  <si>
    <t>民航华北局内许发（注）〔2018〕29号</t>
  </si>
  <si>
    <t>民航华北局内许发（注）〔2018〕30号</t>
  </si>
  <si>
    <t>天津</t>
    <phoneticPr fontId="3" type="noConversion"/>
  </si>
  <si>
    <t>天津-朝阳</t>
    <phoneticPr fontId="3" type="noConversion"/>
  </si>
  <si>
    <t>赤峰-郑州</t>
    <phoneticPr fontId="3" type="noConversion"/>
  </si>
  <si>
    <t>天津-珠海-海口</t>
    <phoneticPr fontId="3" type="noConversion"/>
  </si>
  <si>
    <t>呼和浩特-赤峰-大连</t>
    <phoneticPr fontId="3" type="noConversion"/>
  </si>
  <si>
    <t>呼和浩特-海拉尔-哈尔滨</t>
    <phoneticPr fontId="3" type="noConversion"/>
  </si>
  <si>
    <t>天津-乌鲁木齐</t>
    <phoneticPr fontId="3" type="noConversion"/>
  </si>
  <si>
    <t>大连-太原</t>
    <phoneticPr fontId="3" type="noConversion"/>
  </si>
  <si>
    <t>天津-大连-海拉尔</t>
    <phoneticPr fontId="3" type="noConversion"/>
  </si>
  <si>
    <t>天津-丽江</t>
    <phoneticPr fontId="3" type="noConversion"/>
  </si>
  <si>
    <t>天津-西宁</t>
    <phoneticPr fontId="3" type="noConversion"/>
  </si>
  <si>
    <t>天津-沈阳-海拉尔</t>
    <phoneticPr fontId="3" type="noConversion"/>
  </si>
  <si>
    <t>吉祥</t>
    <phoneticPr fontId="3" type="noConversion"/>
  </si>
  <si>
    <t>海拉尔-大连-南京</t>
    <phoneticPr fontId="3" type="noConversion"/>
  </si>
  <si>
    <t>吉祥</t>
    <phoneticPr fontId="3" type="noConversion"/>
  </si>
  <si>
    <t>包头-乌兰察布</t>
    <phoneticPr fontId="3" type="noConversion"/>
  </si>
  <si>
    <t>春秋</t>
    <phoneticPr fontId="3" type="noConversion"/>
  </si>
  <si>
    <t>民航华北局内许发（注）〔2018〕31号</t>
  </si>
  <si>
    <t>民航华北局内许发（注）〔2018〕32号</t>
  </si>
  <si>
    <t>太原-杭州</t>
    <phoneticPr fontId="3" type="noConversion"/>
  </si>
  <si>
    <t>厦门-衡阳-石家庄</t>
    <phoneticPr fontId="3" type="noConversion"/>
  </si>
  <si>
    <t>南京-呼和浩特</t>
    <phoneticPr fontId="3" type="noConversion"/>
  </si>
  <si>
    <t>福州-徐州-包头</t>
    <phoneticPr fontId="3" type="noConversion"/>
  </si>
  <si>
    <t>温州-石家庄</t>
    <phoneticPr fontId="3" type="noConversion"/>
  </si>
  <si>
    <t>天津-宜春-珠海</t>
    <phoneticPr fontId="3" type="noConversion"/>
  </si>
  <si>
    <t>天津-西安-海口</t>
    <phoneticPr fontId="3" type="noConversion"/>
  </si>
  <si>
    <t>太原-北海</t>
    <phoneticPr fontId="3" type="noConversion"/>
  </si>
  <si>
    <t>民航华北局内许发（登）〔2018〕68号</t>
  </si>
  <si>
    <t>深航</t>
    <phoneticPr fontId="3" type="noConversion"/>
  </si>
  <si>
    <t>运城-海口</t>
    <phoneticPr fontId="3" type="noConversion"/>
  </si>
  <si>
    <t>B737-300F/B737-400F/B757-200F/B767-300BCF/B747-400ERF</t>
    <phoneticPr fontId="3" type="noConversion"/>
  </si>
  <si>
    <t>B738/A330/B787</t>
  </si>
  <si>
    <t>国航</t>
    <phoneticPr fontId="3" type="noConversion"/>
  </si>
  <si>
    <t>北京首都-长治</t>
    <phoneticPr fontId="3" type="noConversion"/>
  </si>
  <si>
    <t>B767/A333/A319/B737/B738/A320/A325/B787/A350/A321/A323/B777</t>
    <phoneticPr fontId="3" type="noConversion"/>
  </si>
  <si>
    <r>
      <t>B</t>
    </r>
    <r>
      <rPr>
        <sz val="12"/>
        <rFont val="宋体"/>
        <family val="3"/>
        <charset val="134"/>
      </rPr>
      <t>737</t>
    </r>
    <phoneticPr fontId="3" type="noConversion"/>
  </si>
  <si>
    <t>华夏</t>
    <phoneticPr fontId="3" type="noConversion"/>
  </si>
  <si>
    <t>呼和浩特-锡林浩特-哈尔滨</t>
    <phoneticPr fontId="3" type="noConversion"/>
  </si>
  <si>
    <t>华夏</t>
    <phoneticPr fontId="3" type="noConversion"/>
  </si>
  <si>
    <t>呼和浩特-二连浩特-沈阳</t>
    <phoneticPr fontId="3" type="noConversion"/>
  </si>
  <si>
    <t>天津-锡林浩特</t>
    <phoneticPr fontId="3" type="noConversion"/>
  </si>
  <si>
    <t>包头-济南-烟台</t>
    <phoneticPr fontId="3" type="noConversion"/>
  </si>
  <si>
    <t>包头-太原-桂林</t>
    <phoneticPr fontId="3" type="noConversion"/>
  </si>
  <si>
    <t>包头-贵阳-北海</t>
    <phoneticPr fontId="3" type="noConversion"/>
  </si>
  <si>
    <t>幸福</t>
    <phoneticPr fontId="3" type="noConversion"/>
  </si>
  <si>
    <t>阿拉善左旗-包头</t>
    <phoneticPr fontId="3" type="noConversion"/>
  </si>
  <si>
    <t>B737-800</t>
  </si>
  <si>
    <r>
      <t>A</t>
    </r>
    <r>
      <rPr>
        <sz val="12"/>
        <rFont val="宋体"/>
        <family val="3"/>
        <charset val="134"/>
      </rPr>
      <t>320/E190</t>
    </r>
    <phoneticPr fontId="3" type="noConversion"/>
  </si>
  <si>
    <t>天津</t>
    <phoneticPr fontId="3" type="noConversion"/>
  </si>
  <si>
    <t>赤峰-徐州</t>
    <phoneticPr fontId="3" type="noConversion"/>
  </si>
  <si>
    <t>呼和浩特-合肥</t>
    <phoneticPr fontId="3" type="noConversion"/>
  </si>
  <si>
    <t>呼和浩特-烟台</t>
    <phoneticPr fontId="3" type="noConversion"/>
  </si>
  <si>
    <t>呼和浩特-揭阳潮汕</t>
    <phoneticPr fontId="3" type="noConversion"/>
  </si>
  <si>
    <t>桂林-南昌-天津</t>
    <phoneticPr fontId="3" type="noConversion"/>
  </si>
  <si>
    <t>天津-东营-海口</t>
    <phoneticPr fontId="3" type="noConversion"/>
  </si>
  <si>
    <t>呼和浩特-哈尔滨</t>
    <phoneticPr fontId="3" type="noConversion"/>
  </si>
  <si>
    <t>天津-包头</t>
    <phoneticPr fontId="3" type="noConversion"/>
  </si>
  <si>
    <t>天津-鄂尔多斯-乌海</t>
    <phoneticPr fontId="3" type="noConversion"/>
  </si>
  <si>
    <t>天津-武汉-汉中</t>
    <phoneticPr fontId="3" type="noConversion"/>
  </si>
  <si>
    <t>天津-通辽-乌兰浩特</t>
    <phoneticPr fontId="3" type="noConversion"/>
  </si>
  <si>
    <t>天津-遵义-桂林</t>
    <phoneticPr fontId="3" type="noConversion"/>
  </si>
  <si>
    <t>天津-福州</t>
    <phoneticPr fontId="3" type="noConversion"/>
  </si>
  <si>
    <t>呼和浩特-重庆</t>
    <phoneticPr fontId="3" type="noConversion"/>
  </si>
  <si>
    <t>呼和浩特-郑州-琼海</t>
    <phoneticPr fontId="3" type="noConversion"/>
  </si>
  <si>
    <t>通辽-海拉尔</t>
    <phoneticPr fontId="3" type="noConversion"/>
  </si>
  <si>
    <t>赤峰-海拉尔</t>
    <phoneticPr fontId="3" type="noConversion"/>
  </si>
  <si>
    <t>乌兰浩特-呼和浩特</t>
    <phoneticPr fontId="3" type="noConversion"/>
  </si>
  <si>
    <t>海拉尔-郑州</t>
    <phoneticPr fontId="3" type="noConversion"/>
  </si>
  <si>
    <t>天津-银川-西宁</t>
    <phoneticPr fontId="3" type="noConversion"/>
  </si>
  <si>
    <t>海拉尔-太原</t>
    <phoneticPr fontId="3" type="noConversion"/>
  </si>
  <si>
    <t>秦皇岛-合肥-梧州</t>
    <phoneticPr fontId="3" type="noConversion"/>
  </si>
  <si>
    <t>满洲里-石家庄</t>
    <phoneticPr fontId="3" type="noConversion"/>
  </si>
  <si>
    <t>2018/19冬春季中</t>
    <phoneticPr fontId="3" type="noConversion"/>
  </si>
  <si>
    <t>B738/A330/B787</t>
    <phoneticPr fontId="3" type="noConversion"/>
  </si>
  <si>
    <t>B73G/B738/B7M8</t>
    <phoneticPr fontId="3" type="noConversion"/>
  </si>
  <si>
    <t>民航华北局内许发（登）〔2019〕01号</t>
    <phoneticPr fontId="3" type="noConversion"/>
  </si>
  <si>
    <t>民航华北局内许发（登）〔2019〕02号</t>
  </si>
  <si>
    <t>民航华北局内许发（登）〔2019〕03号</t>
  </si>
  <si>
    <t>民航华北局内许发（登）〔2019〕04号</t>
  </si>
  <si>
    <t>民航华北局内许发（登）〔2019〕05号</t>
  </si>
  <si>
    <t>民航华北局内许发（登）〔2019〕06号</t>
  </si>
  <si>
    <t>民航华北局内许发（登）〔2019〕07号</t>
    <phoneticPr fontId="3" type="noConversion"/>
  </si>
  <si>
    <t>上海吉祥航空有限公司</t>
    <phoneticPr fontId="3" type="noConversion"/>
  </si>
  <si>
    <t>民航华北局内许发（登）〔2019〕08号</t>
  </si>
  <si>
    <t>民航华北局内许发（登）〔2019〕09号</t>
  </si>
  <si>
    <t>民航华北局内许发（登）〔2019〕10号</t>
  </si>
  <si>
    <t>民航华北局内许发（登）〔2019〕11号</t>
  </si>
  <si>
    <t>太原-桂林</t>
    <phoneticPr fontId="3" type="noConversion"/>
  </si>
  <si>
    <t>B767/A333/A319/B737/B738/A320/A325/B787/A350/A321/A323/B777</t>
    <phoneticPr fontId="3" type="noConversion"/>
  </si>
  <si>
    <t>E90/73G/738</t>
    <phoneticPr fontId="3" type="noConversion"/>
  </si>
  <si>
    <t>E90/73G/738</t>
    <phoneticPr fontId="3" type="noConversion"/>
  </si>
  <si>
    <t>太原-长沙</t>
    <phoneticPr fontId="3" type="noConversion"/>
  </si>
  <si>
    <t>石家庄-南京-湛江</t>
    <phoneticPr fontId="3" type="noConversion"/>
  </si>
  <si>
    <t>石家庄-哈尔滨</t>
    <phoneticPr fontId="3" type="noConversion"/>
  </si>
  <si>
    <t>太原-长沙</t>
    <phoneticPr fontId="3" type="noConversion"/>
  </si>
  <si>
    <t>天津-延吉</t>
    <phoneticPr fontId="3" type="noConversion"/>
  </si>
  <si>
    <t>B738/A330/B787</t>
    <phoneticPr fontId="3" type="noConversion"/>
  </si>
  <si>
    <t>天津</t>
    <phoneticPr fontId="3" type="noConversion"/>
  </si>
  <si>
    <t>东航</t>
    <phoneticPr fontId="3" type="noConversion"/>
  </si>
  <si>
    <t>东航</t>
    <phoneticPr fontId="3" type="noConversion"/>
  </si>
  <si>
    <t>东航</t>
    <phoneticPr fontId="3" type="noConversion"/>
  </si>
  <si>
    <t>海航</t>
    <phoneticPr fontId="3" type="noConversion"/>
  </si>
  <si>
    <t>河北</t>
    <phoneticPr fontId="3" type="noConversion"/>
  </si>
  <si>
    <t>河北</t>
    <phoneticPr fontId="3" type="noConversion"/>
  </si>
  <si>
    <t>河北</t>
    <phoneticPr fontId="3" type="noConversion"/>
  </si>
  <si>
    <t>奥凯</t>
    <phoneticPr fontId="3" type="noConversion"/>
  </si>
  <si>
    <t>厦航</t>
    <phoneticPr fontId="3" type="noConversion"/>
  </si>
  <si>
    <t>2018/19冬春季中</t>
    <phoneticPr fontId="3" type="noConversion"/>
  </si>
  <si>
    <t>2018/19冬春日常</t>
    <phoneticPr fontId="3" type="noConversion"/>
  </si>
  <si>
    <t>2018/20冬春日常</t>
    <phoneticPr fontId="3" type="noConversion"/>
  </si>
  <si>
    <t>CRJ-900</t>
    <phoneticPr fontId="3" type="noConversion"/>
  </si>
  <si>
    <t>天货航</t>
    <phoneticPr fontId="3" type="noConversion"/>
  </si>
  <si>
    <t>天津-西安</t>
    <phoneticPr fontId="3" type="noConversion"/>
  </si>
  <si>
    <t>B73F</t>
    <phoneticPr fontId="3" type="noConversion"/>
  </si>
  <si>
    <t>天津-西安</t>
    <phoneticPr fontId="3" type="noConversion"/>
  </si>
  <si>
    <t>民航华北局内许发（登）〔2019〕12号</t>
  </si>
  <si>
    <t>民航华北局内许发（登）〔2019〕13号</t>
  </si>
  <si>
    <t>民航华北局内许发（登）〔2019〕14号</t>
  </si>
  <si>
    <t>民航华北局内许发（注）〔2019〕01号</t>
    <phoneticPr fontId="3" type="noConversion"/>
  </si>
  <si>
    <t>民航华北局内许发（注）〔2019〕02号</t>
  </si>
  <si>
    <t>民航华北局内许发（注）〔2019〕03号</t>
  </si>
  <si>
    <t>民航华北局内许发（注）〔2019〕04号</t>
  </si>
  <si>
    <t>民航华北局内许发（注）〔2019〕05号</t>
  </si>
  <si>
    <t>春秋</t>
    <phoneticPr fontId="3" type="noConversion"/>
  </si>
  <si>
    <t>石家庄-广元-贵阳</t>
    <phoneticPr fontId="3" type="noConversion"/>
  </si>
  <si>
    <r>
      <t>A</t>
    </r>
    <r>
      <rPr>
        <sz val="12"/>
        <rFont val="宋体"/>
        <family val="3"/>
        <charset val="134"/>
      </rPr>
      <t>320</t>
    </r>
    <phoneticPr fontId="3" type="noConversion"/>
  </si>
  <si>
    <t>置换</t>
    <phoneticPr fontId="3" type="noConversion"/>
  </si>
  <si>
    <t>民航华北局内许发（登）〔2019〕15号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</si>
</sst>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1" formatCode="_ * #,##0_ ;_ * \-#,##0_ ;_ * &quot;-&quot;_ ;_ @_ "/>
    <numFmt numFmtId="43" formatCode="_ * #,##0.00_ ;_ * \-#,##0.00_ ;_ * &quot;-&quot;??_ ;_ @_ "/>
    <numFmt numFmtId="176" formatCode="_-* #,##0_-;\-* #,##0_-;_-* &quot;-&quot;_-;_-@_-"/>
    <numFmt numFmtId="177" formatCode="_-* #,##0.00_-;\-* #,##0.00_-;_-* &quot;-&quot;??_-;_-@_-"/>
    <numFmt numFmtId="178" formatCode="&quot;$&quot;#,##0_);\(&quot;$&quot;#,##0\)"/>
    <numFmt numFmtId="179" formatCode="&quot;$&quot;#,##0_);[Red]\(&quot;$&quot;#,##0\)"/>
    <numFmt numFmtId="180" formatCode="&quot;$&quot;#,##0.00_);[Red]\(&quot;$&quot;#,##0.00\)"/>
    <numFmt numFmtId="181" formatCode="_(&quot;$&quot;* #,##0_);_(&quot;$&quot;* \(#,##0\);_(&quot;$&quot;* &quot;-&quot;_);_(@_)"/>
    <numFmt numFmtId="182" formatCode="_(&quot;$&quot;* #,##0.00_);_(&quot;$&quot;* \(#,##0.00\);_(&quot;$&quot;* &quot;-&quot;??_);_(@_)"/>
    <numFmt numFmtId="183" formatCode="\$#,##0.00;\(\$#,##0.00\)"/>
    <numFmt numFmtId="184" formatCode="\$#,##0;\(\$#,##0\)"/>
    <numFmt numFmtId="185" formatCode="#,##0;\(#,##0\)"/>
    <numFmt numFmtId="186" formatCode="yy\.mm\.dd"/>
    <numFmt numFmtId="187" formatCode="#,##0.0_);\(#,##0.0\)"/>
    <numFmt numFmtId="188" formatCode="&quot;$&quot;\ #,##0_-;[Red]&quot;$&quot;\ #,##0\-"/>
    <numFmt numFmtId="189" formatCode="&quot;$&quot;\ #,##0.00_-;[Red]&quot;$&quot;\ #,##0.00\-"/>
    <numFmt numFmtId="190" formatCode="_-&quot;$&quot;\ * #,##0_-;_-&quot;$&quot;\ * #,##0\-;_-&quot;$&quot;\ * &quot;-&quot;_-;_-@_-"/>
    <numFmt numFmtId="191" formatCode="_-&quot;$&quot;\ * #,##0.00_-;_-&quot;$&quot;\ * #,##0.00\-;_-&quot;$&quot;\ * &quot;-&quot;??_-;_-@_-"/>
  </numFmts>
  <fonts count="86">
    <font>
      <sz val="12"/>
      <name val="宋体"/>
      <charset val="134"/>
    </font>
    <font>
      <sz val="11"/>
      <color theme="1"/>
      <name val="宋体"/>
      <family val="2"/>
      <charset val="134"/>
      <scheme val="minor"/>
    </font>
    <font>
      <sz val="11"/>
      <color theme="1"/>
      <name val="宋体"/>
      <family val="2"/>
      <charset val="134"/>
      <scheme val="minor"/>
    </font>
    <font>
      <sz val="9"/>
      <name val="宋体"/>
      <family val="3"/>
      <charset val="134"/>
    </font>
    <font>
      <b/>
      <sz val="12"/>
      <name val="宋体"/>
      <family val="3"/>
      <charset val="134"/>
    </font>
    <font>
      <b/>
      <sz val="18"/>
      <name val="黑体"/>
      <family val="3"/>
      <charset val="134"/>
    </font>
    <font>
      <sz val="12"/>
      <color indexed="10"/>
      <name val="宋体"/>
      <family val="3"/>
      <charset val="134"/>
    </font>
    <font>
      <sz val="12"/>
      <name val="宋体"/>
      <family val="3"/>
      <charset val="134"/>
    </font>
    <font>
      <b/>
      <sz val="10"/>
      <name val="MS Sans"/>
      <family val="2"/>
    </font>
    <font>
      <sz val="10"/>
      <name val="Arial"/>
      <family val="2"/>
    </font>
    <font>
      <sz val="12"/>
      <name val="Arial MT"/>
      <family val="2"/>
    </font>
    <font>
      <sz val="10"/>
      <name val="Helv"/>
      <family val="2"/>
    </font>
    <font>
      <sz val="10"/>
      <name val="Geneva"/>
      <family val="2"/>
    </font>
    <font>
      <sz val="12"/>
      <name val="Times New Roman"/>
      <family val="1"/>
    </font>
    <font>
      <sz val="11"/>
      <color indexed="8"/>
      <name val="宋体"/>
      <family val="3"/>
      <charset val="134"/>
    </font>
    <font>
      <sz val="11"/>
      <color indexed="42"/>
      <name val="宋体"/>
      <family val="3"/>
      <charset val="134"/>
    </font>
    <font>
      <sz val="8"/>
      <name val="Times New Roman"/>
      <family val="1"/>
    </font>
    <font>
      <sz val="10"/>
      <name val="Times New Roman"/>
      <family val="1"/>
    </font>
    <font>
      <b/>
      <sz val="12"/>
      <name val="Arial MT"/>
      <family val="2"/>
    </font>
    <font>
      <sz val="8"/>
      <name val="Arial"/>
      <family val="2"/>
    </font>
    <font>
      <b/>
      <sz val="12"/>
      <name val="Arial"/>
      <family val="2"/>
    </font>
    <font>
      <sz val="12"/>
      <name val="Helv"/>
      <family val="2"/>
    </font>
    <font>
      <sz val="12"/>
      <color indexed="9"/>
      <name val="Helv"/>
      <family val="2"/>
    </font>
    <font>
      <sz val="10"/>
      <name val="MS Sans Serif"/>
      <family val="2"/>
    </font>
    <font>
      <sz val="7"/>
      <name val="Small Fonts"/>
      <family val="2"/>
    </font>
    <font>
      <u/>
      <sz val="12"/>
      <name val="Arial MT"/>
      <family val="2"/>
    </font>
    <font>
      <sz val="11"/>
      <name val="Arial MT"/>
      <family val="2"/>
    </font>
    <font>
      <b/>
      <sz val="10"/>
      <name val="MS Sans Serif"/>
      <family val="2"/>
    </font>
    <font>
      <b/>
      <sz val="10"/>
      <name val="Tms Rmn"/>
      <family val="1"/>
    </font>
    <font>
      <sz val="10"/>
      <color indexed="8"/>
      <name val="MS Sans Serif"/>
      <family val="2"/>
    </font>
    <font>
      <sz val="10"/>
      <name val="宋体"/>
      <family val="3"/>
      <charset val="134"/>
    </font>
    <font>
      <b/>
      <sz val="18"/>
      <color indexed="6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4"/>
      <name val="楷体"/>
      <family val="3"/>
      <charset val="134"/>
    </font>
    <font>
      <sz val="10"/>
      <name val="楷体"/>
      <family val="3"/>
      <charset val="134"/>
    </font>
    <font>
      <sz val="11"/>
      <color indexed="20"/>
      <name val="宋体"/>
      <family val="3"/>
      <charset val="134"/>
    </font>
    <font>
      <sz val="11"/>
      <color indexed="20"/>
      <name val="Tahoma"/>
      <family val="2"/>
    </font>
    <font>
      <b/>
      <sz val="9"/>
      <name val="Arial"/>
      <family val="2"/>
    </font>
    <font>
      <b/>
      <sz val="10"/>
      <name val="Arial"/>
      <family val="2"/>
    </font>
    <font>
      <sz val="11"/>
      <color indexed="17"/>
      <name val="宋体"/>
      <family val="3"/>
      <charset val="134"/>
    </font>
    <font>
      <sz val="11"/>
      <color indexed="17"/>
      <name val="Tahoma"/>
      <family val="2"/>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2"/>
      <name val="宋体"/>
      <family val="3"/>
      <charset val="134"/>
    </font>
    <font>
      <b/>
      <sz val="26"/>
      <name val="黑体"/>
      <family val="3"/>
      <charset val="134"/>
    </font>
    <font>
      <sz val="12"/>
      <name val="宋体"/>
      <family val="3"/>
      <charset val="134"/>
    </font>
    <font>
      <sz val="12"/>
      <name val="宋体"/>
      <family val="3"/>
      <charset val="134"/>
    </font>
    <font>
      <sz val="12"/>
      <name val="宋体"/>
      <family val="3"/>
      <charset val="134"/>
    </font>
    <font>
      <sz val="12"/>
      <name val="宋体"/>
      <family val="3"/>
      <charset val="134"/>
    </font>
    <font>
      <sz val="12"/>
      <name val="宋体"/>
      <family val="3"/>
      <charset val="134"/>
    </font>
    <font>
      <sz val="12"/>
      <name val="宋体"/>
      <family val="3"/>
      <charset val="134"/>
    </font>
    <font>
      <sz val="12"/>
      <name val="宋体"/>
      <family val="3"/>
      <charset val="134"/>
    </font>
    <font>
      <sz val="12"/>
      <name val="宋体"/>
      <family val="3"/>
      <charset val="134"/>
    </font>
    <font>
      <sz val="12"/>
      <name val="宋体"/>
      <family val="3"/>
      <charset val="134"/>
      <scheme val="minor"/>
    </font>
    <font>
      <sz val="12"/>
      <color indexed="10"/>
      <name val="宋体"/>
      <family val="3"/>
      <charset val="134"/>
      <scheme val="minor"/>
    </font>
    <font>
      <sz val="11"/>
      <color rgb="FF666666"/>
      <name val="Tahoma"/>
      <family val="2"/>
    </font>
    <font>
      <b/>
      <sz val="26"/>
      <color rgb="FF7030A0"/>
      <name val="黑体"/>
      <family val="3"/>
      <charset val="134"/>
    </font>
    <font>
      <b/>
      <sz val="12"/>
      <color rgb="FF0070C0"/>
      <name val="宋体"/>
      <family val="3"/>
      <charset val="134"/>
    </font>
    <font>
      <b/>
      <sz val="12"/>
      <color rgb="FF0070C0"/>
      <name val="宋体"/>
      <family val="3"/>
      <charset val="134"/>
      <scheme val="minor"/>
    </font>
    <font>
      <b/>
      <sz val="12"/>
      <color theme="5" tint="-0.249977111117893"/>
      <name val="宋体"/>
      <family val="3"/>
      <charset val="134"/>
    </font>
    <font>
      <b/>
      <sz val="22"/>
      <color theme="7" tint="-0.249977111117893"/>
      <name val="黑体"/>
      <family val="3"/>
      <charset val="134"/>
    </font>
    <font>
      <sz val="20"/>
      <name val="宋体"/>
      <family val="3"/>
      <charset val="134"/>
    </font>
    <font>
      <sz val="28"/>
      <name val="黑体"/>
      <family val="3"/>
      <charset val="134"/>
    </font>
    <font>
      <sz val="12"/>
      <name val="仿宋_GB2312"/>
      <family val="3"/>
      <charset val="134"/>
    </font>
    <font>
      <sz val="20"/>
      <name val="黑体"/>
      <family val="3"/>
      <charset val="134"/>
    </font>
    <font>
      <sz val="14"/>
      <color theme="1"/>
      <name val="宋体"/>
      <family val="3"/>
      <charset val="134"/>
    </font>
    <font>
      <sz val="12"/>
      <color theme="1"/>
      <name val="宋体"/>
      <family val="3"/>
      <charset val="134"/>
    </font>
    <font>
      <sz val="11"/>
      <name val="Calibri"/>
      <family val="2"/>
    </font>
    <font>
      <sz val="11"/>
      <name val="宋体"/>
      <family val="3"/>
      <charset val="134"/>
    </font>
    <font>
      <sz val="11"/>
      <name val="宋体"/>
      <family val="3"/>
      <charset val="134"/>
      <scheme val="minor"/>
    </font>
    <font>
      <sz val="14"/>
      <name val="Calibri"/>
      <family val="2"/>
    </font>
    <font>
      <sz val="14"/>
      <name val="等线"/>
      <family val="2"/>
    </font>
    <font>
      <sz val="14"/>
      <color indexed="8"/>
      <name val="仿宋_GB2312"/>
      <family val="3"/>
      <charset val="134"/>
    </font>
    <font>
      <sz val="14"/>
      <color indexed="8"/>
      <name val="宋体"/>
      <family val="3"/>
      <charset val="134"/>
      <scheme val="minor"/>
    </font>
    <font>
      <sz val="14"/>
      <name val="仿宋_GB2312"/>
      <family val="3"/>
      <charset val="134"/>
    </font>
    <font>
      <sz val="14"/>
      <color theme="1"/>
      <name val="仿宋_GB2312"/>
      <family val="3"/>
      <charset val="134"/>
    </font>
    <font>
      <sz val="11"/>
      <color indexed="8"/>
      <name val="宋体"/>
      <family val="2"/>
      <scheme val="minor"/>
    </font>
  </fonts>
  <fills count="31">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15"/>
      </patternFill>
    </fill>
    <fill>
      <patternFill patternType="solid">
        <fgColor indexed="12"/>
      </patternFill>
    </fill>
    <fill>
      <patternFill patternType="mediumGray">
        <fgColor indexed="22"/>
      </patternFill>
    </fill>
    <fill>
      <patternFill patternType="gray0625"/>
    </fill>
    <fill>
      <patternFill patternType="solid">
        <fgColor indexed="45"/>
        <bgColor indexed="64"/>
      </patternFill>
    </fill>
    <fill>
      <patternFill patternType="solid">
        <fgColor indexed="45"/>
      </patternFill>
    </fill>
    <fill>
      <patternFill patternType="solid">
        <fgColor indexed="42"/>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style="thin">
        <color indexed="64"/>
      </right>
      <top/>
      <bottom style="thin">
        <color indexed="64"/>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43">
    <xf numFmtId="0" fontId="0" fillId="0" borderId="0"/>
    <xf numFmtId="0" fontId="7" fillId="0" borderId="0"/>
    <xf numFmtId="0" fontId="8" fillId="0" borderId="0" applyNumberFormat="0" applyFill="0" applyBorder="0" applyAlignment="0" applyProtection="0"/>
    <xf numFmtId="0" fontId="9" fillId="0" borderId="0"/>
    <xf numFmtId="1" fontId="10" fillId="0" borderId="1">
      <alignment horizontal="center"/>
      <protection locked="0"/>
    </xf>
    <xf numFmtId="0" fontId="4" fillId="0" borderId="0" applyNumberFormat="0" applyFill="0" applyBorder="0" applyProtection="0">
      <alignment vertical="center"/>
    </xf>
    <xf numFmtId="0" fontId="7" fillId="0" borderId="0"/>
    <xf numFmtId="0" fontId="9" fillId="0" borderId="0"/>
    <xf numFmtId="0" fontId="9" fillId="0" borderId="0"/>
    <xf numFmtId="0" fontId="9" fillId="0" borderId="0"/>
    <xf numFmtId="0" fontId="9" fillId="0" borderId="0"/>
    <xf numFmtId="0" fontId="7" fillId="0" borderId="0"/>
    <xf numFmtId="0" fontId="11" fillId="0" borderId="0"/>
    <xf numFmtId="0" fontId="12" fillId="0" borderId="0"/>
    <xf numFmtId="0" fontId="13" fillId="0" borderId="0"/>
    <xf numFmtId="0" fontId="9" fillId="0" borderId="0"/>
    <xf numFmtId="0" fontId="9" fillId="0" borderId="0"/>
    <xf numFmtId="0" fontId="9" fillId="0" borderId="0"/>
    <xf numFmtId="0" fontId="13" fillId="0" borderId="0"/>
    <xf numFmtId="0" fontId="7" fillId="0" borderId="0"/>
    <xf numFmtId="0" fontId="7" fillId="0" borderId="0"/>
    <xf numFmtId="0" fontId="9"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2" borderId="0" applyNumberFormat="0" applyBorder="0" applyAlignment="0" applyProtection="0">
      <alignment vertical="center"/>
    </xf>
    <xf numFmtId="0" fontId="14" fillId="5" borderId="0" applyNumberFormat="0" applyBorder="0" applyAlignment="0" applyProtection="0">
      <alignment vertical="center"/>
    </xf>
    <xf numFmtId="0" fontId="14" fillId="3"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3" borderId="0" applyNumberFormat="0" applyBorder="0" applyAlignment="0" applyProtection="0">
      <alignment vertical="center"/>
    </xf>
    <xf numFmtId="0" fontId="15" fillId="11"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7" borderId="0" applyNumberFormat="0" applyBorder="0" applyAlignment="0" applyProtection="0">
      <alignment vertical="center"/>
    </xf>
    <xf numFmtId="0" fontId="15" fillId="11" borderId="0" applyNumberFormat="0" applyBorder="0" applyAlignment="0" applyProtection="0">
      <alignment vertical="center"/>
    </xf>
    <xf numFmtId="0" fontId="15" fillId="3" borderId="0" applyNumberFormat="0" applyBorder="0" applyAlignment="0" applyProtection="0">
      <alignment vertical="center"/>
    </xf>
    <xf numFmtId="0" fontId="11" fillId="0" borderId="0">
      <protection locked="0"/>
    </xf>
    <xf numFmtId="0" fontId="16" fillId="0" borderId="0">
      <alignment horizontal="center" wrapText="1"/>
      <protection locked="0"/>
    </xf>
    <xf numFmtId="176" fontId="9" fillId="0" borderId="0" applyFont="0" applyFill="0" applyBorder="0" applyAlignment="0" applyProtection="0"/>
    <xf numFmtId="185" fontId="17" fillId="0" borderId="0"/>
    <xf numFmtId="177"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83" fontId="17" fillId="0" borderId="0"/>
    <xf numFmtId="14" fontId="10" fillId="0" borderId="1">
      <protection locked="0"/>
    </xf>
    <xf numFmtId="184" fontId="17" fillId="0" borderId="0"/>
    <xf numFmtId="178" fontId="18" fillId="0" borderId="0"/>
    <xf numFmtId="38" fontId="19" fillId="7" borderId="0" applyNumberFormat="0" applyBorder="0" applyAlignment="0" applyProtection="0"/>
    <xf numFmtId="0" fontId="20" fillId="0" borderId="2" applyNumberFormat="0" applyAlignment="0" applyProtection="0">
      <alignment horizontal="left" vertical="center"/>
    </xf>
    <xf numFmtId="0" fontId="20" fillId="0" borderId="3">
      <alignment horizontal="left" vertical="center"/>
    </xf>
    <xf numFmtId="10" fontId="19" fillId="4" borderId="1" applyNumberFormat="0" applyBorder="0" applyAlignment="0" applyProtection="0"/>
    <xf numFmtId="187" fontId="21" fillId="12" borderId="0"/>
    <xf numFmtId="187" fontId="22" fillId="13" borderId="0"/>
    <xf numFmtId="38" fontId="23" fillId="0" borderId="0" applyFont="0" applyFill="0" applyBorder="0" applyAlignment="0" applyProtection="0"/>
    <xf numFmtId="40" fontId="23" fillId="0" borderId="0" applyFont="0" applyFill="0" applyBorder="0" applyAlignment="0" applyProtection="0"/>
    <xf numFmtId="190" fontId="9" fillId="0" borderId="0" applyFont="0" applyFill="0" applyBorder="0" applyAlignment="0" applyProtection="0"/>
    <xf numFmtId="0" fontId="9"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189" fontId="9" fillId="0" borderId="0" applyFont="0" applyFill="0" applyBorder="0" applyAlignment="0" applyProtection="0"/>
    <xf numFmtId="190" fontId="9" fillId="0" borderId="0" applyFont="0" applyFill="0" applyBorder="0" applyAlignment="0" applyProtection="0"/>
    <xf numFmtId="0" fontId="17" fillId="0" borderId="0"/>
    <xf numFmtId="37" fontId="24" fillId="0" borderId="0"/>
    <xf numFmtId="188" fontId="9" fillId="0" borderId="0"/>
    <xf numFmtId="0" fontId="11" fillId="0" borderId="0"/>
    <xf numFmtId="1" fontId="25" fillId="0" borderId="0">
      <alignment horizontal="center"/>
      <protection locked="0"/>
    </xf>
    <xf numFmtId="1" fontId="26" fillId="0" borderId="4" applyBorder="0">
      <protection locked="0"/>
    </xf>
    <xf numFmtId="14" fontId="16" fillId="0" borderId="0">
      <alignment horizontal="center" wrapText="1"/>
      <protection locked="0"/>
    </xf>
    <xf numFmtId="10" fontId="9" fillId="0" borderId="0" applyFont="0" applyFill="0" applyBorder="0" applyAlignment="0" applyProtection="0"/>
    <xf numFmtId="9" fontId="11" fillId="0" borderId="0" applyFont="0" applyFill="0" applyBorder="0" applyAlignment="0" applyProtection="0"/>
    <xf numFmtId="10" fontId="18" fillId="0" borderId="0"/>
    <xf numFmtId="13" fontId="9" fillId="0" borderId="0" applyFont="0" applyFill="0" applyProtection="0"/>
    <xf numFmtId="0" fontId="23" fillId="0" borderId="0" applyNumberFormat="0" applyFont="0" applyFill="0" applyBorder="0" applyAlignment="0" applyProtection="0">
      <alignment horizontal="left"/>
    </xf>
    <xf numFmtId="15" fontId="23" fillId="0" borderId="0" applyFont="0" applyFill="0" applyBorder="0" applyAlignment="0" applyProtection="0"/>
    <xf numFmtId="4" fontId="23" fillId="0" borderId="0" applyFont="0" applyFill="0" applyBorder="0" applyAlignment="0" applyProtection="0"/>
    <xf numFmtId="0" fontId="27" fillId="0" borderId="5">
      <alignment horizontal="center"/>
    </xf>
    <xf numFmtId="3" fontId="23" fillId="0" borderId="0" applyFont="0" applyFill="0" applyBorder="0" applyAlignment="0" applyProtection="0"/>
    <xf numFmtId="0" fontId="23" fillId="14" borderId="0" applyNumberFormat="0" applyFont="0" applyBorder="0" applyAlignment="0" applyProtection="0"/>
    <xf numFmtId="0" fontId="28" fillId="15" borderId="6">
      <protection locked="0"/>
    </xf>
    <xf numFmtId="0" fontId="29" fillId="0" borderId="0"/>
    <xf numFmtId="2" fontId="10" fillId="0" borderId="0">
      <alignment horizontal="right"/>
    </xf>
    <xf numFmtId="0" fontId="28" fillId="15" borderId="6">
      <protection locked="0"/>
    </xf>
    <xf numFmtId="0" fontId="28" fillId="15" borderId="6">
      <protection locked="0"/>
    </xf>
    <xf numFmtId="18" fontId="10" fillId="0" borderId="1">
      <alignment horizontal="center"/>
      <protection locked="0"/>
    </xf>
    <xf numFmtId="0" fontId="30" fillId="0" borderId="0" applyNumberFormat="0" applyFont="0" applyFill="0" applyBorder="0" applyAlignment="0">
      <alignment horizontal="center" vertical="center"/>
    </xf>
    <xf numFmtId="9" fontId="7" fillId="0" borderId="0" applyFont="0" applyFill="0" applyBorder="0" applyAlignment="0" applyProtection="0"/>
    <xf numFmtId="182" fontId="9" fillId="0" borderId="0" applyFont="0" applyFill="0" applyBorder="0" applyAlignment="0" applyProtection="0"/>
    <xf numFmtId="181" fontId="9" fillId="0" borderId="0" applyFont="0" applyFill="0" applyBorder="0" applyAlignment="0" applyProtection="0"/>
    <xf numFmtId="0" fontId="9" fillId="0" borderId="7" applyNumberFormat="0" applyFill="0" applyProtection="0">
      <alignment horizontal="right"/>
    </xf>
    <xf numFmtId="0" fontId="31" fillId="0" borderId="0" applyNumberFormat="0" applyFill="0" applyBorder="0" applyAlignment="0" applyProtection="0">
      <alignment vertical="center"/>
    </xf>
    <xf numFmtId="0" fontId="32" fillId="0" borderId="8" applyNumberFormat="0" applyFill="0" applyAlignment="0" applyProtection="0">
      <alignment vertical="center"/>
    </xf>
    <xf numFmtId="0" fontId="33" fillId="0" borderId="9" applyNumberFormat="0" applyFill="0" applyAlignment="0" applyProtection="0">
      <alignment vertical="center"/>
    </xf>
    <xf numFmtId="0" fontId="34" fillId="0" borderId="10" applyNumberFormat="0" applyFill="0" applyAlignment="0" applyProtection="0">
      <alignment vertical="center"/>
    </xf>
    <xf numFmtId="0" fontId="34" fillId="0" borderId="0" applyNumberFormat="0" applyFill="0" applyBorder="0" applyAlignment="0" applyProtection="0">
      <alignment vertical="center"/>
    </xf>
    <xf numFmtId="0" fontId="35" fillId="0" borderId="7" applyNumberFormat="0" applyFill="0" applyProtection="0">
      <alignment horizontal="center"/>
    </xf>
    <xf numFmtId="0" fontId="36" fillId="0" borderId="11" applyNumberFormat="0" applyFill="0" applyProtection="0">
      <alignment horizont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7" borderId="0" applyNumberFormat="0" applyBorder="0" applyAlignment="0" applyProtection="0">
      <alignment vertical="center"/>
    </xf>
    <xf numFmtId="0" fontId="37" fillId="17" borderId="0" applyNumberFormat="0" applyBorder="0" applyAlignment="0" applyProtection="0">
      <alignment vertical="center"/>
    </xf>
    <xf numFmtId="0" fontId="7" fillId="0" borderId="0"/>
    <xf numFmtId="3" fontId="40" fillId="0" borderId="0" applyNumberFormat="0" applyFill="0" applyBorder="0" applyAlignment="0" applyProtection="0"/>
    <xf numFmtId="0" fontId="39" fillId="0" borderId="0" applyNumberFormat="0" applyFill="0" applyBorder="0" applyAlignment="0" applyProtection="0"/>
    <xf numFmtId="0" fontId="41" fillId="18" borderId="0" applyNumberFormat="0" applyBorder="0" applyAlignment="0" applyProtection="0">
      <alignment vertical="center"/>
    </xf>
    <xf numFmtId="0" fontId="41" fillId="6" borderId="0" applyNumberFormat="0" applyBorder="0" applyAlignment="0" applyProtection="0">
      <alignment vertical="center"/>
    </xf>
    <xf numFmtId="0" fontId="42" fillId="6" borderId="0" applyNumberFormat="0" applyBorder="0" applyAlignment="0" applyProtection="0">
      <alignment vertical="center"/>
    </xf>
    <xf numFmtId="0" fontId="41" fillId="6" borderId="0" applyNumberFormat="0" applyBorder="0" applyAlignment="0" applyProtection="0">
      <alignment vertical="center"/>
    </xf>
    <xf numFmtId="0" fontId="43" fillId="0" borderId="12" applyNumberFormat="0" applyFill="0" applyAlignment="0" applyProtection="0">
      <alignment vertical="center"/>
    </xf>
    <xf numFmtId="0" fontId="44" fillId="2" borderId="13" applyNumberFormat="0" applyAlignment="0" applyProtection="0">
      <alignment vertical="center"/>
    </xf>
    <xf numFmtId="0" fontId="45" fillId="19" borderId="14" applyNumberFormat="0" applyAlignment="0" applyProtection="0">
      <alignment vertical="center"/>
    </xf>
    <xf numFmtId="0" fontId="46" fillId="0" borderId="0" applyNumberFormat="0" applyFill="0" applyBorder="0" applyAlignment="0" applyProtection="0">
      <alignment vertical="center"/>
    </xf>
    <xf numFmtId="0" fontId="36" fillId="0" borderId="11" applyNumberFormat="0" applyFill="0" applyProtection="0">
      <alignment horizontal="left"/>
    </xf>
    <xf numFmtId="0" fontId="47" fillId="0" borderId="0" applyNumberFormat="0" applyFill="0" applyBorder="0" applyAlignment="0" applyProtection="0">
      <alignment vertical="center"/>
    </xf>
    <xf numFmtId="0" fontId="48" fillId="0" borderId="15" applyNumberFormat="0" applyFill="0" applyAlignment="0" applyProtection="0">
      <alignment vertical="center"/>
    </xf>
    <xf numFmtId="0" fontId="7" fillId="0" borderId="0"/>
    <xf numFmtId="41" fontId="7" fillId="0" borderId="0" applyFont="0" applyFill="0" applyBorder="0" applyAlignment="0" applyProtection="0"/>
    <xf numFmtId="43" fontId="7"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0" fontId="15" fillId="11"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11" borderId="0" applyNumberFormat="0" applyBorder="0" applyAlignment="0" applyProtection="0">
      <alignment vertical="center"/>
    </xf>
    <xf numFmtId="0" fontId="15" fillId="23" borderId="0" applyNumberFormat="0" applyBorder="0" applyAlignment="0" applyProtection="0">
      <alignment vertical="center"/>
    </xf>
    <xf numFmtId="186" fontId="9" fillId="0" borderId="11" applyFill="0" applyProtection="0">
      <alignment horizontal="right"/>
    </xf>
    <xf numFmtId="0" fontId="9" fillId="0" borderId="7" applyNumberFormat="0" applyFill="0" applyProtection="0">
      <alignment horizontal="left"/>
    </xf>
    <xf numFmtId="0" fontId="49" fillId="9" borderId="0" applyNumberFormat="0" applyBorder="0" applyAlignment="0" applyProtection="0">
      <alignment vertical="center"/>
    </xf>
    <xf numFmtId="0" fontId="50" fillId="2" borderId="16" applyNumberFormat="0" applyAlignment="0" applyProtection="0">
      <alignment vertical="center"/>
    </xf>
    <xf numFmtId="0" fontId="51" fillId="3" borderId="13" applyNumberFormat="0" applyAlignment="0" applyProtection="0">
      <alignment vertical="center"/>
    </xf>
    <xf numFmtId="1" fontId="9" fillId="0" borderId="11" applyFill="0" applyProtection="0">
      <alignment horizontal="center"/>
    </xf>
    <xf numFmtId="0" fontId="9" fillId="0" borderId="0"/>
    <xf numFmtId="0" fontId="23" fillId="0" borderId="0"/>
    <xf numFmtId="43" fontId="9" fillId="0" borderId="0" applyFont="0" applyFill="0" applyBorder="0" applyAlignment="0" applyProtection="0"/>
    <xf numFmtId="41" fontId="9" fillId="0" borderId="0" applyFont="0" applyFill="0" applyBorder="0" applyAlignment="0" applyProtection="0"/>
    <xf numFmtId="0" fontId="7" fillId="4" borderId="17" applyNumberFormat="0" applyFont="0" applyAlignment="0" applyProtection="0">
      <alignment vertical="center"/>
    </xf>
    <xf numFmtId="0" fontId="2" fillId="0" borderId="0">
      <alignment vertical="center"/>
    </xf>
    <xf numFmtId="0" fontId="1" fillId="0" borderId="0">
      <alignment vertical="center"/>
    </xf>
    <xf numFmtId="0" fontId="85" fillId="0" borderId="0">
      <alignment vertical="center"/>
    </xf>
  </cellStyleXfs>
  <cellXfs count="231">
    <xf numFmtId="0" fontId="0" fillId="0" borderId="0" xfId="0"/>
    <xf numFmtId="0" fontId="0" fillId="0" borderId="0" xfId="0" applyAlignment="1">
      <alignment horizontal="center"/>
    </xf>
    <xf numFmtId="0" fontId="0" fillId="0" borderId="0" xfId="0" applyFill="1" applyBorder="1" applyAlignment="1">
      <alignment horizontal="center"/>
    </xf>
    <xf numFmtId="0" fontId="0" fillId="5" borderId="0" xfId="0" applyFill="1"/>
    <xf numFmtId="0" fontId="0" fillId="5" borderId="0" xfId="0" applyFill="1" applyAlignment="1">
      <alignment horizontal="center"/>
    </xf>
    <xf numFmtId="0" fontId="0" fillId="18" borderId="0" xfId="0" applyFill="1" applyAlignment="1">
      <alignment horizontal="center"/>
    </xf>
    <xf numFmtId="0" fontId="0" fillId="0" borderId="0" xfId="0"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applyFill="1" applyBorder="1" applyAlignment="1">
      <alignment horizontal="left" vertical="center"/>
    </xf>
    <xf numFmtId="0" fontId="4" fillId="0" borderId="0" xfId="0" applyFont="1" applyBorder="1" applyAlignment="1">
      <alignment horizontal="center" vertical="center"/>
    </xf>
    <xf numFmtId="0" fontId="0" fillId="18" borderId="0" xfId="0" applyFill="1" applyBorder="1" applyAlignment="1">
      <alignment horizontal="center" vertical="center"/>
    </xf>
    <xf numFmtId="0" fontId="0" fillId="24" borderId="0" xfId="0" applyFill="1" applyBorder="1" applyAlignment="1">
      <alignment horizontal="center" vertical="center"/>
    </xf>
    <xf numFmtId="0" fontId="6" fillId="0" borderId="0" xfId="0" applyFont="1" applyBorder="1" applyAlignment="1">
      <alignment horizontal="center" vertical="center"/>
    </xf>
    <xf numFmtId="0" fontId="0" fillId="0"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Fill="1" applyBorder="1" applyAlignment="1">
      <alignment horizontal="center" vertical="center"/>
    </xf>
    <xf numFmtId="0" fontId="0" fillId="20" borderId="0" xfId="0" applyFill="1" applyBorder="1" applyAlignment="1">
      <alignment horizontal="center" vertical="center"/>
    </xf>
    <xf numFmtId="0" fontId="7" fillId="20" borderId="0" xfId="0" applyFont="1" applyFill="1" applyBorder="1" applyAlignment="1">
      <alignment horizontal="center" vertical="center"/>
    </xf>
    <xf numFmtId="0" fontId="0" fillId="5" borderId="0" xfId="0" applyFont="1" applyFill="1" applyBorder="1" applyAlignment="1">
      <alignment horizontal="center" vertical="center"/>
    </xf>
    <xf numFmtId="0" fontId="0" fillId="25" borderId="0" xfId="0" applyFill="1" applyBorder="1" applyAlignment="1">
      <alignment horizontal="center" vertical="center"/>
    </xf>
    <xf numFmtId="0" fontId="52" fillId="0" borderId="0" xfId="0" applyFont="1" applyBorder="1" applyAlignment="1">
      <alignment horizontal="center" vertical="center"/>
    </xf>
    <xf numFmtId="0" fontId="52" fillId="25" borderId="0" xfId="0" applyFont="1" applyFill="1" applyBorder="1" applyAlignment="1">
      <alignment horizontal="center" vertical="center"/>
    </xf>
    <xf numFmtId="0" fontId="0" fillId="16" borderId="0" xfId="0"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7" fillId="0" borderId="0" xfId="0" applyFont="1" applyBorder="1" applyAlignment="1">
      <alignment horizontal="center" vertical="center"/>
    </xf>
    <xf numFmtId="0" fontId="0" fillId="0" borderId="0" xfId="0" applyBorder="1" applyAlignment="1">
      <alignment vertical="center"/>
    </xf>
    <xf numFmtId="0" fontId="55" fillId="0" borderId="0" xfId="0" applyFont="1" applyFill="1" applyBorder="1" applyAlignment="1">
      <alignment horizontal="center" vertical="center"/>
    </xf>
    <xf numFmtId="0" fontId="0" fillId="0" borderId="0" xfId="0" applyFont="1" applyBorder="1" applyAlignment="1">
      <alignment horizontal="center" vertical="center"/>
    </xf>
    <xf numFmtId="0" fontId="59" fillId="0" borderId="0" xfId="0" applyFont="1" applyBorder="1" applyAlignment="1">
      <alignment horizontal="center" vertical="center"/>
    </xf>
    <xf numFmtId="0" fontId="0" fillId="18" borderId="0" xfId="0" applyFill="1" applyBorder="1" applyAlignment="1">
      <alignment horizontal="left" vertical="center"/>
    </xf>
    <xf numFmtId="0" fontId="0" fillId="24" borderId="0" xfId="0" applyFill="1" applyBorder="1" applyAlignment="1">
      <alignment horizontal="left" vertical="center"/>
    </xf>
    <xf numFmtId="0" fontId="6" fillId="0" borderId="0" xfId="0" applyFont="1" applyBorder="1" applyAlignment="1">
      <alignment horizontal="left" vertical="center"/>
    </xf>
    <xf numFmtId="0" fontId="0" fillId="0" borderId="0" xfId="0" applyFont="1" applyFill="1" applyBorder="1" applyAlignment="1">
      <alignment horizontal="left" vertical="center"/>
    </xf>
    <xf numFmtId="0" fontId="0" fillId="5" borderId="0" xfId="0" applyFill="1" applyBorder="1" applyAlignment="1">
      <alignment horizontal="left" vertical="center"/>
    </xf>
    <xf numFmtId="0" fontId="7" fillId="0" borderId="0" xfId="0" applyFont="1" applyFill="1" applyBorder="1" applyAlignment="1">
      <alignment horizontal="center" vertical="center"/>
    </xf>
    <xf numFmtId="0" fontId="58" fillId="0" borderId="0" xfId="0" applyFont="1" applyFill="1" applyBorder="1" applyAlignment="1">
      <alignment horizontal="center" vertical="center"/>
    </xf>
    <xf numFmtId="0" fontId="0" fillId="0" borderId="0" xfId="0" applyBorder="1" applyAlignment="1">
      <alignment horizontal="center" vertical="center" shrinkToFit="1"/>
    </xf>
    <xf numFmtId="0" fontId="0" fillId="0" borderId="0" xfId="0" applyFill="1" applyBorder="1" applyAlignment="1">
      <alignment horizontal="center" vertical="center" shrinkToFit="1"/>
    </xf>
    <xf numFmtId="0" fontId="0" fillId="18" borderId="0" xfId="0" applyFill="1" applyBorder="1" applyAlignment="1">
      <alignment horizontal="center" vertical="center" shrinkToFit="1"/>
    </xf>
    <xf numFmtId="0" fontId="0" fillId="24" borderId="0" xfId="0" applyFill="1" applyBorder="1" applyAlignment="1">
      <alignment horizontal="center" vertical="center" shrinkToFit="1"/>
    </xf>
    <xf numFmtId="0" fontId="6" fillId="0" borderId="0" xfId="0" applyFont="1" applyBorder="1" applyAlignment="1">
      <alignment horizontal="center" vertical="center" shrinkToFit="1"/>
    </xf>
    <xf numFmtId="0" fontId="0" fillId="0" borderId="0" xfId="0" applyFont="1" applyFill="1" applyBorder="1" applyAlignment="1">
      <alignment horizontal="center" vertical="center" shrinkToFit="1"/>
    </xf>
    <xf numFmtId="0" fontId="0" fillId="5" borderId="0" xfId="0" applyFill="1" applyBorder="1" applyAlignment="1">
      <alignment horizontal="center" vertical="center" shrinkToFit="1"/>
    </xf>
    <xf numFmtId="0" fontId="0" fillId="25" borderId="0" xfId="0" applyFill="1" applyBorder="1" applyAlignment="1">
      <alignment horizontal="center" vertical="center" shrinkToFit="1"/>
    </xf>
    <xf numFmtId="0" fontId="7" fillId="20" borderId="0" xfId="0" applyFont="1" applyFill="1" applyBorder="1" applyAlignment="1">
      <alignment horizontal="center" vertical="center" shrinkToFit="1"/>
    </xf>
    <xf numFmtId="0" fontId="7" fillId="0" borderId="0" xfId="0" applyFont="1" applyBorder="1" applyAlignment="1">
      <alignment horizontal="center" vertical="center" shrinkToFit="1"/>
    </xf>
    <xf numFmtId="49" fontId="0" fillId="0" borderId="0" xfId="0" applyNumberFormat="1" applyBorder="1" applyAlignment="1">
      <alignment horizontal="center" vertical="center" shrinkToFit="1"/>
    </xf>
    <xf numFmtId="0" fontId="59" fillId="0" borderId="0" xfId="0" applyFont="1" applyBorder="1" applyAlignment="1">
      <alignment horizontal="center" vertical="center" shrinkToFit="1"/>
    </xf>
    <xf numFmtId="0" fontId="60" fillId="0" borderId="0" xfId="0" applyFont="1" applyBorder="1" applyAlignment="1">
      <alignment horizontal="center" vertical="center" shrinkToFit="1"/>
    </xf>
    <xf numFmtId="0" fontId="0" fillId="0" borderId="0" xfId="0" applyAlignment="1">
      <alignment horizontal="center" vertical="center" shrinkToFit="1"/>
    </xf>
    <xf numFmtId="0" fontId="62" fillId="0" borderId="0" xfId="0" applyFont="1" applyBorder="1" applyAlignment="1">
      <alignment vertical="center"/>
    </xf>
    <xf numFmtId="0" fontId="62" fillId="0" borderId="0" xfId="0" applyFont="1" applyFill="1" applyBorder="1" applyAlignment="1">
      <alignment vertical="center"/>
    </xf>
    <xf numFmtId="0" fontId="62" fillId="16" borderId="0" xfId="0" applyFont="1" applyFill="1" applyBorder="1" applyAlignment="1">
      <alignment vertical="center"/>
    </xf>
    <xf numFmtId="0" fontId="62" fillId="18" borderId="0" xfId="0" applyFont="1" applyFill="1" applyBorder="1" applyAlignment="1">
      <alignment vertical="center"/>
    </xf>
    <xf numFmtId="0" fontId="62" fillId="24" borderId="0" xfId="0" applyFont="1" applyFill="1" applyBorder="1" applyAlignment="1">
      <alignment vertical="center"/>
    </xf>
    <xf numFmtId="0" fontId="63" fillId="0" borderId="0" xfId="0" applyFont="1" applyBorder="1" applyAlignment="1">
      <alignment vertical="center"/>
    </xf>
    <xf numFmtId="0" fontId="62" fillId="5" borderId="0" xfId="0" applyFont="1" applyFill="1" applyBorder="1" applyAlignment="1">
      <alignment vertical="center"/>
    </xf>
    <xf numFmtId="0" fontId="62" fillId="25" borderId="0" xfId="0" applyFont="1" applyFill="1" applyBorder="1" applyAlignment="1">
      <alignment vertical="center"/>
    </xf>
    <xf numFmtId="0" fontId="62" fillId="20" borderId="0" xfId="0" applyFont="1" applyFill="1" applyBorder="1" applyAlignment="1">
      <alignment vertical="center"/>
    </xf>
    <xf numFmtId="0" fontId="62" fillId="0" borderId="0" xfId="0" applyFont="1" applyBorder="1" applyAlignment="1">
      <alignment horizontal="left" vertical="center"/>
    </xf>
    <xf numFmtId="0" fontId="62" fillId="0" borderId="0" xfId="0" applyFont="1" applyAlignment="1">
      <alignment vertical="center"/>
    </xf>
    <xf numFmtId="14" fontId="0" fillId="0" borderId="0" xfId="0" applyNumberFormat="1" applyBorder="1" applyAlignment="1">
      <alignment horizontal="center" vertical="center" wrapText="1"/>
    </xf>
    <xf numFmtId="14" fontId="0" fillId="0" borderId="0" xfId="0" applyNumberFormat="1" applyBorder="1" applyAlignment="1">
      <alignment horizontal="center" vertical="center"/>
    </xf>
    <xf numFmtId="14" fontId="0" fillId="0" borderId="0" xfId="0" applyNumberFormat="1" applyFill="1" applyBorder="1" applyAlignment="1">
      <alignment horizontal="center" vertical="center"/>
    </xf>
    <xf numFmtId="14" fontId="7" fillId="0" borderId="0" xfId="0" applyNumberFormat="1" applyFont="1" applyBorder="1" applyAlignment="1">
      <alignment horizontal="center" vertical="center" wrapText="1"/>
    </xf>
    <xf numFmtId="14" fontId="0" fillId="18" borderId="0" xfId="0" applyNumberFormat="1" applyFill="1" applyBorder="1" applyAlignment="1">
      <alignment horizontal="center" vertical="center"/>
    </xf>
    <xf numFmtId="14" fontId="0" fillId="24" borderId="0" xfId="0" applyNumberFormat="1" applyFill="1" applyBorder="1" applyAlignment="1">
      <alignment horizontal="center" vertical="center"/>
    </xf>
    <xf numFmtId="14" fontId="6" fillId="0" borderId="0" xfId="0" applyNumberFormat="1" applyFont="1" applyBorder="1" applyAlignment="1">
      <alignment horizontal="center" vertical="center"/>
    </xf>
    <xf numFmtId="14" fontId="0" fillId="0" borderId="0" xfId="0" applyNumberFormat="1" applyFont="1" applyFill="1" applyBorder="1" applyAlignment="1">
      <alignment horizontal="center" vertical="center"/>
    </xf>
    <xf numFmtId="14" fontId="0" fillId="5" borderId="0" xfId="0" applyNumberFormat="1" applyFill="1" applyBorder="1" applyAlignment="1">
      <alignment horizontal="center" vertical="center"/>
    </xf>
    <xf numFmtId="14" fontId="0" fillId="25" borderId="0" xfId="0" applyNumberFormat="1" applyFill="1" applyBorder="1" applyAlignment="1">
      <alignment horizontal="center" vertical="center"/>
    </xf>
    <xf numFmtId="14" fontId="7" fillId="20" borderId="0" xfId="0" applyNumberFormat="1" applyFont="1" applyFill="1" applyBorder="1" applyAlignment="1">
      <alignment horizontal="center" vertical="center"/>
    </xf>
    <xf numFmtId="14" fontId="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14" fontId="0" fillId="0" borderId="0" xfId="0" applyNumberFormat="1" applyAlignment="1">
      <alignment horizontal="center" vertical="center"/>
    </xf>
    <xf numFmtId="0" fontId="57" fillId="0" borderId="0" xfId="0" applyFont="1" applyBorder="1" applyAlignment="1">
      <alignment horizontal="center" vertical="center"/>
    </xf>
    <xf numFmtId="0" fontId="56" fillId="0" borderId="0" xfId="0" applyFont="1" applyBorder="1" applyAlignment="1">
      <alignment horizontal="center" vertical="center"/>
    </xf>
    <xf numFmtId="0" fontId="54" fillId="0" borderId="0" xfId="0" applyFont="1" applyFill="1" applyBorder="1" applyAlignment="1">
      <alignment horizontal="center" vertical="center"/>
    </xf>
    <xf numFmtId="0" fontId="56" fillId="0" borderId="0" xfId="0" applyFont="1" applyFill="1" applyBorder="1" applyAlignment="1">
      <alignment horizontal="center" vertical="center"/>
    </xf>
    <xf numFmtId="0" fontId="53" fillId="0" borderId="0" xfId="0" applyFont="1" applyBorder="1" applyAlignment="1">
      <alignment vertical="center"/>
    </xf>
    <xf numFmtId="0" fontId="61" fillId="0" borderId="0" xfId="0" applyFont="1" applyBorder="1" applyAlignment="1">
      <alignment horizontal="center" vertical="center"/>
    </xf>
    <xf numFmtId="14" fontId="6" fillId="0" borderId="0" xfId="0" applyNumberFormat="1" applyFont="1" applyFill="1" applyBorder="1" applyAlignment="1">
      <alignment horizontal="center" vertical="center"/>
    </xf>
    <xf numFmtId="14" fontId="55" fillId="0" borderId="0" xfId="0" applyNumberFormat="1" applyFont="1" applyFill="1" applyBorder="1" applyAlignment="1">
      <alignment horizontal="center" vertical="center"/>
    </xf>
    <xf numFmtId="0" fontId="0" fillId="0" borderId="0" xfId="0" applyNumberFormat="1" applyBorder="1" applyAlignment="1">
      <alignment horizontal="center" vertical="center"/>
    </xf>
    <xf numFmtId="0" fontId="61" fillId="0" borderId="0" xfId="0" applyFont="1" applyFill="1" applyBorder="1" applyAlignment="1">
      <alignment horizontal="left" vertical="center"/>
    </xf>
    <xf numFmtId="0" fontId="52" fillId="0" borderId="0" xfId="0" applyFont="1" applyBorder="1" applyAlignment="1">
      <alignment horizontal="left" vertical="center"/>
    </xf>
    <xf numFmtId="0" fontId="52" fillId="0" borderId="0" xfId="0" applyFont="1" applyFill="1" applyBorder="1" applyAlignment="1">
      <alignment horizontal="left" vertical="center"/>
    </xf>
    <xf numFmtId="0" fontId="0" fillId="0" borderId="0" xfId="0" applyBorder="1" applyAlignment="1">
      <alignment horizontal="center"/>
    </xf>
    <xf numFmtId="0" fontId="0" fillId="0" borderId="0" xfId="0" applyBorder="1"/>
    <xf numFmtId="0" fontId="0" fillId="0" borderId="0" xfId="0" applyBorder="1" applyAlignment="1">
      <alignment horizontal="center" wrapText="1"/>
    </xf>
    <xf numFmtId="0" fontId="0" fillId="18" borderId="0" xfId="0" applyFill="1" applyBorder="1" applyAlignment="1">
      <alignment horizontal="center"/>
    </xf>
    <xf numFmtId="0" fontId="0" fillId="5" borderId="0" xfId="0" applyFill="1" applyBorder="1" applyAlignment="1">
      <alignment horizontal="center"/>
    </xf>
    <xf numFmtId="0" fontId="0" fillId="5" borderId="0" xfId="0" applyFill="1" applyBorder="1"/>
    <xf numFmtId="0" fontId="0" fillId="0" borderId="0" xfId="0" applyBorder="1" applyAlignment="1">
      <alignment horizontal="left"/>
    </xf>
    <xf numFmtId="0" fontId="0" fillId="18" borderId="0" xfId="0" applyFill="1" applyBorder="1" applyAlignment="1">
      <alignment horizontal="left"/>
    </xf>
    <xf numFmtId="0" fontId="0" fillId="5" borderId="0" xfId="0" applyFill="1" applyBorder="1" applyAlignment="1">
      <alignment horizontal="left"/>
    </xf>
    <xf numFmtId="0" fontId="0" fillId="0" borderId="0" xfId="0" applyAlignment="1">
      <alignment horizontal="left"/>
    </xf>
    <xf numFmtId="0" fontId="52" fillId="0" borderId="0" xfId="0" applyFont="1" applyBorder="1" applyAlignment="1">
      <alignment horizontal="center"/>
    </xf>
    <xf numFmtId="58" fontId="52" fillId="0" borderId="0" xfId="0" applyNumberFormat="1" applyFont="1" applyBorder="1" applyAlignment="1">
      <alignment horizontal="center"/>
    </xf>
    <xf numFmtId="0" fontId="52" fillId="0" borderId="0" xfId="0" applyFont="1" applyFill="1" applyBorder="1" applyAlignment="1">
      <alignment horizontal="center"/>
    </xf>
    <xf numFmtId="0" fontId="0" fillId="5" borderId="0" xfId="0" applyFill="1"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horizontal="left"/>
    </xf>
    <xf numFmtId="58" fontId="0" fillId="5" borderId="0" xfId="0" applyNumberFormat="1" applyFill="1" applyBorder="1" applyAlignment="1">
      <alignment horizontal="center"/>
    </xf>
    <xf numFmtId="14" fontId="0" fillId="0" borderId="0" xfId="0" applyNumberFormat="1" applyAlignment="1">
      <alignment horizontal="left" vertical="center"/>
    </xf>
    <xf numFmtId="0" fontId="7" fillId="0" borderId="0" xfId="0" applyFont="1" applyFill="1" applyBorder="1" applyAlignment="1">
      <alignment horizontal="left" vertical="center"/>
    </xf>
    <xf numFmtId="0" fontId="0" fillId="26" borderId="0" xfId="0" applyFill="1" applyBorder="1" applyAlignment="1">
      <alignment horizontal="center" vertical="center"/>
    </xf>
    <xf numFmtId="0" fontId="7" fillId="26" borderId="0" xfId="0" applyFont="1" applyFill="1" applyBorder="1" applyAlignment="1">
      <alignment horizontal="center" vertical="center"/>
    </xf>
    <xf numFmtId="14" fontId="0" fillId="26" borderId="0" xfId="0" applyNumberFormat="1" applyFill="1" applyBorder="1" applyAlignment="1">
      <alignment horizontal="center" vertical="center"/>
    </xf>
    <xf numFmtId="0" fontId="62" fillId="26" borderId="0" xfId="0" applyFont="1" applyFill="1" applyBorder="1" applyAlignment="1">
      <alignment vertical="center"/>
    </xf>
    <xf numFmtId="0" fontId="7" fillId="26" borderId="0" xfId="0" applyFont="1" applyFill="1" applyBorder="1" applyAlignment="1">
      <alignment horizontal="center" vertical="center" shrinkToFit="1"/>
    </xf>
    <xf numFmtId="14" fontId="7" fillId="26" borderId="0" xfId="0" applyNumberFormat="1" applyFont="1" applyFill="1" applyBorder="1" applyAlignment="1">
      <alignment horizontal="center" vertical="center"/>
    </xf>
    <xf numFmtId="0" fontId="0" fillId="26" borderId="0" xfId="0" applyFill="1" applyBorder="1" applyAlignment="1">
      <alignment horizontal="left" vertical="center"/>
    </xf>
    <xf numFmtId="14" fontId="0" fillId="0" borderId="0" xfId="0" applyNumberFormat="1" applyFill="1" applyAlignment="1">
      <alignment horizontal="center" vertical="center"/>
    </xf>
    <xf numFmtId="0" fontId="0" fillId="0" borderId="0" xfId="0" applyFill="1" applyAlignment="1">
      <alignment horizontal="center" vertical="center"/>
    </xf>
    <xf numFmtId="14" fontId="0" fillId="0" borderId="0" xfId="0" applyNumberFormat="1" applyFill="1" applyAlignment="1">
      <alignment horizontal="left" vertical="center"/>
    </xf>
    <xf numFmtId="0" fontId="0" fillId="0" borderId="0" xfId="0" applyFill="1" applyAlignment="1">
      <alignment horizontal="center" vertical="center" shrinkToFit="1"/>
    </xf>
    <xf numFmtId="0" fontId="0" fillId="0" borderId="0" xfId="0" applyFill="1" applyAlignment="1">
      <alignment horizontal="left" vertical="center"/>
    </xf>
    <xf numFmtId="0" fontId="7" fillId="0" borderId="0" xfId="0" applyFont="1" applyFill="1" applyAlignment="1">
      <alignment horizontal="center" vertical="center" shrinkToFit="1"/>
    </xf>
    <xf numFmtId="14" fontId="7" fillId="0" borderId="0" xfId="0" applyNumberFormat="1" applyFont="1" applyFill="1" applyAlignment="1">
      <alignment horizontal="left" vertical="center"/>
    </xf>
    <xf numFmtId="0" fontId="0" fillId="0" borderId="0" xfId="0" applyBorder="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62" fillId="0" borderId="0" xfId="0" applyFont="1" applyFill="1" applyAlignment="1">
      <alignment vertical="center"/>
    </xf>
    <xf numFmtId="0" fontId="0" fillId="0" borderId="0" xfId="0" applyFill="1" applyAlignment="1">
      <alignment vertical="center"/>
    </xf>
    <xf numFmtId="0" fontId="7" fillId="0" borderId="0" xfId="0" applyFont="1" applyFill="1" applyAlignment="1">
      <alignment vertical="center"/>
    </xf>
    <xf numFmtId="0" fontId="7" fillId="0" borderId="0" xfId="0" applyFont="1" applyFill="1" applyBorder="1" applyAlignment="1">
      <alignment horizontal="center" vertical="center" shrinkToFit="1"/>
    </xf>
    <xf numFmtId="14" fontId="7" fillId="0" borderId="0" xfId="0" applyNumberFormat="1" applyFont="1" applyFill="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shrinkToFit="1"/>
    </xf>
    <xf numFmtId="0" fontId="52" fillId="0" borderId="0" xfId="0" applyFont="1" applyFill="1" applyAlignment="1">
      <alignment horizontal="center" vertical="center" shrinkToFit="1"/>
    </xf>
    <xf numFmtId="14" fontId="0" fillId="0" borderId="0" xfId="0" applyNumberFormat="1" applyFill="1" applyBorder="1" applyAlignment="1">
      <alignment horizontal="center" vertical="center" wrapText="1"/>
    </xf>
    <xf numFmtId="0" fontId="0" fillId="27" borderId="0" xfId="0" applyFill="1" applyBorder="1" applyAlignment="1">
      <alignment horizontal="center" vertical="center"/>
    </xf>
    <xf numFmtId="14" fontId="7" fillId="27" borderId="0" xfId="0" applyNumberFormat="1" applyFont="1" applyFill="1" applyAlignment="1">
      <alignment horizontal="center" vertical="center"/>
    </xf>
    <xf numFmtId="0" fontId="7" fillId="27" borderId="0" xfId="0" applyFont="1" applyFill="1" applyAlignment="1">
      <alignment horizontal="left" vertical="center"/>
    </xf>
    <xf numFmtId="0" fontId="52" fillId="27" borderId="0" xfId="0" applyFont="1" applyFill="1" applyAlignment="1">
      <alignment horizontal="center" vertical="center" shrinkToFit="1"/>
    </xf>
    <xf numFmtId="0" fontId="0" fillId="27" borderId="0" xfId="0" applyFill="1" applyAlignment="1">
      <alignment horizontal="center" vertical="center"/>
    </xf>
    <xf numFmtId="14" fontId="0" fillId="27" borderId="0" xfId="0" applyNumberFormat="1" applyFill="1" applyAlignment="1">
      <alignment horizontal="center" vertical="center"/>
    </xf>
    <xf numFmtId="0" fontId="7" fillId="27" borderId="0" xfId="0" applyFont="1" applyFill="1" applyAlignment="1">
      <alignment horizontal="center" vertical="center"/>
    </xf>
    <xf numFmtId="0" fontId="0" fillId="27" borderId="0" xfId="0" applyFill="1" applyAlignment="1">
      <alignment horizontal="left" vertical="center"/>
    </xf>
    <xf numFmtId="14" fontId="0" fillId="0" borderId="0" xfId="0" applyNumberFormat="1"/>
    <xf numFmtId="0" fontId="70" fillId="0" borderId="0" xfId="0" applyFont="1" applyAlignment="1">
      <alignment horizontal="center" vertical="center"/>
    </xf>
    <xf numFmtId="14" fontId="70" fillId="0" borderId="0" xfId="0" applyNumberFormat="1" applyFont="1" applyAlignment="1">
      <alignment horizontal="center" vertical="center"/>
    </xf>
    <xf numFmtId="0" fontId="72" fillId="0" borderId="0" xfId="0" applyFont="1"/>
    <xf numFmtId="0" fontId="74" fillId="28" borderId="22" xfId="0" applyFont="1" applyFill="1" applyBorder="1" applyAlignment="1">
      <alignment horizontal="center" vertical="center"/>
    </xf>
    <xf numFmtId="0" fontId="75" fillId="0" borderId="18" xfId="0" applyFont="1" applyFill="1" applyBorder="1" applyAlignment="1" applyProtection="1">
      <alignment horizontal="center" vertical="center" shrinkToFit="1"/>
      <protection locked="0"/>
    </xf>
    <xf numFmtId="0" fontId="75" fillId="0" borderId="22" xfId="0" applyFont="1" applyFill="1" applyBorder="1" applyAlignment="1" applyProtection="1">
      <alignment horizontal="center" vertical="center" shrinkToFit="1"/>
      <protection locked="0"/>
    </xf>
    <xf numFmtId="0" fontId="75" fillId="0" borderId="22" xfId="0" applyFont="1" applyFill="1" applyBorder="1" applyAlignment="1">
      <alignment horizontal="center" vertical="center" shrinkToFit="1"/>
    </xf>
    <xf numFmtId="14" fontId="75" fillId="0" borderId="22" xfId="0" applyNumberFormat="1" applyFont="1" applyFill="1" applyBorder="1" applyAlignment="1" applyProtection="1">
      <alignment horizontal="center" vertical="center" shrinkToFit="1"/>
      <protection locked="0"/>
    </xf>
    <xf numFmtId="0" fontId="75" fillId="0" borderId="22" xfId="0" applyNumberFormat="1" applyFont="1" applyFill="1" applyBorder="1" applyAlignment="1">
      <alignment horizontal="center" vertical="center" shrinkToFit="1"/>
    </xf>
    <xf numFmtId="0" fontId="75" fillId="0" borderId="6" xfId="0" applyFont="1" applyFill="1" applyBorder="1" applyAlignment="1" applyProtection="1">
      <alignment horizontal="center" vertical="center" shrinkToFit="1"/>
      <protection locked="0"/>
    </xf>
    <xf numFmtId="0" fontId="75" fillId="0" borderId="7" xfId="0" applyFont="1" applyFill="1" applyBorder="1" applyAlignment="1" applyProtection="1">
      <alignment horizontal="center" vertical="center" shrinkToFit="1"/>
      <protection locked="0"/>
    </xf>
    <xf numFmtId="0" fontId="75" fillId="0" borderId="23" xfId="0" applyFont="1" applyFill="1" applyBorder="1" applyAlignment="1" applyProtection="1">
      <alignment horizontal="center" vertical="center" shrinkToFit="1"/>
      <protection locked="0"/>
    </xf>
    <xf numFmtId="0" fontId="75" fillId="0" borderId="24" xfId="0" applyFont="1" applyFill="1" applyBorder="1" applyAlignment="1" applyProtection="1">
      <alignment horizontal="center" vertical="center" shrinkToFit="1"/>
      <protection locked="0"/>
    </xf>
    <xf numFmtId="14" fontId="75" fillId="0" borderId="20" xfId="0" applyNumberFormat="1" applyFont="1" applyFill="1" applyBorder="1" applyAlignment="1" applyProtection="1">
      <alignment horizontal="center" vertical="center" shrinkToFit="1"/>
      <protection locked="0"/>
    </xf>
    <xf numFmtId="14" fontId="75" fillId="0" borderId="21" xfId="0" applyNumberFormat="1" applyFont="1" applyFill="1" applyBorder="1" applyAlignment="1" applyProtection="1">
      <alignment horizontal="center" vertical="center" shrinkToFit="1"/>
      <protection locked="0"/>
    </xf>
    <xf numFmtId="0" fontId="72" fillId="0" borderId="0" xfId="0" applyFont="1" applyAlignment="1">
      <alignment horizontal="center"/>
    </xf>
    <xf numFmtId="0" fontId="7" fillId="0" borderId="0" xfId="0" applyFont="1" applyAlignment="1">
      <alignment horizontal="left" vertical="center"/>
    </xf>
    <xf numFmtId="0" fontId="7" fillId="27" borderId="0" xfId="0" applyFont="1" applyFill="1" applyAlignment="1">
      <alignment vertical="center"/>
    </xf>
    <xf numFmtId="0" fontId="72" fillId="27" borderId="0" xfId="0" applyFont="1" applyFill="1"/>
    <xf numFmtId="0" fontId="64" fillId="0" borderId="0" xfId="0" applyFont="1" applyFill="1" applyAlignment="1">
      <alignment horizontal="center" shrinkToFit="1"/>
    </xf>
    <xf numFmtId="0" fontId="66" fillId="0" borderId="0" xfId="0" applyFont="1" applyBorder="1" applyAlignment="1">
      <alignment horizontal="center" vertical="center" wrapText="1"/>
    </xf>
    <xf numFmtId="0" fontId="67" fillId="0" borderId="0" xfId="0" applyFont="1" applyBorder="1" applyAlignment="1">
      <alignment horizontal="center" vertical="center" wrapText="1"/>
    </xf>
    <xf numFmtId="0" fontId="66" fillId="0" borderId="0" xfId="0" applyFont="1" applyBorder="1" applyAlignment="1">
      <alignment horizontal="center" vertical="center" wrapText="1" shrinkToFit="1"/>
    </xf>
    <xf numFmtId="14" fontId="66" fillId="0" borderId="0" xfId="0" applyNumberFormat="1" applyFont="1" applyBorder="1" applyAlignment="1">
      <alignment horizontal="center" vertical="center" wrapText="1"/>
    </xf>
    <xf numFmtId="0" fontId="66" fillId="16" borderId="0" xfId="0" applyFont="1" applyFill="1" applyBorder="1" applyAlignment="1">
      <alignment horizontal="center" vertical="center" wrapText="1"/>
    </xf>
    <xf numFmtId="0" fontId="66" fillId="0" borderId="0" xfId="0" applyFont="1" applyAlignment="1">
      <alignment horizontal="left" vertical="center" wrapText="1"/>
    </xf>
    <xf numFmtId="0" fontId="66" fillId="29" borderId="0" xfId="0" applyFont="1" applyFill="1" applyAlignment="1">
      <alignment horizontal="center" vertical="center" wrapText="1" shrinkToFit="1"/>
    </xf>
    <xf numFmtId="0" fontId="68" fillId="0" borderId="0" xfId="0" applyFont="1" applyFill="1" applyBorder="1" applyAlignment="1">
      <alignment horizontal="center" vertical="center" wrapText="1"/>
    </xf>
    <xf numFmtId="14" fontId="68" fillId="0" borderId="0" xfId="0" applyNumberFormat="1" applyFont="1" applyFill="1" applyBorder="1" applyAlignment="1">
      <alignment horizontal="center" vertical="center" wrapText="1"/>
    </xf>
    <xf numFmtId="0" fontId="52" fillId="0" borderId="0" xfId="0" applyFont="1" applyFill="1" applyAlignment="1">
      <alignment horizontal="left" vertical="center" shrinkToFit="1"/>
    </xf>
    <xf numFmtId="0" fontId="7" fillId="0" borderId="0" xfId="0" applyFont="1" applyFill="1" applyAlignment="1">
      <alignment horizontal="left" vertical="center" shrinkToFit="1"/>
    </xf>
    <xf numFmtId="0" fontId="64" fillId="0" borderId="0" xfId="0" applyFont="1" applyFill="1" applyAlignment="1">
      <alignment shrinkToFit="1"/>
    </xf>
    <xf numFmtId="14" fontId="68" fillId="29" borderId="0" xfId="0" applyNumberFormat="1" applyFont="1" applyFill="1" applyBorder="1" applyAlignment="1">
      <alignment horizontal="center" vertical="center" wrapText="1"/>
    </xf>
    <xf numFmtId="0" fontId="70" fillId="28" borderId="0" xfId="0" applyFont="1" applyFill="1" applyAlignment="1">
      <alignment horizontal="center" vertical="center"/>
    </xf>
    <xf numFmtId="14" fontId="70" fillId="28" borderId="0" xfId="0" applyNumberFormat="1" applyFont="1" applyFill="1" applyAlignment="1">
      <alignment horizontal="center" vertical="center"/>
    </xf>
    <xf numFmtId="0" fontId="66" fillId="27" borderId="0" xfId="0" applyFont="1" applyFill="1" applyAlignment="1">
      <alignment horizontal="center" vertical="center" wrapText="1" shrinkToFit="1"/>
    </xf>
    <xf numFmtId="0" fontId="7" fillId="27" borderId="0" xfId="0" applyFont="1" applyFill="1" applyBorder="1" applyAlignment="1">
      <alignment horizontal="center" vertical="center"/>
    </xf>
    <xf numFmtId="0" fontId="7" fillId="27" borderId="0" xfId="0" applyFont="1" applyFill="1" applyBorder="1" applyAlignment="1">
      <alignment horizontal="left" vertical="center"/>
    </xf>
    <xf numFmtId="14" fontId="0" fillId="27" borderId="0" xfId="0" applyNumberFormat="1" applyFill="1" applyBorder="1" applyAlignment="1">
      <alignment horizontal="center" vertical="center"/>
    </xf>
    <xf numFmtId="0" fontId="55" fillId="27" borderId="0" xfId="0" applyFont="1" applyFill="1" applyBorder="1" applyAlignment="1">
      <alignment horizontal="center" vertical="center"/>
    </xf>
    <xf numFmtId="14" fontId="0" fillId="27" borderId="0" xfId="0" applyNumberFormat="1" applyFill="1" applyBorder="1" applyAlignment="1">
      <alignment horizontal="center" vertical="center" wrapText="1"/>
    </xf>
    <xf numFmtId="0" fontId="52" fillId="27" borderId="0" xfId="0" applyFont="1" applyFill="1" applyAlignment="1">
      <alignment horizontal="left" vertical="center" shrinkToFit="1"/>
    </xf>
    <xf numFmtId="0" fontId="7" fillId="27" borderId="0" xfId="0" applyFont="1" applyFill="1" applyAlignment="1">
      <alignment horizontal="left" vertical="center" shrinkToFit="1"/>
    </xf>
    <xf numFmtId="0" fontId="64" fillId="27" borderId="0" xfId="0" applyFont="1" applyFill="1" applyAlignment="1">
      <alignment shrinkToFit="1"/>
    </xf>
    <xf numFmtId="0" fontId="0" fillId="27" borderId="0" xfId="0" applyFill="1" applyBorder="1" applyAlignment="1">
      <alignment horizontal="center" vertical="center" shrinkToFit="1"/>
    </xf>
    <xf numFmtId="0" fontId="62" fillId="27" borderId="0" xfId="0" applyFont="1" applyFill="1" applyAlignment="1">
      <alignment vertical="center"/>
    </xf>
    <xf numFmtId="0" fontId="7" fillId="27" borderId="0" xfId="0" applyFont="1" applyFill="1" applyAlignment="1">
      <alignment horizontal="center" vertical="center" shrinkToFit="1"/>
    </xf>
    <xf numFmtId="0" fontId="78" fillId="0" borderId="0" xfId="0" applyFont="1" applyAlignment="1">
      <alignment vertical="center"/>
    </xf>
    <xf numFmtId="0" fontId="77" fillId="0" borderId="0" xfId="0" applyFont="1" applyAlignment="1">
      <alignment vertical="center"/>
    </xf>
    <xf numFmtId="0" fontId="76" fillId="0" borderId="25" xfId="0" applyFont="1" applyFill="1" applyBorder="1" applyAlignment="1">
      <alignment horizontal="center" vertical="center"/>
    </xf>
    <xf numFmtId="14" fontId="0" fillId="0" borderId="0" xfId="0" applyNumberFormat="1" applyBorder="1" applyAlignment="1">
      <alignment horizontal="center" wrapText="1"/>
    </xf>
    <xf numFmtId="14" fontId="0" fillId="0" borderId="0" xfId="0" applyNumberFormat="1" applyBorder="1" applyAlignment="1">
      <alignment horizontal="center"/>
    </xf>
    <xf numFmtId="14" fontId="0" fillId="18" borderId="0" xfId="0" applyNumberFormat="1" applyFill="1" applyBorder="1" applyAlignment="1">
      <alignment horizontal="center"/>
    </xf>
    <xf numFmtId="14" fontId="0" fillId="5" borderId="0" xfId="0" applyNumberFormat="1" applyFill="1" applyBorder="1" applyAlignment="1">
      <alignment horizontal="center"/>
    </xf>
    <xf numFmtId="0" fontId="0" fillId="0" borderId="0" xfId="0" applyNumberFormat="1" applyAlignment="1">
      <alignment horizontal="center" vertical="center"/>
    </xf>
    <xf numFmtId="0" fontId="7" fillId="25" borderId="0" xfId="0" applyFont="1" applyFill="1" applyBorder="1" applyAlignment="1">
      <alignment horizontal="center" vertical="center"/>
    </xf>
    <xf numFmtId="0" fontId="1" fillId="0" borderId="0" xfId="141">
      <alignment vertical="center"/>
    </xf>
    <xf numFmtId="0" fontId="83" fillId="0" borderId="25" xfId="0" applyFont="1" applyBorder="1" applyAlignment="1">
      <alignment horizontal="center" vertical="center" wrapText="1"/>
    </xf>
    <xf numFmtId="0" fontId="84" fillId="0" borderId="25" xfId="141" applyFont="1" applyBorder="1" applyAlignment="1">
      <alignment horizontal="center" vertical="center"/>
    </xf>
    <xf numFmtId="0" fontId="7" fillId="0" borderId="0" xfId="0" applyFont="1"/>
    <xf numFmtId="0" fontId="0" fillId="26" borderId="0" xfId="0" applyFill="1" applyAlignment="1">
      <alignment horizontal="center" vertical="center"/>
    </xf>
    <xf numFmtId="0" fontId="7" fillId="26" borderId="0" xfId="0" applyFont="1" applyFill="1" applyAlignment="1">
      <alignment horizontal="center" vertical="center"/>
    </xf>
    <xf numFmtId="0" fontId="62" fillId="26" borderId="0" xfId="0" applyFont="1" applyFill="1" applyAlignment="1">
      <alignment vertical="center"/>
    </xf>
    <xf numFmtId="0" fontId="7" fillId="26" borderId="0" xfId="0" applyFont="1" applyFill="1" applyAlignment="1">
      <alignment horizontal="center" vertical="center" shrinkToFit="1"/>
    </xf>
    <xf numFmtId="14" fontId="0" fillId="26" borderId="0" xfId="0" applyNumberFormat="1" applyFill="1" applyAlignment="1">
      <alignment horizontal="center" vertical="center"/>
    </xf>
    <xf numFmtId="0" fontId="0" fillId="26" borderId="0" xfId="0" applyFill="1" applyAlignment="1">
      <alignment horizontal="left" vertical="center"/>
    </xf>
    <xf numFmtId="0" fontId="0" fillId="30" borderId="0" xfId="0" applyFill="1" applyAlignment="1">
      <alignment horizontal="left" vertical="center"/>
    </xf>
    <xf numFmtId="0" fontId="65" fillId="0" borderId="0" xfId="0" applyFont="1" applyBorder="1" applyAlignment="1">
      <alignment horizontal="center" vertical="center"/>
    </xf>
    <xf numFmtId="0" fontId="69" fillId="0" borderId="0" xfId="0" applyFont="1" applyFill="1" applyBorder="1" applyAlignment="1">
      <alignment horizontal="center" vertical="center"/>
    </xf>
    <xf numFmtId="0" fontId="71" fillId="29" borderId="0" xfId="0" applyFont="1" applyFill="1" applyAlignment="1">
      <alignment horizontal="center" vertical="center"/>
    </xf>
    <xf numFmtId="0" fontId="74" fillId="28" borderId="18" xfId="0" applyFont="1" applyFill="1" applyBorder="1" applyAlignment="1">
      <alignment horizontal="center" vertical="center"/>
    </xf>
    <xf numFmtId="0" fontId="74" fillId="28" borderId="7" xfId="0" applyFont="1" applyFill="1" applyBorder="1" applyAlignment="1">
      <alignment horizontal="center" vertical="center"/>
    </xf>
    <xf numFmtId="14" fontId="75" fillId="0" borderId="20" xfId="0" applyNumberFormat="1" applyFont="1" applyFill="1" applyBorder="1" applyAlignment="1" applyProtection="1">
      <alignment horizontal="center" vertical="center" shrinkToFit="1"/>
      <protection locked="0"/>
    </xf>
    <xf numFmtId="14" fontId="75" fillId="0" borderId="21" xfId="0" applyNumberFormat="1" applyFont="1" applyFill="1" applyBorder="1" applyAlignment="1" applyProtection="1">
      <alignment horizontal="center" vertical="center" shrinkToFit="1"/>
      <protection locked="0"/>
    </xf>
    <xf numFmtId="0" fontId="73" fillId="0" borderId="0" xfId="0" applyFont="1" applyAlignment="1">
      <alignment horizontal="center" vertical="center"/>
    </xf>
    <xf numFmtId="0" fontId="73" fillId="0" borderId="19" xfId="0" applyFont="1" applyBorder="1" applyAlignment="1">
      <alignment horizontal="center" vertical="center"/>
    </xf>
    <xf numFmtId="0" fontId="74" fillId="28" borderId="20" xfId="0" applyFont="1" applyFill="1" applyBorder="1" applyAlignment="1">
      <alignment horizontal="center" vertical="center"/>
    </xf>
    <xf numFmtId="0" fontId="74" fillId="28" borderId="3" xfId="0" applyFont="1" applyFill="1" applyBorder="1" applyAlignment="1">
      <alignment horizontal="center" vertical="center"/>
    </xf>
    <xf numFmtId="0" fontId="74" fillId="28" borderId="21" xfId="0" applyFont="1" applyFill="1" applyBorder="1" applyAlignment="1">
      <alignment horizontal="center" vertical="center"/>
    </xf>
    <xf numFmtId="0" fontId="74" fillId="28" borderId="18" xfId="0" applyFont="1" applyFill="1" applyBorder="1" applyAlignment="1">
      <alignment horizontal="center" vertical="center" wrapText="1"/>
    </xf>
    <xf numFmtId="0" fontId="74" fillId="28" borderId="7" xfId="0" applyFont="1" applyFill="1" applyBorder="1" applyAlignment="1">
      <alignment horizontal="center" vertical="center" wrapText="1"/>
    </xf>
    <xf numFmtId="0" fontId="5" fillId="0" borderId="18" xfId="0" applyFont="1" applyBorder="1" applyAlignment="1">
      <alignment horizontal="center"/>
    </xf>
    <xf numFmtId="0" fontId="5" fillId="0" borderId="0" xfId="0" applyFont="1" applyBorder="1" applyAlignment="1">
      <alignment horizontal="center"/>
    </xf>
  </cellXfs>
  <cellStyles count="143">
    <cellStyle name="_x0004_" xfId="1"/>
    <cellStyle name=" 1" xfId="2"/>
    <cellStyle name="_x000a_mouse.drv=lm" xfId="3"/>
    <cellStyle name="%REDUCTION" xfId="4"/>
    <cellStyle name="@ET_Style?.msochpdefault" xfId="5"/>
    <cellStyle name="_2007年采购计划" xfId="6"/>
    <cellStyle name="_5年经营计划" xfId="7"/>
    <cellStyle name="_8月份经调整后的分析报表" xfId="8"/>
    <cellStyle name="_Book1" xfId="9"/>
    <cellStyle name="_Book1_1" xfId="10"/>
    <cellStyle name="_Book1_2" xfId="11"/>
    <cellStyle name="_Book1_3" xfId="12"/>
    <cellStyle name="_Book1_4" xfId="13"/>
    <cellStyle name="_ET_STYLE_NoName_00_" xfId="14"/>
    <cellStyle name="_Sheet2" xfId="15"/>
    <cellStyle name="_Sheet3" xfId="16"/>
    <cellStyle name="_W采购公司07年财务预算" xfId="17"/>
    <cellStyle name="_采购公司2007年预算模版" xfId="18"/>
    <cellStyle name="_采购总成本预算" xfId="19"/>
    <cellStyle name="_生产计划分析0923" xfId="20"/>
    <cellStyle name="_投资分析模型" xfId="21"/>
    <cellStyle name="20% - 强调文字颜色 1" xfId="22"/>
    <cellStyle name="20% - 强调文字颜色 2" xfId="23"/>
    <cellStyle name="20% - 强调文字颜色 3" xfId="24"/>
    <cellStyle name="20% - 强调文字颜色 4" xfId="25"/>
    <cellStyle name="20% - 强调文字颜色 5" xfId="26"/>
    <cellStyle name="20% - 强调文字颜色 6" xfId="27"/>
    <cellStyle name="40% - 强调文字颜色 1" xfId="28"/>
    <cellStyle name="40% - 强调文字颜色 2" xfId="29"/>
    <cellStyle name="40% - 强调文字颜色 3" xfId="30"/>
    <cellStyle name="40% - 强调文字颜色 4" xfId="31"/>
    <cellStyle name="40% - 强调文字颜色 5" xfId="32"/>
    <cellStyle name="40% - 强调文字颜色 6" xfId="33"/>
    <cellStyle name="60% - 强调文字颜色 1" xfId="34"/>
    <cellStyle name="60% - 强调文字颜色 2" xfId="35"/>
    <cellStyle name="60% - 强调文字颜色 3" xfId="36"/>
    <cellStyle name="60% - 强调文字颜色 4" xfId="37"/>
    <cellStyle name="60% - 强调文字颜色 5" xfId="38"/>
    <cellStyle name="60% - 强调文字颜色 6" xfId="39"/>
    <cellStyle name="6mal" xfId="40"/>
    <cellStyle name="args.style" xfId="41"/>
    <cellStyle name="Comma [0]_!!!GO" xfId="42"/>
    <cellStyle name="comma zerodec" xfId="43"/>
    <cellStyle name="Comma_!!!GO" xfId="44"/>
    <cellStyle name="Currency [0]_!!!GO" xfId="45"/>
    <cellStyle name="Currency_!!!GO" xfId="46"/>
    <cellStyle name="Currency1" xfId="47"/>
    <cellStyle name="DATE" xfId="48"/>
    <cellStyle name="Dollar (zero dec)" xfId="49"/>
    <cellStyle name="DOLLARS" xfId="50"/>
    <cellStyle name="Grey" xfId="51"/>
    <cellStyle name="Header1" xfId="52"/>
    <cellStyle name="Header2" xfId="53"/>
    <cellStyle name="Input [yellow]" xfId="54"/>
    <cellStyle name="Input Cells" xfId="55"/>
    <cellStyle name="Linked Cells" xfId="56"/>
    <cellStyle name="Millares [0]_96 Risk" xfId="57"/>
    <cellStyle name="Millares_96 Risk" xfId="58"/>
    <cellStyle name="Milliers [0]_!!!GO" xfId="59"/>
    <cellStyle name="Milliers_!!!GO" xfId="60"/>
    <cellStyle name="Moneda [0]_96 Risk" xfId="61"/>
    <cellStyle name="Moneda_96 Risk" xfId="62"/>
    <cellStyle name="Mon閠aire [0]_!!!GO" xfId="63"/>
    <cellStyle name="Mon閠aire_!!!GO" xfId="64"/>
    <cellStyle name="New Times Roman" xfId="65"/>
    <cellStyle name="no dec" xfId="66"/>
    <cellStyle name="Normal - Style1" xfId="67"/>
    <cellStyle name="Normal_!!!GO" xfId="68"/>
    <cellStyle name="NUMBER" xfId="69"/>
    <cellStyle name="PART NUMBER" xfId="70"/>
    <cellStyle name="per.style" xfId="71"/>
    <cellStyle name="Percent [2]" xfId="72"/>
    <cellStyle name="Percent_!!!GO" xfId="73"/>
    <cellStyle name="Percent1" xfId="74"/>
    <cellStyle name="Pourcentage_pldt" xfId="75"/>
    <cellStyle name="PSChar" xfId="76"/>
    <cellStyle name="PSDate" xfId="77"/>
    <cellStyle name="PSDec" xfId="78"/>
    <cellStyle name="PSHeading" xfId="79"/>
    <cellStyle name="PSInt" xfId="80"/>
    <cellStyle name="PSSpacer" xfId="81"/>
    <cellStyle name="sstot" xfId="82"/>
    <cellStyle name="Standard_AREAS" xfId="83"/>
    <cellStyle name="summary" xfId="84"/>
    <cellStyle name="t" xfId="85"/>
    <cellStyle name="t_HVAC Equipment (3)" xfId="86"/>
    <cellStyle name="TIME" xfId="87"/>
    <cellStyle name="啊" xfId="88"/>
    <cellStyle name="百分比 2" xfId="89"/>
    <cellStyle name="捠壿 [0.00]_Region Orders (2)" xfId="90"/>
    <cellStyle name="捠壿_Region Orders (2)" xfId="91"/>
    <cellStyle name="编号" xfId="92"/>
    <cellStyle name="标题" xfId="93" builtinId="15" customBuiltin="1"/>
    <cellStyle name="标题 1" xfId="94" builtinId="16" customBuiltin="1"/>
    <cellStyle name="标题 2" xfId="95" builtinId="17" customBuiltin="1"/>
    <cellStyle name="标题 3" xfId="96" builtinId="18" customBuiltin="1"/>
    <cellStyle name="标题 4" xfId="97" builtinId="19" customBuiltin="1"/>
    <cellStyle name="标题1" xfId="98"/>
    <cellStyle name="部门" xfId="99"/>
    <cellStyle name="差" xfId="100" builtinId="27" customBuiltin="1"/>
    <cellStyle name="差_Book1" xfId="101"/>
    <cellStyle name="差_Book1_1" xfId="102"/>
    <cellStyle name="差_附件3全省警车和涉案车辆违规问题专项治理统计表" xfId="103"/>
    <cellStyle name="常规" xfId="0" builtinId="0"/>
    <cellStyle name="常规 2" xfId="104"/>
    <cellStyle name="常规 3" xfId="140"/>
    <cellStyle name="常规 4" xfId="141"/>
    <cellStyle name="常规 5" xfId="142"/>
    <cellStyle name="分级显示行_1_Book1" xfId="105"/>
    <cellStyle name="分级显示列_1_Book1" xfId="106"/>
    <cellStyle name="好" xfId="107" builtinId="26" customBuiltin="1"/>
    <cellStyle name="好_Book1" xfId="108"/>
    <cellStyle name="好_Book1_1" xfId="109"/>
    <cellStyle name="好_附件3全省警车和涉案车辆违规问题专项治理统计表" xfId="110"/>
    <cellStyle name="汇总" xfId="111" builtinId="25" customBuiltin="1"/>
    <cellStyle name="计算" xfId="112" builtinId="22" customBuiltin="1"/>
    <cellStyle name="检查单元格" xfId="113" builtinId="23" customBuiltin="1"/>
    <cellStyle name="解释性文本" xfId="114" builtinId="53" customBuiltin="1"/>
    <cellStyle name="借出原因" xfId="115"/>
    <cellStyle name="警告文本" xfId="116" builtinId="11" customBuiltin="1"/>
    <cellStyle name="链接单元格" xfId="117" builtinId="24" customBuiltin="1"/>
    <cellStyle name="普通_laroux" xfId="118"/>
    <cellStyle name="千分位[0]_laroux" xfId="119"/>
    <cellStyle name="千分位_laroux" xfId="120"/>
    <cellStyle name="千位[0]_ 方正PC" xfId="121"/>
    <cellStyle name="千位_ 方正PC" xfId="122"/>
    <cellStyle name="强调文字颜色 1" xfId="123"/>
    <cellStyle name="强调文字颜色 2" xfId="124"/>
    <cellStyle name="强调文字颜色 3" xfId="125"/>
    <cellStyle name="强调文字颜色 4" xfId="126"/>
    <cellStyle name="强调文字颜色 5" xfId="127"/>
    <cellStyle name="强调文字颜色 6" xfId="128"/>
    <cellStyle name="日期" xfId="129"/>
    <cellStyle name="商品名称" xfId="130"/>
    <cellStyle name="适中" xfId="131" builtinId="28" customBuiltin="1"/>
    <cellStyle name="输出" xfId="132" builtinId="21" customBuiltin="1"/>
    <cellStyle name="输入" xfId="133" builtinId="20" customBuiltin="1"/>
    <cellStyle name="数量" xfId="134"/>
    <cellStyle name="样式 1" xfId="135"/>
    <cellStyle name="昗弨_Pacific Region P&amp;L" xfId="136"/>
    <cellStyle name="寘嬫愗傝 [0.00]_Region Orders (2)" xfId="137"/>
    <cellStyle name="寘嬫愗傝_Region Orders (2)" xfId="138"/>
    <cellStyle name="注释" xfId="139" builtinId="10" customBuiltin="1"/>
  </cellStyles>
  <dxfs count="8">
    <dxf>
      <fill>
        <gradientFill type="path" left="0.5" right="0.5" top="0.5" bottom="0.5">
          <stop position="0">
            <color rgb="FFFF0000"/>
          </stop>
          <stop position="1">
            <color theme="7" tint="0.40000610370189521"/>
          </stop>
        </gradientFill>
      </fill>
    </dxf>
    <dxf>
      <font>
        <color rgb="FF9C0006"/>
      </font>
      <fill>
        <patternFill patternType="solid">
          <fgColor auto="1"/>
          <bgColor rgb="FFFFC000"/>
        </patternFill>
      </fill>
      <border>
        <left style="thin">
          <color rgb="FFFFC000"/>
        </left>
        <right style="thin">
          <color rgb="FFFFC000"/>
        </right>
        <top style="thin">
          <color rgb="FFFFC000"/>
        </top>
        <bottom style="thin">
          <color rgb="FFFFC000"/>
        </bottom>
      </border>
    </dxf>
    <dxf>
      <fill>
        <patternFill>
          <bgColor rgb="FF7030A0"/>
        </patternFill>
      </fill>
    </dxf>
    <dxf>
      <fill>
        <gradientFill type="path" left="0.5" right="0.5" top="0.5" bottom="0.5">
          <stop position="0">
            <color theme="7" tint="0.40000610370189521"/>
          </stop>
          <stop position="1">
            <color rgb="FF00B0F0"/>
          </stop>
        </gradientFill>
      </fill>
    </dxf>
    <dxf>
      <fill>
        <gradientFill type="path" left="0.5" right="0.5" top="0.5" bottom="0.5">
          <stop position="0">
            <color rgb="FFFFFF00"/>
          </stop>
          <stop position="1">
            <color rgb="FFFF0000"/>
          </stop>
        </gradientFill>
      </fill>
    </dxf>
    <dxf>
      <fill>
        <gradientFill type="path" left="0.5" right="0.5" top="0.5" bottom="0.5">
          <stop position="0">
            <color rgb="FFFFFF00"/>
          </stop>
          <stop position="1">
            <color rgb="FF00B0F0"/>
          </stop>
        </gradientFill>
      </fill>
    </dxf>
    <dxf>
      <font>
        <color auto="1"/>
      </font>
      <fill>
        <gradientFill type="path" left="0.5" right="0.5" top="0.5" bottom="0.5">
          <stop position="0">
            <color rgb="FFFFC000"/>
          </stop>
          <stop position="1">
            <color rgb="FFFFFF00"/>
          </stop>
        </gradientFill>
      </fill>
    </dxf>
    <dxf>
      <fill>
        <gradientFill type="path" left="0.5" right="0.5" top="0.5" bottom="0.5">
          <stop position="0">
            <color rgb="FFFFFF00"/>
          </stop>
          <stop position="1">
            <color rgb="FFFF0000"/>
          </stop>
        </gradientFill>
      </fill>
    </dxf>
  </dxfs>
  <tableStyles count="0" defaultTableStyle="TableStyleMedium2" defaultPivotStyle="PivotStyleLight16"/>
  <colors>
    <mruColors>
      <color rgb="FFD9FBE4"/>
      <color rgb="FF000000"/>
      <color rgb="FFDDDDDD"/>
      <color rgb="FF95D7A6"/>
      <color rgb="FFE168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onnections" Target="connection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849000488288473"/>
          <c:y val="0.50004069341580537"/>
          <c:w val="0.19697261145554357"/>
          <c:h val="0.58338080898510625"/>
        </c:manualLayout>
      </c:layout>
      <c:barChart>
        <c:barDir val="col"/>
        <c:grouping val="clustered"/>
        <c:varyColors val="0"/>
        <c:ser>
          <c:idx val="0"/>
          <c:order val="0"/>
          <c:tx>
            <c:strRef>
              <c:f>登记!$G$1:$G$359</c:f>
              <c:strCache>
                <c:ptCount val="359"/>
                <c:pt idx="0">
                  <c:v>登记航线经营许可(2010年夏秋航季起）</c:v>
                </c:pt>
                <c:pt idx="1">
                  <c:v>批复文号</c:v>
                </c:pt>
                <c:pt idx="2">
                  <c:v>民航华北局内许发（登）（货）〔2014〕55号</c:v>
                </c:pt>
                <c:pt idx="3">
                  <c:v>民航华北局内许发（登）〔2010〕01号</c:v>
                </c:pt>
                <c:pt idx="4">
                  <c:v>民航华北局内许发（登）〔2010〕02号</c:v>
                </c:pt>
                <c:pt idx="5">
                  <c:v>民航华北局内许发（登）〔2010〕02号</c:v>
                </c:pt>
                <c:pt idx="6">
                  <c:v>民航华北局内许发（登）〔2010〕02号</c:v>
                </c:pt>
                <c:pt idx="7">
                  <c:v>民航华北局内许发（登）〔2010〕02号</c:v>
                </c:pt>
                <c:pt idx="8">
                  <c:v>民航华北局内许发（登）〔2010〕02号</c:v>
                </c:pt>
                <c:pt idx="9">
                  <c:v>民航华北局内许发（登）〔2010〕02号</c:v>
                </c:pt>
                <c:pt idx="10">
                  <c:v>民航华北局内许发（登）〔2010〕02号</c:v>
                </c:pt>
                <c:pt idx="11">
                  <c:v>民航华北局内许发（登）〔2010〕02号</c:v>
                </c:pt>
                <c:pt idx="12">
                  <c:v>民航华北局内许发（登）〔2010〕02号</c:v>
                </c:pt>
                <c:pt idx="13">
                  <c:v>民航华北局内许发（登）〔2010〕03号</c:v>
                </c:pt>
                <c:pt idx="14">
                  <c:v>民航华北局内许发（登）〔2010〕03号</c:v>
                </c:pt>
                <c:pt idx="15">
                  <c:v>民航华北局内许发（登）〔2010〕03号</c:v>
                </c:pt>
                <c:pt idx="16">
                  <c:v>民航华北局内许发（登）〔2010〕03号</c:v>
                </c:pt>
                <c:pt idx="17">
                  <c:v>民航华北局内许发（登）〔2010〕03号</c:v>
                </c:pt>
                <c:pt idx="18">
                  <c:v>民航华北局内许发（登）〔2010〕03号</c:v>
                </c:pt>
                <c:pt idx="19">
                  <c:v>民航华北局内许发（登）〔2010〕03号</c:v>
                </c:pt>
                <c:pt idx="20">
                  <c:v>民航华北局内许发（登）〔2010〕03号</c:v>
                </c:pt>
                <c:pt idx="21">
                  <c:v>民航华北局内许发（登）〔2010〕03号</c:v>
                </c:pt>
                <c:pt idx="22">
                  <c:v>民航华北局内许发（登）〔2010〕03号</c:v>
                </c:pt>
                <c:pt idx="23">
                  <c:v>民航华北局内许发（登）〔2010〕03号</c:v>
                </c:pt>
                <c:pt idx="24">
                  <c:v>民航华北局内许发（登）〔2010〕03号</c:v>
                </c:pt>
                <c:pt idx="25">
                  <c:v>民航华北局内许发（登）〔2010〕05号</c:v>
                </c:pt>
                <c:pt idx="26">
                  <c:v>民航华北局内许发（登）〔2010〕06号</c:v>
                </c:pt>
                <c:pt idx="27">
                  <c:v>民航华北局内许发（登）〔2010〕06号</c:v>
                </c:pt>
                <c:pt idx="28">
                  <c:v>民航华北局内许发（登）〔2010〕07号</c:v>
                </c:pt>
                <c:pt idx="29">
                  <c:v>民航华北局内许发（登）〔2010〕07号</c:v>
                </c:pt>
                <c:pt idx="30">
                  <c:v>民航华北局内许发（登）〔2010〕07号</c:v>
                </c:pt>
                <c:pt idx="31">
                  <c:v>民航华北局内许发（登）〔2010〕07号</c:v>
                </c:pt>
                <c:pt idx="32">
                  <c:v>民航华北局内许发（登）〔2010〕07号</c:v>
                </c:pt>
                <c:pt idx="33">
                  <c:v>民航华北局内许发（登）〔2010〕08号</c:v>
                </c:pt>
                <c:pt idx="34">
                  <c:v>民航华北局内许发（登）〔2010〕09号</c:v>
                </c:pt>
                <c:pt idx="35">
                  <c:v>民航华北局内许发（登）〔2010〕09号</c:v>
                </c:pt>
                <c:pt idx="36">
                  <c:v>民航华北局内许发（登）〔2010〕09号</c:v>
                </c:pt>
                <c:pt idx="37">
                  <c:v>民航华北局内许发（登）〔2010〕09号</c:v>
                </c:pt>
                <c:pt idx="38">
                  <c:v>民航华北局内许发（登）〔2010〕09号</c:v>
                </c:pt>
                <c:pt idx="39">
                  <c:v>民航华北局内许发（登）〔2010〕09号</c:v>
                </c:pt>
                <c:pt idx="40">
                  <c:v>民航华北局内许发（登）〔2010〕09号</c:v>
                </c:pt>
                <c:pt idx="41">
                  <c:v>民航华北局内许发（登）〔2010〕09号</c:v>
                </c:pt>
                <c:pt idx="42">
                  <c:v>民航华北局内许发（登）〔2010〕09号</c:v>
                </c:pt>
                <c:pt idx="43">
                  <c:v>民航华北局内许发（登）〔2010〕10号</c:v>
                </c:pt>
                <c:pt idx="44">
                  <c:v>民航华北局内许发（登）〔2010〕11号</c:v>
                </c:pt>
                <c:pt idx="45">
                  <c:v>民航华北局内许发（登）〔2010〕11号</c:v>
                </c:pt>
                <c:pt idx="46">
                  <c:v>民航华北局内许发（登）〔2010〕11号</c:v>
                </c:pt>
                <c:pt idx="47">
                  <c:v>民航华北局内许发（登）〔2010〕11号</c:v>
                </c:pt>
                <c:pt idx="48">
                  <c:v>民航华北局内许发（登）〔2010〕11号</c:v>
                </c:pt>
                <c:pt idx="49">
                  <c:v>民航华北局内许发（登）〔2010〕11号</c:v>
                </c:pt>
                <c:pt idx="50">
                  <c:v>民航华北局内许发（登）〔2010〕11号</c:v>
                </c:pt>
                <c:pt idx="51">
                  <c:v>民航华北局内许发（登）〔2010〕12号</c:v>
                </c:pt>
                <c:pt idx="52">
                  <c:v>民航华北局内许发（登）〔2010〕12号</c:v>
                </c:pt>
                <c:pt idx="53">
                  <c:v>民航华北局内许发（登）〔2010〕12号</c:v>
                </c:pt>
                <c:pt idx="54">
                  <c:v>民航华北局内许发（登）〔2010〕13号</c:v>
                </c:pt>
                <c:pt idx="55">
                  <c:v>民航华北局内许发（登）〔2010〕14号</c:v>
                </c:pt>
                <c:pt idx="56">
                  <c:v>民航华北局内许发（登）〔2010〕15号</c:v>
                </c:pt>
                <c:pt idx="57">
                  <c:v>民航华北局内许发（登）〔2010〕15号</c:v>
                </c:pt>
                <c:pt idx="58">
                  <c:v>民航华北局内许发（登）〔2010〕15号</c:v>
                </c:pt>
                <c:pt idx="59">
                  <c:v>民航华北局内许发（登）〔2010〕16号</c:v>
                </c:pt>
                <c:pt idx="60">
                  <c:v>民航华北局内许发（登）〔2010〕17号</c:v>
                </c:pt>
                <c:pt idx="61">
                  <c:v>民航华北局内许发（登）〔2010〕17号</c:v>
                </c:pt>
                <c:pt idx="62">
                  <c:v>民航华北局内许发（登）〔2010〕17号</c:v>
                </c:pt>
                <c:pt idx="63">
                  <c:v>民航华北局内许发（登）〔2010〕18号</c:v>
                </c:pt>
                <c:pt idx="64">
                  <c:v>民航华北局内许发（登）〔2010〕18号</c:v>
                </c:pt>
                <c:pt idx="65">
                  <c:v>民航华北局内许发（登）〔2010〕19号</c:v>
                </c:pt>
                <c:pt idx="66">
                  <c:v>民航华北局内许发（登）〔2010〕20号</c:v>
                </c:pt>
                <c:pt idx="67">
                  <c:v>民航华北局内许发（登）〔2010〕21号</c:v>
                </c:pt>
                <c:pt idx="68">
                  <c:v>民航华北局内许发（登）〔2010〕22号</c:v>
                </c:pt>
                <c:pt idx="69">
                  <c:v>民航华北局内许发（登）〔2010〕23号</c:v>
                </c:pt>
                <c:pt idx="70">
                  <c:v>民航华北局内许发（登）〔2010〕24号</c:v>
                </c:pt>
                <c:pt idx="71">
                  <c:v>民航华北局内许发（登）〔2010〕25号</c:v>
                </c:pt>
                <c:pt idx="72">
                  <c:v>民航华北局内许发（登）〔2010〕26号</c:v>
                </c:pt>
                <c:pt idx="73">
                  <c:v>民航华北局内许发（登）〔2010〕27号</c:v>
                </c:pt>
                <c:pt idx="74">
                  <c:v>民航华北局内许发（登）〔2010〕28号</c:v>
                </c:pt>
                <c:pt idx="75">
                  <c:v>民航华北局内许发（登）〔2010〕29号</c:v>
                </c:pt>
                <c:pt idx="76">
                  <c:v>民航华北局内许发（登）〔2010〕29号</c:v>
                </c:pt>
                <c:pt idx="77">
                  <c:v>民航华北局内许发（登）〔2010〕30号</c:v>
                </c:pt>
                <c:pt idx="78">
                  <c:v>民航华北局内许发（登）〔2010〕31号</c:v>
                </c:pt>
                <c:pt idx="79">
                  <c:v>民航华北局内许发（登）〔2010〕32号</c:v>
                </c:pt>
                <c:pt idx="80">
                  <c:v>民航华北局内许发（登）〔2010〕32号</c:v>
                </c:pt>
                <c:pt idx="81">
                  <c:v>民航华北局内许发（登）〔2010〕33号</c:v>
                </c:pt>
                <c:pt idx="82">
                  <c:v>民航华北局内许发（登）〔2010〕34号</c:v>
                </c:pt>
                <c:pt idx="83">
                  <c:v>民航华北局内许发（登）〔2010〕35号</c:v>
                </c:pt>
                <c:pt idx="84">
                  <c:v>民航华北局内许发（登）〔2010〕36号</c:v>
                </c:pt>
                <c:pt idx="85">
                  <c:v>民航华北局内许发（登）〔2010〕37号</c:v>
                </c:pt>
                <c:pt idx="86">
                  <c:v>民航华北局内许发（登）〔2010〕37号</c:v>
                </c:pt>
                <c:pt idx="87">
                  <c:v>民航华北局内许发（登）〔2010〕38号</c:v>
                </c:pt>
                <c:pt idx="88">
                  <c:v>民航华北局内许发（登）〔2010〕39号</c:v>
                </c:pt>
                <c:pt idx="89">
                  <c:v>民航华北局内许发（登）〔2010〕40号</c:v>
                </c:pt>
                <c:pt idx="90">
                  <c:v>民航华北局内许发（登）〔2010〕40号</c:v>
                </c:pt>
                <c:pt idx="91">
                  <c:v>民航华北局内许发（登）〔2010〕41号</c:v>
                </c:pt>
                <c:pt idx="92">
                  <c:v>民航华北局内许发（登）〔2010〕42号</c:v>
                </c:pt>
                <c:pt idx="93">
                  <c:v>民航华北局内许发（登）〔2010〕43号</c:v>
                </c:pt>
                <c:pt idx="94">
                  <c:v>民航华北局内许发（登）〔2010〕43号</c:v>
                </c:pt>
                <c:pt idx="95">
                  <c:v>民航华北局内许发（登）〔2010〕44号</c:v>
                </c:pt>
                <c:pt idx="96">
                  <c:v>民航华北局内许发（登）〔2010〕45号</c:v>
                </c:pt>
                <c:pt idx="97">
                  <c:v>民航华北局内许发（登）〔2010〕46号</c:v>
                </c:pt>
                <c:pt idx="98">
                  <c:v>民航华北局内许发（登）〔2010〕47号</c:v>
                </c:pt>
                <c:pt idx="99">
                  <c:v>民航华北局内许发（登）〔2011〕01号</c:v>
                </c:pt>
                <c:pt idx="100">
                  <c:v>民航华北局内许发（登）〔2011〕01号</c:v>
                </c:pt>
                <c:pt idx="101">
                  <c:v>民航华北局内许发（登）〔2011〕01号</c:v>
                </c:pt>
                <c:pt idx="102">
                  <c:v>民航华北局内许发（登）〔2011〕01号</c:v>
                </c:pt>
                <c:pt idx="103">
                  <c:v>民航华北局内许发（登）〔2011〕02号</c:v>
                </c:pt>
                <c:pt idx="104">
                  <c:v>民航华北局内许发（登）〔2011〕03号</c:v>
                </c:pt>
                <c:pt idx="105">
                  <c:v>民航华北局内许发（登）〔2011〕04号</c:v>
                </c:pt>
                <c:pt idx="106">
                  <c:v>民航华北局内许发（登）〔2011〕05号</c:v>
                </c:pt>
                <c:pt idx="107">
                  <c:v>民航华北局内许发（登）〔2011〕05号</c:v>
                </c:pt>
                <c:pt idx="108">
                  <c:v>民航华北局内许发（登）〔2011〕06号</c:v>
                </c:pt>
                <c:pt idx="109">
                  <c:v>民航华北局内许发（登）〔2011〕07号</c:v>
                </c:pt>
                <c:pt idx="110">
                  <c:v>民航华北局内许发（登）〔2011〕07号</c:v>
                </c:pt>
                <c:pt idx="111">
                  <c:v>民航华北局内许发（登）〔2011〕07号</c:v>
                </c:pt>
                <c:pt idx="112">
                  <c:v>民航华北局内许发（登）〔2011〕07号</c:v>
                </c:pt>
                <c:pt idx="113">
                  <c:v>民航华北局内许发（登）〔2011〕08号</c:v>
                </c:pt>
                <c:pt idx="114">
                  <c:v>民航华北局内许发（登）〔2011〕09号</c:v>
                </c:pt>
                <c:pt idx="115">
                  <c:v>民航华北局内许发（登）〔2011〕09号</c:v>
                </c:pt>
                <c:pt idx="116">
                  <c:v>民航华北局内许发（登）〔2011〕10号</c:v>
                </c:pt>
                <c:pt idx="117">
                  <c:v>民航华北局内许发（登）〔2011〕11号</c:v>
                </c:pt>
                <c:pt idx="118">
                  <c:v>民航华北局内许发（登）〔2011〕12号</c:v>
                </c:pt>
                <c:pt idx="119">
                  <c:v>民航华北局内许发（登）〔2011〕13号</c:v>
                </c:pt>
                <c:pt idx="120">
                  <c:v>民航华北局内许发（登）〔2011〕14号</c:v>
                </c:pt>
                <c:pt idx="121">
                  <c:v>民航华北局内许发（登）〔2011〕15号</c:v>
                </c:pt>
                <c:pt idx="122">
                  <c:v>民航华北局内许发（登）〔2011〕16号</c:v>
                </c:pt>
                <c:pt idx="123">
                  <c:v>民航华北局内许发（登）〔2011〕17号</c:v>
                </c:pt>
                <c:pt idx="124">
                  <c:v>民航华北局内许发（登）〔2011〕18号</c:v>
                </c:pt>
                <c:pt idx="125">
                  <c:v>民航华北局内许发（登）〔2011〕18号</c:v>
                </c:pt>
                <c:pt idx="126">
                  <c:v>民航华北局内许发（登）〔2011〕19号</c:v>
                </c:pt>
                <c:pt idx="127">
                  <c:v>民航华北局内许发（登）〔2011〕20号</c:v>
                </c:pt>
                <c:pt idx="128">
                  <c:v>民航华北局内许发（登）〔2011〕21号</c:v>
                </c:pt>
                <c:pt idx="129">
                  <c:v>民航华北局内许发（登）〔2011〕22号</c:v>
                </c:pt>
                <c:pt idx="130">
                  <c:v>民航华北局内许发（登）〔2011〕22号</c:v>
                </c:pt>
                <c:pt idx="131">
                  <c:v>民航华北局内许发（登）〔2011〕22号</c:v>
                </c:pt>
                <c:pt idx="132">
                  <c:v>民航华北局内许发（登）〔2011〕23号</c:v>
                </c:pt>
                <c:pt idx="133">
                  <c:v>民航华北局内许发（登）〔2011〕24号</c:v>
                </c:pt>
                <c:pt idx="134">
                  <c:v>民航华北局内许发（登）〔2011〕25号</c:v>
                </c:pt>
                <c:pt idx="135">
                  <c:v>民航华北局内许发（登）〔2011〕25号</c:v>
                </c:pt>
                <c:pt idx="136">
                  <c:v>民航华北局内许发（登）〔2011〕26号</c:v>
                </c:pt>
                <c:pt idx="137">
                  <c:v>民航华北局内许发（登）〔2011〕27号</c:v>
                </c:pt>
                <c:pt idx="138">
                  <c:v>民航华北局内许发（登）〔2011〕28号</c:v>
                </c:pt>
                <c:pt idx="139">
                  <c:v>民航华北局内许发（登）〔2011〕29号</c:v>
                </c:pt>
                <c:pt idx="140">
                  <c:v>民航华北局内许发（登）〔2011〕30号</c:v>
                </c:pt>
                <c:pt idx="141">
                  <c:v>民航华北局内许发（登）〔2011〕30号</c:v>
                </c:pt>
                <c:pt idx="142">
                  <c:v>民航华北局内许发（登）〔2011〕30号</c:v>
                </c:pt>
                <c:pt idx="143">
                  <c:v>民航华北局内许发（登）〔2011〕30号</c:v>
                </c:pt>
                <c:pt idx="144">
                  <c:v>民航华北局内许发（登）〔2011〕30号</c:v>
                </c:pt>
                <c:pt idx="145">
                  <c:v>民航华北局内许发（登）〔2011〕31号</c:v>
                </c:pt>
                <c:pt idx="146">
                  <c:v>民航华北局内许发（登）〔2011〕32号</c:v>
                </c:pt>
                <c:pt idx="147">
                  <c:v>民航华北局内许发（登）〔2011〕33号</c:v>
                </c:pt>
                <c:pt idx="148">
                  <c:v>民航华北局内许发（登）〔2011〕34号</c:v>
                </c:pt>
                <c:pt idx="149">
                  <c:v>民航华北局内许发（登）〔2011〕35号</c:v>
                </c:pt>
                <c:pt idx="150">
                  <c:v>民航华北局内许发（登）〔2011〕36号</c:v>
                </c:pt>
                <c:pt idx="151">
                  <c:v>民航华北局内许发（登）〔2011〕37号</c:v>
                </c:pt>
                <c:pt idx="152">
                  <c:v>民航华北局内许发（登）〔2011〕38号</c:v>
                </c:pt>
                <c:pt idx="153">
                  <c:v>民航华北局内许发（登）〔2011〕39号</c:v>
                </c:pt>
                <c:pt idx="154">
                  <c:v>民航华北局内许发（登）〔2011〕40号</c:v>
                </c:pt>
                <c:pt idx="155">
                  <c:v>民航华北局内许发（登）〔2011〕41号</c:v>
                </c:pt>
                <c:pt idx="156">
                  <c:v>民航华北局内许发（登）〔2011〕41号</c:v>
                </c:pt>
                <c:pt idx="157">
                  <c:v>民航华北局内许发（登）〔2011〕42号</c:v>
                </c:pt>
                <c:pt idx="158">
                  <c:v>民航华北局内许发（登）〔2011〕43号</c:v>
                </c:pt>
                <c:pt idx="159">
                  <c:v>民航华北局内许发（登）〔2011〕43号</c:v>
                </c:pt>
                <c:pt idx="160">
                  <c:v>民航华北局内许发（登）〔2011〕43号</c:v>
                </c:pt>
                <c:pt idx="161">
                  <c:v>民航华北局内许发（登）〔2011〕43号</c:v>
                </c:pt>
                <c:pt idx="162">
                  <c:v>民航华北局内许发（登）〔2011〕43号</c:v>
                </c:pt>
                <c:pt idx="163">
                  <c:v>民航华北局内许发（登）〔2011〕43号</c:v>
                </c:pt>
                <c:pt idx="164">
                  <c:v>民航华北局内许发（登）〔2011〕43号</c:v>
                </c:pt>
                <c:pt idx="165">
                  <c:v>民航华北局内许发（登）〔2011〕44号</c:v>
                </c:pt>
                <c:pt idx="166">
                  <c:v>民航华北局内许发（登）〔2011〕44号</c:v>
                </c:pt>
                <c:pt idx="167">
                  <c:v>民航华北局内许发（登）〔2011〕44号</c:v>
                </c:pt>
                <c:pt idx="168">
                  <c:v>民航华北局内许发（登）〔2011〕45号</c:v>
                </c:pt>
                <c:pt idx="169">
                  <c:v>民航华北局内许发（登）〔2011〕45号</c:v>
                </c:pt>
                <c:pt idx="170">
                  <c:v>民航华北局内许发（登）〔2011〕46号</c:v>
                </c:pt>
                <c:pt idx="171">
                  <c:v>民航华北局内许发（登）〔2011〕46号</c:v>
                </c:pt>
                <c:pt idx="172">
                  <c:v>民航华北局内许发（登）〔2011〕47号</c:v>
                </c:pt>
                <c:pt idx="173">
                  <c:v>民航华北局内许发（登）〔2011〕48号</c:v>
                </c:pt>
                <c:pt idx="174">
                  <c:v>民航华北局内许发（登）〔2011〕49号</c:v>
                </c:pt>
                <c:pt idx="175">
                  <c:v>民航华北局内许发（登）〔2011〕49号</c:v>
                </c:pt>
                <c:pt idx="176">
                  <c:v>民航华北局内许发（登）〔2011〕50号</c:v>
                </c:pt>
                <c:pt idx="177">
                  <c:v>民航华北局内许发（登）〔2011〕51号</c:v>
                </c:pt>
                <c:pt idx="178">
                  <c:v>民航华北局内许发（登）〔2011〕52号</c:v>
                </c:pt>
                <c:pt idx="179">
                  <c:v>民航华北局内许发（登）〔2011〕52号</c:v>
                </c:pt>
                <c:pt idx="180">
                  <c:v>民航华北局内许发（登）〔2012〕01号</c:v>
                </c:pt>
                <c:pt idx="181">
                  <c:v>民航华北局内许发（登）〔2012〕02号</c:v>
                </c:pt>
                <c:pt idx="182">
                  <c:v>民航华北局内许发（登）〔2012〕03号</c:v>
                </c:pt>
                <c:pt idx="183">
                  <c:v>民航华北局内许发（登）〔2012〕04号</c:v>
                </c:pt>
                <c:pt idx="184">
                  <c:v>民航华北局内许发（登）〔2012〕04号</c:v>
                </c:pt>
                <c:pt idx="185">
                  <c:v>民航华北局内许发（登）〔2012〕04号</c:v>
                </c:pt>
                <c:pt idx="186">
                  <c:v>民航华北局内许发（登）〔2012〕04号</c:v>
                </c:pt>
                <c:pt idx="187">
                  <c:v>民航华北局内许发（登）〔2012〕04号</c:v>
                </c:pt>
                <c:pt idx="188">
                  <c:v>民航华北局内许发（登）〔2012〕05号</c:v>
                </c:pt>
                <c:pt idx="189">
                  <c:v>民航华北局内许发（登）〔2012〕05号</c:v>
                </c:pt>
                <c:pt idx="190">
                  <c:v>民航华北局内许发（登）〔2012〕05号</c:v>
                </c:pt>
                <c:pt idx="191">
                  <c:v>民航华北局内许发（登）〔2012〕05号</c:v>
                </c:pt>
                <c:pt idx="192">
                  <c:v>民航华北局内许发（登）〔2012〕05号</c:v>
                </c:pt>
                <c:pt idx="193">
                  <c:v>民航华北局内许发（登）〔2012〕05号</c:v>
                </c:pt>
                <c:pt idx="194">
                  <c:v>民航华北局内许发（登）〔2012〕05号</c:v>
                </c:pt>
                <c:pt idx="195">
                  <c:v>民航华北局内许发（登）〔2012〕05号</c:v>
                </c:pt>
                <c:pt idx="196">
                  <c:v>民航华北局内许发（登）〔2012〕05号</c:v>
                </c:pt>
                <c:pt idx="197">
                  <c:v>民航华北局内许发（登）〔2012〕05号</c:v>
                </c:pt>
                <c:pt idx="198">
                  <c:v>民航华北局内许发（登）〔2012〕05号</c:v>
                </c:pt>
                <c:pt idx="199">
                  <c:v>民航华北局内许发（登）〔2012〕05号</c:v>
                </c:pt>
                <c:pt idx="200">
                  <c:v>民航华北局内许发（登）〔2012〕05号</c:v>
                </c:pt>
                <c:pt idx="201">
                  <c:v>民航华北局内许发（登）〔2012〕05号</c:v>
                </c:pt>
                <c:pt idx="202">
                  <c:v>民航华北局内许发（登）〔2012〕05号</c:v>
                </c:pt>
                <c:pt idx="203">
                  <c:v>民航华北局内许发（登）〔2012〕05号</c:v>
                </c:pt>
                <c:pt idx="204">
                  <c:v>民航华北局内许发（登）〔2012〕05号</c:v>
                </c:pt>
                <c:pt idx="205">
                  <c:v>民航华北局内许发（登）〔2012〕05号</c:v>
                </c:pt>
                <c:pt idx="206">
                  <c:v>民航华北局内许发（登）〔2012〕05号</c:v>
                </c:pt>
                <c:pt idx="207">
                  <c:v>民航华北局内许发（登）〔2012〕05号</c:v>
                </c:pt>
                <c:pt idx="208">
                  <c:v>民航华北局内许发（登）〔2012〕06号</c:v>
                </c:pt>
                <c:pt idx="209">
                  <c:v>民航华北局内许发（登）〔2012〕06号</c:v>
                </c:pt>
                <c:pt idx="210">
                  <c:v>民航华北局内许发（登）〔2012〕06号</c:v>
                </c:pt>
                <c:pt idx="211">
                  <c:v>民航华北局内许发（登）〔2012〕06号</c:v>
                </c:pt>
                <c:pt idx="212">
                  <c:v>民航华北局内许发（登）〔2012〕06号</c:v>
                </c:pt>
                <c:pt idx="213">
                  <c:v>民航华北局内许发（登）〔2012〕06号</c:v>
                </c:pt>
                <c:pt idx="214">
                  <c:v>民航华北局内许发（登）〔2012〕06号</c:v>
                </c:pt>
                <c:pt idx="215">
                  <c:v>民航华北局内许发（登）〔2012〕06号</c:v>
                </c:pt>
                <c:pt idx="216">
                  <c:v>民航华北局内许发（登）〔2012〕06号</c:v>
                </c:pt>
                <c:pt idx="217">
                  <c:v>民航华北局内许发（登）〔2012〕06号</c:v>
                </c:pt>
                <c:pt idx="218">
                  <c:v>民航华北局内许发（登）〔2012〕06号</c:v>
                </c:pt>
                <c:pt idx="219">
                  <c:v>民航华北局内许发（登）〔2012〕06号</c:v>
                </c:pt>
                <c:pt idx="220">
                  <c:v>民航华北局内许发（登）〔2012〕07号</c:v>
                </c:pt>
                <c:pt idx="221">
                  <c:v>民航华北局内许发（登）〔2012〕07号</c:v>
                </c:pt>
                <c:pt idx="222">
                  <c:v>民航华北局内许发（登）〔2012〕07号</c:v>
                </c:pt>
                <c:pt idx="223">
                  <c:v>民航华北局内许发（登）〔2012〕07号</c:v>
                </c:pt>
                <c:pt idx="224">
                  <c:v>民航华北局内许发（登）〔2012〕07号</c:v>
                </c:pt>
                <c:pt idx="225">
                  <c:v>民航华北局内许发（登）〔2012〕07号</c:v>
                </c:pt>
                <c:pt idx="226">
                  <c:v>民航华北局内许发（登）〔2012〕07号</c:v>
                </c:pt>
                <c:pt idx="227">
                  <c:v>民航华北局内许发（登）〔2012〕07号</c:v>
                </c:pt>
                <c:pt idx="228">
                  <c:v>民航华北局内许发（登）〔2012〕07号</c:v>
                </c:pt>
                <c:pt idx="229">
                  <c:v>民航华北局内许发（登）〔2012〕07号</c:v>
                </c:pt>
                <c:pt idx="230">
                  <c:v>民航华北局内许发（登）〔2012〕07号</c:v>
                </c:pt>
                <c:pt idx="231">
                  <c:v>民航华北局内许发（登）〔2012〕07号</c:v>
                </c:pt>
                <c:pt idx="232">
                  <c:v>民航华北局内许发（登）〔2012〕07号</c:v>
                </c:pt>
                <c:pt idx="233">
                  <c:v>民航华北局内许发（登）〔2012〕07号</c:v>
                </c:pt>
                <c:pt idx="234">
                  <c:v>民航华北局内许发（登）〔2012〕07号</c:v>
                </c:pt>
                <c:pt idx="235">
                  <c:v>民航华北局内许发（登）〔2012〕07号</c:v>
                </c:pt>
                <c:pt idx="236">
                  <c:v>民航华北局内许发（登）〔2012〕07号</c:v>
                </c:pt>
                <c:pt idx="237">
                  <c:v>民航华北局内许发（登）〔2012〕07号</c:v>
                </c:pt>
                <c:pt idx="238">
                  <c:v>民航华北局内许发（登）〔2012〕07号</c:v>
                </c:pt>
                <c:pt idx="239">
                  <c:v>民航华北局内许发（登）〔2012〕08号</c:v>
                </c:pt>
                <c:pt idx="240">
                  <c:v>民航华北局内许发（登）〔2012〕09号</c:v>
                </c:pt>
                <c:pt idx="241">
                  <c:v>民航华北局内许发（登）〔2012〕09号</c:v>
                </c:pt>
                <c:pt idx="242">
                  <c:v>民航华北局内许发（登）〔2012〕10号</c:v>
                </c:pt>
                <c:pt idx="243">
                  <c:v>民航华北局内许发（登）〔2012〕10号</c:v>
                </c:pt>
                <c:pt idx="244">
                  <c:v>民航华北局内许发（登）〔2012〕10号</c:v>
                </c:pt>
                <c:pt idx="245">
                  <c:v>民航华北局内许发（登）〔2012〕10号</c:v>
                </c:pt>
                <c:pt idx="246">
                  <c:v>民航华北局内许发（登）〔2012〕10号</c:v>
                </c:pt>
                <c:pt idx="247">
                  <c:v>民航华北局内许发（登）〔2012〕10号</c:v>
                </c:pt>
                <c:pt idx="248">
                  <c:v>民航华北局内许发（登）〔2012〕10号</c:v>
                </c:pt>
                <c:pt idx="249">
                  <c:v>民航华北局内许发（登）〔2012〕10号</c:v>
                </c:pt>
                <c:pt idx="250">
                  <c:v>民航华北局内许发（登）〔2012〕10号</c:v>
                </c:pt>
                <c:pt idx="251">
                  <c:v>民航华北局内许发（登）〔2012〕10号</c:v>
                </c:pt>
                <c:pt idx="252">
                  <c:v>民航华北局内许发（登）〔2012〕10号</c:v>
                </c:pt>
                <c:pt idx="253">
                  <c:v>民航华北局内许发（登）〔2012〕10号</c:v>
                </c:pt>
                <c:pt idx="254">
                  <c:v>民航华北局内许发（登）〔2012〕11号</c:v>
                </c:pt>
                <c:pt idx="255">
                  <c:v>民航华北局内许发（登）〔2012〕12号</c:v>
                </c:pt>
                <c:pt idx="256">
                  <c:v>民航华北局内许发（登）〔2012〕13号</c:v>
                </c:pt>
                <c:pt idx="257">
                  <c:v>民航华北局内许发（登）〔2012〕13号</c:v>
                </c:pt>
                <c:pt idx="258">
                  <c:v>民航华北局内许发（登）〔2012〕14号</c:v>
                </c:pt>
                <c:pt idx="259">
                  <c:v>民航华北局内许发（登）〔2012〕14号</c:v>
                </c:pt>
                <c:pt idx="260">
                  <c:v>民航华北局内许发（登）〔2012〕14号</c:v>
                </c:pt>
                <c:pt idx="261">
                  <c:v>民航华北局内许发（登）〔2012〕14号</c:v>
                </c:pt>
                <c:pt idx="262">
                  <c:v>民航华北局内许发（登）〔2012〕14号</c:v>
                </c:pt>
                <c:pt idx="263">
                  <c:v>民航华北局内许发（登）〔2012〕14号</c:v>
                </c:pt>
                <c:pt idx="264">
                  <c:v>民航华北局内许发（登）〔2012〕14号</c:v>
                </c:pt>
                <c:pt idx="265">
                  <c:v>民航华北局内许发（登）〔2012〕14号</c:v>
                </c:pt>
                <c:pt idx="266">
                  <c:v>民航华北局内许发（登）〔2012〕14号</c:v>
                </c:pt>
                <c:pt idx="267">
                  <c:v>民航华北局内许发（登）〔2012〕14号</c:v>
                </c:pt>
                <c:pt idx="268">
                  <c:v>民航华北局内许发（登）〔2012〕14号</c:v>
                </c:pt>
                <c:pt idx="269">
                  <c:v>民航华北局内许发（登）〔2012〕14号</c:v>
                </c:pt>
                <c:pt idx="270">
                  <c:v>民航华北局内许发（登）〔2012〕14号</c:v>
                </c:pt>
                <c:pt idx="271">
                  <c:v>民航华北局内许发（登）〔2012〕14号</c:v>
                </c:pt>
                <c:pt idx="272">
                  <c:v>民航华北局内许发（登）〔2012〕14号</c:v>
                </c:pt>
                <c:pt idx="273">
                  <c:v>民航华北局内许发（登）〔2012〕14号</c:v>
                </c:pt>
                <c:pt idx="274">
                  <c:v>民航华北局内许发（登）〔2012〕14号</c:v>
                </c:pt>
                <c:pt idx="275">
                  <c:v>民航华北局内许发（登）〔2012〕14号</c:v>
                </c:pt>
                <c:pt idx="276">
                  <c:v>民航华北局内许发（登）〔2012〕15号</c:v>
                </c:pt>
                <c:pt idx="277">
                  <c:v>民航华北局内许发（登）〔2012〕16号</c:v>
                </c:pt>
                <c:pt idx="278">
                  <c:v>民航华北局内许发（登）〔2012〕16号</c:v>
                </c:pt>
                <c:pt idx="279">
                  <c:v>民航华北局内许发（登）〔2012〕17号</c:v>
                </c:pt>
                <c:pt idx="280">
                  <c:v>民航华北局内许发（登）〔2012〕18号</c:v>
                </c:pt>
                <c:pt idx="281">
                  <c:v>民航华北局内许发（登）〔2012〕18号</c:v>
                </c:pt>
                <c:pt idx="282">
                  <c:v>民航华北局内许发（登）〔2012〕19号</c:v>
                </c:pt>
                <c:pt idx="283">
                  <c:v>民航华北局内许发（登）〔2012〕20号</c:v>
                </c:pt>
                <c:pt idx="284">
                  <c:v>民航华北局内许发（登）〔2012〕21号</c:v>
                </c:pt>
                <c:pt idx="285">
                  <c:v>民航华北局内许发（登）〔2012〕22号</c:v>
                </c:pt>
                <c:pt idx="286">
                  <c:v>民航华北局内许发（登）〔2012〕23号</c:v>
                </c:pt>
                <c:pt idx="287">
                  <c:v>民航华北局内许发（登）〔2012〕24号</c:v>
                </c:pt>
                <c:pt idx="288">
                  <c:v>民航华北局内许发（登）〔2012〕24号</c:v>
                </c:pt>
                <c:pt idx="289">
                  <c:v>民航华北局内许发（登）〔2012〕24号</c:v>
                </c:pt>
                <c:pt idx="290">
                  <c:v>民航华北局内许发（登）〔2012〕24号</c:v>
                </c:pt>
                <c:pt idx="291">
                  <c:v>民航华北局内许发（登）〔2012〕24号</c:v>
                </c:pt>
                <c:pt idx="292">
                  <c:v>民航华北局内许发（登）〔2012〕24号</c:v>
                </c:pt>
                <c:pt idx="293">
                  <c:v>民航华北局内许发（登）〔2012〕24号</c:v>
                </c:pt>
                <c:pt idx="294">
                  <c:v>民航华北局内许发（登）〔2012〕25号</c:v>
                </c:pt>
                <c:pt idx="295">
                  <c:v>民航华北局内许发（登）〔2012〕25号</c:v>
                </c:pt>
                <c:pt idx="296">
                  <c:v>民航华北局内许发（登）〔2012〕26号</c:v>
                </c:pt>
                <c:pt idx="297">
                  <c:v>民航华北局内许发（登）〔2012〕27号</c:v>
                </c:pt>
                <c:pt idx="298">
                  <c:v>民航华北局内许发（登）〔2012〕28号</c:v>
                </c:pt>
                <c:pt idx="299">
                  <c:v>民航华北局内许发（登）〔2012〕28号</c:v>
                </c:pt>
                <c:pt idx="300">
                  <c:v>民航华北局内许发（登）〔2012〕29号</c:v>
                </c:pt>
                <c:pt idx="301">
                  <c:v>民航华北局内许发（登）〔2012〕30号</c:v>
                </c:pt>
                <c:pt idx="302">
                  <c:v>民航华北局内许发（登）〔2012〕31号</c:v>
                </c:pt>
                <c:pt idx="303">
                  <c:v>民航华北局内许发（登）〔2012〕31号</c:v>
                </c:pt>
                <c:pt idx="304">
                  <c:v>民航华北局内许发（登）〔2012〕31号</c:v>
                </c:pt>
                <c:pt idx="305">
                  <c:v>民航华北局内许发（登）〔2012〕31号</c:v>
                </c:pt>
                <c:pt idx="306">
                  <c:v>民航华北局内许发（登）〔2012〕31号</c:v>
                </c:pt>
                <c:pt idx="307">
                  <c:v>民航华北局内许发（登）〔2012〕31号</c:v>
                </c:pt>
                <c:pt idx="308">
                  <c:v>民航华北局内许发（登）〔2012〕31号</c:v>
                </c:pt>
                <c:pt idx="309">
                  <c:v>民航华北局内许发（登）〔2012〕31号</c:v>
                </c:pt>
                <c:pt idx="310">
                  <c:v>民航华北局内许发（登）〔2012〕31号</c:v>
                </c:pt>
                <c:pt idx="311">
                  <c:v>民航华北局内许发（登）〔2012〕32号</c:v>
                </c:pt>
                <c:pt idx="312">
                  <c:v>民航华北局内许发（登）〔2012〕32号</c:v>
                </c:pt>
                <c:pt idx="313">
                  <c:v>民航华北局内许发（登）〔2012〕32号</c:v>
                </c:pt>
                <c:pt idx="314">
                  <c:v>民航华北局内许发（登）〔2012〕32号</c:v>
                </c:pt>
                <c:pt idx="315">
                  <c:v>民航华北局内许发（登）〔2012〕32号</c:v>
                </c:pt>
                <c:pt idx="316">
                  <c:v>民航华北局内许发（登）〔2012〕33号</c:v>
                </c:pt>
                <c:pt idx="317">
                  <c:v>民航华北局内许发（登）〔2012〕33号</c:v>
                </c:pt>
                <c:pt idx="318">
                  <c:v>民航华北局内许发（登）〔2012〕33号</c:v>
                </c:pt>
                <c:pt idx="319">
                  <c:v>民航华北局内许发（登）〔2012〕34号</c:v>
                </c:pt>
                <c:pt idx="320">
                  <c:v>民航华北局内许发（登）〔2012〕34号</c:v>
                </c:pt>
                <c:pt idx="321">
                  <c:v>民航华北局内许发（登）〔2012〕35号</c:v>
                </c:pt>
                <c:pt idx="322">
                  <c:v>民航华北局内许发（登）〔2012〕35号</c:v>
                </c:pt>
                <c:pt idx="323">
                  <c:v>民航华北局内许发（登）〔2012〕36号</c:v>
                </c:pt>
                <c:pt idx="324">
                  <c:v>民航华北局内许发（登）〔2012〕36号</c:v>
                </c:pt>
                <c:pt idx="325">
                  <c:v>民航华北局内许发（登）〔2012〕37号</c:v>
                </c:pt>
                <c:pt idx="326">
                  <c:v>民航华北局内许发（登）〔2012〕38号</c:v>
                </c:pt>
                <c:pt idx="327">
                  <c:v>民航华北局内许发（登）〔2012〕39号</c:v>
                </c:pt>
                <c:pt idx="328">
                  <c:v>民航华北局内许发（登）〔2012〕39号</c:v>
                </c:pt>
                <c:pt idx="329">
                  <c:v>民航华北局内许发（登）〔2012〕40号</c:v>
                </c:pt>
                <c:pt idx="330">
                  <c:v>民航华北局内许发（登）〔2012〕40号</c:v>
                </c:pt>
                <c:pt idx="331">
                  <c:v>民航华北局内许发（登）〔2012〕40号</c:v>
                </c:pt>
                <c:pt idx="332">
                  <c:v>民航华北局内许发（登）〔2012〕41号</c:v>
                </c:pt>
                <c:pt idx="333">
                  <c:v>民航华北局内许发（登）〔2012〕42号</c:v>
                </c:pt>
                <c:pt idx="334">
                  <c:v>民航华北局内许发（登）〔2012〕42号</c:v>
                </c:pt>
                <c:pt idx="335">
                  <c:v>民航华北局内许发（登）〔2012〕43号</c:v>
                </c:pt>
                <c:pt idx="336">
                  <c:v>民航华北局内许发（登）〔2012〕44号</c:v>
                </c:pt>
                <c:pt idx="337">
                  <c:v>民航华北局内许发（登）〔2012〕44号</c:v>
                </c:pt>
                <c:pt idx="338">
                  <c:v>民航华北局内许发（登）〔2012〕45号</c:v>
                </c:pt>
                <c:pt idx="339">
                  <c:v>民航华北局内许发（登）〔2012〕46号</c:v>
                </c:pt>
                <c:pt idx="340">
                  <c:v>民航华北局内许发（登）〔2012〕47号</c:v>
                </c:pt>
                <c:pt idx="341">
                  <c:v>民航华北局内许发（登）〔2012〕48号</c:v>
                </c:pt>
                <c:pt idx="342">
                  <c:v>民航华北局内许发（登）〔2012〕49号</c:v>
                </c:pt>
                <c:pt idx="343">
                  <c:v>民航华北局内许发（登）〔2012〕49号</c:v>
                </c:pt>
                <c:pt idx="344">
                  <c:v>民航华北局内许发（登）〔2012〕50号</c:v>
                </c:pt>
                <c:pt idx="345">
                  <c:v>民航华北局内许发（登）〔2012〕51号</c:v>
                </c:pt>
                <c:pt idx="346">
                  <c:v>民航华北局内许发（登）〔2012〕51号</c:v>
                </c:pt>
                <c:pt idx="347">
                  <c:v>民航华北局内许发（登）〔2012〕51号</c:v>
                </c:pt>
                <c:pt idx="348">
                  <c:v>民航华北局内许发（登）〔2012〕52号</c:v>
                </c:pt>
                <c:pt idx="349">
                  <c:v>民航华北局内许发（登）〔2012〕52号</c:v>
                </c:pt>
                <c:pt idx="350">
                  <c:v>民航华北局内许发（登）〔2012〕53号</c:v>
                </c:pt>
                <c:pt idx="351">
                  <c:v>民航华北局内许发（登）〔2012〕54号</c:v>
                </c:pt>
                <c:pt idx="352">
                  <c:v>民航华北局内许发（登）〔2012〕55号</c:v>
                </c:pt>
                <c:pt idx="353">
                  <c:v>民航华北局内许发（登）〔2012〕56号</c:v>
                </c:pt>
                <c:pt idx="354">
                  <c:v>民航华北局内许发（登）〔2012〕57号</c:v>
                </c:pt>
                <c:pt idx="355">
                  <c:v>民航华北局内许发（登）〔2012〕57号</c:v>
                </c:pt>
                <c:pt idx="356">
                  <c:v>民航华北局内许发（登）〔2012〕58号</c:v>
                </c:pt>
                <c:pt idx="357">
                  <c:v>民航华北局内许发（登）〔2012〕59号</c:v>
                </c:pt>
                <c:pt idx="358">
                  <c:v>民航华北局内许发（登）〔2012〕60号</c:v>
                </c:pt>
              </c:strCache>
            </c:strRef>
          </c:tx>
          <c:spPr>
            <a:solidFill>
              <a:srgbClr val="9999FF"/>
            </a:solidFill>
            <a:ln w="12700">
              <a:solidFill>
                <a:srgbClr val="000000"/>
              </a:solidFill>
              <a:prstDash val="solid"/>
            </a:ln>
          </c:spPr>
          <c:invertIfNegative val="0"/>
          <c:cat>
            <c:multiLvlStrRef>
              <c:f>登记!$A$360:$F$534</c:f>
              <c:multiLvlStrCache>
                <c:ptCount val="175"/>
                <c:lvl>
                  <c:pt idx="0">
                    <c:v>2013/1/1</c:v>
                  </c:pt>
                  <c:pt idx="1">
                    <c:v>2013/1/1</c:v>
                  </c:pt>
                  <c:pt idx="2">
                    <c:v>2013/1/1</c:v>
                  </c:pt>
                  <c:pt idx="3">
                    <c:v>2013/1/1</c:v>
                  </c:pt>
                  <c:pt idx="4">
                    <c:v>2013/1/1</c:v>
                  </c:pt>
                  <c:pt idx="5">
                    <c:v>2013/1/1</c:v>
                  </c:pt>
                  <c:pt idx="6">
                    <c:v>2013/1/1</c:v>
                  </c:pt>
                  <c:pt idx="7">
                    <c:v>2013/1/1</c:v>
                  </c:pt>
                  <c:pt idx="8">
                    <c:v>2013/1/1</c:v>
                  </c:pt>
                  <c:pt idx="9">
                    <c:v>2013/1/1</c:v>
                  </c:pt>
                  <c:pt idx="10">
                    <c:v>2013/1/1</c:v>
                  </c:pt>
                  <c:pt idx="11">
                    <c:v>2013/1/1</c:v>
                  </c:pt>
                  <c:pt idx="12">
                    <c:v>2013/1/1</c:v>
                  </c:pt>
                  <c:pt idx="13">
                    <c:v>2013/1/1</c:v>
                  </c:pt>
                  <c:pt idx="14">
                    <c:v>2013/1/1</c:v>
                  </c:pt>
                  <c:pt idx="15">
                    <c:v>2013/1/1</c:v>
                  </c:pt>
                  <c:pt idx="16">
                    <c:v>2013/1/1</c:v>
                  </c:pt>
                  <c:pt idx="17">
                    <c:v>2013/1/1</c:v>
                  </c:pt>
                  <c:pt idx="18">
                    <c:v>2013/1/1</c:v>
                  </c:pt>
                  <c:pt idx="19">
                    <c:v>2013/1/1</c:v>
                  </c:pt>
                  <c:pt idx="20">
                    <c:v>2013/1/1</c:v>
                  </c:pt>
                  <c:pt idx="21">
                    <c:v>2013/1/1</c:v>
                  </c:pt>
                  <c:pt idx="22">
                    <c:v>2013/1/1</c:v>
                  </c:pt>
                  <c:pt idx="23">
                    <c:v>2013/1/1</c:v>
                  </c:pt>
                  <c:pt idx="24">
                    <c:v>2013/1/1</c:v>
                  </c:pt>
                  <c:pt idx="25">
                    <c:v>2013/1/1</c:v>
                  </c:pt>
                  <c:pt idx="26">
                    <c:v>2013/1/18</c:v>
                  </c:pt>
                  <c:pt idx="27">
                    <c:v>2013/1/26</c:v>
                  </c:pt>
                  <c:pt idx="28">
                    <c:v>2013/1/25</c:v>
                  </c:pt>
                  <c:pt idx="29">
                    <c:v>2013/1/25</c:v>
                  </c:pt>
                  <c:pt idx="30">
                    <c:v>2013/1/15</c:v>
                  </c:pt>
                  <c:pt idx="31">
                    <c:v>2013/1/15</c:v>
                  </c:pt>
                  <c:pt idx="32">
                    <c:v>2013/1/15</c:v>
                  </c:pt>
                  <c:pt idx="33">
                    <c:v>2013/1/15</c:v>
                  </c:pt>
                  <c:pt idx="34">
                    <c:v>2013/1/20</c:v>
                  </c:pt>
                  <c:pt idx="35">
                    <c:v>2013/1/25</c:v>
                  </c:pt>
                  <c:pt idx="36">
                    <c:v>2013/3/7</c:v>
                  </c:pt>
                  <c:pt idx="37">
                    <c:v>2013/3/7</c:v>
                  </c:pt>
                  <c:pt idx="38">
                    <c:v>2013/3/31</c:v>
                  </c:pt>
                  <c:pt idx="39">
                    <c:v>2013/3/31</c:v>
                  </c:pt>
                  <c:pt idx="40">
                    <c:v>2013/3/31</c:v>
                  </c:pt>
                  <c:pt idx="41">
                    <c:v>2013/4/15</c:v>
                  </c:pt>
                  <c:pt idx="42">
                    <c:v>2013/3/31</c:v>
                  </c:pt>
                  <c:pt idx="43">
                    <c:v>2013/3/31</c:v>
                  </c:pt>
                  <c:pt idx="44">
                    <c:v>2013/3/31</c:v>
                  </c:pt>
                  <c:pt idx="45">
                    <c:v>2013/3/31</c:v>
                  </c:pt>
                  <c:pt idx="46">
                    <c:v>2013/3/31</c:v>
                  </c:pt>
                  <c:pt idx="47">
                    <c:v>2013/3/31</c:v>
                  </c:pt>
                  <c:pt idx="48">
                    <c:v>2013/3/31</c:v>
                  </c:pt>
                  <c:pt idx="49">
                    <c:v>2013/3/31</c:v>
                  </c:pt>
                  <c:pt idx="50">
                    <c:v>2013/3/31</c:v>
                  </c:pt>
                  <c:pt idx="51">
                    <c:v>2013/3/31</c:v>
                  </c:pt>
                  <c:pt idx="52">
                    <c:v>2013/3/31</c:v>
                  </c:pt>
                  <c:pt idx="53">
                    <c:v>2013/3/31</c:v>
                  </c:pt>
                  <c:pt idx="54">
                    <c:v>2013/3/31</c:v>
                  </c:pt>
                  <c:pt idx="55">
                    <c:v>2013/3/31</c:v>
                  </c:pt>
                  <c:pt idx="56">
                    <c:v>2013/3/31</c:v>
                  </c:pt>
                  <c:pt idx="57">
                    <c:v>2013/5/1</c:v>
                  </c:pt>
                  <c:pt idx="58">
                    <c:v>2013/5/1</c:v>
                  </c:pt>
                  <c:pt idx="59">
                    <c:v>2013/3/31</c:v>
                  </c:pt>
                  <c:pt idx="60">
                    <c:v>2013/7/1</c:v>
                  </c:pt>
                  <c:pt idx="61">
                    <c:v>2013/3/31</c:v>
                  </c:pt>
                  <c:pt idx="62">
                    <c:v>2013/3/31</c:v>
                  </c:pt>
                  <c:pt idx="63">
                    <c:v>2013/3/31</c:v>
                  </c:pt>
                  <c:pt idx="64">
                    <c:v>2013/3/31</c:v>
                  </c:pt>
                  <c:pt idx="65">
                    <c:v>2013/5/13</c:v>
                  </c:pt>
                  <c:pt idx="66">
                    <c:v>2013/5/1</c:v>
                  </c:pt>
                  <c:pt idx="67">
                    <c:v>2013/5/1</c:v>
                  </c:pt>
                  <c:pt idx="68">
                    <c:v>2013/5/1</c:v>
                  </c:pt>
                  <c:pt idx="69">
                    <c:v>2013/5/1</c:v>
                  </c:pt>
                  <c:pt idx="70">
                    <c:v>2013/5/1</c:v>
                  </c:pt>
                  <c:pt idx="71">
                    <c:v>2013/6/1</c:v>
                  </c:pt>
                  <c:pt idx="72">
                    <c:v>2013/5/13</c:v>
                  </c:pt>
                  <c:pt idx="73">
                    <c:v>2013/5/10</c:v>
                  </c:pt>
                  <c:pt idx="74">
                    <c:v>2013/5/10</c:v>
                  </c:pt>
                  <c:pt idx="75">
                    <c:v>2013/6/1</c:v>
                  </c:pt>
                  <c:pt idx="76">
                    <c:v>2013/5/15</c:v>
                  </c:pt>
                  <c:pt idx="77">
                    <c:v>2013/5/27</c:v>
                  </c:pt>
                  <c:pt idx="78">
                    <c:v>2013/7/1</c:v>
                  </c:pt>
                  <c:pt idx="79">
                    <c:v>2013/6/11</c:v>
                  </c:pt>
                  <c:pt idx="80">
                    <c:v>2013/6/27</c:v>
                  </c:pt>
                  <c:pt idx="81">
                    <c:v>2013/6/20</c:v>
                  </c:pt>
                  <c:pt idx="82">
                    <c:v>2013/6/10</c:v>
                  </c:pt>
                  <c:pt idx="83">
                    <c:v>2013/6/20</c:v>
                  </c:pt>
                  <c:pt idx="84">
                    <c:v>2013/6/20</c:v>
                  </c:pt>
                  <c:pt idx="85">
                    <c:v>2013/6/20</c:v>
                  </c:pt>
                  <c:pt idx="86">
                    <c:v>2013/6/20</c:v>
                  </c:pt>
                  <c:pt idx="87">
                    <c:v>2013/6/20</c:v>
                  </c:pt>
                  <c:pt idx="88">
                    <c:v>2013/6/20</c:v>
                  </c:pt>
                  <c:pt idx="89">
                    <c:v>2013/6/20</c:v>
                  </c:pt>
                  <c:pt idx="90">
                    <c:v>2013/6/20</c:v>
                  </c:pt>
                  <c:pt idx="91">
                    <c:v>2013/6/20</c:v>
                  </c:pt>
                  <c:pt idx="92">
                    <c:v>2013/7/1</c:v>
                  </c:pt>
                  <c:pt idx="93">
                    <c:v>2013/7/1</c:v>
                  </c:pt>
                  <c:pt idx="94">
                    <c:v>2013/7/1</c:v>
                  </c:pt>
                  <c:pt idx="95">
                    <c:v>2013/6/20</c:v>
                  </c:pt>
                  <c:pt idx="96">
                    <c:v>2013/7/1</c:v>
                  </c:pt>
                  <c:pt idx="97">
                    <c:v>2013/7/1</c:v>
                  </c:pt>
                  <c:pt idx="98">
                    <c:v>2013/7/1</c:v>
                  </c:pt>
                  <c:pt idx="99">
                    <c:v>2013/7/1</c:v>
                  </c:pt>
                  <c:pt idx="100">
                    <c:v>2013/6/28</c:v>
                  </c:pt>
                  <c:pt idx="101">
                    <c:v>2013/7/1</c:v>
                  </c:pt>
                  <c:pt idx="102">
                    <c:v>2013/7/10</c:v>
                  </c:pt>
                  <c:pt idx="103">
                    <c:v>2013/8/26</c:v>
                  </c:pt>
                  <c:pt idx="104">
                    <c:v>2013/9/1</c:v>
                  </c:pt>
                  <c:pt idx="105">
                    <c:v>2013/9/15</c:v>
                  </c:pt>
                  <c:pt idx="106">
                    <c:v>2013/10/16</c:v>
                  </c:pt>
                  <c:pt idx="107">
                    <c:v>2013/9/1</c:v>
                  </c:pt>
                  <c:pt idx="108">
                    <c:v>2013/9/20</c:v>
                  </c:pt>
                  <c:pt idx="109">
                    <c:v>2013/9/15</c:v>
                  </c:pt>
                  <c:pt idx="110">
                    <c:v>2013/9/15</c:v>
                  </c:pt>
                  <c:pt idx="111">
                    <c:v>2013/9/15</c:v>
                  </c:pt>
                  <c:pt idx="112">
                    <c:v>2013/9/20</c:v>
                  </c:pt>
                  <c:pt idx="113">
                    <c:v>2013/9/17</c:v>
                  </c:pt>
                  <c:pt idx="114">
                    <c:v>2013/9/15</c:v>
                  </c:pt>
                  <c:pt idx="115">
                    <c:v>2013/9/15</c:v>
                  </c:pt>
                  <c:pt idx="116">
                    <c:v>2013/9/15</c:v>
                  </c:pt>
                  <c:pt idx="117">
                    <c:v>2013/9/15</c:v>
                  </c:pt>
                  <c:pt idx="118">
                    <c:v>2013/9/15</c:v>
                  </c:pt>
                  <c:pt idx="119">
                    <c:v>2013/9/15</c:v>
                  </c:pt>
                  <c:pt idx="120">
                    <c:v>2013/9/15</c:v>
                  </c:pt>
                  <c:pt idx="121">
                    <c:v>2013/9/15</c:v>
                  </c:pt>
                  <c:pt idx="122">
                    <c:v>2013/9/19</c:v>
                  </c:pt>
                  <c:pt idx="123">
                    <c:v>2013/10/27</c:v>
                  </c:pt>
                  <c:pt idx="124">
                    <c:v>2013/12/1</c:v>
                  </c:pt>
                  <c:pt idx="125">
                    <c:v>2013/10/27</c:v>
                  </c:pt>
                  <c:pt idx="126">
                    <c:v>2013/10/27</c:v>
                  </c:pt>
                  <c:pt idx="127">
                    <c:v>2013/10/27</c:v>
                  </c:pt>
                  <c:pt idx="128">
                    <c:v>2013/11/15</c:v>
                  </c:pt>
                  <c:pt idx="129">
                    <c:v>2013/10/27</c:v>
                  </c:pt>
                  <c:pt idx="130">
                    <c:v>2013/10/27</c:v>
                  </c:pt>
                  <c:pt idx="131">
                    <c:v>2013/10/27</c:v>
                  </c:pt>
                  <c:pt idx="132">
                    <c:v>2013/10/27</c:v>
                  </c:pt>
                  <c:pt idx="133">
                    <c:v>2013/10/27</c:v>
                  </c:pt>
                  <c:pt idx="134">
                    <c:v>2013/10/27</c:v>
                  </c:pt>
                  <c:pt idx="135">
                    <c:v>2013/10/27</c:v>
                  </c:pt>
                  <c:pt idx="136">
                    <c:v>2013/10/27</c:v>
                  </c:pt>
                  <c:pt idx="137">
                    <c:v>2013/10/27</c:v>
                  </c:pt>
                  <c:pt idx="138">
                    <c:v>2013/10/27</c:v>
                  </c:pt>
                  <c:pt idx="139">
                    <c:v>2013/10/27</c:v>
                  </c:pt>
                  <c:pt idx="140">
                    <c:v>2013/10/27</c:v>
                  </c:pt>
                  <c:pt idx="141">
                    <c:v>2013/10/27</c:v>
                  </c:pt>
                  <c:pt idx="142">
                    <c:v>2013/10/27</c:v>
                  </c:pt>
                  <c:pt idx="143">
                    <c:v>2013/10/27</c:v>
                  </c:pt>
                  <c:pt idx="144">
                    <c:v>2013/10/27</c:v>
                  </c:pt>
                  <c:pt idx="145">
                    <c:v>2013/10/27</c:v>
                  </c:pt>
                  <c:pt idx="146">
                    <c:v>2013/10/27</c:v>
                  </c:pt>
                  <c:pt idx="147">
                    <c:v>2013/10/27</c:v>
                  </c:pt>
                  <c:pt idx="148">
                    <c:v>2013/10/27</c:v>
                  </c:pt>
                  <c:pt idx="149">
                    <c:v>2013/10/27</c:v>
                  </c:pt>
                  <c:pt idx="150">
                    <c:v>2013/10/27</c:v>
                  </c:pt>
                  <c:pt idx="151">
                    <c:v>2013/10/27</c:v>
                  </c:pt>
                  <c:pt idx="152">
                    <c:v>2013/10/27</c:v>
                  </c:pt>
                  <c:pt idx="153">
                    <c:v>2013/10/27</c:v>
                  </c:pt>
                  <c:pt idx="154">
                    <c:v>2013/10/27</c:v>
                  </c:pt>
                  <c:pt idx="155">
                    <c:v>2013/10/27</c:v>
                  </c:pt>
                  <c:pt idx="156">
                    <c:v>2013/10/27</c:v>
                  </c:pt>
                  <c:pt idx="157">
                    <c:v>2013/10/27</c:v>
                  </c:pt>
                  <c:pt idx="158">
                    <c:v>2013/10/27</c:v>
                  </c:pt>
                  <c:pt idx="159">
                    <c:v>2013/10/27</c:v>
                  </c:pt>
                  <c:pt idx="160">
                    <c:v>2013/11/10</c:v>
                  </c:pt>
                  <c:pt idx="161">
                    <c:v>2013/11/7</c:v>
                  </c:pt>
                  <c:pt idx="162">
                    <c:v>2013/11/7</c:v>
                  </c:pt>
                  <c:pt idx="163">
                    <c:v>2013/11/7</c:v>
                  </c:pt>
                  <c:pt idx="164">
                    <c:v>2013/11/18</c:v>
                  </c:pt>
                  <c:pt idx="165">
                    <c:v>2013/12/5</c:v>
                  </c:pt>
                  <c:pt idx="166">
                    <c:v>2013/12/2</c:v>
                  </c:pt>
                  <c:pt idx="167">
                    <c:v>2013/12/10</c:v>
                  </c:pt>
                  <c:pt idx="168">
                    <c:v>2013/12/10</c:v>
                  </c:pt>
                  <c:pt idx="169">
                    <c:v>2014/1/10</c:v>
                  </c:pt>
                  <c:pt idx="170">
                    <c:v>2014/1/26</c:v>
                  </c:pt>
                  <c:pt idx="171">
                    <c:v>2014/2/10</c:v>
                  </c:pt>
                  <c:pt idx="172">
                    <c:v>2014/3/1</c:v>
                  </c:pt>
                  <c:pt idx="173">
                    <c:v>2014/3/1</c:v>
                  </c:pt>
                  <c:pt idx="174">
                    <c:v>2014/3/12</c:v>
                  </c:pt>
                </c:lvl>
                <c:lvl>
                  <c:pt idx="0">
                    <c:v>14</c:v>
                  </c:pt>
                  <c:pt idx="1">
                    <c:v>4</c:v>
                  </c:pt>
                  <c:pt idx="2">
                    <c:v>14</c:v>
                  </c:pt>
                  <c:pt idx="3">
                    <c:v>14</c:v>
                  </c:pt>
                  <c:pt idx="4">
                    <c:v>28</c:v>
                  </c:pt>
                  <c:pt idx="5">
                    <c:v>14</c:v>
                  </c:pt>
                  <c:pt idx="6">
                    <c:v>14</c:v>
                  </c:pt>
                  <c:pt idx="7">
                    <c:v>14</c:v>
                  </c:pt>
                  <c:pt idx="8">
                    <c:v>14</c:v>
                  </c:pt>
                  <c:pt idx="9">
                    <c:v>84</c:v>
                  </c:pt>
                  <c:pt idx="10">
                    <c:v>56</c:v>
                  </c:pt>
                  <c:pt idx="11">
                    <c:v>42</c:v>
                  </c:pt>
                  <c:pt idx="12">
                    <c:v>56</c:v>
                  </c:pt>
                  <c:pt idx="13">
                    <c:v>14</c:v>
                  </c:pt>
                  <c:pt idx="14">
                    <c:v>14</c:v>
                  </c:pt>
                  <c:pt idx="15">
                    <c:v>14</c:v>
                  </c:pt>
                  <c:pt idx="16">
                    <c:v>14</c:v>
                  </c:pt>
                  <c:pt idx="17">
                    <c:v>14</c:v>
                  </c:pt>
                  <c:pt idx="18">
                    <c:v>28</c:v>
                  </c:pt>
                  <c:pt idx="19">
                    <c:v>28</c:v>
                  </c:pt>
                  <c:pt idx="20">
                    <c:v>28</c:v>
                  </c:pt>
                  <c:pt idx="21">
                    <c:v>14</c:v>
                  </c:pt>
                  <c:pt idx="22">
                    <c:v>14</c:v>
                  </c:pt>
                  <c:pt idx="23">
                    <c:v>14</c:v>
                  </c:pt>
                  <c:pt idx="24">
                    <c:v>14</c:v>
                  </c:pt>
                  <c:pt idx="25">
                    <c:v>14</c:v>
                  </c:pt>
                  <c:pt idx="26">
                    <c:v>1</c:v>
                  </c:pt>
                  <c:pt idx="27">
                    <c:v>14</c:v>
                  </c:pt>
                  <c:pt idx="28">
                    <c:v>4</c:v>
                  </c:pt>
                  <c:pt idx="29">
                    <c:v>6</c:v>
                  </c:pt>
                  <c:pt idx="30">
                    <c:v>14</c:v>
                  </c:pt>
                  <c:pt idx="31">
                    <c:v>28</c:v>
                  </c:pt>
                  <c:pt idx="32">
                    <c:v>14</c:v>
                  </c:pt>
                  <c:pt idx="33">
                    <c:v>14</c:v>
                  </c:pt>
                  <c:pt idx="34">
                    <c:v>14</c:v>
                  </c:pt>
                  <c:pt idx="35">
                    <c:v>8</c:v>
                  </c:pt>
                  <c:pt idx="36">
                    <c:v>14</c:v>
                  </c:pt>
                  <c:pt idx="37">
                    <c:v>14</c:v>
                  </c:pt>
                  <c:pt idx="38">
                    <c:v>14</c:v>
                  </c:pt>
                  <c:pt idx="39">
                    <c:v>14</c:v>
                  </c:pt>
                  <c:pt idx="40">
                    <c:v>14</c:v>
                  </c:pt>
                  <c:pt idx="41">
                    <c:v>14</c:v>
                  </c:pt>
                  <c:pt idx="42">
                    <c:v>14</c:v>
                  </c:pt>
                  <c:pt idx="43">
                    <c:v>14</c:v>
                  </c:pt>
                  <c:pt idx="44">
                    <c:v>14</c:v>
                  </c:pt>
                  <c:pt idx="45">
                    <c:v>14</c:v>
                  </c:pt>
                  <c:pt idx="46">
                    <c:v>14</c:v>
                  </c:pt>
                  <c:pt idx="47">
                    <c:v>14</c:v>
                  </c:pt>
                  <c:pt idx="48">
                    <c:v>6</c:v>
                  </c:pt>
                  <c:pt idx="49">
                    <c:v>14</c:v>
                  </c:pt>
                  <c:pt idx="50">
                    <c:v>6</c:v>
                  </c:pt>
                  <c:pt idx="51">
                    <c:v>14</c:v>
                  </c:pt>
                  <c:pt idx="52">
                    <c:v>8</c:v>
                  </c:pt>
                  <c:pt idx="53">
                    <c:v>14</c:v>
                  </c:pt>
                  <c:pt idx="54">
                    <c:v>14</c:v>
                  </c:pt>
                  <c:pt idx="55">
                    <c:v>14</c:v>
                  </c:pt>
                  <c:pt idx="56">
                    <c:v>14</c:v>
                  </c:pt>
                  <c:pt idx="57">
                    <c:v>14</c:v>
                  </c:pt>
                  <c:pt idx="58">
                    <c:v>14</c:v>
                  </c:pt>
                  <c:pt idx="59">
                    <c:v>4</c:v>
                  </c:pt>
                  <c:pt idx="60">
                    <c:v>8</c:v>
                  </c:pt>
                  <c:pt idx="61">
                    <c:v>14</c:v>
                  </c:pt>
                  <c:pt idx="62">
                    <c:v>14</c:v>
                  </c:pt>
                  <c:pt idx="63">
                    <c:v>14</c:v>
                  </c:pt>
                  <c:pt idx="64">
                    <c:v>14</c:v>
                  </c:pt>
                  <c:pt idx="65">
                    <c:v>8</c:v>
                  </c:pt>
                  <c:pt idx="66">
                    <c:v>6</c:v>
                  </c:pt>
                  <c:pt idx="67">
                    <c:v>8</c:v>
                  </c:pt>
                  <c:pt idx="68">
                    <c:v>8</c:v>
                  </c:pt>
                  <c:pt idx="69">
                    <c:v>6</c:v>
                  </c:pt>
                  <c:pt idx="70">
                    <c:v>14</c:v>
                  </c:pt>
                  <c:pt idx="71">
                    <c:v>6</c:v>
                  </c:pt>
                  <c:pt idx="72">
                    <c:v>8</c:v>
                  </c:pt>
                  <c:pt idx="73">
                    <c:v>14</c:v>
                  </c:pt>
                  <c:pt idx="74">
                    <c:v>6</c:v>
                  </c:pt>
                  <c:pt idx="75">
                    <c:v>14</c:v>
                  </c:pt>
                  <c:pt idx="76">
                    <c:v>14</c:v>
                  </c:pt>
                  <c:pt idx="77">
                    <c:v>14</c:v>
                  </c:pt>
                  <c:pt idx="78">
                    <c:v>14</c:v>
                  </c:pt>
                  <c:pt idx="79">
                    <c:v>6</c:v>
                  </c:pt>
                  <c:pt idx="80">
                    <c:v>14</c:v>
                  </c:pt>
                  <c:pt idx="81">
                    <c:v>14</c:v>
                  </c:pt>
                  <c:pt idx="82">
                    <c:v>14</c:v>
                  </c:pt>
                  <c:pt idx="83">
                    <c:v>14</c:v>
                  </c:pt>
                  <c:pt idx="84">
                    <c:v>14</c:v>
                  </c:pt>
                  <c:pt idx="85">
                    <c:v>14</c:v>
                  </c:pt>
                  <c:pt idx="86">
                    <c:v>14</c:v>
                  </c:pt>
                  <c:pt idx="87">
                    <c:v>14</c:v>
                  </c:pt>
                  <c:pt idx="88">
                    <c:v>14</c:v>
                  </c:pt>
                  <c:pt idx="89">
                    <c:v>14</c:v>
                  </c:pt>
                  <c:pt idx="90">
                    <c:v>14</c:v>
                  </c:pt>
                  <c:pt idx="91">
                    <c:v>14</c:v>
                  </c:pt>
                  <c:pt idx="92">
                    <c:v>6</c:v>
                  </c:pt>
                  <c:pt idx="93">
                    <c:v>6</c:v>
                  </c:pt>
                  <c:pt idx="94">
                    <c:v>8</c:v>
                  </c:pt>
                  <c:pt idx="95">
                    <c:v>14</c:v>
                  </c:pt>
                  <c:pt idx="96">
                    <c:v>6</c:v>
                  </c:pt>
                  <c:pt idx="97">
                    <c:v>14</c:v>
                  </c:pt>
                  <c:pt idx="98">
                    <c:v>14</c:v>
                  </c:pt>
                  <c:pt idx="99">
                    <c:v>14</c:v>
                  </c:pt>
                  <c:pt idx="100">
                    <c:v>14</c:v>
                  </c:pt>
                  <c:pt idx="101">
                    <c:v>14</c:v>
                  </c:pt>
                  <c:pt idx="102">
                    <c:v>14</c:v>
                  </c:pt>
                  <c:pt idx="103">
                    <c:v>8</c:v>
                  </c:pt>
                  <c:pt idx="104">
                    <c:v>8</c:v>
                  </c:pt>
                  <c:pt idx="105">
                    <c:v>14</c:v>
                  </c:pt>
                  <c:pt idx="106">
                    <c:v>6</c:v>
                  </c:pt>
                  <c:pt idx="107">
                    <c:v>8</c:v>
                  </c:pt>
                  <c:pt idx="108">
                    <c:v>14</c:v>
                  </c:pt>
                  <c:pt idx="109">
                    <c:v>14</c:v>
                  </c:pt>
                  <c:pt idx="110">
                    <c:v>14</c:v>
                  </c:pt>
                  <c:pt idx="111">
                    <c:v>14</c:v>
                  </c:pt>
                  <c:pt idx="112">
                    <c:v>8</c:v>
                  </c:pt>
                  <c:pt idx="113">
                    <c:v>6</c:v>
                  </c:pt>
                  <c:pt idx="114">
                    <c:v>8</c:v>
                  </c:pt>
                  <c:pt idx="115">
                    <c:v>14</c:v>
                  </c:pt>
                  <c:pt idx="116">
                    <c:v>8</c:v>
                  </c:pt>
                  <c:pt idx="117">
                    <c:v>14</c:v>
                  </c:pt>
                  <c:pt idx="118">
                    <c:v>6</c:v>
                  </c:pt>
                  <c:pt idx="119">
                    <c:v>14</c:v>
                  </c:pt>
                  <c:pt idx="120">
                    <c:v>14</c:v>
                  </c:pt>
                  <c:pt idx="121">
                    <c:v>6</c:v>
                  </c:pt>
                  <c:pt idx="122">
                    <c:v>6</c:v>
                  </c:pt>
                  <c:pt idx="123">
                    <c:v>14</c:v>
                  </c:pt>
                  <c:pt idx="124">
                    <c:v>10</c:v>
                  </c:pt>
                  <c:pt idx="125">
                    <c:v>14</c:v>
                  </c:pt>
                  <c:pt idx="126">
                    <c:v>6</c:v>
                  </c:pt>
                  <c:pt idx="127">
                    <c:v>14</c:v>
                  </c:pt>
                  <c:pt idx="128">
                    <c:v>14</c:v>
                  </c:pt>
                  <c:pt idx="129">
                    <c:v>14</c:v>
                  </c:pt>
                  <c:pt idx="130">
                    <c:v>14</c:v>
                  </c:pt>
                  <c:pt idx="131">
                    <c:v>14</c:v>
                  </c:pt>
                  <c:pt idx="132">
                    <c:v>8</c:v>
                  </c:pt>
                  <c:pt idx="133">
                    <c:v>14</c:v>
                  </c:pt>
                  <c:pt idx="134">
                    <c:v>14</c:v>
                  </c:pt>
                  <c:pt idx="135">
                    <c:v>14</c:v>
                  </c:pt>
                  <c:pt idx="136">
                    <c:v>14</c:v>
                  </c:pt>
                  <c:pt idx="137">
                    <c:v>14</c:v>
                  </c:pt>
                  <c:pt idx="138">
                    <c:v>8</c:v>
                  </c:pt>
                  <c:pt idx="139">
                    <c:v>6</c:v>
                  </c:pt>
                  <c:pt idx="140">
                    <c:v>14</c:v>
                  </c:pt>
                  <c:pt idx="141">
                    <c:v>6</c:v>
                  </c:pt>
                  <c:pt idx="142">
                    <c:v>8</c:v>
                  </c:pt>
                  <c:pt idx="143">
                    <c:v>6</c:v>
                  </c:pt>
                  <c:pt idx="144">
                    <c:v>14</c:v>
                  </c:pt>
                  <c:pt idx="145">
                    <c:v>14</c:v>
                  </c:pt>
                  <c:pt idx="146">
                    <c:v>14</c:v>
                  </c:pt>
                  <c:pt idx="147">
                    <c:v>14</c:v>
                  </c:pt>
                  <c:pt idx="148">
                    <c:v>14</c:v>
                  </c:pt>
                  <c:pt idx="149">
                    <c:v>14</c:v>
                  </c:pt>
                  <c:pt idx="150">
                    <c:v>14</c:v>
                  </c:pt>
                  <c:pt idx="151">
                    <c:v>14</c:v>
                  </c:pt>
                  <c:pt idx="152">
                    <c:v>6</c:v>
                  </c:pt>
                  <c:pt idx="153">
                    <c:v>8</c:v>
                  </c:pt>
                  <c:pt idx="154">
                    <c:v>6</c:v>
                  </c:pt>
                  <c:pt idx="155">
                    <c:v>6</c:v>
                  </c:pt>
                  <c:pt idx="156">
                    <c:v>14</c:v>
                  </c:pt>
                  <c:pt idx="157">
                    <c:v>14</c:v>
                  </c:pt>
                  <c:pt idx="158">
                    <c:v>14</c:v>
                  </c:pt>
                  <c:pt idx="159">
                    <c:v>14</c:v>
                  </c:pt>
                  <c:pt idx="160">
                    <c:v>14</c:v>
                  </c:pt>
                  <c:pt idx="161">
                    <c:v>14</c:v>
                  </c:pt>
                  <c:pt idx="162">
                    <c:v>14</c:v>
                  </c:pt>
                  <c:pt idx="163">
                    <c:v>14</c:v>
                  </c:pt>
                  <c:pt idx="164">
                    <c:v>4</c:v>
                  </c:pt>
                  <c:pt idx="165">
                    <c:v>8</c:v>
                  </c:pt>
                  <c:pt idx="166">
                    <c:v>14</c:v>
                  </c:pt>
                  <c:pt idx="167">
                    <c:v>14</c:v>
                  </c:pt>
                  <c:pt idx="168">
                    <c:v>14</c:v>
                  </c:pt>
                  <c:pt idx="169">
                    <c:v>14</c:v>
                  </c:pt>
                  <c:pt idx="170">
                    <c:v>14</c:v>
                  </c:pt>
                  <c:pt idx="171">
                    <c:v>14</c:v>
                  </c:pt>
                  <c:pt idx="172">
                    <c:v>14</c:v>
                  </c:pt>
                  <c:pt idx="173">
                    <c:v>14</c:v>
                  </c:pt>
                  <c:pt idx="174">
                    <c:v>14</c:v>
                  </c:pt>
                </c:lvl>
                <c:lvl>
                  <c:pt idx="0">
                    <c:v>正班</c:v>
                  </c:pt>
                  <c:pt idx="1">
                    <c:v>正班</c:v>
                  </c:pt>
                  <c:pt idx="2">
                    <c:v>正班</c:v>
                  </c:pt>
                  <c:pt idx="3">
                    <c:v>正班</c:v>
                  </c:pt>
                  <c:pt idx="4">
                    <c:v>正班</c:v>
                  </c:pt>
                  <c:pt idx="5">
                    <c:v>正班</c:v>
                  </c:pt>
                  <c:pt idx="6">
                    <c:v>正班</c:v>
                  </c:pt>
                  <c:pt idx="7">
                    <c:v>正班</c:v>
                  </c:pt>
                  <c:pt idx="8">
                    <c:v>正班</c:v>
                  </c:pt>
                  <c:pt idx="9">
                    <c:v>正班</c:v>
                  </c:pt>
                  <c:pt idx="10">
                    <c:v>正班</c:v>
                  </c:pt>
                  <c:pt idx="11">
                    <c:v>正班</c:v>
                  </c:pt>
                  <c:pt idx="12">
                    <c:v>正班</c:v>
                  </c:pt>
                  <c:pt idx="13">
                    <c:v>正班</c:v>
                  </c:pt>
                  <c:pt idx="14">
                    <c:v>正班</c:v>
                  </c:pt>
                  <c:pt idx="15">
                    <c:v>正班</c:v>
                  </c:pt>
                  <c:pt idx="16">
                    <c:v>正班</c:v>
                  </c:pt>
                  <c:pt idx="17">
                    <c:v>正班</c:v>
                  </c:pt>
                  <c:pt idx="18">
                    <c:v>正班</c:v>
                  </c:pt>
                  <c:pt idx="19">
                    <c:v>正班</c:v>
                  </c:pt>
                  <c:pt idx="20">
                    <c:v>正班</c:v>
                  </c:pt>
                  <c:pt idx="21">
                    <c:v>正班</c:v>
                  </c:pt>
                  <c:pt idx="22">
                    <c:v>正班</c:v>
                  </c:pt>
                  <c:pt idx="23">
                    <c:v>正班</c:v>
                  </c:pt>
                  <c:pt idx="24">
                    <c:v>正班</c:v>
                  </c:pt>
                  <c:pt idx="25">
                    <c:v>正班</c:v>
                  </c:pt>
                  <c:pt idx="26">
                    <c:v>正班</c:v>
                  </c:pt>
                  <c:pt idx="27">
                    <c:v>正班</c:v>
                  </c:pt>
                  <c:pt idx="28">
                    <c:v>正班</c:v>
                  </c:pt>
                  <c:pt idx="29">
                    <c:v>正班</c:v>
                  </c:pt>
                  <c:pt idx="30">
                    <c:v>正班</c:v>
                  </c:pt>
                  <c:pt idx="31">
                    <c:v>正班</c:v>
                  </c:pt>
                  <c:pt idx="32">
                    <c:v>正班</c:v>
                  </c:pt>
                  <c:pt idx="33">
                    <c:v>正班</c:v>
                  </c:pt>
                  <c:pt idx="34">
                    <c:v>正班</c:v>
                  </c:pt>
                  <c:pt idx="35">
                    <c:v>正班</c:v>
                  </c:pt>
                  <c:pt idx="36">
                    <c:v>正班</c:v>
                  </c:pt>
                  <c:pt idx="37">
                    <c:v>正班</c:v>
                  </c:pt>
                  <c:pt idx="38">
                    <c:v>正班</c:v>
                  </c:pt>
                  <c:pt idx="39">
                    <c:v>正班</c:v>
                  </c:pt>
                  <c:pt idx="40">
                    <c:v>正班</c:v>
                  </c:pt>
                  <c:pt idx="41">
                    <c:v>正班</c:v>
                  </c:pt>
                  <c:pt idx="42">
                    <c:v>正班</c:v>
                  </c:pt>
                  <c:pt idx="43">
                    <c:v>正班</c:v>
                  </c:pt>
                  <c:pt idx="44">
                    <c:v>正班</c:v>
                  </c:pt>
                  <c:pt idx="45">
                    <c:v>正班</c:v>
                  </c:pt>
                  <c:pt idx="46">
                    <c:v>正班</c:v>
                  </c:pt>
                  <c:pt idx="47">
                    <c:v>正班</c:v>
                  </c:pt>
                  <c:pt idx="48">
                    <c:v>正班</c:v>
                  </c:pt>
                  <c:pt idx="49">
                    <c:v>正班</c:v>
                  </c:pt>
                  <c:pt idx="50">
                    <c:v>正班</c:v>
                  </c:pt>
                  <c:pt idx="51">
                    <c:v>正班</c:v>
                  </c:pt>
                  <c:pt idx="52">
                    <c:v>正班</c:v>
                  </c:pt>
                  <c:pt idx="53">
                    <c:v>正班</c:v>
                  </c:pt>
                  <c:pt idx="54">
                    <c:v>正班</c:v>
                  </c:pt>
                  <c:pt idx="55">
                    <c:v>正班</c:v>
                  </c:pt>
                  <c:pt idx="56">
                    <c:v>正班</c:v>
                  </c:pt>
                  <c:pt idx="57">
                    <c:v>正班</c:v>
                  </c:pt>
                  <c:pt idx="58">
                    <c:v>正班</c:v>
                  </c:pt>
                  <c:pt idx="59">
                    <c:v>正班</c:v>
                  </c:pt>
                  <c:pt idx="60">
                    <c:v>正班</c:v>
                  </c:pt>
                  <c:pt idx="61">
                    <c:v>正班</c:v>
                  </c:pt>
                  <c:pt idx="62">
                    <c:v>正班</c:v>
                  </c:pt>
                  <c:pt idx="63">
                    <c:v>正班</c:v>
                  </c:pt>
                  <c:pt idx="64">
                    <c:v>正班</c:v>
                  </c:pt>
                  <c:pt idx="65">
                    <c:v>正班</c:v>
                  </c:pt>
                  <c:pt idx="66">
                    <c:v>正班</c:v>
                  </c:pt>
                  <c:pt idx="67">
                    <c:v>正班</c:v>
                  </c:pt>
                  <c:pt idx="68">
                    <c:v>正班</c:v>
                  </c:pt>
                  <c:pt idx="69">
                    <c:v>正班</c:v>
                  </c:pt>
                  <c:pt idx="70">
                    <c:v>正班</c:v>
                  </c:pt>
                  <c:pt idx="71">
                    <c:v>正班</c:v>
                  </c:pt>
                  <c:pt idx="72">
                    <c:v>正班</c:v>
                  </c:pt>
                  <c:pt idx="73">
                    <c:v>正班</c:v>
                  </c:pt>
                  <c:pt idx="74">
                    <c:v>正班</c:v>
                  </c:pt>
                  <c:pt idx="75">
                    <c:v>正班</c:v>
                  </c:pt>
                  <c:pt idx="76">
                    <c:v>旅游包机</c:v>
                  </c:pt>
                  <c:pt idx="77">
                    <c:v>正班</c:v>
                  </c:pt>
                  <c:pt idx="78">
                    <c:v>正班</c:v>
                  </c:pt>
                  <c:pt idx="79">
                    <c:v>正班</c:v>
                  </c:pt>
                  <c:pt idx="80">
                    <c:v>正班</c:v>
                  </c:pt>
                  <c:pt idx="81">
                    <c:v>正班</c:v>
                  </c:pt>
                  <c:pt idx="82">
                    <c:v>正班</c:v>
                  </c:pt>
                  <c:pt idx="83">
                    <c:v>正班</c:v>
                  </c:pt>
                  <c:pt idx="84">
                    <c:v>正班</c:v>
                  </c:pt>
                  <c:pt idx="85">
                    <c:v>正班</c:v>
                  </c:pt>
                  <c:pt idx="86">
                    <c:v>正班</c:v>
                  </c:pt>
                  <c:pt idx="87">
                    <c:v>正班</c:v>
                  </c:pt>
                  <c:pt idx="88">
                    <c:v>正班</c:v>
                  </c:pt>
                  <c:pt idx="89">
                    <c:v>正班</c:v>
                  </c:pt>
                  <c:pt idx="90">
                    <c:v>正班</c:v>
                  </c:pt>
                  <c:pt idx="91">
                    <c:v>正班</c:v>
                  </c:pt>
                  <c:pt idx="92">
                    <c:v>旅游包机</c:v>
                  </c:pt>
                  <c:pt idx="93">
                    <c:v>旅游包机</c:v>
                  </c:pt>
                  <c:pt idx="94">
                    <c:v>正班</c:v>
                  </c:pt>
                  <c:pt idx="95">
                    <c:v>正班</c:v>
                  </c:pt>
                  <c:pt idx="96">
                    <c:v>正班</c:v>
                  </c:pt>
                  <c:pt idx="97">
                    <c:v>正班</c:v>
                  </c:pt>
                  <c:pt idx="98">
                    <c:v>正班</c:v>
                  </c:pt>
                  <c:pt idx="99">
                    <c:v>正班</c:v>
                  </c:pt>
                  <c:pt idx="100">
                    <c:v>正班</c:v>
                  </c:pt>
                  <c:pt idx="101">
                    <c:v>正班</c:v>
                  </c:pt>
                  <c:pt idx="102">
                    <c:v>正班</c:v>
                  </c:pt>
                  <c:pt idx="103">
                    <c:v>正班</c:v>
                  </c:pt>
                  <c:pt idx="104">
                    <c:v>正班</c:v>
                  </c:pt>
                  <c:pt idx="105">
                    <c:v>正班</c:v>
                  </c:pt>
                  <c:pt idx="106">
                    <c:v>正班</c:v>
                  </c:pt>
                  <c:pt idx="107">
                    <c:v>正班</c:v>
                  </c:pt>
                  <c:pt idx="108">
                    <c:v>正班</c:v>
                  </c:pt>
                  <c:pt idx="109">
                    <c:v>正班</c:v>
                  </c:pt>
                  <c:pt idx="110">
                    <c:v>正班</c:v>
                  </c:pt>
                  <c:pt idx="111">
                    <c:v>正班</c:v>
                  </c:pt>
                  <c:pt idx="112">
                    <c:v>正班</c:v>
                  </c:pt>
                  <c:pt idx="113">
                    <c:v>正班</c:v>
                  </c:pt>
                  <c:pt idx="114">
                    <c:v>旅游包机</c:v>
                  </c:pt>
                  <c:pt idx="115">
                    <c:v>正班</c:v>
                  </c:pt>
                  <c:pt idx="116">
                    <c:v>正班</c:v>
                  </c:pt>
                  <c:pt idx="117">
                    <c:v>正班</c:v>
                  </c:pt>
                  <c:pt idx="118">
                    <c:v>正班</c:v>
                  </c:pt>
                  <c:pt idx="119">
                    <c:v>正班</c:v>
                  </c:pt>
                  <c:pt idx="120">
                    <c:v>正班</c:v>
                  </c:pt>
                  <c:pt idx="121">
                    <c:v>正班</c:v>
                  </c:pt>
                  <c:pt idx="122">
                    <c:v>正班</c:v>
                  </c:pt>
                  <c:pt idx="123">
                    <c:v>正班</c:v>
                  </c:pt>
                  <c:pt idx="124">
                    <c:v>正班</c:v>
                  </c:pt>
                  <c:pt idx="125">
                    <c:v>正班</c:v>
                  </c:pt>
                  <c:pt idx="126">
                    <c:v>正班</c:v>
                  </c:pt>
                  <c:pt idx="127">
                    <c:v>正班</c:v>
                  </c:pt>
                  <c:pt idx="128">
                    <c:v>正班</c:v>
                  </c:pt>
                  <c:pt idx="129">
                    <c:v>正班</c:v>
                  </c:pt>
                  <c:pt idx="130">
                    <c:v>正班</c:v>
                  </c:pt>
                  <c:pt idx="131">
                    <c:v>正班</c:v>
                  </c:pt>
                  <c:pt idx="132">
                    <c:v>正班</c:v>
                  </c:pt>
                  <c:pt idx="133">
                    <c:v>正班</c:v>
                  </c:pt>
                  <c:pt idx="134">
                    <c:v>正班</c:v>
                  </c:pt>
                  <c:pt idx="135">
                    <c:v>正班</c:v>
                  </c:pt>
                  <c:pt idx="136">
                    <c:v>正班</c:v>
                  </c:pt>
                  <c:pt idx="137">
                    <c:v>正班</c:v>
                  </c:pt>
                  <c:pt idx="138">
                    <c:v>正班</c:v>
                  </c:pt>
                  <c:pt idx="139">
                    <c:v>正班</c:v>
                  </c:pt>
                  <c:pt idx="140">
                    <c:v>正班</c:v>
                  </c:pt>
                  <c:pt idx="141">
                    <c:v>正班</c:v>
                  </c:pt>
                  <c:pt idx="142">
                    <c:v>正班</c:v>
                  </c:pt>
                  <c:pt idx="143">
                    <c:v>正班</c:v>
                  </c:pt>
                  <c:pt idx="144">
                    <c:v>正班</c:v>
                  </c:pt>
                  <c:pt idx="145">
                    <c:v>正班</c:v>
                  </c:pt>
                  <c:pt idx="146">
                    <c:v>正班</c:v>
                  </c:pt>
                  <c:pt idx="147">
                    <c:v>正班</c:v>
                  </c:pt>
                  <c:pt idx="148">
                    <c:v>正班</c:v>
                  </c:pt>
                  <c:pt idx="149">
                    <c:v>正班</c:v>
                  </c:pt>
                  <c:pt idx="150">
                    <c:v>正班</c:v>
                  </c:pt>
                  <c:pt idx="151">
                    <c:v>正班</c:v>
                  </c:pt>
                  <c:pt idx="152">
                    <c:v>正班</c:v>
                  </c:pt>
                  <c:pt idx="153">
                    <c:v>正班</c:v>
                  </c:pt>
                  <c:pt idx="154">
                    <c:v>正班</c:v>
                  </c:pt>
                  <c:pt idx="155">
                    <c:v>正班</c:v>
                  </c:pt>
                  <c:pt idx="156">
                    <c:v>正班</c:v>
                  </c:pt>
                  <c:pt idx="157">
                    <c:v>正班</c:v>
                  </c:pt>
                  <c:pt idx="158">
                    <c:v>正班</c:v>
                  </c:pt>
                  <c:pt idx="159">
                    <c:v>正班</c:v>
                  </c:pt>
                  <c:pt idx="160">
                    <c:v>正班</c:v>
                  </c:pt>
                  <c:pt idx="161">
                    <c:v>正班</c:v>
                  </c:pt>
                  <c:pt idx="162">
                    <c:v>正班</c:v>
                  </c:pt>
                  <c:pt idx="163">
                    <c:v>正班</c:v>
                  </c:pt>
                  <c:pt idx="164">
                    <c:v>正班</c:v>
                  </c:pt>
                  <c:pt idx="165">
                    <c:v>正班</c:v>
                  </c:pt>
                  <c:pt idx="166">
                    <c:v>正班</c:v>
                  </c:pt>
                  <c:pt idx="167">
                    <c:v>正班</c:v>
                  </c:pt>
                  <c:pt idx="168">
                    <c:v>正班</c:v>
                  </c:pt>
                  <c:pt idx="169">
                    <c:v>正班</c:v>
                  </c:pt>
                  <c:pt idx="170">
                    <c:v>正班</c:v>
                  </c:pt>
                  <c:pt idx="171">
                    <c:v>正班</c:v>
                  </c:pt>
                  <c:pt idx="172">
                    <c:v>正班</c:v>
                  </c:pt>
                  <c:pt idx="173">
                    <c:v>正班</c:v>
                  </c:pt>
                  <c:pt idx="174">
                    <c:v>正班</c:v>
                  </c:pt>
                </c:lvl>
                <c:lvl>
                  <c:pt idx="0">
                    <c:v>天津-乌鲁木齐</c:v>
                  </c:pt>
                  <c:pt idx="1">
                    <c:v>包头-武汉</c:v>
                  </c:pt>
                  <c:pt idx="2">
                    <c:v>呼和浩特-长沙</c:v>
                  </c:pt>
                  <c:pt idx="3">
                    <c:v>天津-哈尔滨</c:v>
                  </c:pt>
                  <c:pt idx="4">
                    <c:v>天津-三亚</c:v>
                  </c:pt>
                  <c:pt idx="5">
                    <c:v>天津-厦门</c:v>
                  </c:pt>
                  <c:pt idx="6">
                    <c:v>呼和浩特-赤峰</c:v>
                  </c:pt>
                  <c:pt idx="7">
                    <c:v>呼和浩特-海拉尔</c:v>
                  </c:pt>
                  <c:pt idx="8">
                    <c:v>北京南苑-满洲里</c:v>
                  </c:pt>
                  <c:pt idx="9">
                    <c:v>北京南苑-鄂尔多斯</c:v>
                  </c:pt>
                  <c:pt idx="10">
                    <c:v>北京南苑-呼和浩特</c:v>
                  </c:pt>
                  <c:pt idx="11">
                    <c:v>北京南苑-海拉尔</c:v>
                  </c:pt>
                  <c:pt idx="12">
                    <c:v>北京南苑-包头</c:v>
                  </c:pt>
                  <c:pt idx="13">
                    <c:v>北京南苑-长治</c:v>
                  </c:pt>
                  <c:pt idx="14">
                    <c:v>天津-郑州-贵阳</c:v>
                  </c:pt>
                  <c:pt idx="15">
                    <c:v>呼和浩特-满洲里</c:v>
                  </c:pt>
                  <c:pt idx="16">
                    <c:v>呼和浩特-通辽</c:v>
                  </c:pt>
                  <c:pt idx="17">
                    <c:v>天津-温州</c:v>
                  </c:pt>
                  <c:pt idx="18">
                    <c:v>海拉尔-呼和浩特</c:v>
                  </c:pt>
                  <c:pt idx="19">
                    <c:v>太原-天津</c:v>
                  </c:pt>
                  <c:pt idx="20">
                    <c:v>天津-杭州</c:v>
                  </c:pt>
                  <c:pt idx="21">
                    <c:v>天津-南京</c:v>
                  </c:pt>
                  <c:pt idx="22">
                    <c:v>呼和浩特-赤峰-大连</c:v>
                  </c:pt>
                  <c:pt idx="23">
                    <c:v>太原-榆林-银川</c:v>
                  </c:pt>
                  <c:pt idx="24">
                    <c:v>天津-深圳</c:v>
                  </c:pt>
                  <c:pt idx="25">
                    <c:v>天津-烟台</c:v>
                  </c:pt>
                  <c:pt idx="26">
                    <c:v>石家庄-郑州</c:v>
                  </c:pt>
                  <c:pt idx="27">
                    <c:v>天津-南京</c:v>
                  </c:pt>
                  <c:pt idx="28">
                    <c:v>呼和浩特-长春</c:v>
                  </c:pt>
                  <c:pt idx="29">
                    <c:v>天津-沈阳-延吉</c:v>
                  </c:pt>
                  <c:pt idx="30">
                    <c:v>石家庄-昆明</c:v>
                  </c:pt>
                  <c:pt idx="31">
                    <c:v>石家庄-成都</c:v>
                  </c:pt>
                  <c:pt idx="32">
                    <c:v>石家庄-重庆-昆明</c:v>
                  </c:pt>
                  <c:pt idx="33">
                    <c:v>石家庄-西安-贵阳</c:v>
                  </c:pt>
                  <c:pt idx="34">
                    <c:v>太原-武汉-厦门</c:v>
                  </c:pt>
                  <c:pt idx="35">
                    <c:v>呼和浩特-锡林浩特-沈阳</c:v>
                  </c:pt>
                  <c:pt idx="36">
                    <c:v>太原-长治-福州</c:v>
                  </c:pt>
                  <c:pt idx="37">
                    <c:v>石家庄-杭州-三亚</c:v>
                  </c:pt>
                  <c:pt idx="38">
                    <c:v>大连-呼和浩特</c:v>
                  </c:pt>
                  <c:pt idx="39">
                    <c:v>大连-包头</c:v>
                  </c:pt>
                  <c:pt idx="40">
                    <c:v>天津-西安-乌鲁木齐</c:v>
                  </c:pt>
                  <c:pt idx="41">
                    <c:v>太原-南昌-贵阳</c:v>
                  </c:pt>
                  <c:pt idx="42">
                    <c:v>太原-常州-福州</c:v>
                  </c:pt>
                  <c:pt idx="43">
                    <c:v>太原-南京</c:v>
                  </c:pt>
                  <c:pt idx="44">
                    <c:v>太原-西宁</c:v>
                  </c:pt>
                  <c:pt idx="45">
                    <c:v>呼和浩特-鄂尔多斯-兰州</c:v>
                  </c:pt>
                  <c:pt idx="46">
                    <c:v>邯郸-大连</c:v>
                  </c:pt>
                  <c:pt idx="47">
                    <c:v>呼和浩特-石家庄-合肥</c:v>
                  </c:pt>
                  <c:pt idx="48">
                    <c:v>呼和浩特-郑州-黄山</c:v>
                  </c:pt>
                  <c:pt idx="49">
                    <c:v>天津-郑州-桂林</c:v>
                  </c:pt>
                  <c:pt idx="50">
                    <c:v>通辽-天津-海口</c:v>
                  </c:pt>
                  <c:pt idx="51">
                    <c:v>呼和浩特-海拉尔-加格达奇</c:v>
                  </c:pt>
                  <c:pt idx="52">
                    <c:v>呼和浩特-郑州-杭州</c:v>
                  </c:pt>
                  <c:pt idx="53">
                    <c:v>呼和浩特-赤峰</c:v>
                  </c:pt>
                  <c:pt idx="54">
                    <c:v>呼和浩特-锡林浩特</c:v>
                  </c:pt>
                  <c:pt idx="55">
                    <c:v>呼和浩特-郑州-桂林</c:v>
                  </c:pt>
                  <c:pt idx="56">
                    <c:v>呼和浩特-哈尔滨</c:v>
                  </c:pt>
                  <c:pt idx="57">
                    <c:v>呼和浩特-青岛</c:v>
                  </c:pt>
                  <c:pt idx="58">
                    <c:v>呼和浩特-武汉</c:v>
                  </c:pt>
                  <c:pt idx="59">
                    <c:v>石家庄-西安-赣州</c:v>
                  </c:pt>
                  <c:pt idx="60">
                    <c:v>长治-天津</c:v>
                  </c:pt>
                  <c:pt idx="61">
                    <c:v>石家庄-昆明</c:v>
                  </c:pt>
                  <c:pt idx="62">
                    <c:v>天津-杭州-三亚</c:v>
                  </c:pt>
                  <c:pt idx="63">
                    <c:v>天津-大连</c:v>
                  </c:pt>
                  <c:pt idx="64">
                    <c:v>天津-乌鲁木齐</c:v>
                  </c:pt>
                  <c:pt idx="65">
                    <c:v>呼和浩特-徐州-贵阳</c:v>
                  </c:pt>
                  <c:pt idx="66">
                    <c:v>鄂尔多斯-太原-宁波</c:v>
                  </c:pt>
                  <c:pt idx="67">
                    <c:v>鄂尔多斯-武汉</c:v>
                  </c:pt>
                  <c:pt idx="68">
                    <c:v>鄂尔多斯-呼和浩特-通辽</c:v>
                  </c:pt>
                  <c:pt idx="69">
                    <c:v>鄂尔多斯-南昌</c:v>
                  </c:pt>
                  <c:pt idx="70">
                    <c:v>鄂尔多斯-郑州-温州</c:v>
                  </c:pt>
                  <c:pt idx="71">
                    <c:v>天津-襄阳-海口</c:v>
                  </c:pt>
                  <c:pt idx="72">
                    <c:v>鄂尔多斯-合肥</c:v>
                  </c:pt>
                  <c:pt idx="73">
                    <c:v>石家庄-鄂尔多斯</c:v>
                  </c:pt>
                  <c:pt idx="74">
                    <c:v>石家庄-唐山</c:v>
                  </c:pt>
                  <c:pt idx="75">
                    <c:v>石家庄-秦皇岛北戴河</c:v>
                  </c:pt>
                  <c:pt idx="76">
                    <c:v>呼和浩特-南昌-海口</c:v>
                  </c:pt>
                  <c:pt idx="77">
                    <c:v>天津-沈阳-延吉</c:v>
                  </c:pt>
                  <c:pt idx="78">
                    <c:v>太原-杭州-揭阳潮汕</c:v>
                  </c:pt>
                  <c:pt idx="79">
                    <c:v>天津-昆明</c:v>
                  </c:pt>
                  <c:pt idx="80">
                    <c:v>天津-海拉尔</c:v>
                  </c:pt>
                  <c:pt idx="81">
                    <c:v>天津-常德-柳州</c:v>
                  </c:pt>
                  <c:pt idx="82">
                    <c:v>满洲里-哈尔滨</c:v>
                  </c:pt>
                  <c:pt idx="83">
                    <c:v>天津-呼和浩特</c:v>
                  </c:pt>
                  <c:pt idx="84">
                    <c:v>天津-银川</c:v>
                  </c:pt>
                  <c:pt idx="85">
                    <c:v>天津-大连</c:v>
                  </c:pt>
                  <c:pt idx="86">
                    <c:v>天津-青岛</c:v>
                  </c:pt>
                  <c:pt idx="87">
                    <c:v>天津-烟台</c:v>
                  </c:pt>
                  <c:pt idx="88">
                    <c:v>天津-长沙-昆明</c:v>
                  </c:pt>
                  <c:pt idx="89">
                    <c:v>天津-太原</c:v>
                  </c:pt>
                  <c:pt idx="90">
                    <c:v>天津-郑州</c:v>
                  </c:pt>
                  <c:pt idx="91">
                    <c:v>天津-哈尔滨</c:v>
                  </c:pt>
                  <c:pt idx="92">
                    <c:v>阿尔山-杭州</c:v>
                  </c:pt>
                  <c:pt idx="93">
                    <c:v>呼和浩特-长沙</c:v>
                  </c:pt>
                  <c:pt idx="94">
                    <c:v>石家庄-张家口</c:v>
                  </c:pt>
                  <c:pt idx="95">
                    <c:v>石家庄-呼和浩特-海拉尔</c:v>
                  </c:pt>
                  <c:pt idx="96">
                    <c:v>天津-西宁</c:v>
                  </c:pt>
                  <c:pt idx="97">
                    <c:v>太原-贵阳</c:v>
                  </c:pt>
                  <c:pt idx="98">
                    <c:v>天津-海拉尔</c:v>
                  </c:pt>
                  <c:pt idx="99">
                    <c:v>天津-沈阳</c:v>
                  </c:pt>
                  <c:pt idx="100">
                    <c:v>呼和浩特-巴彦淖尔-银川</c:v>
                  </c:pt>
                  <c:pt idx="101">
                    <c:v>北京首都-乌海</c:v>
                  </c:pt>
                  <c:pt idx="102">
                    <c:v>天津-哈尔滨</c:v>
                  </c:pt>
                  <c:pt idx="103">
                    <c:v>石家庄-南京-厦门</c:v>
                  </c:pt>
                  <c:pt idx="104">
                    <c:v>天津-张家界</c:v>
                  </c:pt>
                  <c:pt idx="105">
                    <c:v>天津-昆明</c:v>
                  </c:pt>
                  <c:pt idx="106">
                    <c:v>石家庄-南京-泉州</c:v>
                  </c:pt>
                  <c:pt idx="107">
                    <c:v>天津-包头</c:v>
                  </c:pt>
                  <c:pt idx="108">
                    <c:v>天津-鄂尔多斯</c:v>
                  </c:pt>
                  <c:pt idx="109">
                    <c:v>呼和浩特-石家庄</c:v>
                  </c:pt>
                  <c:pt idx="110">
                    <c:v>石家庄-秦皇岛北戴河</c:v>
                  </c:pt>
                  <c:pt idx="111">
                    <c:v>石家庄-张家口</c:v>
                  </c:pt>
                  <c:pt idx="112">
                    <c:v>天津-赤峰-海拉尔</c:v>
                  </c:pt>
                  <c:pt idx="113">
                    <c:v>通辽-济南</c:v>
                  </c:pt>
                  <c:pt idx="114">
                    <c:v>呼和浩特-西安-北海</c:v>
                  </c:pt>
                  <c:pt idx="115">
                    <c:v>呼和浩特-太原-济南</c:v>
                  </c:pt>
                  <c:pt idx="116">
                    <c:v>天津-郑州-海口</c:v>
                  </c:pt>
                  <c:pt idx="117">
                    <c:v>呼和浩特-天津-大连</c:v>
                  </c:pt>
                  <c:pt idx="118">
                    <c:v>呼和浩特-郑州-揭阳潮汕</c:v>
                  </c:pt>
                  <c:pt idx="119">
                    <c:v>天津-厦门</c:v>
                  </c:pt>
                  <c:pt idx="120">
                    <c:v>天津-哈尔滨</c:v>
                  </c:pt>
                  <c:pt idx="121">
                    <c:v>天津-黄山-海口</c:v>
                  </c:pt>
                  <c:pt idx="122">
                    <c:v>天津-长沙-遵义</c:v>
                  </c:pt>
                  <c:pt idx="123">
                    <c:v>天津-杭州-三亚</c:v>
                  </c:pt>
                  <c:pt idx="124">
                    <c:v>大同-天津</c:v>
                  </c:pt>
                  <c:pt idx="125">
                    <c:v>呼和浩特-长沙-海口</c:v>
                  </c:pt>
                  <c:pt idx="126">
                    <c:v>呼和浩特-满洲里</c:v>
                  </c:pt>
                  <c:pt idx="127">
                    <c:v>太原-重庆</c:v>
                  </c:pt>
                  <c:pt idx="128">
                    <c:v>太原-合肥-三亚</c:v>
                  </c:pt>
                  <c:pt idx="129">
                    <c:v>太原-温州-三亚</c:v>
                  </c:pt>
                  <c:pt idx="130">
                    <c:v>鄂尔多斯-石家庄-南昌</c:v>
                  </c:pt>
                  <c:pt idx="131">
                    <c:v>鄂尔多斯-石家庄-济南</c:v>
                  </c:pt>
                  <c:pt idx="132">
                    <c:v>鄂尔多斯-天津-长春</c:v>
                  </c:pt>
                  <c:pt idx="133">
                    <c:v>鄂尔多斯-银川-兰州</c:v>
                  </c:pt>
                  <c:pt idx="134">
                    <c:v>鄂尔多斯-杭州</c:v>
                  </c:pt>
                  <c:pt idx="135">
                    <c:v>鄂尔多斯-南京-厦门</c:v>
                  </c:pt>
                  <c:pt idx="136">
                    <c:v>呼和浩特-石家庄-无锡</c:v>
                  </c:pt>
                  <c:pt idx="137">
                    <c:v>天津-郑州-南宁</c:v>
                  </c:pt>
                  <c:pt idx="138">
                    <c:v>天津-济宁-武汉</c:v>
                  </c:pt>
                  <c:pt idx="139">
                    <c:v>天津-宁波-揭阳潮汕</c:v>
                  </c:pt>
                  <c:pt idx="140">
                    <c:v>天津-乌鲁木齐-喀什</c:v>
                  </c:pt>
                  <c:pt idx="141">
                    <c:v>天津-沈阳-佳木斯</c:v>
                  </c:pt>
                  <c:pt idx="142">
                    <c:v>天津-沈阳-牡丹江</c:v>
                  </c:pt>
                  <c:pt idx="143">
                    <c:v>呼和浩特-太原</c:v>
                  </c:pt>
                  <c:pt idx="144">
                    <c:v>天津-海口</c:v>
                  </c:pt>
                  <c:pt idx="145">
                    <c:v>鄂尔多斯-长沙-海口</c:v>
                  </c:pt>
                  <c:pt idx="146">
                    <c:v>鄂尔多斯-郑州-合肥</c:v>
                  </c:pt>
                  <c:pt idx="147">
                    <c:v>天津-三亚</c:v>
                  </c:pt>
                  <c:pt idx="148">
                    <c:v>天津-长沙</c:v>
                  </c:pt>
                  <c:pt idx="149">
                    <c:v>天津-石家庄</c:v>
                  </c:pt>
                  <c:pt idx="150">
                    <c:v>呼和浩特-海拉尔-哈尔滨</c:v>
                  </c:pt>
                  <c:pt idx="151">
                    <c:v>天津-长沙-昆明</c:v>
                  </c:pt>
                  <c:pt idx="152">
                    <c:v>天津-厦门</c:v>
                  </c:pt>
                  <c:pt idx="153">
                    <c:v>天津-泉州-海口</c:v>
                  </c:pt>
                  <c:pt idx="154">
                    <c:v>天津-重庆-三亚</c:v>
                  </c:pt>
                  <c:pt idx="155">
                    <c:v>天津-沈阳-延吉</c:v>
                  </c:pt>
                  <c:pt idx="156">
                    <c:v>邯郸-大连</c:v>
                  </c:pt>
                  <c:pt idx="157">
                    <c:v>石家庄-唐山</c:v>
                  </c:pt>
                  <c:pt idx="158">
                    <c:v>天津-郑州</c:v>
                  </c:pt>
                  <c:pt idx="159">
                    <c:v>石家庄-三亚</c:v>
                  </c:pt>
                  <c:pt idx="160">
                    <c:v>天津-武汉</c:v>
                  </c:pt>
                  <c:pt idx="161">
                    <c:v>阿拉善左旗-阿拉善右旗</c:v>
                  </c:pt>
                  <c:pt idx="162">
                    <c:v>阿拉善右旗-额济纳旗-阿拉善左旗</c:v>
                  </c:pt>
                  <c:pt idx="163">
                    <c:v>阿拉善左旗-呼和浩特</c:v>
                  </c:pt>
                  <c:pt idx="164">
                    <c:v>天津-呼和浩特-阿拉善左旗</c:v>
                  </c:pt>
                  <c:pt idx="165">
                    <c:v>石家庄-济宁-海口</c:v>
                  </c:pt>
                  <c:pt idx="166">
                    <c:v>石家庄-榆林</c:v>
                  </c:pt>
                  <c:pt idx="167">
                    <c:v>鄂尔多斯-重庆-贵阳</c:v>
                  </c:pt>
                  <c:pt idx="168">
                    <c:v>石家庄-杭州</c:v>
                  </c:pt>
                  <c:pt idx="169">
                    <c:v>石家庄-重庆</c:v>
                  </c:pt>
                  <c:pt idx="170">
                    <c:v>天津-海口</c:v>
                  </c:pt>
                  <c:pt idx="171">
                    <c:v>太原-南京-福州</c:v>
                  </c:pt>
                  <c:pt idx="172">
                    <c:v>石家庄-贵阳-昆明</c:v>
                  </c:pt>
                  <c:pt idx="173">
                    <c:v>石家庄-包头</c:v>
                  </c:pt>
                  <c:pt idx="174">
                    <c:v>阿拉善左旗-阿拉善右旗-额济纳旗</c:v>
                  </c:pt>
                </c:lvl>
                <c:lvl>
                  <c:pt idx="0">
                    <c:v>国航</c:v>
                  </c:pt>
                  <c:pt idx="1">
                    <c:v>国航</c:v>
                  </c:pt>
                  <c:pt idx="2">
                    <c:v>国航</c:v>
                  </c:pt>
                  <c:pt idx="3">
                    <c:v>国航</c:v>
                  </c:pt>
                  <c:pt idx="4">
                    <c:v>国航</c:v>
                  </c:pt>
                  <c:pt idx="5">
                    <c:v>国航</c:v>
                  </c:pt>
                  <c:pt idx="6">
                    <c:v>国航</c:v>
                  </c:pt>
                  <c:pt idx="7">
                    <c:v>深航</c:v>
                  </c:pt>
                  <c:pt idx="8">
                    <c:v>中联航</c:v>
                  </c:pt>
                  <c:pt idx="9">
                    <c:v>中联航</c:v>
                  </c:pt>
                  <c:pt idx="10">
                    <c:v>中联航</c:v>
                  </c:pt>
                  <c:pt idx="11">
                    <c:v>中联航</c:v>
                  </c:pt>
                  <c:pt idx="12">
                    <c:v>中联航</c:v>
                  </c:pt>
                  <c:pt idx="13">
                    <c:v>中联航</c:v>
                  </c:pt>
                  <c:pt idx="14">
                    <c:v>天津</c:v>
                  </c:pt>
                  <c:pt idx="15">
                    <c:v>天津</c:v>
                  </c:pt>
                  <c:pt idx="16">
                    <c:v>天津</c:v>
                  </c:pt>
                  <c:pt idx="17">
                    <c:v>天津</c:v>
                  </c:pt>
                  <c:pt idx="18">
                    <c:v>天津</c:v>
                  </c:pt>
                  <c:pt idx="19">
                    <c:v>天津</c:v>
                  </c:pt>
                  <c:pt idx="20">
                    <c:v>天津</c:v>
                  </c:pt>
                  <c:pt idx="21">
                    <c:v>天津</c:v>
                  </c:pt>
                  <c:pt idx="22">
                    <c:v>天津</c:v>
                  </c:pt>
                  <c:pt idx="23">
                    <c:v>幸福</c:v>
                  </c:pt>
                  <c:pt idx="24">
                    <c:v>厦航</c:v>
                  </c:pt>
                  <c:pt idx="25">
                    <c:v>奥凯</c:v>
                  </c:pt>
                  <c:pt idx="26">
                    <c:v>邮航</c:v>
                  </c:pt>
                  <c:pt idx="27">
                    <c:v>邮航</c:v>
                  </c:pt>
                  <c:pt idx="28">
                    <c:v>天津</c:v>
                  </c:pt>
                  <c:pt idx="29">
                    <c:v>天津</c:v>
                  </c:pt>
                  <c:pt idx="30">
                    <c:v>中联航</c:v>
                  </c:pt>
                  <c:pt idx="31">
                    <c:v>中联航</c:v>
                  </c:pt>
                  <c:pt idx="32">
                    <c:v>中联航</c:v>
                  </c:pt>
                  <c:pt idx="33">
                    <c:v>中联航</c:v>
                  </c:pt>
                  <c:pt idx="34">
                    <c:v>东航</c:v>
                  </c:pt>
                  <c:pt idx="35">
                    <c:v>天津</c:v>
                  </c:pt>
                  <c:pt idx="36">
                    <c:v>东航</c:v>
                  </c:pt>
                  <c:pt idx="37">
                    <c:v>河北</c:v>
                  </c:pt>
                  <c:pt idx="38">
                    <c:v>国航</c:v>
                  </c:pt>
                  <c:pt idx="39">
                    <c:v>国航</c:v>
                  </c:pt>
                  <c:pt idx="40">
                    <c:v>国航</c:v>
                  </c:pt>
                  <c:pt idx="41">
                    <c:v>东航</c:v>
                  </c:pt>
                  <c:pt idx="42">
                    <c:v>海航</c:v>
                  </c:pt>
                  <c:pt idx="43">
                    <c:v>海航</c:v>
                  </c:pt>
                  <c:pt idx="44">
                    <c:v>海航</c:v>
                  </c:pt>
                  <c:pt idx="45">
                    <c:v>天津</c:v>
                  </c:pt>
                  <c:pt idx="46">
                    <c:v>天津</c:v>
                  </c:pt>
                  <c:pt idx="47">
                    <c:v>天津</c:v>
                  </c:pt>
                  <c:pt idx="48">
                    <c:v>天津</c:v>
                  </c:pt>
                  <c:pt idx="49">
                    <c:v>天津</c:v>
                  </c:pt>
                  <c:pt idx="50">
                    <c:v>天津</c:v>
                  </c:pt>
                  <c:pt idx="51">
                    <c:v>天津</c:v>
                  </c:pt>
                  <c:pt idx="52">
                    <c:v>天津</c:v>
                  </c:pt>
                  <c:pt idx="53">
                    <c:v>首都</c:v>
                  </c:pt>
                  <c:pt idx="54">
                    <c:v>首都</c:v>
                  </c:pt>
                  <c:pt idx="55">
                    <c:v>首都</c:v>
                  </c:pt>
                  <c:pt idx="56">
                    <c:v>首都</c:v>
                  </c:pt>
                  <c:pt idx="57">
                    <c:v>首都</c:v>
                  </c:pt>
                  <c:pt idx="58">
                    <c:v>首都</c:v>
                  </c:pt>
                  <c:pt idx="59">
                    <c:v>河北</c:v>
                  </c:pt>
                  <c:pt idx="60">
                    <c:v>华夏</c:v>
                  </c:pt>
                  <c:pt idx="61">
                    <c:v>春秋</c:v>
                  </c:pt>
                  <c:pt idx="62">
                    <c:v>奥凯</c:v>
                  </c:pt>
                  <c:pt idx="63">
                    <c:v>奥凯</c:v>
                  </c:pt>
                  <c:pt idx="64">
                    <c:v>天津</c:v>
                  </c:pt>
                  <c:pt idx="65">
                    <c:v>首都</c:v>
                  </c:pt>
                  <c:pt idx="66">
                    <c:v>天津</c:v>
                  </c:pt>
                  <c:pt idx="67">
                    <c:v>天津</c:v>
                  </c:pt>
                  <c:pt idx="68">
                    <c:v>天津</c:v>
                  </c:pt>
                  <c:pt idx="69">
                    <c:v>天津</c:v>
                  </c:pt>
                  <c:pt idx="70">
                    <c:v>天津</c:v>
                  </c:pt>
                  <c:pt idx="71">
                    <c:v>天津</c:v>
                  </c:pt>
                  <c:pt idx="72">
                    <c:v>天津</c:v>
                  </c:pt>
                  <c:pt idx="73">
                    <c:v>河北</c:v>
                  </c:pt>
                  <c:pt idx="74">
                    <c:v>河北</c:v>
                  </c:pt>
                  <c:pt idx="75">
                    <c:v>河北</c:v>
                  </c:pt>
                  <c:pt idx="76">
                    <c:v>首都</c:v>
                  </c:pt>
                  <c:pt idx="77">
                    <c:v>天津</c:v>
                  </c:pt>
                  <c:pt idx="78">
                    <c:v>东航</c:v>
                  </c:pt>
                  <c:pt idx="79">
                    <c:v>奥凯</c:v>
                  </c:pt>
                  <c:pt idx="80">
                    <c:v>天津</c:v>
                  </c:pt>
                  <c:pt idx="81">
                    <c:v>天津</c:v>
                  </c:pt>
                  <c:pt idx="82">
                    <c:v>天津</c:v>
                  </c:pt>
                  <c:pt idx="83">
                    <c:v>厦航</c:v>
                  </c:pt>
                  <c:pt idx="84">
                    <c:v>厦航</c:v>
                  </c:pt>
                  <c:pt idx="85">
                    <c:v>厦航</c:v>
                  </c:pt>
                  <c:pt idx="86">
                    <c:v>厦航</c:v>
                  </c:pt>
                  <c:pt idx="87">
                    <c:v>厦航</c:v>
                  </c:pt>
                  <c:pt idx="88">
                    <c:v>厦航</c:v>
                  </c:pt>
                  <c:pt idx="89">
                    <c:v>厦航</c:v>
                  </c:pt>
                  <c:pt idx="90">
                    <c:v>厦航</c:v>
                  </c:pt>
                  <c:pt idx="91">
                    <c:v>厦航</c:v>
                  </c:pt>
                  <c:pt idx="92">
                    <c:v>首都</c:v>
                  </c:pt>
                  <c:pt idx="93">
                    <c:v>首都</c:v>
                  </c:pt>
                  <c:pt idx="94">
                    <c:v>河北</c:v>
                  </c:pt>
                  <c:pt idx="95">
                    <c:v>河北</c:v>
                  </c:pt>
                  <c:pt idx="96">
                    <c:v>奥凯</c:v>
                  </c:pt>
                  <c:pt idx="97">
                    <c:v>海航</c:v>
                  </c:pt>
                  <c:pt idx="98">
                    <c:v>海航</c:v>
                  </c:pt>
                  <c:pt idx="99">
                    <c:v>天津</c:v>
                  </c:pt>
                  <c:pt idx="100">
                    <c:v>天津</c:v>
                  </c:pt>
                  <c:pt idx="101">
                    <c:v>国航</c:v>
                  </c:pt>
                  <c:pt idx="102">
                    <c:v>奥凯</c:v>
                  </c:pt>
                  <c:pt idx="103">
                    <c:v>河北</c:v>
                  </c:pt>
                  <c:pt idx="104">
                    <c:v>奥凯</c:v>
                  </c:pt>
                  <c:pt idx="105">
                    <c:v>春秋</c:v>
                  </c:pt>
                  <c:pt idx="106">
                    <c:v>河北</c:v>
                  </c:pt>
                  <c:pt idx="107">
                    <c:v>天津</c:v>
                  </c:pt>
                  <c:pt idx="108">
                    <c:v>天津</c:v>
                  </c:pt>
                  <c:pt idx="109">
                    <c:v>天津</c:v>
                  </c:pt>
                  <c:pt idx="110">
                    <c:v>天津</c:v>
                  </c:pt>
                  <c:pt idx="111">
                    <c:v>天津</c:v>
                  </c:pt>
                  <c:pt idx="112">
                    <c:v>天津</c:v>
                  </c:pt>
                  <c:pt idx="113">
                    <c:v>天津</c:v>
                  </c:pt>
                  <c:pt idx="114">
                    <c:v>首都</c:v>
                  </c:pt>
                  <c:pt idx="115">
                    <c:v>天津</c:v>
                  </c:pt>
                  <c:pt idx="116">
                    <c:v>天津</c:v>
                  </c:pt>
                  <c:pt idx="117">
                    <c:v>天津</c:v>
                  </c:pt>
                  <c:pt idx="118">
                    <c:v>天津</c:v>
                  </c:pt>
                  <c:pt idx="119">
                    <c:v>天津</c:v>
                  </c:pt>
                  <c:pt idx="120">
                    <c:v>天津</c:v>
                  </c:pt>
                  <c:pt idx="121">
                    <c:v>天津</c:v>
                  </c:pt>
                  <c:pt idx="122">
                    <c:v>天津</c:v>
                  </c:pt>
                  <c:pt idx="123">
                    <c:v>国航</c:v>
                  </c:pt>
                  <c:pt idx="124">
                    <c:v>国航</c:v>
                  </c:pt>
                  <c:pt idx="125">
                    <c:v>国航</c:v>
                  </c:pt>
                  <c:pt idx="126">
                    <c:v>国航</c:v>
                  </c:pt>
                  <c:pt idx="127">
                    <c:v>东航</c:v>
                  </c:pt>
                  <c:pt idx="128">
                    <c:v>东航</c:v>
                  </c:pt>
                  <c:pt idx="129">
                    <c:v>东航</c:v>
                  </c:pt>
                  <c:pt idx="130">
                    <c:v>天津</c:v>
                  </c:pt>
                  <c:pt idx="131">
                    <c:v>天津</c:v>
                  </c:pt>
                  <c:pt idx="132">
                    <c:v>天津</c:v>
                  </c:pt>
                  <c:pt idx="133">
                    <c:v>天津</c:v>
                  </c:pt>
                  <c:pt idx="134">
                    <c:v>天津</c:v>
                  </c:pt>
                  <c:pt idx="135">
                    <c:v>天津</c:v>
                  </c:pt>
                  <c:pt idx="136">
                    <c:v>天津</c:v>
                  </c:pt>
                  <c:pt idx="137">
                    <c:v>天津</c:v>
                  </c:pt>
                  <c:pt idx="138">
                    <c:v>天津</c:v>
                  </c:pt>
                  <c:pt idx="139">
                    <c:v>天津</c:v>
                  </c:pt>
                  <c:pt idx="140">
                    <c:v>天津</c:v>
                  </c:pt>
                  <c:pt idx="141">
                    <c:v>天津</c:v>
                  </c:pt>
                  <c:pt idx="142">
                    <c:v>天津</c:v>
                  </c:pt>
                  <c:pt idx="143">
                    <c:v>天津</c:v>
                  </c:pt>
                  <c:pt idx="144">
                    <c:v>天津</c:v>
                  </c:pt>
                  <c:pt idx="145">
                    <c:v>天津</c:v>
                  </c:pt>
                  <c:pt idx="146">
                    <c:v>天津</c:v>
                  </c:pt>
                  <c:pt idx="147">
                    <c:v>天津</c:v>
                  </c:pt>
                  <c:pt idx="148">
                    <c:v>天津</c:v>
                  </c:pt>
                  <c:pt idx="149">
                    <c:v>天津</c:v>
                  </c:pt>
                  <c:pt idx="150">
                    <c:v>天津</c:v>
                  </c:pt>
                  <c:pt idx="151">
                    <c:v>厦航</c:v>
                  </c:pt>
                  <c:pt idx="152">
                    <c:v>奥凯</c:v>
                  </c:pt>
                  <c:pt idx="153">
                    <c:v>奥凯</c:v>
                  </c:pt>
                  <c:pt idx="154">
                    <c:v>奥凯</c:v>
                  </c:pt>
                  <c:pt idx="155">
                    <c:v>奥凯</c:v>
                  </c:pt>
                  <c:pt idx="156">
                    <c:v>华夏</c:v>
                  </c:pt>
                  <c:pt idx="157">
                    <c:v>春秋</c:v>
                  </c:pt>
                  <c:pt idx="158">
                    <c:v>邮航</c:v>
                  </c:pt>
                  <c:pt idx="159">
                    <c:v>中联航</c:v>
                  </c:pt>
                  <c:pt idx="160">
                    <c:v>厦航</c:v>
                  </c:pt>
                  <c:pt idx="161">
                    <c:v>奥凯</c:v>
                  </c:pt>
                  <c:pt idx="162">
                    <c:v>奥凯</c:v>
                  </c:pt>
                  <c:pt idx="163">
                    <c:v>奥凯</c:v>
                  </c:pt>
                  <c:pt idx="164">
                    <c:v>奥凯</c:v>
                  </c:pt>
                  <c:pt idx="165">
                    <c:v>首都</c:v>
                  </c:pt>
                  <c:pt idx="166">
                    <c:v>天津</c:v>
                  </c:pt>
                  <c:pt idx="167">
                    <c:v>天津</c:v>
                  </c:pt>
                  <c:pt idx="168">
                    <c:v>河北</c:v>
                  </c:pt>
                  <c:pt idx="169">
                    <c:v>河北</c:v>
                  </c:pt>
                  <c:pt idx="170">
                    <c:v>春秋</c:v>
                  </c:pt>
                  <c:pt idx="171">
                    <c:v>东航</c:v>
                  </c:pt>
                  <c:pt idx="172">
                    <c:v>河北</c:v>
                  </c:pt>
                  <c:pt idx="173">
                    <c:v>中联航</c:v>
                  </c:pt>
                  <c:pt idx="174">
                    <c:v>奥凯</c:v>
                  </c:pt>
                </c:lvl>
                <c:lvl>
                  <c:pt idx="0">
                    <c:v>357</c:v>
                  </c:pt>
                  <c:pt idx="1">
                    <c:v>358</c:v>
                  </c:pt>
                  <c:pt idx="2">
                    <c:v>359</c:v>
                  </c:pt>
                  <c:pt idx="3">
                    <c:v>360</c:v>
                  </c:pt>
                  <c:pt idx="4">
                    <c:v>361</c:v>
                  </c:pt>
                  <c:pt idx="5">
                    <c:v>362</c:v>
                  </c:pt>
                  <c:pt idx="6">
                    <c:v>363</c:v>
                  </c:pt>
                  <c:pt idx="7">
                    <c:v>364</c:v>
                  </c:pt>
                  <c:pt idx="8">
                    <c:v>365</c:v>
                  </c:pt>
                  <c:pt idx="9">
                    <c:v>366</c:v>
                  </c:pt>
                  <c:pt idx="10">
                    <c:v>367</c:v>
                  </c:pt>
                  <c:pt idx="11">
                    <c:v>368</c:v>
                  </c:pt>
                  <c:pt idx="12">
                    <c:v>369</c:v>
                  </c:pt>
                  <c:pt idx="13">
                    <c:v>370</c:v>
                  </c:pt>
                  <c:pt idx="14">
                    <c:v>371</c:v>
                  </c:pt>
                  <c:pt idx="15">
                    <c:v>372</c:v>
                  </c:pt>
                  <c:pt idx="16">
                    <c:v>373</c:v>
                  </c:pt>
                  <c:pt idx="17">
                    <c:v>374</c:v>
                  </c:pt>
                  <c:pt idx="18">
                    <c:v>375</c:v>
                  </c:pt>
                  <c:pt idx="19">
                    <c:v>376</c:v>
                  </c:pt>
                  <c:pt idx="20">
                    <c:v>377</c:v>
                  </c:pt>
                  <c:pt idx="21">
                    <c:v>378</c:v>
                  </c:pt>
                  <c:pt idx="22">
                    <c:v>379</c:v>
                  </c:pt>
                  <c:pt idx="23">
                    <c:v>380</c:v>
                  </c:pt>
                  <c:pt idx="24">
                    <c:v>381</c:v>
                  </c:pt>
                  <c:pt idx="25">
                    <c:v>382</c:v>
                  </c:pt>
                  <c:pt idx="26">
                    <c:v>383</c:v>
                  </c:pt>
                  <c:pt idx="27">
                    <c:v>384</c:v>
                  </c:pt>
                  <c:pt idx="28">
                    <c:v>385</c:v>
                  </c:pt>
                  <c:pt idx="29">
                    <c:v>386</c:v>
                  </c:pt>
                  <c:pt idx="30">
                    <c:v>387</c:v>
                  </c:pt>
                  <c:pt idx="31">
                    <c:v>388</c:v>
                  </c:pt>
                  <c:pt idx="32">
                    <c:v>389</c:v>
                  </c:pt>
                  <c:pt idx="33">
                    <c:v>390</c:v>
                  </c:pt>
                  <c:pt idx="34">
                    <c:v>391</c:v>
                  </c:pt>
                  <c:pt idx="35">
                    <c:v>392</c:v>
                  </c:pt>
                  <c:pt idx="36">
                    <c:v>393</c:v>
                  </c:pt>
                  <c:pt idx="37">
                    <c:v>394</c:v>
                  </c:pt>
                  <c:pt idx="38">
                    <c:v>395</c:v>
                  </c:pt>
                  <c:pt idx="39">
                    <c:v>396</c:v>
                  </c:pt>
                  <c:pt idx="40">
                    <c:v>397</c:v>
                  </c:pt>
                  <c:pt idx="41">
                    <c:v>398</c:v>
                  </c:pt>
                  <c:pt idx="42">
                    <c:v>399</c:v>
                  </c:pt>
                  <c:pt idx="43">
                    <c:v>400</c:v>
                  </c:pt>
                  <c:pt idx="44">
                    <c:v>401</c:v>
                  </c:pt>
                  <c:pt idx="45">
                    <c:v>402</c:v>
                  </c:pt>
                  <c:pt idx="46">
                    <c:v>403</c:v>
                  </c:pt>
                  <c:pt idx="47">
                    <c:v>404</c:v>
                  </c:pt>
                  <c:pt idx="48">
                    <c:v>405</c:v>
                  </c:pt>
                  <c:pt idx="49">
                    <c:v>406</c:v>
                  </c:pt>
                  <c:pt idx="50">
                    <c:v>407</c:v>
                  </c:pt>
                  <c:pt idx="51">
                    <c:v>408</c:v>
                  </c:pt>
                  <c:pt idx="52">
                    <c:v>409</c:v>
                  </c:pt>
                  <c:pt idx="53">
                    <c:v>410</c:v>
                  </c:pt>
                  <c:pt idx="54">
                    <c:v>411</c:v>
                  </c:pt>
                  <c:pt idx="55">
                    <c:v>412</c:v>
                  </c:pt>
                  <c:pt idx="56">
                    <c:v>413</c:v>
                  </c:pt>
                  <c:pt idx="57">
                    <c:v>414</c:v>
                  </c:pt>
                  <c:pt idx="58">
                    <c:v>415</c:v>
                  </c:pt>
                  <c:pt idx="59">
                    <c:v>416</c:v>
                  </c:pt>
                  <c:pt idx="60">
                    <c:v>417</c:v>
                  </c:pt>
                  <c:pt idx="61">
                    <c:v>418</c:v>
                  </c:pt>
                  <c:pt idx="62">
                    <c:v>419</c:v>
                  </c:pt>
                  <c:pt idx="63">
                    <c:v>420</c:v>
                  </c:pt>
                  <c:pt idx="64">
                    <c:v>421</c:v>
                  </c:pt>
                  <c:pt idx="65">
                    <c:v>422</c:v>
                  </c:pt>
                  <c:pt idx="66">
                    <c:v>423</c:v>
                  </c:pt>
                  <c:pt idx="67">
                    <c:v>424</c:v>
                  </c:pt>
                  <c:pt idx="68">
                    <c:v>425</c:v>
                  </c:pt>
                  <c:pt idx="69">
                    <c:v>426</c:v>
                  </c:pt>
                  <c:pt idx="70">
                    <c:v>427</c:v>
                  </c:pt>
                  <c:pt idx="71">
                    <c:v>428</c:v>
                  </c:pt>
                  <c:pt idx="72">
                    <c:v>429</c:v>
                  </c:pt>
                  <c:pt idx="73">
                    <c:v>430</c:v>
                  </c:pt>
                  <c:pt idx="74">
                    <c:v>431</c:v>
                  </c:pt>
                  <c:pt idx="75">
                    <c:v>432</c:v>
                  </c:pt>
                  <c:pt idx="76">
                    <c:v>433</c:v>
                  </c:pt>
                  <c:pt idx="77">
                    <c:v>434</c:v>
                  </c:pt>
                  <c:pt idx="78">
                    <c:v>435</c:v>
                  </c:pt>
                  <c:pt idx="79">
                    <c:v>436</c:v>
                  </c:pt>
                  <c:pt idx="80">
                    <c:v>437</c:v>
                  </c:pt>
                  <c:pt idx="81">
                    <c:v>438</c:v>
                  </c:pt>
                  <c:pt idx="82">
                    <c:v>439</c:v>
                  </c:pt>
                  <c:pt idx="83">
                    <c:v>440</c:v>
                  </c:pt>
                  <c:pt idx="84">
                    <c:v>441</c:v>
                  </c:pt>
                  <c:pt idx="85">
                    <c:v>442</c:v>
                  </c:pt>
                  <c:pt idx="86">
                    <c:v>443</c:v>
                  </c:pt>
                  <c:pt idx="87">
                    <c:v>444</c:v>
                  </c:pt>
                  <c:pt idx="88">
                    <c:v>445</c:v>
                  </c:pt>
                  <c:pt idx="89">
                    <c:v>446</c:v>
                  </c:pt>
                  <c:pt idx="90">
                    <c:v>447</c:v>
                  </c:pt>
                  <c:pt idx="91">
                    <c:v>448</c:v>
                  </c:pt>
                  <c:pt idx="92">
                    <c:v>449</c:v>
                  </c:pt>
                  <c:pt idx="93">
                    <c:v>450</c:v>
                  </c:pt>
                  <c:pt idx="94">
                    <c:v>451</c:v>
                  </c:pt>
                  <c:pt idx="95">
                    <c:v>452</c:v>
                  </c:pt>
                  <c:pt idx="96">
                    <c:v>453</c:v>
                  </c:pt>
                  <c:pt idx="97">
                    <c:v>454</c:v>
                  </c:pt>
                  <c:pt idx="98">
                    <c:v>455</c:v>
                  </c:pt>
                  <c:pt idx="99">
                    <c:v>456</c:v>
                  </c:pt>
                  <c:pt idx="100">
                    <c:v>457</c:v>
                  </c:pt>
                  <c:pt idx="101">
                    <c:v>458</c:v>
                  </c:pt>
                  <c:pt idx="102">
                    <c:v>459</c:v>
                  </c:pt>
                  <c:pt idx="103">
                    <c:v>460</c:v>
                  </c:pt>
                  <c:pt idx="104">
                    <c:v>461</c:v>
                  </c:pt>
                  <c:pt idx="105">
                    <c:v>462</c:v>
                  </c:pt>
                  <c:pt idx="106">
                    <c:v>463</c:v>
                  </c:pt>
                  <c:pt idx="107">
                    <c:v>464</c:v>
                  </c:pt>
                  <c:pt idx="108">
                    <c:v>465</c:v>
                  </c:pt>
                  <c:pt idx="109">
                    <c:v>466</c:v>
                  </c:pt>
                  <c:pt idx="110">
                    <c:v>467</c:v>
                  </c:pt>
                  <c:pt idx="111">
                    <c:v>468</c:v>
                  </c:pt>
                  <c:pt idx="112">
                    <c:v>469</c:v>
                  </c:pt>
                  <c:pt idx="113">
                    <c:v>470</c:v>
                  </c:pt>
                  <c:pt idx="114">
                    <c:v>471</c:v>
                  </c:pt>
                  <c:pt idx="115">
                    <c:v>472</c:v>
                  </c:pt>
                  <c:pt idx="116">
                    <c:v>473</c:v>
                  </c:pt>
                  <c:pt idx="117">
                    <c:v>474</c:v>
                  </c:pt>
                  <c:pt idx="118">
                    <c:v>475</c:v>
                  </c:pt>
                  <c:pt idx="119">
                    <c:v>476</c:v>
                  </c:pt>
                  <c:pt idx="120">
                    <c:v>477</c:v>
                  </c:pt>
                  <c:pt idx="121">
                    <c:v>478</c:v>
                  </c:pt>
                  <c:pt idx="122">
                    <c:v>479</c:v>
                  </c:pt>
                  <c:pt idx="123">
                    <c:v>480</c:v>
                  </c:pt>
                  <c:pt idx="124">
                    <c:v>481</c:v>
                  </c:pt>
                  <c:pt idx="125">
                    <c:v>482</c:v>
                  </c:pt>
                  <c:pt idx="126">
                    <c:v>483</c:v>
                  </c:pt>
                  <c:pt idx="127">
                    <c:v>484</c:v>
                  </c:pt>
                  <c:pt idx="128">
                    <c:v>485</c:v>
                  </c:pt>
                  <c:pt idx="129">
                    <c:v>486</c:v>
                  </c:pt>
                  <c:pt idx="130">
                    <c:v>487</c:v>
                  </c:pt>
                  <c:pt idx="131">
                    <c:v>488</c:v>
                  </c:pt>
                  <c:pt idx="132">
                    <c:v>489</c:v>
                  </c:pt>
                  <c:pt idx="133">
                    <c:v>490</c:v>
                  </c:pt>
                  <c:pt idx="134">
                    <c:v>491</c:v>
                  </c:pt>
                  <c:pt idx="135">
                    <c:v>492</c:v>
                  </c:pt>
                  <c:pt idx="136">
                    <c:v>493</c:v>
                  </c:pt>
                  <c:pt idx="137">
                    <c:v>494</c:v>
                  </c:pt>
                  <c:pt idx="138">
                    <c:v>495</c:v>
                  </c:pt>
                  <c:pt idx="139">
                    <c:v>496</c:v>
                  </c:pt>
                  <c:pt idx="140">
                    <c:v>497</c:v>
                  </c:pt>
                  <c:pt idx="141">
                    <c:v>498</c:v>
                  </c:pt>
                  <c:pt idx="142">
                    <c:v>499</c:v>
                  </c:pt>
                  <c:pt idx="143">
                    <c:v>500</c:v>
                  </c:pt>
                  <c:pt idx="144">
                    <c:v>501</c:v>
                  </c:pt>
                  <c:pt idx="145">
                    <c:v>502</c:v>
                  </c:pt>
                  <c:pt idx="146">
                    <c:v>503</c:v>
                  </c:pt>
                  <c:pt idx="147">
                    <c:v>504</c:v>
                  </c:pt>
                  <c:pt idx="148">
                    <c:v>505</c:v>
                  </c:pt>
                  <c:pt idx="149">
                    <c:v>506</c:v>
                  </c:pt>
                  <c:pt idx="150">
                    <c:v>507</c:v>
                  </c:pt>
                  <c:pt idx="151">
                    <c:v>508</c:v>
                  </c:pt>
                  <c:pt idx="152">
                    <c:v>509</c:v>
                  </c:pt>
                  <c:pt idx="153">
                    <c:v>510</c:v>
                  </c:pt>
                  <c:pt idx="154">
                    <c:v>511</c:v>
                  </c:pt>
                  <c:pt idx="155">
                    <c:v>512</c:v>
                  </c:pt>
                  <c:pt idx="156">
                    <c:v>513</c:v>
                  </c:pt>
                  <c:pt idx="157">
                    <c:v>514</c:v>
                  </c:pt>
                  <c:pt idx="158">
                    <c:v>515</c:v>
                  </c:pt>
                  <c:pt idx="159">
                    <c:v>516</c:v>
                  </c:pt>
                  <c:pt idx="160">
                    <c:v>517</c:v>
                  </c:pt>
                  <c:pt idx="161">
                    <c:v>518</c:v>
                  </c:pt>
                  <c:pt idx="162">
                    <c:v>519</c:v>
                  </c:pt>
                  <c:pt idx="163">
                    <c:v>520</c:v>
                  </c:pt>
                  <c:pt idx="164">
                    <c:v>521</c:v>
                  </c:pt>
                  <c:pt idx="165">
                    <c:v>522</c:v>
                  </c:pt>
                  <c:pt idx="166">
                    <c:v>523</c:v>
                  </c:pt>
                  <c:pt idx="167">
                    <c:v>524</c:v>
                  </c:pt>
                  <c:pt idx="168">
                    <c:v>525</c:v>
                  </c:pt>
                  <c:pt idx="169">
                    <c:v>526</c:v>
                  </c:pt>
                  <c:pt idx="170">
                    <c:v>527</c:v>
                  </c:pt>
                  <c:pt idx="171">
                    <c:v>528</c:v>
                  </c:pt>
                  <c:pt idx="172">
                    <c:v>529</c:v>
                  </c:pt>
                  <c:pt idx="173">
                    <c:v>530</c:v>
                  </c:pt>
                  <c:pt idx="174">
                    <c:v>531</c:v>
                  </c:pt>
                </c:lvl>
              </c:multiLvlStrCache>
            </c:multiLvlStrRef>
          </c:cat>
          <c:val>
            <c:numRef>
              <c:f>登记!$G$360:$G$534</c:f>
              <c:numCache>
                <c:formatCode>General</c:formatCode>
                <c:ptCount val="1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numCache>
            </c:numRef>
          </c:val>
          <c:extLst>
            <c:ext xmlns:c16="http://schemas.microsoft.com/office/drawing/2014/chart" uri="{C3380CC4-5D6E-409C-BE32-E72D297353CC}">
              <c16:uniqueId val="{00000000-86E0-4034-A28E-A4CE24EE6D4B}"/>
            </c:ext>
          </c:extLst>
        </c:ser>
        <c:ser>
          <c:idx val="1"/>
          <c:order val="1"/>
          <c:tx>
            <c:strRef>
              <c:f>登记!$H$1:$H$359</c:f>
              <c:strCache>
                <c:ptCount val="359"/>
                <c:pt idx="0">
                  <c:v>登记航线经营许可(2010年夏秋航季起）</c:v>
                </c:pt>
                <c:pt idx="1">
                  <c:v>批复时间</c:v>
                </c:pt>
                <c:pt idx="2">
                  <c:v>2014/10/29</c:v>
                </c:pt>
                <c:pt idx="3">
                  <c:v>民航华北局内许发（登）〔2010〕01号</c:v>
                </c:pt>
                <c:pt idx="4">
                  <c:v>民航华北局内许发（登）〔2010〕02号</c:v>
                </c:pt>
                <c:pt idx="5">
                  <c:v>民航华北局内许发（登）〔2010〕02号</c:v>
                </c:pt>
                <c:pt idx="6">
                  <c:v>民航华北局内许发（登）〔2010〕02号</c:v>
                </c:pt>
                <c:pt idx="7">
                  <c:v>民航华北局内许发（登）〔2010〕02号</c:v>
                </c:pt>
                <c:pt idx="8">
                  <c:v>民航华北局内许发（登）〔2010〕02号</c:v>
                </c:pt>
                <c:pt idx="9">
                  <c:v>民航华北局内许发（登）〔2010〕02号</c:v>
                </c:pt>
                <c:pt idx="10">
                  <c:v>民航华北局内许发（登）〔2010〕02号</c:v>
                </c:pt>
                <c:pt idx="11">
                  <c:v>民航华北局内许发（登）〔2010〕02号</c:v>
                </c:pt>
                <c:pt idx="12">
                  <c:v>民航华北局内许发（登）〔2010〕02号</c:v>
                </c:pt>
                <c:pt idx="13">
                  <c:v>民航华北局内许发（登）〔2010〕03号</c:v>
                </c:pt>
                <c:pt idx="14">
                  <c:v>民航华北局内许发（登）〔2010〕03号</c:v>
                </c:pt>
                <c:pt idx="15">
                  <c:v>民航华北局内许发（登）〔2010〕03号</c:v>
                </c:pt>
                <c:pt idx="16">
                  <c:v>民航华北局内许发（登）〔2010〕03号</c:v>
                </c:pt>
                <c:pt idx="17">
                  <c:v>民航华北局内许发（登）〔2010〕03号</c:v>
                </c:pt>
                <c:pt idx="18">
                  <c:v>民航华北局内许发（登）〔2010〕03号</c:v>
                </c:pt>
                <c:pt idx="19">
                  <c:v>民航华北局内许发（登）〔2010〕03号</c:v>
                </c:pt>
                <c:pt idx="20">
                  <c:v>民航华北局内许发（登）〔2010〕03号</c:v>
                </c:pt>
                <c:pt idx="21">
                  <c:v>民航华北局内许发（登）〔2010〕03号</c:v>
                </c:pt>
                <c:pt idx="22">
                  <c:v>民航华北局内许发（登）〔2010〕03号</c:v>
                </c:pt>
                <c:pt idx="23">
                  <c:v>民航华北局内许发（登）〔2010〕03号</c:v>
                </c:pt>
                <c:pt idx="24">
                  <c:v>民航华北局内许发（登）〔2010〕03号</c:v>
                </c:pt>
                <c:pt idx="25">
                  <c:v>民航华北局内许发（登）〔2010〕05号</c:v>
                </c:pt>
                <c:pt idx="26">
                  <c:v>民航华北局内许发（登）〔2010〕06号</c:v>
                </c:pt>
                <c:pt idx="27">
                  <c:v>民航华北局内许发（登）〔2010〕06号</c:v>
                </c:pt>
                <c:pt idx="28">
                  <c:v>民航华北局内许发（登）〔2010〕07号</c:v>
                </c:pt>
                <c:pt idx="29">
                  <c:v>民航华北局内许发（登）〔2010〕07号</c:v>
                </c:pt>
                <c:pt idx="30">
                  <c:v>民航华北局内许发（登）〔2010〕07号</c:v>
                </c:pt>
                <c:pt idx="31">
                  <c:v>民航华北局内许发（登）〔2010〕07号</c:v>
                </c:pt>
                <c:pt idx="32">
                  <c:v>民航华北局内许发（登）〔2010〕07号</c:v>
                </c:pt>
                <c:pt idx="33">
                  <c:v>民航华北局内许发（登）〔2010〕08号</c:v>
                </c:pt>
                <c:pt idx="34">
                  <c:v>民航华北局内许发（登）〔2010〕09号</c:v>
                </c:pt>
                <c:pt idx="35">
                  <c:v>民航华北局内许发（登）〔2010〕09号</c:v>
                </c:pt>
                <c:pt idx="36">
                  <c:v>民航华北局内许发（登）〔2010〕09号</c:v>
                </c:pt>
                <c:pt idx="37">
                  <c:v>民航华北局内许发（登）〔2010〕09号</c:v>
                </c:pt>
                <c:pt idx="38">
                  <c:v>民航华北局内许发（登）〔2010〕09号</c:v>
                </c:pt>
                <c:pt idx="39">
                  <c:v>民航华北局内许发（登）〔2010〕09号</c:v>
                </c:pt>
                <c:pt idx="40">
                  <c:v>民航华北局内许发（登）〔2010〕09号</c:v>
                </c:pt>
                <c:pt idx="41">
                  <c:v>民航华北局内许发（登）〔2010〕09号</c:v>
                </c:pt>
                <c:pt idx="42">
                  <c:v>民航华北局内许发（登）〔2010〕09号</c:v>
                </c:pt>
                <c:pt idx="43">
                  <c:v>民航华北局内许发（登）〔2010〕10号</c:v>
                </c:pt>
                <c:pt idx="44">
                  <c:v>民航华北局内许发（登）〔2010〕11号</c:v>
                </c:pt>
                <c:pt idx="45">
                  <c:v>民航华北局内许发（登）〔2010〕11号</c:v>
                </c:pt>
                <c:pt idx="46">
                  <c:v>民航华北局内许发（登）〔2010〕11号</c:v>
                </c:pt>
                <c:pt idx="47">
                  <c:v>民航华北局内许发（登）〔2010〕11号</c:v>
                </c:pt>
                <c:pt idx="48">
                  <c:v>民航华北局内许发（登）〔2010〕11号</c:v>
                </c:pt>
                <c:pt idx="49">
                  <c:v>民航华北局内许发（登）〔2010〕11号</c:v>
                </c:pt>
                <c:pt idx="50">
                  <c:v>民航华北局内许发（登）〔2010〕11号</c:v>
                </c:pt>
                <c:pt idx="51">
                  <c:v>民航华北局内许发（登）〔2010〕12号</c:v>
                </c:pt>
                <c:pt idx="52">
                  <c:v>民航华北局内许发（登）〔2010〕12号</c:v>
                </c:pt>
                <c:pt idx="53">
                  <c:v>民航华北局内许发（登）〔2010〕12号</c:v>
                </c:pt>
                <c:pt idx="54">
                  <c:v>民航华北局内许发（登）〔2010〕13号</c:v>
                </c:pt>
                <c:pt idx="55">
                  <c:v>民航华北局内许发（登）〔2010〕14号</c:v>
                </c:pt>
                <c:pt idx="56">
                  <c:v>民航华北局内许发（登）〔2010〕15号</c:v>
                </c:pt>
                <c:pt idx="57">
                  <c:v>民航华北局内许发（登）〔2010〕15号</c:v>
                </c:pt>
                <c:pt idx="58">
                  <c:v>民航华北局内许发（登）〔2010〕15号</c:v>
                </c:pt>
                <c:pt idx="59">
                  <c:v>民航华北局内许发（登）〔2010〕16号</c:v>
                </c:pt>
                <c:pt idx="60">
                  <c:v>民航华北局内许发（登）〔2010〕17号</c:v>
                </c:pt>
                <c:pt idx="61">
                  <c:v>民航华北局内许发（登）〔2010〕17号</c:v>
                </c:pt>
                <c:pt idx="62">
                  <c:v>民航华北局内许发（登）〔2010〕17号</c:v>
                </c:pt>
                <c:pt idx="63">
                  <c:v>民航华北局内许发（登）〔2010〕18号</c:v>
                </c:pt>
                <c:pt idx="64">
                  <c:v>民航华北局内许发（登）〔2010〕18号</c:v>
                </c:pt>
                <c:pt idx="65">
                  <c:v>民航华北局内许发（登）〔2010〕19号</c:v>
                </c:pt>
                <c:pt idx="66">
                  <c:v>民航华北局内许发（登）〔2010〕20号</c:v>
                </c:pt>
                <c:pt idx="67">
                  <c:v>民航华北局内许发（登）〔2010〕21号</c:v>
                </c:pt>
                <c:pt idx="68">
                  <c:v>民航华北局内许发（登）〔2010〕22号</c:v>
                </c:pt>
                <c:pt idx="69">
                  <c:v>民航华北局内许发（登）〔2010〕23号</c:v>
                </c:pt>
                <c:pt idx="70">
                  <c:v>民航华北局内许发（登）〔2010〕24号</c:v>
                </c:pt>
                <c:pt idx="71">
                  <c:v>民航华北局内许发（登）〔2010〕25号</c:v>
                </c:pt>
                <c:pt idx="72">
                  <c:v>民航华北局内许发（登）〔2010〕26号</c:v>
                </c:pt>
                <c:pt idx="73">
                  <c:v>民航华北局内许发（登）〔2010〕27号</c:v>
                </c:pt>
                <c:pt idx="74">
                  <c:v>民航华北局内许发（登）〔2010〕28号</c:v>
                </c:pt>
                <c:pt idx="75">
                  <c:v>民航华北局内许发（登）〔2010〕29号</c:v>
                </c:pt>
                <c:pt idx="76">
                  <c:v>民航华北局内许发（登）〔2010〕29号</c:v>
                </c:pt>
                <c:pt idx="77">
                  <c:v>民航华北局内许发（登）〔2010〕30号</c:v>
                </c:pt>
                <c:pt idx="78">
                  <c:v>民航华北局内许发（登）〔2010〕31号</c:v>
                </c:pt>
                <c:pt idx="79">
                  <c:v>民航华北局内许发（登）〔2010〕32号</c:v>
                </c:pt>
                <c:pt idx="80">
                  <c:v>民航华北局内许发（登）〔2010〕32号</c:v>
                </c:pt>
                <c:pt idx="81">
                  <c:v>民航华北局内许发（登）〔2010〕33号</c:v>
                </c:pt>
                <c:pt idx="82">
                  <c:v>民航华北局内许发（登）〔2010〕34号</c:v>
                </c:pt>
                <c:pt idx="83">
                  <c:v>民航华北局内许发（登）〔2010〕35号</c:v>
                </c:pt>
                <c:pt idx="84">
                  <c:v>民航华北局内许发（登）〔2010〕36号</c:v>
                </c:pt>
                <c:pt idx="85">
                  <c:v>民航华北局内许发（登）〔2010〕37号</c:v>
                </c:pt>
                <c:pt idx="86">
                  <c:v>民航华北局内许发（登）〔2010〕37号</c:v>
                </c:pt>
                <c:pt idx="87">
                  <c:v>民航华北局内许发（登）〔2010〕38号</c:v>
                </c:pt>
                <c:pt idx="88">
                  <c:v>民航华北局内许发（登）〔2010〕39号</c:v>
                </c:pt>
                <c:pt idx="89">
                  <c:v>民航华北局内许发（登）〔2010〕40号</c:v>
                </c:pt>
                <c:pt idx="90">
                  <c:v>民航华北局内许发（登）〔2010〕40号</c:v>
                </c:pt>
                <c:pt idx="91">
                  <c:v>民航华北局内许发（登）〔2010〕41号</c:v>
                </c:pt>
                <c:pt idx="92">
                  <c:v>民航华北局内许发（登）〔2010〕42号</c:v>
                </c:pt>
                <c:pt idx="93">
                  <c:v>民航华北局内许发（登）〔2010〕43号</c:v>
                </c:pt>
                <c:pt idx="94">
                  <c:v>民航华北局内许发（登）〔2010〕43号</c:v>
                </c:pt>
                <c:pt idx="95">
                  <c:v>民航华北局内许发（登）〔2010〕44号</c:v>
                </c:pt>
                <c:pt idx="96">
                  <c:v>民航华北局内许发（登）〔2010〕45号</c:v>
                </c:pt>
                <c:pt idx="97">
                  <c:v>民航华北局内许发（登）〔2010〕46号</c:v>
                </c:pt>
                <c:pt idx="98">
                  <c:v>民航华北局内许发（登）〔2010〕47号</c:v>
                </c:pt>
                <c:pt idx="99">
                  <c:v>民航华北局内许发（登）〔2011〕01号</c:v>
                </c:pt>
                <c:pt idx="100">
                  <c:v>民航华北局内许发（登）〔2011〕01号</c:v>
                </c:pt>
                <c:pt idx="101">
                  <c:v>民航华北局内许发（登）〔2011〕01号</c:v>
                </c:pt>
                <c:pt idx="102">
                  <c:v>民航华北局内许发（登）〔2011〕01号</c:v>
                </c:pt>
                <c:pt idx="103">
                  <c:v>民航华北局内许发（登）〔2011〕02号</c:v>
                </c:pt>
                <c:pt idx="104">
                  <c:v>民航华北局内许发（登）〔2011〕03号</c:v>
                </c:pt>
                <c:pt idx="105">
                  <c:v>民航华北局内许发（登）〔2011〕04号</c:v>
                </c:pt>
                <c:pt idx="106">
                  <c:v>民航华北局内许发（登）〔2011〕05号</c:v>
                </c:pt>
                <c:pt idx="107">
                  <c:v>民航华北局内许发（登）〔2011〕05号</c:v>
                </c:pt>
                <c:pt idx="108">
                  <c:v>民航华北局内许发（登）〔2011〕06号</c:v>
                </c:pt>
                <c:pt idx="109">
                  <c:v>民航华北局内许发（登）〔2011〕07号</c:v>
                </c:pt>
                <c:pt idx="110">
                  <c:v>民航华北局内许发（登）〔2011〕07号</c:v>
                </c:pt>
                <c:pt idx="111">
                  <c:v>民航华北局内许发（登）〔2011〕07号</c:v>
                </c:pt>
                <c:pt idx="112">
                  <c:v>民航华北局内许发（登）〔2011〕07号</c:v>
                </c:pt>
                <c:pt idx="113">
                  <c:v>民航华北局内许发（登）〔2011〕08号</c:v>
                </c:pt>
                <c:pt idx="114">
                  <c:v>民航华北局内许发（登）〔2011〕09号</c:v>
                </c:pt>
                <c:pt idx="115">
                  <c:v>民航华北局内许发（登）〔2011〕09号</c:v>
                </c:pt>
                <c:pt idx="116">
                  <c:v>民航华北局内许发（登）〔2011〕10号</c:v>
                </c:pt>
                <c:pt idx="117">
                  <c:v>民航华北局内许发（登）〔2011〕11号</c:v>
                </c:pt>
                <c:pt idx="118">
                  <c:v>民航华北局内许发（登）〔2011〕12号</c:v>
                </c:pt>
                <c:pt idx="119">
                  <c:v>民航华北局内许发（登）〔2011〕13号</c:v>
                </c:pt>
                <c:pt idx="120">
                  <c:v>民航华北局内许发（登）〔2011〕14号</c:v>
                </c:pt>
                <c:pt idx="121">
                  <c:v>民航华北局内许发（登）〔2011〕15号</c:v>
                </c:pt>
                <c:pt idx="122">
                  <c:v>民航华北局内许发（登）〔2011〕16号</c:v>
                </c:pt>
                <c:pt idx="123">
                  <c:v>民航华北局内许发（登）〔2011〕17号</c:v>
                </c:pt>
                <c:pt idx="124">
                  <c:v>民航华北局内许发（登）〔2011〕18号</c:v>
                </c:pt>
                <c:pt idx="125">
                  <c:v>民航华北局内许发（登）〔2011〕18号</c:v>
                </c:pt>
                <c:pt idx="126">
                  <c:v>民航华北局内许发（登）〔2011〕19号</c:v>
                </c:pt>
                <c:pt idx="127">
                  <c:v>民航华北局内许发（登）〔2011〕20号</c:v>
                </c:pt>
                <c:pt idx="128">
                  <c:v>民航华北局内许发（登）〔2011〕21号</c:v>
                </c:pt>
                <c:pt idx="129">
                  <c:v>民航华北局内许发（登）〔2011〕22号</c:v>
                </c:pt>
                <c:pt idx="130">
                  <c:v>民航华北局内许发（登）〔2011〕22号</c:v>
                </c:pt>
                <c:pt idx="131">
                  <c:v>民航华北局内许发（登）〔2011〕22号</c:v>
                </c:pt>
                <c:pt idx="132">
                  <c:v>民航华北局内许发（登）〔2011〕23号</c:v>
                </c:pt>
                <c:pt idx="133">
                  <c:v>民航华北局内许发（登）〔2011〕24号</c:v>
                </c:pt>
                <c:pt idx="134">
                  <c:v>民航华北局内许发（登）〔2011〕25号</c:v>
                </c:pt>
                <c:pt idx="135">
                  <c:v>民航华北局内许发（登）〔2011〕25号</c:v>
                </c:pt>
                <c:pt idx="136">
                  <c:v>民航华北局内许发（登）〔2011〕26号</c:v>
                </c:pt>
                <c:pt idx="137">
                  <c:v>民航华北局内许发（登）〔2011〕27号</c:v>
                </c:pt>
                <c:pt idx="138">
                  <c:v>民航华北局内许发（登）〔2011〕28号</c:v>
                </c:pt>
                <c:pt idx="139">
                  <c:v>民航华北局内许发（登）〔2011〕29号</c:v>
                </c:pt>
                <c:pt idx="140">
                  <c:v>民航华北局内许发（登）〔2011〕30号</c:v>
                </c:pt>
                <c:pt idx="141">
                  <c:v>民航华北局内许发（登）〔2011〕30号</c:v>
                </c:pt>
                <c:pt idx="142">
                  <c:v>民航华北局内许发（登）〔2011〕30号</c:v>
                </c:pt>
                <c:pt idx="143">
                  <c:v>民航华北局内许发（登）〔2011〕30号</c:v>
                </c:pt>
                <c:pt idx="144">
                  <c:v>民航华北局内许发（登）〔2011〕30号</c:v>
                </c:pt>
                <c:pt idx="145">
                  <c:v>民航华北局内许发（登）〔2011〕31号</c:v>
                </c:pt>
                <c:pt idx="146">
                  <c:v>民航华北局内许发（登）〔2011〕32号</c:v>
                </c:pt>
                <c:pt idx="147">
                  <c:v>民航华北局内许发（登）〔2011〕33号</c:v>
                </c:pt>
                <c:pt idx="148">
                  <c:v>民航华北局内许发（登）〔2011〕34号</c:v>
                </c:pt>
                <c:pt idx="149">
                  <c:v>民航华北局内许发（登）〔2011〕35号</c:v>
                </c:pt>
                <c:pt idx="150">
                  <c:v>民航华北局内许发（登）〔2011〕36号</c:v>
                </c:pt>
                <c:pt idx="151">
                  <c:v>民航华北局内许发（登）〔2011〕37号</c:v>
                </c:pt>
                <c:pt idx="152">
                  <c:v>民航华北局内许发（登）〔2011〕38号</c:v>
                </c:pt>
                <c:pt idx="153">
                  <c:v>民航华北局内许发（登）〔2011〕39号</c:v>
                </c:pt>
                <c:pt idx="154">
                  <c:v>民航华北局内许发（登）〔2011〕40号</c:v>
                </c:pt>
                <c:pt idx="155">
                  <c:v>民航华北局内许发（登）〔2011〕41号</c:v>
                </c:pt>
                <c:pt idx="156">
                  <c:v>民航华北局内许发（登）〔2011〕41号</c:v>
                </c:pt>
                <c:pt idx="157">
                  <c:v>民航华北局内许发（登）〔2011〕42号</c:v>
                </c:pt>
                <c:pt idx="158">
                  <c:v>民航华北局内许发（登）〔2011〕43号</c:v>
                </c:pt>
                <c:pt idx="159">
                  <c:v>民航华北局内许发（登）〔2011〕43号</c:v>
                </c:pt>
                <c:pt idx="160">
                  <c:v>民航华北局内许发（登）〔2011〕43号</c:v>
                </c:pt>
                <c:pt idx="161">
                  <c:v>民航华北局内许发（登）〔2011〕43号</c:v>
                </c:pt>
                <c:pt idx="162">
                  <c:v>民航华北局内许发（登）〔2011〕43号</c:v>
                </c:pt>
                <c:pt idx="163">
                  <c:v>民航华北局内许发（登）〔2011〕43号</c:v>
                </c:pt>
                <c:pt idx="164">
                  <c:v>民航华北局内许发（登）〔2011〕43号</c:v>
                </c:pt>
                <c:pt idx="165">
                  <c:v>民航华北局内许发（登）〔2011〕44号</c:v>
                </c:pt>
                <c:pt idx="166">
                  <c:v>民航华北局内许发（登）〔2011〕44号</c:v>
                </c:pt>
                <c:pt idx="167">
                  <c:v>民航华北局内许发（登）〔2011〕44号</c:v>
                </c:pt>
                <c:pt idx="168">
                  <c:v>民航华北局内许发（登）〔2011〕45号</c:v>
                </c:pt>
                <c:pt idx="169">
                  <c:v>民航华北局内许发（登）〔2011〕45号</c:v>
                </c:pt>
                <c:pt idx="170">
                  <c:v>民航华北局内许发（登）〔2011〕46号</c:v>
                </c:pt>
                <c:pt idx="171">
                  <c:v>民航华北局内许发（登）〔2011〕46号</c:v>
                </c:pt>
                <c:pt idx="172">
                  <c:v>民航华北局内许发（登）〔2011〕47号</c:v>
                </c:pt>
                <c:pt idx="173">
                  <c:v>民航华北局内许发（登）〔2011〕48号</c:v>
                </c:pt>
                <c:pt idx="174">
                  <c:v>民航华北局内许发（登）〔2011〕49号</c:v>
                </c:pt>
                <c:pt idx="175">
                  <c:v>民航华北局内许发（登）〔2011〕49号</c:v>
                </c:pt>
                <c:pt idx="176">
                  <c:v>民航华北局内许发（登）〔2011〕50号</c:v>
                </c:pt>
                <c:pt idx="177">
                  <c:v>民航华北局内许发（登）〔2011〕51号</c:v>
                </c:pt>
                <c:pt idx="178">
                  <c:v>民航华北局内许发（登）〔2011〕52号</c:v>
                </c:pt>
                <c:pt idx="179">
                  <c:v>民航华北局内许发（登）〔2011〕52号</c:v>
                </c:pt>
                <c:pt idx="180">
                  <c:v>民航华北局内许发（登）〔2012〕01号</c:v>
                </c:pt>
                <c:pt idx="181">
                  <c:v>民航华北局内许发（登）〔2012〕02号</c:v>
                </c:pt>
                <c:pt idx="182">
                  <c:v>民航华北局内许发（登）〔2012〕03号</c:v>
                </c:pt>
                <c:pt idx="183">
                  <c:v>民航华北局内许发（登）〔2012〕04号</c:v>
                </c:pt>
                <c:pt idx="184">
                  <c:v>民航华北局内许发（登）〔2012〕04号</c:v>
                </c:pt>
                <c:pt idx="185">
                  <c:v>民航华北局内许发（登）〔2012〕04号</c:v>
                </c:pt>
                <c:pt idx="186">
                  <c:v>民航华北局内许发（登）〔2012〕04号</c:v>
                </c:pt>
                <c:pt idx="187">
                  <c:v>民航华北局内许发（登）〔2012〕04号</c:v>
                </c:pt>
                <c:pt idx="188">
                  <c:v>民航华北局内许发（登）〔2012〕05号</c:v>
                </c:pt>
                <c:pt idx="189">
                  <c:v>民航华北局内许发（登）〔2012〕05号</c:v>
                </c:pt>
                <c:pt idx="190">
                  <c:v>民航华北局内许发（登）〔2012〕05号</c:v>
                </c:pt>
                <c:pt idx="191">
                  <c:v>民航华北局内许发（登）〔2012〕05号</c:v>
                </c:pt>
                <c:pt idx="192">
                  <c:v>民航华北局内许发（登）〔2012〕05号</c:v>
                </c:pt>
                <c:pt idx="193">
                  <c:v>民航华北局内许发（登）〔2012〕05号</c:v>
                </c:pt>
                <c:pt idx="194">
                  <c:v>民航华北局内许发（登）〔2012〕05号</c:v>
                </c:pt>
                <c:pt idx="195">
                  <c:v>民航华北局内许发（登）〔2012〕05号</c:v>
                </c:pt>
                <c:pt idx="196">
                  <c:v>民航华北局内许发（登）〔2012〕05号</c:v>
                </c:pt>
                <c:pt idx="197">
                  <c:v>民航华北局内许发（登）〔2012〕05号</c:v>
                </c:pt>
                <c:pt idx="198">
                  <c:v>民航华北局内许发（登）〔2012〕05号</c:v>
                </c:pt>
                <c:pt idx="199">
                  <c:v>民航华北局内许发（登）〔2012〕05号</c:v>
                </c:pt>
                <c:pt idx="200">
                  <c:v>民航华北局内许发（登）〔2012〕05号</c:v>
                </c:pt>
                <c:pt idx="201">
                  <c:v>民航华北局内许发（登）〔2012〕05号</c:v>
                </c:pt>
                <c:pt idx="202">
                  <c:v>民航华北局内许发（登）〔2012〕05号</c:v>
                </c:pt>
                <c:pt idx="203">
                  <c:v>民航华北局内许发（登）〔2012〕05号</c:v>
                </c:pt>
                <c:pt idx="204">
                  <c:v>民航华北局内许发（登）〔2012〕05号</c:v>
                </c:pt>
                <c:pt idx="205">
                  <c:v>民航华北局内许发（登）〔2012〕05号</c:v>
                </c:pt>
                <c:pt idx="206">
                  <c:v>民航华北局内许发（登）〔2012〕05号</c:v>
                </c:pt>
                <c:pt idx="207">
                  <c:v>民航华北局内许发（登）〔2012〕05号</c:v>
                </c:pt>
                <c:pt idx="208">
                  <c:v>民航华北局内许发（登）〔2012〕06号</c:v>
                </c:pt>
                <c:pt idx="209">
                  <c:v>民航华北局内许发（登）〔2012〕06号</c:v>
                </c:pt>
                <c:pt idx="210">
                  <c:v>民航华北局内许发（登）〔2012〕06号</c:v>
                </c:pt>
                <c:pt idx="211">
                  <c:v>民航华北局内许发（登）〔2012〕06号</c:v>
                </c:pt>
                <c:pt idx="212">
                  <c:v>民航华北局内许发（登）〔2012〕06号</c:v>
                </c:pt>
                <c:pt idx="213">
                  <c:v>民航华北局内许发（登）〔2012〕06号</c:v>
                </c:pt>
                <c:pt idx="214">
                  <c:v>民航华北局内许发（登）〔2012〕06号</c:v>
                </c:pt>
                <c:pt idx="215">
                  <c:v>民航华北局内许发（登）〔2012〕06号</c:v>
                </c:pt>
                <c:pt idx="216">
                  <c:v>民航华北局内许发（登）〔2012〕06号</c:v>
                </c:pt>
                <c:pt idx="217">
                  <c:v>民航华北局内许发（登）〔2012〕06号</c:v>
                </c:pt>
                <c:pt idx="218">
                  <c:v>民航华北局内许发（登）〔2012〕06号</c:v>
                </c:pt>
                <c:pt idx="219">
                  <c:v>民航华北局内许发（登）〔2012〕06号</c:v>
                </c:pt>
                <c:pt idx="220">
                  <c:v>民航华北局内许发（登）〔2012〕07号</c:v>
                </c:pt>
                <c:pt idx="221">
                  <c:v>民航华北局内许发（登）〔2012〕07号</c:v>
                </c:pt>
                <c:pt idx="222">
                  <c:v>民航华北局内许发（登）〔2012〕07号</c:v>
                </c:pt>
                <c:pt idx="223">
                  <c:v>民航华北局内许发（登）〔2012〕07号</c:v>
                </c:pt>
                <c:pt idx="224">
                  <c:v>民航华北局内许发（登）〔2012〕07号</c:v>
                </c:pt>
                <c:pt idx="225">
                  <c:v>民航华北局内许发（登）〔2012〕07号</c:v>
                </c:pt>
                <c:pt idx="226">
                  <c:v>民航华北局内许发（登）〔2012〕07号</c:v>
                </c:pt>
                <c:pt idx="227">
                  <c:v>民航华北局内许发（登）〔2012〕07号</c:v>
                </c:pt>
                <c:pt idx="228">
                  <c:v>民航华北局内许发（登）〔2012〕07号</c:v>
                </c:pt>
                <c:pt idx="229">
                  <c:v>民航华北局内许发（登）〔2012〕07号</c:v>
                </c:pt>
                <c:pt idx="230">
                  <c:v>民航华北局内许发（登）〔2012〕07号</c:v>
                </c:pt>
                <c:pt idx="231">
                  <c:v>民航华北局内许发（登）〔2012〕07号</c:v>
                </c:pt>
                <c:pt idx="232">
                  <c:v>民航华北局内许发（登）〔2012〕07号</c:v>
                </c:pt>
                <c:pt idx="233">
                  <c:v>民航华北局内许发（登）〔2012〕07号</c:v>
                </c:pt>
                <c:pt idx="234">
                  <c:v>民航华北局内许发（登）〔2012〕07号</c:v>
                </c:pt>
                <c:pt idx="235">
                  <c:v>民航华北局内许发（登）〔2012〕07号</c:v>
                </c:pt>
                <c:pt idx="236">
                  <c:v>民航华北局内许发（登）〔2012〕07号</c:v>
                </c:pt>
                <c:pt idx="237">
                  <c:v>民航华北局内许发（登）〔2012〕07号</c:v>
                </c:pt>
                <c:pt idx="238">
                  <c:v>民航华北局内许发（登）〔2012〕07号</c:v>
                </c:pt>
                <c:pt idx="239">
                  <c:v>民航华北局内许发（登）〔2012〕08号</c:v>
                </c:pt>
                <c:pt idx="240">
                  <c:v>民航华北局内许发（登）〔2012〕09号</c:v>
                </c:pt>
                <c:pt idx="241">
                  <c:v>民航华北局内许发（登）〔2012〕09号</c:v>
                </c:pt>
                <c:pt idx="242">
                  <c:v>民航华北局内许发（登）〔2012〕10号</c:v>
                </c:pt>
                <c:pt idx="243">
                  <c:v>民航华北局内许发（登）〔2012〕10号</c:v>
                </c:pt>
                <c:pt idx="244">
                  <c:v>民航华北局内许发（登）〔2012〕10号</c:v>
                </c:pt>
                <c:pt idx="245">
                  <c:v>民航华北局内许发（登）〔2012〕10号</c:v>
                </c:pt>
                <c:pt idx="246">
                  <c:v>民航华北局内许发（登）〔2012〕10号</c:v>
                </c:pt>
                <c:pt idx="247">
                  <c:v>民航华北局内许发（登）〔2012〕10号</c:v>
                </c:pt>
                <c:pt idx="248">
                  <c:v>民航华北局内许发（登）〔2012〕10号</c:v>
                </c:pt>
                <c:pt idx="249">
                  <c:v>民航华北局内许发（登）〔2012〕10号</c:v>
                </c:pt>
                <c:pt idx="250">
                  <c:v>民航华北局内许发（登）〔2012〕10号</c:v>
                </c:pt>
                <c:pt idx="251">
                  <c:v>民航华北局内许发（登）〔2012〕10号</c:v>
                </c:pt>
                <c:pt idx="252">
                  <c:v>民航华北局内许发（登）〔2012〕10号</c:v>
                </c:pt>
                <c:pt idx="253">
                  <c:v>民航华北局内许发（登）〔2012〕10号</c:v>
                </c:pt>
                <c:pt idx="254">
                  <c:v>民航华北局内许发（登）〔2012〕11号</c:v>
                </c:pt>
                <c:pt idx="255">
                  <c:v>民航华北局内许发（登）〔2012〕12号</c:v>
                </c:pt>
                <c:pt idx="256">
                  <c:v>民航华北局内许发（登）〔2012〕13号</c:v>
                </c:pt>
                <c:pt idx="257">
                  <c:v>2014/4/8</c:v>
                </c:pt>
                <c:pt idx="258">
                  <c:v>民航华北局内许发（登）〔2012〕14号</c:v>
                </c:pt>
                <c:pt idx="259">
                  <c:v>民航华北局内许发（登）〔2012〕14号</c:v>
                </c:pt>
                <c:pt idx="260">
                  <c:v>民航华北局内许发（登）〔2012〕14号</c:v>
                </c:pt>
                <c:pt idx="261">
                  <c:v>民航华北局内许发（登）〔2012〕14号</c:v>
                </c:pt>
                <c:pt idx="262">
                  <c:v>民航华北局内许发（登）〔2012〕14号</c:v>
                </c:pt>
                <c:pt idx="263">
                  <c:v>民航华北局内许发（登）〔2012〕14号</c:v>
                </c:pt>
                <c:pt idx="264">
                  <c:v>民航华北局内许发（登）〔2012〕14号</c:v>
                </c:pt>
                <c:pt idx="265">
                  <c:v>民航华北局内许发（登）〔2012〕14号</c:v>
                </c:pt>
                <c:pt idx="266">
                  <c:v>民航华北局内许发（登）〔2012〕14号</c:v>
                </c:pt>
                <c:pt idx="267">
                  <c:v>民航华北局内许发（登）〔2012〕14号</c:v>
                </c:pt>
                <c:pt idx="268">
                  <c:v>民航华北局内许发（登）〔2012〕14号</c:v>
                </c:pt>
                <c:pt idx="269">
                  <c:v>民航华北局内许发（登）〔2012〕14号</c:v>
                </c:pt>
                <c:pt idx="270">
                  <c:v>民航华北局内许发（登）〔2012〕14号</c:v>
                </c:pt>
                <c:pt idx="271">
                  <c:v>民航华北局内许发（登）〔2012〕14号</c:v>
                </c:pt>
                <c:pt idx="272">
                  <c:v>民航华北局内许发（登）〔2012〕14号</c:v>
                </c:pt>
                <c:pt idx="273">
                  <c:v>民航华北局内许发（登）〔2012〕14号</c:v>
                </c:pt>
                <c:pt idx="274">
                  <c:v>民航华北局内许发（登）〔2012〕14号</c:v>
                </c:pt>
                <c:pt idx="275">
                  <c:v>民航华北局内许发（登）〔2012〕14号</c:v>
                </c:pt>
                <c:pt idx="276">
                  <c:v>民航华北局内许发（登）〔2012〕15号</c:v>
                </c:pt>
                <c:pt idx="277">
                  <c:v>民航华北局内许发（登）〔2012〕16号</c:v>
                </c:pt>
                <c:pt idx="278">
                  <c:v>民航华北局内许发（登）〔2012〕16号</c:v>
                </c:pt>
                <c:pt idx="279">
                  <c:v>民航华北局内许发（登）〔2012〕17号</c:v>
                </c:pt>
                <c:pt idx="280">
                  <c:v>民航华北局内许发（登）〔2012〕18号</c:v>
                </c:pt>
                <c:pt idx="281">
                  <c:v>民航华北局内许发（登）〔2012〕18号</c:v>
                </c:pt>
                <c:pt idx="282">
                  <c:v>民航华北局内许发（登）〔2012〕19号</c:v>
                </c:pt>
                <c:pt idx="283">
                  <c:v>民航华北局内许发（登）〔2012〕20号</c:v>
                </c:pt>
                <c:pt idx="284">
                  <c:v>民航华北局内许发（登）〔2012〕21号</c:v>
                </c:pt>
                <c:pt idx="285">
                  <c:v>2012/6/5</c:v>
                </c:pt>
                <c:pt idx="286">
                  <c:v>2012/6/5</c:v>
                </c:pt>
                <c:pt idx="287">
                  <c:v>2012/6/5</c:v>
                </c:pt>
                <c:pt idx="288">
                  <c:v>2012/6/5</c:v>
                </c:pt>
                <c:pt idx="289">
                  <c:v>2012/6/5</c:v>
                </c:pt>
                <c:pt idx="290">
                  <c:v>2012/6/5</c:v>
                </c:pt>
                <c:pt idx="291">
                  <c:v>2012/6/5</c:v>
                </c:pt>
                <c:pt idx="292">
                  <c:v>2012/6/5</c:v>
                </c:pt>
                <c:pt idx="293">
                  <c:v>2012/6/5</c:v>
                </c:pt>
                <c:pt idx="294">
                  <c:v>2012/6/5</c:v>
                </c:pt>
                <c:pt idx="295">
                  <c:v>2012/6/5</c:v>
                </c:pt>
                <c:pt idx="296">
                  <c:v>2012/6/5</c:v>
                </c:pt>
                <c:pt idx="297">
                  <c:v>2012/6/5</c:v>
                </c:pt>
                <c:pt idx="298">
                  <c:v>2012/6/12</c:v>
                </c:pt>
                <c:pt idx="299">
                  <c:v>2012/6/12</c:v>
                </c:pt>
                <c:pt idx="300">
                  <c:v>2012/6/12</c:v>
                </c:pt>
                <c:pt idx="301">
                  <c:v>2012/6/15</c:v>
                </c:pt>
                <c:pt idx="302">
                  <c:v>2012/7/2</c:v>
                </c:pt>
                <c:pt idx="303">
                  <c:v>2012/7/2</c:v>
                </c:pt>
                <c:pt idx="304">
                  <c:v>2012/7/2</c:v>
                </c:pt>
                <c:pt idx="305">
                  <c:v>2012/7/2</c:v>
                </c:pt>
                <c:pt idx="306">
                  <c:v>2012/7/2</c:v>
                </c:pt>
                <c:pt idx="307">
                  <c:v>2012/7/2</c:v>
                </c:pt>
                <c:pt idx="308">
                  <c:v>2012/7/2</c:v>
                </c:pt>
                <c:pt idx="309">
                  <c:v>2012/7/2</c:v>
                </c:pt>
                <c:pt idx="310">
                  <c:v>2012/7/2</c:v>
                </c:pt>
                <c:pt idx="311">
                  <c:v>2012/7/2</c:v>
                </c:pt>
                <c:pt idx="312">
                  <c:v>2012/7/2</c:v>
                </c:pt>
                <c:pt idx="313">
                  <c:v>2012/7/2</c:v>
                </c:pt>
                <c:pt idx="314">
                  <c:v>2012/7/2</c:v>
                </c:pt>
                <c:pt idx="315">
                  <c:v>2012/7/2</c:v>
                </c:pt>
                <c:pt idx="316">
                  <c:v>2012/7/5</c:v>
                </c:pt>
                <c:pt idx="317">
                  <c:v>2012/7/5</c:v>
                </c:pt>
                <c:pt idx="318">
                  <c:v>2012/7/5</c:v>
                </c:pt>
                <c:pt idx="319">
                  <c:v>2012/7/5</c:v>
                </c:pt>
                <c:pt idx="320">
                  <c:v>2012/7/5</c:v>
                </c:pt>
                <c:pt idx="321">
                  <c:v>2012/7/5</c:v>
                </c:pt>
                <c:pt idx="322">
                  <c:v>2012/7/5</c:v>
                </c:pt>
                <c:pt idx="323">
                  <c:v>2012/7/9</c:v>
                </c:pt>
                <c:pt idx="324">
                  <c:v>2012/7/9</c:v>
                </c:pt>
                <c:pt idx="325">
                  <c:v>2012/7/9</c:v>
                </c:pt>
                <c:pt idx="326">
                  <c:v>2012/7/30</c:v>
                </c:pt>
                <c:pt idx="327">
                  <c:v>2012/8/14</c:v>
                </c:pt>
                <c:pt idx="328">
                  <c:v>2012/8/14</c:v>
                </c:pt>
                <c:pt idx="329">
                  <c:v>2012/8/14</c:v>
                </c:pt>
                <c:pt idx="330">
                  <c:v>2012/8/14</c:v>
                </c:pt>
                <c:pt idx="331">
                  <c:v>2012/8/14</c:v>
                </c:pt>
                <c:pt idx="332">
                  <c:v>2012/8/31</c:v>
                </c:pt>
                <c:pt idx="333">
                  <c:v>2012/8/31</c:v>
                </c:pt>
                <c:pt idx="334">
                  <c:v>2012/8/31</c:v>
                </c:pt>
                <c:pt idx="335">
                  <c:v>2012/9/5</c:v>
                </c:pt>
                <c:pt idx="336">
                  <c:v>2012/9/5</c:v>
                </c:pt>
                <c:pt idx="337">
                  <c:v>2012/9/5</c:v>
                </c:pt>
                <c:pt idx="338">
                  <c:v>2012/9/14</c:v>
                </c:pt>
                <c:pt idx="339">
                  <c:v>2012/9/10</c:v>
                </c:pt>
                <c:pt idx="340">
                  <c:v>2012/10/22</c:v>
                </c:pt>
                <c:pt idx="341">
                  <c:v>2012/10/29</c:v>
                </c:pt>
                <c:pt idx="342">
                  <c:v>2012/10/29</c:v>
                </c:pt>
                <c:pt idx="343">
                  <c:v>2012/10/29</c:v>
                </c:pt>
                <c:pt idx="344">
                  <c:v>2012/10/29</c:v>
                </c:pt>
                <c:pt idx="345">
                  <c:v>2012/10/29</c:v>
                </c:pt>
                <c:pt idx="346">
                  <c:v>2012/10/29</c:v>
                </c:pt>
                <c:pt idx="347">
                  <c:v>2012/10/29</c:v>
                </c:pt>
                <c:pt idx="348">
                  <c:v>2012/10/29</c:v>
                </c:pt>
                <c:pt idx="349">
                  <c:v>2012/10/29</c:v>
                </c:pt>
                <c:pt idx="350">
                  <c:v>2012/10/29</c:v>
                </c:pt>
                <c:pt idx="351">
                  <c:v>2012/10/29</c:v>
                </c:pt>
                <c:pt idx="352">
                  <c:v>2012/11/17</c:v>
                </c:pt>
                <c:pt idx="353">
                  <c:v>2012/11/17</c:v>
                </c:pt>
                <c:pt idx="354">
                  <c:v>2012/11/17</c:v>
                </c:pt>
                <c:pt idx="355">
                  <c:v>2012/11/17</c:v>
                </c:pt>
                <c:pt idx="356">
                  <c:v>2012/11/30</c:v>
                </c:pt>
                <c:pt idx="357">
                  <c:v>2012/11/30</c:v>
                </c:pt>
                <c:pt idx="358">
                  <c:v>2012/12/24</c:v>
                </c:pt>
              </c:strCache>
            </c:strRef>
          </c:tx>
          <c:spPr>
            <a:solidFill>
              <a:srgbClr val="993366"/>
            </a:solidFill>
            <a:ln w="12700">
              <a:solidFill>
                <a:srgbClr val="000000"/>
              </a:solidFill>
              <a:prstDash val="solid"/>
            </a:ln>
          </c:spPr>
          <c:invertIfNegative val="0"/>
          <c:cat>
            <c:multiLvlStrRef>
              <c:f>登记!$A$360:$F$534</c:f>
              <c:multiLvlStrCache>
                <c:ptCount val="175"/>
                <c:lvl>
                  <c:pt idx="0">
                    <c:v>2013/1/1</c:v>
                  </c:pt>
                  <c:pt idx="1">
                    <c:v>2013/1/1</c:v>
                  </c:pt>
                  <c:pt idx="2">
                    <c:v>2013/1/1</c:v>
                  </c:pt>
                  <c:pt idx="3">
                    <c:v>2013/1/1</c:v>
                  </c:pt>
                  <c:pt idx="4">
                    <c:v>2013/1/1</c:v>
                  </c:pt>
                  <c:pt idx="5">
                    <c:v>2013/1/1</c:v>
                  </c:pt>
                  <c:pt idx="6">
                    <c:v>2013/1/1</c:v>
                  </c:pt>
                  <c:pt idx="7">
                    <c:v>2013/1/1</c:v>
                  </c:pt>
                  <c:pt idx="8">
                    <c:v>2013/1/1</c:v>
                  </c:pt>
                  <c:pt idx="9">
                    <c:v>2013/1/1</c:v>
                  </c:pt>
                  <c:pt idx="10">
                    <c:v>2013/1/1</c:v>
                  </c:pt>
                  <c:pt idx="11">
                    <c:v>2013/1/1</c:v>
                  </c:pt>
                  <c:pt idx="12">
                    <c:v>2013/1/1</c:v>
                  </c:pt>
                  <c:pt idx="13">
                    <c:v>2013/1/1</c:v>
                  </c:pt>
                  <c:pt idx="14">
                    <c:v>2013/1/1</c:v>
                  </c:pt>
                  <c:pt idx="15">
                    <c:v>2013/1/1</c:v>
                  </c:pt>
                  <c:pt idx="16">
                    <c:v>2013/1/1</c:v>
                  </c:pt>
                  <c:pt idx="17">
                    <c:v>2013/1/1</c:v>
                  </c:pt>
                  <c:pt idx="18">
                    <c:v>2013/1/1</c:v>
                  </c:pt>
                  <c:pt idx="19">
                    <c:v>2013/1/1</c:v>
                  </c:pt>
                  <c:pt idx="20">
                    <c:v>2013/1/1</c:v>
                  </c:pt>
                  <c:pt idx="21">
                    <c:v>2013/1/1</c:v>
                  </c:pt>
                  <c:pt idx="22">
                    <c:v>2013/1/1</c:v>
                  </c:pt>
                  <c:pt idx="23">
                    <c:v>2013/1/1</c:v>
                  </c:pt>
                  <c:pt idx="24">
                    <c:v>2013/1/1</c:v>
                  </c:pt>
                  <c:pt idx="25">
                    <c:v>2013/1/1</c:v>
                  </c:pt>
                  <c:pt idx="26">
                    <c:v>2013/1/18</c:v>
                  </c:pt>
                  <c:pt idx="27">
                    <c:v>2013/1/26</c:v>
                  </c:pt>
                  <c:pt idx="28">
                    <c:v>2013/1/25</c:v>
                  </c:pt>
                  <c:pt idx="29">
                    <c:v>2013/1/25</c:v>
                  </c:pt>
                  <c:pt idx="30">
                    <c:v>2013/1/15</c:v>
                  </c:pt>
                  <c:pt idx="31">
                    <c:v>2013/1/15</c:v>
                  </c:pt>
                  <c:pt idx="32">
                    <c:v>2013/1/15</c:v>
                  </c:pt>
                  <c:pt idx="33">
                    <c:v>2013/1/15</c:v>
                  </c:pt>
                  <c:pt idx="34">
                    <c:v>2013/1/20</c:v>
                  </c:pt>
                  <c:pt idx="35">
                    <c:v>2013/1/25</c:v>
                  </c:pt>
                  <c:pt idx="36">
                    <c:v>2013/3/7</c:v>
                  </c:pt>
                  <c:pt idx="37">
                    <c:v>2013/3/7</c:v>
                  </c:pt>
                  <c:pt idx="38">
                    <c:v>2013/3/31</c:v>
                  </c:pt>
                  <c:pt idx="39">
                    <c:v>2013/3/31</c:v>
                  </c:pt>
                  <c:pt idx="40">
                    <c:v>2013/3/31</c:v>
                  </c:pt>
                  <c:pt idx="41">
                    <c:v>2013/4/15</c:v>
                  </c:pt>
                  <c:pt idx="42">
                    <c:v>2013/3/31</c:v>
                  </c:pt>
                  <c:pt idx="43">
                    <c:v>2013/3/31</c:v>
                  </c:pt>
                  <c:pt idx="44">
                    <c:v>2013/3/31</c:v>
                  </c:pt>
                  <c:pt idx="45">
                    <c:v>2013/3/31</c:v>
                  </c:pt>
                  <c:pt idx="46">
                    <c:v>2013/3/31</c:v>
                  </c:pt>
                  <c:pt idx="47">
                    <c:v>2013/3/31</c:v>
                  </c:pt>
                  <c:pt idx="48">
                    <c:v>2013/3/31</c:v>
                  </c:pt>
                  <c:pt idx="49">
                    <c:v>2013/3/31</c:v>
                  </c:pt>
                  <c:pt idx="50">
                    <c:v>2013/3/31</c:v>
                  </c:pt>
                  <c:pt idx="51">
                    <c:v>2013/3/31</c:v>
                  </c:pt>
                  <c:pt idx="52">
                    <c:v>2013/3/31</c:v>
                  </c:pt>
                  <c:pt idx="53">
                    <c:v>2013/3/31</c:v>
                  </c:pt>
                  <c:pt idx="54">
                    <c:v>2013/3/31</c:v>
                  </c:pt>
                  <c:pt idx="55">
                    <c:v>2013/3/31</c:v>
                  </c:pt>
                  <c:pt idx="56">
                    <c:v>2013/3/31</c:v>
                  </c:pt>
                  <c:pt idx="57">
                    <c:v>2013/5/1</c:v>
                  </c:pt>
                  <c:pt idx="58">
                    <c:v>2013/5/1</c:v>
                  </c:pt>
                  <c:pt idx="59">
                    <c:v>2013/3/31</c:v>
                  </c:pt>
                  <c:pt idx="60">
                    <c:v>2013/7/1</c:v>
                  </c:pt>
                  <c:pt idx="61">
                    <c:v>2013/3/31</c:v>
                  </c:pt>
                  <c:pt idx="62">
                    <c:v>2013/3/31</c:v>
                  </c:pt>
                  <c:pt idx="63">
                    <c:v>2013/3/31</c:v>
                  </c:pt>
                  <c:pt idx="64">
                    <c:v>2013/3/31</c:v>
                  </c:pt>
                  <c:pt idx="65">
                    <c:v>2013/5/13</c:v>
                  </c:pt>
                  <c:pt idx="66">
                    <c:v>2013/5/1</c:v>
                  </c:pt>
                  <c:pt idx="67">
                    <c:v>2013/5/1</c:v>
                  </c:pt>
                  <c:pt idx="68">
                    <c:v>2013/5/1</c:v>
                  </c:pt>
                  <c:pt idx="69">
                    <c:v>2013/5/1</c:v>
                  </c:pt>
                  <c:pt idx="70">
                    <c:v>2013/5/1</c:v>
                  </c:pt>
                  <c:pt idx="71">
                    <c:v>2013/6/1</c:v>
                  </c:pt>
                  <c:pt idx="72">
                    <c:v>2013/5/13</c:v>
                  </c:pt>
                  <c:pt idx="73">
                    <c:v>2013/5/10</c:v>
                  </c:pt>
                  <c:pt idx="74">
                    <c:v>2013/5/10</c:v>
                  </c:pt>
                  <c:pt idx="75">
                    <c:v>2013/6/1</c:v>
                  </c:pt>
                  <c:pt idx="76">
                    <c:v>2013/5/15</c:v>
                  </c:pt>
                  <c:pt idx="77">
                    <c:v>2013/5/27</c:v>
                  </c:pt>
                  <c:pt idx="78">
                    <c:v>2013/7/1</c:v>
                  </c:pt>
                  <c:pt idx="79">
                    <c:v>2013/6/11</c:v>
                  </c:pt>
                  <c:pt idx="80">
                    <c:v>2013/6/27</c:v>
                  </c:pt>
                  <c:pt idx="81">
                    <c:v>2013/6/20</c:v>
                  </c:pt>
                  <c:pt idx="82">
                    <c:v>2013/6/10</c:v>
                  </c:pt>
                  <c:pt idx="83">
                    <c:v>2013/6/20</c:v>
                  </c:pt>
                  <c:pt idx="84">
                    <c:v>2013/6/20</c:v>
                  </c:pt>
                  <c:pt idx="85">
                    <c:v>2013/6/20</c:v>
                  </c:pt>
                  <c:pt idx="86">
                    <c:v>2013/6/20</c:v>
                  </c:pt>
                  <c:pt idx="87">
                    <c:v>2013/6/20</c:v>
                  </c:pt>
                  <c:pt idx="88">
                    <c:v>2013/6/20</c:v>
                  </c:pt>
                  <c:pt idx="89">
                    <c:v>2013/6/20</c:v>
                  </c:pt>
                  <c:pt idx="90">
                    <c:v>2013/6/20</c:v>
                  </c:pt>
                  <c:pt idx="91">
                    <c:v>2013/6/20</c:v>
                  </c:pt>
                  <c:pt idx="92">
                    <c:v>2013/7/1</c:v>
                  </c:pt>
                  <c:pt idx="93">
                    <c:v>2013/7/1</c:v>
                  </c:pt>
                  <c:pt idx="94">
                    <c:v>2013/7/1</c:v>
                  </c:pt>
                  <c:pt idx="95">
                    <c:v>2013/6/20</c:v>
                  </c:pt>
                  <c:pt idx="96">
                    <c:v>2013/7/1</c:v>
                  </c:pt>
                  <c:pt idx="97">
                    <c:v>2013/7/1</c:v>
                  </c:pt>
                  <c:pt idx="98">
                    <c:v>2013/7/1</c:v>
                  </c:pt>
                  <c:pt idx="99">
                    <c:v>2013/7/1</c:v>
                  </c:pt>
                  <c:pt idx="100">
                    <c:v>2013/6/28</c:v>
                  </c:pt>
                  <c:pt idx="101">
                    <c:v>2013/7/1</c:v>
                  </c:pt>
                  <c:pt idx="102">
                    <c:v>2013/7/10</c:v>
                  </c:pt>
                  <c:pt idx="103">
                    <c:v>2013/8/26</c:v>
                  </c:pt>
                  <c:pt idx="104">
                    <c:v>2013/9/1</c:v>
                  </c:pt>
                  <c:pt idx="105">
                    <c:v>2013/9/15</c:v>
                  </c:pt>
                  <c:pt idx="106">
                    <c:v>2013/10/16</c:v>
                  </c:pt>
                  <c:pt idx="107">
                    <c:v>2013/9/1</c:v>
                  </c:pt>
                  <c:pt idx="108">
                    <c:v>2013/9/20</c:v>
                  </c:pt>
                  <c:pt idx="109">
                    <c:v>2013/9/15</c:v>
                  </c:pt>
                  <c:pt idx="110">
                    <c:v>2013/9/15</c:v>
                  </c:pt>
                  <c:pt idx="111">
                    <c:v>2013/9/15</c:v>
                  </c:pt>
                  <c:pt idx="112">
                    <c:v>2013/9/20</c:v>
                  </c:pt>
                  <c:pt idx="113">
                    <c:v>2013/9/17</c:v>
                  </c:pt>
                  <c:pt idx="114">
                    <c:v>2013/9/15</c:v>
                  </c:pt>
                  <c:pt idx="115">
                    <c:v>2013/9/15</c:v>
                  </c:pt>
                  <c:pt idx="116">
                    <c:v>2013/9/15</c:v>
                  </c:pt>
                  <c:pt idx="117">
                    <c:v>2013/9/15</c:v>
                  </c:pt>
                  <c:pt idx="118">
                    <c:v>2013/9/15</c:v>
                  </c:pt>
                  <c:pt idx="119">
                    <c:v>2013/9/15</c:v>
                  </c:pt>
                  <c:pt idx="120">
                    <c:v>2013/9/15</c:v>
                  </c:pt>
                  <c:pt idx="121">
                    <c:v>2013/9/15</c:v>
                  </c:pt>
                  <c:pt idx="122">
                    <c:v>2013/9/19</c:v>
                  </c:pt>
                  <c:pt idx="123">
                    <c:v>2013/10/27</c:v>
                  </c:pt>
                  <c:pt idx="124">
                    <c:v>2013/12/1</c:v>
                  </c:pt>
                  <c:pt idx="125">
                    <c:v>2013/10/27</c:v>
                  </c:pt>
                  <c:pt idx="126">
                    <c:v>2013/10/27</c:v>
                  </c:pt>
                  <c:pt idx="127">
                    <c:v>2013/10/27</c:v>
                  </c:pt>
                  <c:pt idx="128">
                    <c:v>2013/11/15</c:v>
                  </c:pt>
                  <c:pt idx="129">
                    <c:v>2013/10/27</c:v>
                  </c:pt>
                  <c:pt idx="130">
                    <c:v>2013/10/27</c:v>
                  </c:pt>
                  <c:pt idx="131">
                    <c:v>2013/10/27</c:v>
                  </c:pt>
                  <c:pt idx="132">
                    <c:v>2013/10/27</c:v>
                  </c:pt>
                  <c:pt idx="133">
                    <c:v>2013/10/27</c:v>
                  </c:pt>
                  <c:pt idx="134">
                    <c:v>2013/10/27</c:v>
                  </c:pt>
                  <c:pt idx="135">
                    <c:v>2013/10/27</c:v>
                  </c:pt>
                  <c:pt idx="136">
                    <c:v>2013/10/27</c:v>
                  </c:pt>
                  <c:pt idx="137">
                    <c:v>2013/10/27</c:v>
                  </c:pt>
                  <c:pt idx="138">
                    <c:v>2013/10/27</c:v>
                  </c:pt>
                  <c:pt idx="139">
                    <c:v>2013/10/27</c:v>
                  </c:pt>
                  <c:pt idx="140">
                    <c:v>2013/10/27</c:v>
                  </c:pt>
                  <c:pt idx="141">
                    <c:v>2013/10/27</c:v>
                  </c:pt>
                  <c:pt idx="142">
                    <c:v>2013/10/27</c:v>
                  </c:pt>
                  <c:pt idx="143">
                    <c:v>2013/10/27</c:v>
                  </c:pt>
                  <c:pt idx="144">
                    <c:v>2013/10/27</c:v>
                  </c:pt>
                  <c:pt idx="145">
                    <c:v>2013/10/27</c:v>
                  </c:pt>
                  <c:pt idx="146">
                    <c:v>2013/10/27</c:v>
                  </c:pt>
                  <c:pt idx="147">
                    <c:v>2013/10/27</c:v>
                  </c:pt>
                  <c:pt idx="148">
                    <c:v>2013/10/27</c:v>
                  </c:pt>
                  <c:pt idx="149">
                    <c:v>2013/10/27</c:v>
                  </c:pt>
                  <c:pt idx="150">
                    <c:v>2013/10/27</c:v>
                  </c:pt>
                  <c:pt idx="151">
                    <c:v>2013/10/27</c:v>
                  </c:pt>
                  <c:pt idx="152">
                    <c:v>2013/10/27</c:v>
                  </c:pt>
                  <c:pt idx="153">
                    <c:v>2013/10/27</c:v>
                  </c:pt>
                  <c:pt idx="154">
                    <c:v>2013/10/27</c:v>
                  </c:pt>
                  <c:pt idx="155">
                    <c:v>2013/10/27</c:v>
                  </c:pt>
                  <c:pt idx="156">
                    <c:v>2013/10/27</c:v>
                  </c:pt>
                  <c:pt idx="157">
                    <c:v>2013/10/27</c:v>
                  </c:pt>
                  <c:pt idx="158">
                    <c:v>2013/10/27</c:v>
                  </c:pt>
                  <c:pt idx="159">
                    <c:v>2013/10/27</c:v>
                  </c:pt>
                  <c:pt idx="160">
                    <c:v>2013/11/10</c:v>
                  </c:pt>
                  <c:pt idx="161">
                    <c:v>2013/11/7</c:v>
                  </c:pt>
                  <c:pt idx="162">
                    <c:v>2013/11/7</c:v>
                  </c:pt>
                  <c:pt idx="163">
                    <c:v>2013/11/7</c:v>
                  </c:pt>
                  <c:pt idx="164">
                    <c:v>2013/11/18</c:v>
                  </c:pt>
                  <c:pt idx="165">
                    <c:v>2013/12/5</c:v>
                  </c:pt>
                  <c:pt idx="166">
                    <c:v>2013/12/2</c:v>
                  </c:pt>
                  <c:pt idx="167">
                    <c:v>2013/12/10</c:v>
                  </c:pt>
                  <c:pt idx="168">
                    <c:v>2013/12/10</c:v>
                  </c:pt>
                  <c:pt idx="169">
                    <c:v>2014/1/10</c:v>
                  </c:pt>
                  <c:pt idx="170">
                    <c:v>2014/1/26</c:v>
                  </c:pt>
                  <c:pt idx="171">
                    <c:v>2014/2/10</c:v>
                  </c:pt>
                  <c:pt idx="172">
                    <c:v>2014/3/1</c:v>
                  </c:pt>
                  <c:pt idx="173">
                    <c:v>2014/3/1</c:v>
                  </c:pt>
                  <c:pt idx="174">
                    <c:v>2014/3/12</c:v>
                  </c:pt>
                </c:lvl>
                <c:lvl>
                  <c:pt idx="0">
                    <c:v>14</c:v>
                  </c:pt>
                  <c:pt idx="1">
                    <c:v>4</c:v>
                  </c:pt>
                  <c:pt idx="2">
                    <c:v>14</c:v>
                  </c:pt>
                  <c:pt idx="3">
                    <c:v>14</c:v>
                  </c:pt>
                  <c:pt idx="4">
                    <c:v>28</c:v>
                  </c:pt>
                  <c:pt idx="5">
                    <c:v>14</c:v>
                  </c:pt>
                  <c:pt idx="6">
                    <c:v>14</c:v>
                  </c:pt>
                  <c:pt idx="7">
                    <c:v>14</c:v>
                  </c:pt>
                  <c:pt idx="8">
                    <c:v>14</c:v>
                  </c:pt>
                  <c:pt idx="9">
                    <c:v>84</c:v>
                  </c:pt>
                  <c:pt idx="10">
                    <c:v>56</c:v>
                  </c:pt>
                  <c:pt idx="11">
                    <c:v>42</c:v>
                  </c:pt>
                  <c:pt idx="12">
                    <c:v>56</c:v>
                  </c:pt>
                  <c:pt idx="13">
                    <c:v>14</c:v>
                  </c:pt>
                  <c:pt idx="14">
                    <c:v>14</c:v>
                  </c:pt>
                  <c:pt idx="15">
                    <c:v>14</c:v>
                  </c:pt>
                  <c:pt idx="16">
                    <c:v>14</c:v>
                  </c:pt>
                  <c:pt idx="17">
                    <c:v>14</c:v>
                  </c:pt>
                  <c:pt idx="18">
                    <c:v>28</c:v>
                  </c:pt>
                  <c:pt idx="19">
                    <c:v>28</c:v>
                  </c:pt>
                  <c:pt idx="20">
                    <c:v>28</c:v>
                  </c:pt>
                  <c:pt idx="21">
                    <c:v>14</c:v>
                  </c:pt>
                  <c:pt idx="22">
                    <c:v>14</c:v>
                  </c:pt>
                  <c:pt idx="23">
                    <c:v>14</c:v>
                  </c:pt>
                  <c:pt idx="24">
                    <c:v>14</c:v>
                  </c:pt>
                  <c:pt idx="25">
                    <c:v>14</c:v>
                  </c:pt>
                  <c:pt idx="26">
                    <c:v>1</c:v>
                  </c:pt>
                  <c:pt idx="27">
                    <c:v>14</c:v>
                  </c:pt>
                  <c:pt idx="28">
                    <c:v>4</c:v>
                  </c:pt>
                  <c:pt idx="29">
                    <c:v>6</c:v>
                  </c:pt>
                  <c:pt idx="30">
                    <c:v>14</c:v>
                  </c:pt>
                  <c:pt idx="31">
                    <c:v>28</c:v>
                  </c:pt>
                  <c:pt idx="32">
                    <c:v>14</c:v>
                  </c:pt>
                  <c:pt idx="33">
                    <c:v>14</c:v>
                  </c:pt>
                  <c:pt idx="34">
                    <c:v>14</c:v>
                  </c:pt>
                  <c:pt idx="35">
                    <c:v>8</c:v>
                  </c:pt>
                  <c:pt idx="36">
                    <c:v>14</c:v>
                  </c:pt>
                  <c:pt idx="37">
                    <c:v>14</c:v>
                  </c:pt>
                  <c:pt idx="38">
                    <c:v>14</c:v>
                  </c:pt>
                  <c:pt idx="39">
                    <c:v>14</c:v>
                  </c:pt>
                  <c:pt idx="40">
                    <c:v>14</c:v>
                  </c:pt>
                  <c:pt idx="41">
                    <c:v>14</c:v>
                  </c:pt>
                  <c:pt idx="42">
                    <c:v>14</c:v>
                  </c:pt>
                  <c:pt idx="43">
                    <c:v>14</c:v>
                  </c:pt>
                  <c:pt idx="44">
                    <c:v>14</c:v>
                  </c:pt>
                  <c:pt idx="45">
                    <c:v>14</c:v>
                  </c:pt>
                  <c:pt idx="46">
                    <c:v>14</c:v>
                  </c:pt>
                  <c:pt idx="47">
                    <c:v>14</c:v>
                  </c:pt>
                  <c:pt idx="48">
                    <c:v>6</c:v>
                  </c:pt>
                  <c:pt idx="49">
                    <c:v>14</c:v>
                  </c:pt>
                  <c:pt idx="50">
                    <c:v>6</c:v>
                  </c:pt>
                  <c:pt idx="51">
                    <c:v>14</c:v>
                  </c:pt>
                  <c:pt idx="52">
                    <c:v>8</c:v>
                  </c:pt>
                  <c:pt idx="53">
                    <c:v>14</c:v>
                  </c:pt>
                  <c:pt idx="54">
                    <c:v>14</c:v>
                  </c:pt>
                  <c:pt idx="55">
                    <c:v>14</c:v>
                  </c:pt>
                  <c:pt idx="56">
                    <c:v>14</c:v>
                  </c:pt>
                  <c:pt idx="57">
                    <c:v>14</c:v>
                  </c:pt>
                  <c:pt idx="58">
                    <c:v>14</c:v>
                  </c:pt>
                  <c:pt idx="59">
                    <c:v>4</c:v>
                  </c:pt>
                  <c:pt idx="60">
                    <c:v>8</c:v>
                  </c:pt>
                  <c:pt idx="61">
                    <c:v>14</c:v>
                  </c:pt>
                  <c:pt idx="62">
                    <c:v>14</c:v>
                  </c:pt>
                  <c:pt idx="63">
                    <c:v>14</c:v>
                  </c:pt>
                  <c:pt idx="64">
                    <c:v>14</c:v>
                  </c:pt>
                  <c:pt idx="65">
                    <c:v>8</c:v>
                  </c:pt>
                  <c:pt idx="66">
                    <c:v>6</c:v>
                  </c:pt>
                  <c:pt idx="67">
                    <c:v>8</c:v>
                  </c:pt>
                  <c:pt idx="68">
                    <c:v>8</c:v>
                  </c:pt>
                  <c:pt idx="69">
                    <c:v>6</c:v>
                  </c:pt>
                  <c:pt idx="70">
                    <c:v>14</c:v>
                  </c:pt>
                  <c:pt idx="71">
                    <c:v>6</c:v>
                  </c:pt>
                  <c:pt idx="72">
                    <c:v>8</c:v>
                  </c:pt>
                  <c:pt idx="73">
                    <c:v>14</c:v>
                  </c:pt>
                  <c:pt idx="74">
                    <c:v>6</c:v>
                  </c:pt>
                  <c:pt idx="75">
                    <c:v>14</c:v>
                  </c:pt>
                  <c:pt idx="76">
                    <c:v>14</c:v>
                  </c:pt>
                  <c:pt idx="77">
                    <c:v>14</c:v>
                  </c:pt>
                  <c:pt idx="78">
                    <c:v>14</c:v>
                  </c:pt>
                  <c:pt idx="79">
                    <c:v>6</c:v>
                  </c:pt>
                  <c:pt idx="80">
                    <c:v>14</c:v>
                  </c:pt>
                  <c:pt idx="81">
                    <c:v>14</c:v>
                  </c:pt>
                  <c:pt idx="82">
                    <c:v>14</c:v>
                  </c:pt>
                  <c:pt idx="83">
                    <c:v>14</c:v>
                  </c:pt>
                  <c:pt idx="84">
                    <c:v>14</c:v>
                  </c:pt>
                  <c:pt idx="85">
                    <c:v>14</c:v>
                  </c:pt>
                  <c:pt idx="86">
                    <c:v>14</c:v>
                  </c:pt>
                  <c:pt idx="87">
                    <c:v>14</c:v>
                  </c:pt>
                  <c:pt idx="88">
                    <c:v>14</c:v>
                  </c:pt>
                  <c:pt idx="89">
                    <c:v>14</c:v>
                  </c:pt>
                  <c:pt idx="90">
                    <c:v>14</c:v>
                  </c:pt>
                  <c:pt idx="91">
                    <c:v>14</c:v>
                  </c:pt>
                  <c:pt idx="92">
                    <c:v>6</c:v>
                  </c:pt>
                  <c:pt idx="93">
                    <c:v>6</c:v>
                  </c:pt>
                  <c:pt idx="94">
                    <c:v>8</c:v>
                  </c:pt>
                  <c:pt idx="95">
                    <c:v>14</c:v>
                  </c:pt>
                  <c:pt idx="96">
                    <c:v>6</c:v>
                  </c:pt>
                  <c:pt idx="97">
                    <c:v>14</c:v>
                  </c:pt>
                  <c:pt idx="98">
                    <c:v>14</c:v>
                  </c:pt>
                  <c:pt idx="99">
                    <c:v>14</c:v>
                  </c:pt>
                  <c:pt idx="100">
                    <c:v>14</c:v>
                  </c:pt>
                  <c:pt idx="101">
                    <c:v>14</c:v>
                  </c:pt>
                  <c:pt idx="102">
                    <c:v>14</c:v>
                  </c:pt>
                  <c:pt idx="103">
                    <c:v>8</c:v>
                  </c:pt>
                  <c:pt idx="104">
                    <c:v>8</c:v>
                  </c:pt>
                  <c:pt idx="105">
                    <c:v>14</c:v>
                  </c:pt>
                  <c:pt idx="106">
                    <c:v>6</c:v>
                  </c:pt>
                  <c:pt idx="107">
                    <c:v>8</c:v>
                  </c:pt>
                  <c:pt idx="108">
                    <c:v>14</c:v>
                  </c:pt>
                  <c:pt idx="109">
                    <c:v>14</c:v>
                  </c:pt>
                  <c:pt idx="110">
                    <c:v>14</c:v>
                  </c:pt>
                  <c:pt idx="111">
                    <c:v>14</c:v>
                  </c:pt>
                  <c:pt idx="112">
                    <c:v>8</c:v>
                  </c:pt>
                  <c:pt idx="113">
                    <c:v>6</c:v>
                  </c:pt>
                  <c:pt idx="114">
                    <c:v>8</c:v>
                  </c:pt>
                  <c:pt idx="115">
                    <c:v>14</c:v>
                  </c:pt>
                  <c:pt idx="116">
                    <c:v>8</c:v>
                  </c:pt>
                  <c:pt idx="117">
                    <c:v>14</c:v>
                  </c:pt>
                  <c:pt idx="118">
                    <c:v>6</c:v>
                  </c:pt>
                  <c:pt idx="119">
                    <c:v>14</c:v>
                  </c:pt>
                  <c:pt idx="120">
                    <c:v>14</c:v>
                  </c:pt>
                  <c:pt idx="121">
                    <c:v>6</c:v>
                  </c:pt>
                  <c:pt idx="122">
                    <c:v>6</c:v>
                  </c:pt>
                  <c:pt idx="123">
                    <c:v>14</c:v>
                  </c:pt>
                  <c:pt idx="124">
                    <c:v>10</c:v>
                  </c:pt>
                  <c:pt idx="125">
                    <c:v>14</c:v>
                  </c:pt>
                  <c:pt idx="126">
                    <c:v>6</c:v>
                  </c:pt>
                  <c:pt idx="127">
                    <c:v>14</c:v>
                  </c:pt>
                  <c:pt idx="128">
                    <c:v>14</c:v>
                  </c:pt>
                  <c:pt idx="129">
                    <c:v>14</c:v>
                  </c:pt>
                  <c:pt idx="130">
                    <c:v>14</c:v>
                  </c:pt>
                  <c:pt idx="131">
                    <c:v>14</c:v>
                  </c:pt>
                  <c:pt idx="132">
                    <c:v>8</c:v>
                  </c:pt>
                  <c:pt idx="133">
                    <c:v>14</c:v>
                  </c:pt>
                  <c:pt idx="134">
                    <c:v>14</c:v>
                  </c:pt>
                  <c:pt idx="135">
                    <c:v>14</c:v>
                  </c:pt>
                  <c:pt idx="136">
                    <c:v>14</c:v>
                  </c:pt>
                  <c:pt idx="137">
                    <c:v>14</c:v>
                  </c:pt>
                  <c:pt idx="138">
                    <c:v>8</c:v>
                  </c:pt>
                  <c:pt idx="139">
                    <c:v>6</c:v>
                  </c:pt>
                  <c:pt idx="140">
                    <c:v>14</c:v>
                  </c:pt>
                  <c:pt idx="141">
                    <c:v>6</c:v>
                  </c:pt>
                  <c:pt idx="142">
                    <c:v>8</c:v>
                  </c:pt>
                  <c:pt idx="143">
                    <c:v>6</c:v>
                  </c:pt>
                  <c:pt idx="144">
                    <c:v>14</c:v>
                  </c:pt>
                  <c:pt idx="145">
                    <c:v>14</c:v>
                  </c:pt>
                  <c:pt idx="146">
                    <c:v>14</c:v>
                  </c:pt>
                  <c:pt idx="147">
                    <c:v>14</c:v>
                  </c:pt>
                  <c:pt idx="148">
                    <c:v>14</c:v>
                  </c:pt>
                  <c:pt idx="149">
                    <c:v>14</c:v>
                  </c:pt>
                  <c:pt idx="150">
                    <c:v>14</c:v>
                  </c:pt>
                  <c:pt idx="151">
                    <c:v>14</c:v>
                  </c:pt>
                  <c:pt idx="152">
                    <c:v>6</c:v>
                  </c:pt>
                  <c:pt idx="153">
                    <c:v>8</c:v>
                  </c:pt>
                  <c:pt idx="154">
                    <c:v>6</c:v>
                  </c:pt>
                  <c:pt idx="155">
                    <c:v>6</c:v>
                  </c:pt>
                  <c:pt idx="156">
                    <c:v>14</c:v>
                  </c:pt>
                  <c:pt idx="157">
                    <c:v>14</c:v>
                  </c:pt>
                  <c:pt idx="158">
                    <c:v>14</c:v>
                  </c:pt>
                  <c:pt idx="159">
                    <c:v>14</c:v>
                  </c:pt>
                  <c:pt idx="160">
                    <c:v>14</c:v>
                  </c:pt>
                  <c:pt idx="161">
                    <c:v>14</c:v>
                  </c:pt>
                  <c:pt idx="162">
                    <c:v>14</c:v>
                  </c:pt>
                  <c:pt idx="163">
                    <c:v>14</c:v>
                  </c:pt>
                  <c:pt idx="164">
                    <c:v>4</c:v>
                  </c:pt>
                  <c:pt idx="165">
                    <c:v>8</c:v>
                  </c:pt>
                  <c:pt idx="166">
                    <c:v>14</c:v>
                  </c:pt>
                  <c:pt idx="167">
                    <c:v>14</c:v>
                  </c:pt>
                  <c:pt idx="168">
                    <c:v>14</c:v>
                  </c:pt>
                  <c:pt idx="169">
                    <c:v>14</c:v>
                  </c:pt>
                  <c:pt idx="170">
                    <c:v>14</c:v>
                  </c:pt>
                  <c:pt idx="171">
                    <c:v>14</c:v>
                  </c:pt>
                  <c:pt idx="172">
                    <c:v>14</c:v>
                  </c:pt>
                  <c:pt idx="173">
                    <c:v>14</c:v>
                  </c:pt>
                  <c:pt idx="174">
                    <c:v>14</c:v>
                  </c:pt>
                </c:lvl>
                <c:lvl>
                  <c:pt idx="0">
                    <c:v>正班</c:v>
                  </c:pt>
                  <c:pt idx="1">
                    <c:v>正班</c:v>
                  </c:pt>
                  <c:pt idx="2">
                    <c:v>正班</c:v>
                  </c:pt>
                  <c:pt idx="3">
                    <c:v>正班</c:v>
                  </c:pt>
                  <c:pt idx="4">
                    <c:v>正班</c:v>
                  </c:pt>
                  <c:pt idx="5">
                    <c:v>正班</c:v>
                  </c:pt>
                  <c:pt idx="6">
                    <c:v>正班</c:v>
                  </c:pt>
                  <c:pt idx="7">
                    <c:v>正班</c:v>
                  </c:pt>
                  <c:pt idx="8">
                    <c:v>正班</c:v>
                  </c:pt>
                  <c:pt idx="9">
                    <c:v>正班</c:v>
                  </c:pt>
                  <c:pt idx="10">
                    <c:v>正班</c:v>
                  </c:pt>
                  <c:pt idx="11">
                    <c:v>正班</c:v>
                  </c:pt>
                  <c:pt idx="12">
                    <c:v>正班</c:v>
                  </c:pt>
                  <c:pt idx="13">
                    <c:v>正班</c:v>
                  </c:pt>
                  <c:pt idx="14">
                    <c:v>正班</c:v>
                  </c:pt>
                  <c:pt idx="15">
                    <c:v>正班</c:v>
                  </c:pt>
                  <c:pt idx="16">
                    <c:v>正班</c:v>
                  </c:pt>
                  <c:pt idx="17">
                    <c:v>正班</c:v>
                  </c:pt>
                  <c:pt idx="18">
                    <c:v>正班</c:v>
                  </c:pt>
                  <c:pt idx="19">
                    <c:v>正班</c:v>
                  </c:pt>
                  <c:pt idx="20">
                    <c:v>正班</c:v>
                  </c:pt>
                  <c:pt idx="21">
                    <c:v>正班</c:v>
                  </c:pt>
                  <c:pt idx="22">
                    <c:v>正班</c:v>
                  </c:pt>
                  <c:pt idx="23">
                    <c:v>正班</c:v>
                  </c:pt>
                  <c:pt idx="24">
                    <c:v>正班</c:v>
                  </c:pt>
                  <c:pt idx="25">
                    <c:v>正班</c:v>
                  </c:pt>
                  <c:pt idx="26">
                    <c:v>正班</c:v>
                  </c:pt>
                  <c:pt idx="27">
                    <c:v>正班</c:v>
                  </c:pt>
                  <c:pt idx="28">
                    <c:v>正班</c:v>
                  </c:pt>
                  <c:pt idx="29">
                    <c:v>正班</c:v>
                  </c:pt>
                  <c:pt idx="30">
                    <c:v>正班</c:v>
                  </c:pt>
                  <c:pt idx="31">
                    <c:v>正班</c:v>
                  </c:pt>
                  <c:pt idx="32">
                    <c:v>正班</c:v>
                  </c:pt>
                  <c:pt idx="33">
                    <c:v>正班</c:v>
                  </c:pt>
                  <c:pt idx="34">
                    <c:v>正班</c:v>
                  </c:pt>
                  <c:pt idx="35">
                    <c:v>正班</c:v>
                  </c:pt>
                  <c:pt idx="36">
                    <c:v>正班</c:v>
                  </c:pt>
                  <c:pt idx="37">
                    <c:v>正班</c:v>
                  </c:pt>
                  <c:pt idx="38">
                    <c:v>正班</c:v>
                  </c:pt>
                  <c:pt idx="39">
                    <c:v>正班</c:v>
                  </c:pt>
                  <c:pt idx="40">
                    <c:v>正班</c:v>
                  </c:pt>
                  <c:pt idx="41">
                    <c:v>正班</c:v>
                  </c:pt>
                  <c:pt idx="42">
                    <c:v>正班</c:v>
                  </c:pt>
                  <c:pt idx="43">
                    <c:v>正班</c:v>
                  </c:pt>
                  <c:pt idx="44">
                    <c:v>正班</c:v>
                  </c:pt>
                  <c:pt idx="45">
                    <c:v>正班</c:v>
                  </c:pt>
                  <c:pt idx="46">
                    <c:v>正班</c:v>
                  </c:pt>
                  <c:pt idx="47">
                    <c:v>正班</c:v>
                  </c:pt>
                  <c:pt idx="48">
                    <c:v>正班</c:v>
                  </c:pt>
                  <c:pt idx="49">
                    <c:v>正班</c:v>
                  </c:pt>
                  <c:pt idx="50">
                    <c:v>正班</c:v>
                  </c:pt>
                  <c:pt idx="51">
                    <c:v>正班</c:v>
                  </c:pt>
                  <c:pt idx="52">
                    <c:v>正班</c:v>
                  </c:pt>
                  <c:pt idx="53">
                    <c:v>正班</c:v>
                  </c:pt>
                  <c:pt idx="54">
                    <c:v>正班</c:v>
                  </c:pt>
                  <c:pt idx="55">
                    <c:v>正班</c:v>
                  </c:pt>
                  <c:pt idx="56">
                    <c:v>正班</c:v>
                  </c:pt>
                  <c:pt idx="57">
                    <c:v>正班</c:v>
                  </c:pt>
                  <c:pt idx="58">
                    <c:v>正班</c:v>
                  </c:pt>
                  <c:pt idx="59">
                    <c:v>正班</c:v>
                  </c:pt>
                  <c:pt idx="60">
                    <c:v>正班</c:v>
                  </c:pt>
                  <c:pt idx="61">
                    <c:v>正班</c:v>
                  </c:pt>
                  <c:pt idx="62">
                    <c:v>正班</c:v>
                  </c:pt>
                  <c:pt idx="63">
                    <c:v>正班</c:v>
                  </c:pt>
                  <c:pt idx="64">
                    <c:v>正班</c:v>
                  </c:pt>
                  <c:pt idx="65">
                    <c:v>正班</c:v>
                  </c:pt>
                  <c:pt idx="66">
                    <c:v>正班</c:v>
                  </c:pt>
                  <c:pt idx="67">
                    <c:v>正班</c:v>
                  </c:pt>
                  <c:pt idx="68">
                    <c:v>正班</c:v>
                  </c:pt>
                  <c:pt idx="69">
                    <c:v>正班</c:v>
                  </c:pt>
                  <c:pt idx="70">
                    <c:v>正班</c:v>
                  </c:pt>
                  <c:pt idx="71">
                    <c:v>正班</c:v>
                  </c:pt>
                  <c:pt idx="72">
                    <c:v>正班</c:v>
                  </c:pt>
                  <c:pt idx="73">
                    <c:v>正班</c:v>
                  </c:pt>
                  <c:pt idx="74">
                    <c:v>正班</c:v>
                  </c:pt>
                  <c:pt idx="75">
                    <c:v>正班</c:v>
                  </c:pt>
                  <c:pt idx="76">
                    <c:v>旅游包机</c:v>
                  </c:pt>
                  <c:pt idx="77">
                    <c:v>正班</c:v>
                  </c:pt>
                  <c:pt idx="78">
                    <c:v>正班</c:v>
                  </c:pt>
                  <c:pt idx="79">
                    <c:v>正班</c:v>
                  </c:pt>
                  <c:pt idx="80">
                    <c:v>正班</c:v>
                  </c:pt>
                  <c:pt idx="81">
                    <c:v>正班</c:v>
                  </c:pt>
                  <c:pt idx="82">
                    <c:v>正班</c:v>
                  </c:pt>
                  <c:pt idx="83">
                    <c:v>正班</c:v>
                  </c:pt>
                  <c:pt idx="84">
                    <c:v>正班</c:v>
                  </c:pt>
                  <c:pt idx="85">
                    <c:v>正班</c:v>
                  </c:pt>
                  <c:pt idx="86">
                    <c:v>正班</c:v>
                  </c:pt>
                  <c:pt idx="87">
                    <c:v>正班</c:v>
                  </c:pt>
                  <c:pt idx="88">
                    <c:v>正班</c:v>
                  </c:pt>
                  <c:pt idx="89">
                    <c:v>正班</c:v>
                  </c:pt>
                  <c:pt idx="90">
                    <c:v>正班</c:v>
                  </c:pt>
                  <c:pt idx="91">
                    <c:v>正班</c:v>
                  </c:pt>
                  <c:pt idx="92">
                    <c:v>旅游包机</c:v>
                  </c:pt>
                  <c:pt idx="93">
                    <c:v>旅游包机</c:v>
                  </c:pt>
                  <c:pt idx="94">
                    <c:v>正班</c:v>
                  </c:pt>
                  <c:pt idx="95">
                    <c:v>正班</c:v>
                  </c:pt>
                  <c:pt idx="96">
                    <c:v>正班</c:v>
                  </c:pt>
                  <c:pt idx="97">
                    <c:v>正班</c:v>
                  </c:pt>
                  <c:pt idx="98">
                    <c:v>正班</c:v>
                  </c:pt>
                  <c:pt idx="99">
                    <c:v>正班</c:v>
                  </c:pt>
                  <c:pt idx="100">
                    <c:v>正班</c:v>
                  </c:pt>
                  <c:pt idx="101">
                    <c:v>正班</c:v>
                  </c:pt>
                  <c:pt idx="102">
                    <c:v>正班</c:v>
                  </c:pt>
                  <c:pt idx="103">
                    <c:v>正班</c:v>
                  </c:pt>
                  <c:pt idx="104">
                    <c:v>正班</c:v>
                  </c:pt>
                  <c:pt idx="105">
                    <c:v>正班</c:v>
                  </c:pt>
                  <c:pt idx="106">
                    <c:v>正班</c:v>
                  </c:pt>
                  <c:pt idx="107">
                    <c:v>正班</c:v>
                  </c:pt>
                  <c:pt idx="108">
                    <c:v>正班</c:v>
                  </c:pt>
                  <c:pt idx="109">
                    <c:v>正班</c:v>
                  </c:pt>
                  <c:pt idx="110">
                    <c:v>正班</c:v>
                  </c:pt>
                  <c:pt idx="111">
                    <c:v>正班</c:v>
                  </c:pt>
                  <c:pt idx="112">
                    <c:v>正班</c:v>
                  </c:pt>
                  <c:pt idx="113">
                    <c:v>正班</c:v>
                  </c:pt>
                  <c:pt idx="114">
                    <c:v>旅游包机</c:v>
                  </c:pt>
                  <c:pt idx="115">
                    <c:v>正班</c:v>
                  </c:pt>
                  <c:pt idx="116">
                    <c:v>正班</c:v>
                  </c:pt>
                  <c:pt idx="117">
                    <c:v>正班</c:v>
                  </c:pt>
                  <c:pt idx="118">
                    <c:v>正班</c:v>
                  </c:pt>
                  <c:pt idx="119">
                    <c:v>正班</c:v>
                  </c:pt>
                  <c:pt idx="120">
                    <c:v>正班</c:v>
                  </c:pt>
                  <c:pt idx="121">
                    <c:v>正班</c:v>
                  </c:pt>
                  <c:pt idx="122">
                    <c:v>正班</c:v>
                  </c:pt>
                  <c:pt idx="123">
                    <c:v>正班</c:v>
                  </c:pt>
                  <c:pt idx="124">
                    <c:v>正班</c:v>
                  </c:pt>
                  <c:pt idx="125">
                    <c:v>正班</c:v>
                  </c:pt>
                  <c:pt idx="126">
                    <c:v>正班</c:v>
                  </c:pt>
                  <c:pt idx="127">
                    <c:v>正班</c:v>
                  </c:pt>
                  <c:pt idx="128">
                    <c:v>正班</c:v>
                  </c:pt>
                  <c:pt idx="129">
                    <c:v>正班</c:v>
                  </c:pt>
                  <c:pt idx="130">
                    <c:v>正班</c:v>
                  </c:pt>
                  <c:pt idx="131">
                    <c:v>正班</c:v>
                  </c:pt>
                  <c:pt idx="132">
                    <c:v>正班</c:v>
                  </c:pt>
                  <c:pt idx="133">
                    <c:v>正班</c:v>
                  </c:pt>
                  <c:pt idx="134">
                    <c:v>正班</c:v>
                  </c:pt>
                  <c:pt idx="135">
                    <c:v>正班</c:v>
                  </c:pt>
                  <c:pt idx="136">
                    <c:v>正班</c:v>
                  </c:pt>
                  <c:pt idx="137">
                    <c:v>正班</c:v>
                  </c:pt>
                  <c:pt idx="138">
                    <c:v>正班</c:v>
                  </c:pt>
                  <c:pt idx="139">
                    <c:v>正班</c:v>
                  </c:pt>
                  <c:pt idx="140">
                    <c:v>正班</c:v>
                  </c:pt>
                  <c:pt idx="141">
                    <c:v>正班</c:v>
                  </c:pt>
                  <c:pt idx="142">
                    <c:v>正班</c:v>
                  </c:pt>
                  <c:pt idx="143">
                    <c:v>正班</c:v>
                  </c:pt>
                  <c:pt idx="144">
                    <c:v>正班</c:v>
                  </c:pt>
                  <c:pt idx="145">
                    <c:v>正班</c:v>
                  </c:pt>
                  <c:pt idx="146">
                    <c:v>正班</c:v>
                  </c:pt>
                  <c:pt idx="147">
                    <c:v>正班</c:v>
                  </c:pt>
                  <c:pt idx="148">
                    <c:v>正班</c:v>
                  </c:pt>
                  <c:pt idx="149">
                    <c:v>正班</c:v>
                  </c:pt>
                  <c:pt idx="150">
                    <c:v>正班</c:v>
                  </c:pt>
                  <c:pt idx="151">
                    <c:v>正班</c:v>
                  </c:pt>
                  <c:pt idx="152">
                    <c:v>正班</c:v>
                  </c:pt>
                  <c:pt idx="153">
                    <c:v>正班</c:v>
                  </c:pt>
                  <c:pt idx="154">
                    <c:v>正班</c:v>
                  </c:pt>
                  <c:pt idx="155">
                    <c:v>正班</c:v>
                  </c:pt>
                  <c:pt idx="156">
                    <c:v>正班</c:v>
                  </c:pt>
                  <c:pt idx="157">
                    <c:v>正班</c:v>
                  </c:pt>
                  <c:pt idx="158">
                    <c:v>正班</c:v>
                  </c:pt>
                  <c:pt idx="159">
                    <c:v>正班</c:v>
                  </c:pt>
                  <c:pt idx="160">
                    <c:v>正班</c:v>
                  </c:pt>
                  <c:pt idx="161">
                    <c:v>正班</c:v>
                  </c:pt>
                  <c:pt idx="162">
                    <c:v>正班</c:v>
                  </c:pt>
                  <c:pt idx="163">
                    <c:v>正班</c:v>
                  </c:pt>
                  <c:pt idx="164">
                    <c:v>正班</c:v>
                  </c:pt>
                  <c:pt idx="165">
                    <c:v>正班</c:v>
                  </c:pt>
                  <c:pt idx="166">
                    <c:v>正班</c:v>
                  </c:pt>
                  <c:pt idx="167">
                    <c:v>正班</c:v>
                  </c:pt>
                  <c:pt idx="168">
                    <c:v>正班</c:v>
                  </c:pt>
                  <c:pt idx="169">
                    <c:v>正班</c:v>
                  </c:pt>
                  <c:pt idx="170">
                    <c:v>正班</c:v>
                  </c:pt>
                  <c:pt idx="171">
                    <c:v>正班</c:v>
                  </c:pt>
                  <c:pt idx="172">
                    <c:v>正班</c:v>
                  </c:pt>
                  <c:pt idx="173">
                    <c:v>正班</c:v>
                  </c:pt>
                  <c:pt idx="174">
                    <c:v>正班</c:v>
                  </c:pt>
                </c:lvl>
                <c:lvl>
                  <c:pt idx="0">
                    <c:v>天津-乌鲁木齐</c:v>
                  </c:pt>
                  <c:pt idx="1">
                    <c:v>包头-武汉</c:v>
                  </c:pt>
                  <c:pt idx="2">
                    <c:v>呼和浩特-长沙</c:v>
                  </c:pt>
                  <c:pt idx="3">
                    <c:v>天津-哈尔滨</c:v>
                  </c:pt>
                  <c:pt idx="4">
                    <c:v>天津-三亚</c:v>
                  </c:pt>
                  <c:pt idx="5">
                    <c:v>天津-厦门</c:v>
                  </c:pt>
                  <c:pt idx="6">
                    <c:v>呼和浩特-赤峰</c:v>
                  </c:pt>
                  <c:pt idx="7">
                    <c:v>呼和浩特-海拉尔</c:v>
                  </c:pt>
                  <c:pt idx="8">
                    <c:v>北京南苑-满洲里</c:v>
                  </c:pt>
                  <c:pt idx="9">
                    <c:v>北京南苑-鄂尔多斯</c:v>
                  </c:pt>
                  <c:pt idx="10">
                    <c:v>北京南苑-呼和浩特</c:v>
                  </c:pt>
                  <c:pt idx="11">
                    <c:v>北京南苑-海拉尔</c:v>
                  </c:pt>
                  <c:pt idx="12">
                    <c:v>北京南苑-包头</c:v>
                  </c:pt>
                  <c:pt idx="13">
                    <c:v>北京南苑-长治</c:v>
                  </c:pt>
                  <c:pt idx="14">
                    <c:v>天津-郑州-贵阳</c:v>
                  </c:pt>
                  <c:pt idx="15">
                    <c:v>呼和浩特-满洲里</c:v>
                  </c:pt>
                  <c:pt idx="16">
                    <c:v>呼和浩特-通辽</c:v>
                  </c:pt>
                  <c:pt idx="17">
                    <c:v>天津-温州</c:v>
                  </c:pt>
                  <c:pt idx="18">
                    <c:v>海拉尔-呼和浩特</c:v>
                  </c:pt>
                  <c:pt idx="19">
                    <c:v>太原-天津</c:v>
                  </c:pt>
                  <c:pt idx="20">
                    <c:v>天津-杭州</c:v>
                  </c:pt>
                  <c:pt idx="21">
                    <c:v>天津-南京</c:v>
                  </c:pt>
                  <c:pt idx="22">
                    <c:v>呼和浩特-赤峰-大连</c:v>
                  </c:pt>
                  <c:pt idx="23">
                    <c:v>太原-榆林-银川</c:v>
                  </c:pt>
                  <c:pt idx="24">
                    <c:v>天津-深圳</c:v>
                  </c:pt>
                  <c:pt idx="25">
                    <c:v>天津-烟台</c:v>
                  </c:pt>
                  <c:pt idx="26">
                    <c:v>石家庄-郑州</c:v>
                  </c:pt>
                  <c:pt idx="27">
                    <c:v>天津-南京</c:v>
                  </c:pt>
                  <c:pt idx="28">
                    <c:v>呼和浩特-长春</c:v>
                  </c:pt>
                  <c:pt idx="29">
                    <c:v>天津-沈阳-延吉</c:v>
                  </c:pt>
                  <c:pt idx="30">
                    <c:v>石家庄-昆明</c:v>
                  </c:pt>
                  <c:pt idx="31">
                    <c:v>石家庄-成都</c:v>
                  </c:pt>
                  <c:pt idx="32">
                    <c:v>石家庄-重庆-昆明</c:v>
                  </c:pt>
                  <c:pt idx="33">
                    <c:v>石家庄-西安-贵阳</c:v>
                  </c:pt>
                  <c:pt idx="34">
                    <c:v>太原-武汉-厦门</c:v>
                  </c:pt>
                  <c:pt idx="35">
                    <c:v>呼和浩特-锡林浩特-沈阳</c:v>
                  </c:pt>
                  <c:pt idx="36">
                    <c:v>太原-长治-福州</c:v>
                  </c:pt>
                  <c:pt idx="37">
                    <c:v>石家庄-杭州-三亚</c:v>
                  </c:pt>
                  <c:pt idx="38">
                    <c:v>大连-呼和浩特</c:v>
                  </c:pt>
                  <c:pt idx="39">
                    <c:v>大连-包头</c:v>
                  </c:pt>
                  <c:pt idx="40">
                    <c:v>天津-西安-乌鲁木齐</c:v>
                  </c:pt>
                  <c:pt idx="41">
                    <c:v>太原-南昌-贵阳</c:v>
                  </c:pt>
                  <c:pt idx="42">
                    <c:v>太原-常州-福州</c:v>
                  </c:pt>
                  <c:pt idx="43">
                    <c:v>太原-南京</c:v>
                  </c:pt>
                  <c:pt idx="44">
                    <c:v>太原-西宁</c:v>
                  </c:pt>
                  <c:pt idx="45">
                    <c:v>呼和浩特-鄂尔多斯-兰州</c:v>
                  </c:pt>
                  <c:pt idx="46">
                    <c:v>邯郸-大连</c:v>
                  </c:pt>
                  <c:pt idx="47">
                    <c:v>呼和浩特-石家庄-合肥</c:v>
                  </c:pt>
                  <c:pt idx="48">
                    <c:v>呼和浩特-郑州-黄山</c:v>
                  </c:pt>
                  <c:pt idx="49">
                    <c:v>天津-郑州-桂林</c:v>
                  </c:pt>
                  <c:pt idx="50">
                    <c:v>通辽-天津-海口</c:v>
                  </c:pt>
                  <c:pt idx="51">
                    <c:v>呼和浩特-海拉尔-加格达奇</c:v>
                  </c:pt>
                  <c:pt idx="52">
                    <c:v>呼和浩特-郑州-杭州</c:v>
                  </c:pt>
                  <c:pt idx="53">
                    <c:v>呼和浩特-赤峰</c:v>
                  </c:pt>
                  <c:pt idx="54">
                    <c:v>呼和浩特-锡林浩特</c:v>
                  </c:pt>
                  <c:pt idx="55">
                    <c:v>呼和浩特-郑州-桂林</c:v>
                  </c:pt>
                  <c:pt idx="56">
                    <c:v>呼和浩特-哈尔滨</c:v>
                  </c:pt>
                  <c:pt idx="57">
                    <c:v>呼和浩特-青岛</c:v>
                  </c:pt>
                  <c:pt idx="58">
                    <c:v>呼和浩特-武汉</c:v>
                  </c:pt>
                  <c:pt idx="59">
                    <c:v>石家庄-西安-赣州</c:v>
                  </c:pt>
                  <c:pt idx="60">
                    <c:v>长治-天津</c:v>
                  </c:pt>
                  <c:pt idx="61">
                    <c:v>石家庄-昆明</c:v>
                  </c:pt>
                  <c:pt idx="62">
                    <c:v>天津-杭州-三亚</c:v>
                  </c:pt>
                  <c:pt idx="63">
                    <c:v>天津-大连</c:v>
                  </c:pt>
                  <c:pt idx="64">
                    <c:v>天津-乌鲁木齐</c:v>
                  </c:pt>
                  <c:pt idx="65">
                    <c:v>呼和浩特-徐州-贵阳</c:v>
                  </c:pt>
                  <c:pt idx="66">
                    <c:v>鄂尔多斯-太原-宁波</c:v>
                  </c:pt>
                  <c:pt idx="67">
                    <c:v>鄂尔多斯-武汉</c:v>
                  </c:pt>
                  <c:pt idx="68">
                    <c:v>鄂尔多斯-呼和浩特-通辽</c:v>
                  </c:pt>
                  <c:pt idx="69">
                    <c:v>鄂尔多斯-南昌</c:v>
                  </c:pt>
                  <c:pt idx="70">
                    <c:v>鄂尔多斯-郑州-温州</c:v>
                  </c:pt>
                  <c:pt idx="71">
                    <c:v>天津-襄阳-海口</c:v>
                  </c:pt>
                  <c:pt idx="72">
                    <c:v>鄂尔多斯-合肥</c:v>
                  </c:pt>
                  <c:pt idx="73">
                    <c:v>石家庄-鄂尔多斯</c:v>
                  </c:pt>
                  <c:pt idx="74">
                    <c:v>石家庄-唐山</c:v>
                  </c:pt>
                  <c:pt idx="75">
                    <c:v>石家庄-秦皇岛北戴河</c:v>
                  </c:pt>
                  <c:pt idx="76">
                    <c:v>呼和浩特-南昌-海口</c:v>
                  </c:pt>
                  <c:pt idx="77">
                    <c:v>天津-沈阳-延吉</c:v>
                  </c:pt>
                  <c:pt idx="78">
                    <c:v>太原-杭州-揭阳潮汕</c:v>
                  </c:pt>
                  <c:pt idx="79">
                    <c:v>天津-昆明</c:v>
                  </c:pt>
                  <c:pt idx="80">
                    <c:v>天津-海拉尔</c:v>
                  </c:pt>
                  <c:pt idx="81">
                    <c:v>天津-常德-柳州</c:v>
                  </c:pt>
                  <c:pt idx="82">
                    <c:v>满洲里-哈尔滨</c:v>
                  </c:pt>
                  <c:pt idx="83">
                    <c:v>天津-呼和浩特</c:v>
                  </c:pt>
                  <c:pt idx="84">
                    <c:v>天津-银川</c:v>
                  </c:pt>
                  <c:pt idx="85">
                    <c:v>天津-大连</c:v>
                  </c:pt>
                  <c:pt idx="86">
                    <c:v>天津-青岛</c:v>
                  </c:pt>
                  <c:pt idx="87">
                    <c:v>天津-烟台</c:v>
                  </c:pt>
                  <c:pt idx="88">
                    <c:v>天津-长沙-昆明</c:v>
                  </c:pt>
                  <c:pt idx="89">
                    <c:v>天津-太原</c:v>
                  </c:pt>
                  <c:pt idx="90">
                    <c:v>天津-郑州</c:v>
                  </c:pt>
                  <c:pt idx="91">
                    <c:v>天津-哈尔滨</c:v>
                  </c:pt>
                  <c:pt idx="92">
                    <c:v>阿尔山-杭州</c:v>
                  </c:pt>
                  <c:pt idx="93">
                    <c:v>呼和浩特-长沙</c:v>
                  </c:pt>
                  <c:pt idx="94">
                    <c:v>石家庄-张家口</c:v>
                  </c:pt>
                  <c:pt idx="95">
                    <c:v>石家庄-呼和浩特-海拉尔</c:v>
                  </c:pt>
                  <c:pt idx="96">
                    <c:v>天津-西宁</c:v>
                  </c:pt>
                  <c:pt idx="97">
                    <c:v>太原-贵阳</c:v>
                  </c:pt>
                  <c:pt idx="98">
                    <c:v>天津-海拉尔</c:v>
                  </c:pt>
                  <c:pt idx="99">
                    <c:v>天津-沈阳</c:v>
                  </c:pt>
                  <c:pt idx="100">
                    <c:v>呼和浩特-巴彦淖尔-银川</c:v>
                  </c:pt>
                  <c:pt idx="101">
                    <c:v>北京首都-乌海</c:v>
                  </c:pt>
                  <c:pt idx="102">
                    <c:v>天津-哈尔滨</c:v>
                  </c:pt>
                  <c:pt idx="103">
                    <c:v>石家庄-南京-厦门</c:v>
                  </c:pt>
                  <c:pt idx="104">
                    <c:v>天津-张家界</c:v>
                  </c:pt>
                  <c:pt idx="105">
                    <c:v>天津-昆明</c:v>
                  </c:pt>
                  <c:pt idx="106">
                    <c:v>石家庄-南京-泉州</c:v>
                  </c:pt>
                  <c:pt idx="107">
                    <c:v>天津-包头</c:v>
                  </c:pt>
                  <c:pt idx="108">
                    <c:v>天津-鄂尔多斯</c:v>
                  </c:pt>
                  <c:pt idx="109">
                    <c:v>呼和浩特-石家庄</c:v>
                  </c:pt>
                  <c:pt idx="110">
                    <c:v>石家庄-秦皇岛北戴河</c:v>
                  </c:pt>
                  <c:pt idx="111">
                    <c:v>石家庄-张家口</c:v>
                  </c:pt>
                  <c:pt idx="112">
                    <c:v>天津-赤峰-海拉尔</c:v>
                  </c:pt>
                  <c:pt idx="113">
                    <c:v>通辽-济南</c:v>
                  </c:pt>
                  <c:pt idx="114">
                    <c:v>呼和浩特-西安-北海</c:v>
                  </c:pt>
                  <c:pt idx="115">
                    <c:v>呼和浩特-太原-济南</c:v>
                  </c:pt>
                  <c:pt idx="116">
                    <c:v>天津-郑州-海口</c:v>
                  </c:pt>
                  <c:pt idx="117">
                    <c:v>呼和浩特-天津-大连</c:v>
                  </c:pt>
                  <c:pt idx="118">
                    <c:v>呼和浩特-郑州-揭阳潮汕</c:v>
                  </c:pt>
                  <c:pt idx="119">
                    <c:v>天津-厦门</c:v>
                  </c:pt>
                  <c:pt idx="120">
                    <c:v>天津-哈尔滨</c:v>
                  </c:pt>
                  <c:pt idx="121">
                    <c:v>天津-黄山-海口</c:v>
                  </c:pt>
                  <c:pt idx="122">
                    <c:v>天津-长沙-遵义</c:v>
                  </c:pt>
                  <c:pt idx="123">
                    <c:v>天津-杭州-三亚</c:v>
                  </c:pt>
                  <c:pt idx="124">
                    <c:v>大同-天津</c:v>
                  </c:pt>
                  <c:pt idx="125">
                    <c:v>呼和浩特-长沙-海口</c:v>
                  </c:pt>
                  <c:pt idx="126">
                    <c:v>呼和浩特-满洲里</c:v>
                  </c:pt>
                  <c:pt idx="127">
                    <c:v>太原-重庆</c:v>
                  </c:pt>
                  <c:pt idx="128">
                    <c:v>太原-合肥-三亚</c:v>
                  </c:pt>
                  <c:pt idx="129">
                    <c:v>太原-温州-三亚</c:v>
                  </c:pt>
                  <c:pt idx="130">
                    <c:v>鄂尔多斯-石家庄-南昌</c:v>
                  </c:pt>
                  <c:pt idx="131">
                    <c:v>鄂尔多斯-石家庄-济南</c:v>
                  </c:pt>
                  <c:pt idx="132">
                    <c:v>鄂尔多斯-天津-长春</c:v>
                  </c:pt>
                  <c:pt idx="133">
                    <c:v>鄂尔多斯-银川-兰州</c:v>
                  </c:pt>
                  <c:pt idx="134">
                    <c:v>鄂尔多斯-杭州</c:v>
                  </c:pt>
                  <c:pt idx="135">
                    <c:v>鄂尔多斯-南京-厦门</c:v>
                  </c:pt>
                  <c:pt idx="136">
                    <c:v>呼和浩特-石家庄-无锡</c:v>
                  </c:pt>
                  <c:pt idx="137">
                    <c:v>天津-郑州-南宁</c:v>
                  </c:pt>
                  <c:pt idx="138">
                    <c:v>天津-济宁-武汉</c:v>
                  </c:pt>
                  <c:pt idx="139">
                    <c:v>天津-宁波-揭阳潮汕</c:v>
                  </c:pt>
                  <c:pt idx="140">
                    <c:v>天津-乌鲁木齐-喀什</c:v>
                  </c:pt>
                  <c:pt idx="141">
                    <c:v>天津-沈阳-佳木斯</c:v>
                  </c:pt>
                  <c:pt idx="142">
                    <c:v>天津-沈阳-牡丹江</c:v>
                  </c:pt>
                  <c:pt idx="143">
                    <c:v>呼和浩特-太原</c:v>
                  </c:pt>
                  <c:pt idx="144">
                    <c:v>天津-海口</c:v>
                  </c:pt>
                  <c:pt idx="145">
                    <c:v>鄂尔多斯-长沙-海口</c:v>
                  </c:pt>
                  <c:pt idx="146">
                    <c:v>鄂尔多斯-郑州-合肥</c:v>
                  </c:pt>
                  <c:pt idx="147">
                    <c:v>天津-三亚</c:v>
                  </c:pt>
                  <c:pt idx="148">
                    <c:v>天津-长沙</c:v>
                  </c:pt>
                  <c:pt idx="149">
                    <c:v>天津-石家庄</c:v>
                  </c:pt>
                  <c:pt idx="150">
                    <c:v>呼和浩特-海拉尔-哈尔滨</c:v>
                  </c:pt>
                  <c:pt idx="151">
                    <c:v>天津-长沙-昆明</c:v>
                  </c:pt>
                  <c:pt idx="152">
                    <c:v>天津-厦门</c:v>
                  </c:pt>
                  <c:pt idx="153">
                    <c:v>天津-泉州-海口</c:v>
                  </c:pt>
                  <c:pt idx="154">
                    <c:v>天津-重庆-三亚</c:v>
                  </c:pt>
                  <c:pt idx="155">
                    <c:v>天津-沈阳-延吉</c:v>
                  </c:pt>
                  <c:pt idx="156">
                    <c:v>邯郸-大连</c:v>
                  </c:pt>
                  <c:pt idx="157">
                    <c:v>石家庄-唐山</c:v>
                  </c:pt>
                  <c:pt idx="158">
                    <c:v>天津-郑州</c:v>
                  </c:pt>
                  <c:pt idx="159">
                    <c:v>石家庄-三亚</c:v>
                  </c:pt>
                  <c:pt idx="160">
                    <c:v>天津-武汉</c:v>
                  </c:pt>
                  <c:pt idx="161">
                    <c:v>阿拉善左旗-阿拉善右旗</c:v>
                  </c:pt>
                  <c:pt idx="162">
                    <c:v>阿拉善右旗-额济纳旗-阿拉善左旗</c:v>
                  </c:pt>
                  <c:pt idx="163">
                    <c:v>阿拉善左旗-呼和浩特</c:v>
                  </c:pt>
                  <c:pt idx="164">
                    <c:v>天津-呼和浩特-阿拉善左旗</c:v>
                  </c:pt>
                  <c:pt idx="165">
                    <c:v>石家庄-济宁-海口</c:v>
                  </c:pt>
                  <c:pt idx="166">
                    <c:v>石家庄-榆林</c:v>
                  </c:pt>
                  <c:pt idx="167">
                    <c:v>鄂尔多斯-重庆-贵阳</c:v>
                  </c:pt>
                  <c:pt idx="168">
                    <c:v>石家庄-杭州</c:v>
                  </c:pt>
                  <c:pt idx="169">
                    <c:v>石家庄-重庆</c:v>
                  </c:pt>
                  <c:pt idx="170">
                    <c:v>天津-海口</c:v>
                  </c:pt>
                  <c:pt idx="171">
                    <c:v>太原-南京-福州</c:v>
                  </c:pt>
                  <c:pt idx="172">
                    <c:v>石家庄-贵阳-昆明</c:v>
                  </c:pt>
                  <c:pt idx="173">
                    <c:v>石家庄-包头</c:v>
                  </c:pt>
                  <c:pt idx="174">
                    <c:v>阿拉善左旗-阿拉善右旗-额济纳旗</c:v>
                  </c:pt>
                </c:lvl>
                <c:lvl>
                  <c:pt idx="0">
                    <c:v>国航</c:v>
                  </c:pt>
                  <c:pt idx="1">
                    <c:v>国航</c:v>
                  </c:pt>
                  <c:pt idx="2">
                    <c:v>国航</c:v>
                  </c:pt>
                  <c:pt idx="3">
                    <c:v>国航</c:v>
                  </c:pt>
                  <c:pt idx="4">
                    <c:v>国航</c:v>
                  </c:pt>
                  <c:pt idx="5">
                    <c:v>国航</c:v>
                  </c:pt>
                  <c:pt idx="6">
                    <c:v>国航</c:v>
                  </c:pt>
                  <c:pt idx="7">
                    <c:v>深航</c:v>
                  </c:pt>
                  <c:pt idx="8">
                    <c:v>中联航</c:v>
                  </c:pt>
                  <c:pt idx="9">
                    <c:v>中联航</c:v>
                  </c:pt>
                  <c:pt idx="10">
                    <c:v>中联航</c:v>
                  </c:pt>
                  <c:pt idx="11">
                    <c:v>中联航</c:v>
                  </c:pt>
                  <c:pt idx="12">
                    <c:v>中联航</c:v>
                  </c:pt>
                  <c:pt idx="13">
                    <c:v>中联航</c:v>
                  </c:pt>
                  <c:pt idx="14">
                    <c:v>天津</c:v>
                  </c:pt>
                  <c:pt idx="15">
                    <c:v>天津</c:v>
                  </c:pt>
                  <c:pt idx="16">
                    <c:v>天津</c:v>
                  </c:pt>
                  <c:pt idx="17">
                    <c:v>天津</c:v>
                  </c:pt>
                  <c:pt idx="18">
                    <c:v>天津</c:v>
                  </c:pt>
                  <c:pt idx="19">
                    <c:v>天津</c:v>
                  </c:pt>
                  <c:pt idx="20">
                    <c:v>天津</c:v>
                  </c:pt>
                  <c:pt idx="21">
                    <c:v>天津</c:v>
                  </c:pt>
                  <c:pt idx="22">
                    <c:v>天津</c:v>
                  </c:pt>
                  <c:pt idx="23">
                    <c:v>幸福</c:v>
                  </c:pt>
                  <c:pt idx="24">
                    <c:v>厦航</c:v>
                  </c:pt>
                  <c:pt idx="25">
                    <c:v>奥凯</c:v>
                  </c:pt>
                  <c:pt idx="26">
                    <c:v>邮航</c:v>
                  </c:pt>
                  <c:pt idx="27">
                    <c:v>邮航</c:v>
                  </c:pt>
                  <c:pt idx="28">
                    <c:v>天津</c:v>
                  </c:pt>
                  <c:pt idx="29">
                    <c:v>天津</c:v>
                  </c:pt>
                  <c:pt idx="30">
                    <c:v>中联航</c:v>
                  </c:pt>
                  <c:pt idx="31">
                    <c:v>中联航</c:v>
                  </c:pt>
                  <c:pt idx="32">
                    <c:v>中联航</c:v>
                  </c:pt>
                  <c:pt idx="33">
                    <c:v>中联航</c:v>
                  </c:pt>
                  <c:pt idx="34">
                    <c:v>东航</c:v>
                  </c:pt>
                  <c:pt idx="35">
                    <c:v>天津</c:v>
                  </c:pt>
                  <c:pt idx="36">
                    <c:v>东航</c:v>
                  </c:pt>
                  <c:pt idx="37">
                    <c:v>河北</c:v>
                  </c:pt>
                  <c:pt idx="38">
                    <c:v>国航</c:v>
                  </c:pt>
                  <c:pt idx="39">
                    <c:v>国航</c:v>
                  </c:pt>
                  <c:pt idx="40">
                    <c:v>国航</c:v>
                  </c:pt>
                  <c:pt idx="41">
                    <c:v>东航</c:v>
                  </c:pt>
                  <c:pt idx="42">
                    <c:v>海航</c:v>
                  </c:pt>
                  <c:pt idx="43">
                    <c:v>海航</c:v>
                  </c:pt>
                  <c:pt idx="44">
                    <c:v>海航</c:v>
                  </c:pt>
                  <c:pt idx="45">
                    <c:v>天津</c:v>
                  </c:pt>
                  <c:pt idx="46">
                    <c:v>天津</c:v>
                  </c:pt>
                  <c:pt idx="47">
                    <c:v>天津</c:v>
                  </c:pt>
                  <c:pt idx="48">
                    <c:v>天津</c:v>
                  </c:pt>
                  <c:pt idx="49">
                    <c:v>天津</c:v>
                  </c:pt>
                  <c:pt idx="50">
                    <c:v>天津</c:v>
                  </c:pt>
                  <c:pt idx="51">
                    <c:v>天津</c:v>
                  </c:pt>
                  <c:pt idx="52">
                    <c:v>天津</c:v>
                  </c:pt>
                  <c:pt idx="53">
                    <c:v>首都</c:v>
                  </c:pt>
                  <c:pt idx="54">
                    <c:v>首都</c:v>
                  </c:pt>
                  <c:pt idx="55">
                    <c:v>首都</c:v>
                  </c:pt>
                  <c:pt idx="56">
                    <c:v>首都</c:v>
                  </c:pt>
                  <c:pt idx="57">
                    <c:v>首都</c:v>
                  </c:pt>
                  <c:pt idx="58">
                    <c:v>首都</c:v>
                  </c:pt>
                  <c:pt idx="59">
                    <c:v>河北</c:v>
                  </c:pt>
                  <c:pt idx="60">
                    <c:v>华夏</c:v>
                  </c:pt>
                  <c:pt idx="61">
                    <c:v>春秋</c:v>
                  </c:pt>
                  <c:pt idx="62">
                    <c:v>奥凯</c:v>
                  </c:pt>
                  <c:pt idx="63">
                    <c:v>奥凯</c:v>
                  </c:pt>
                  <c:pt idx="64">
                    <c:v>天津</c:v>
                  </c:pt>
                  <c:pt idx="65">
                    <c:v>首都</c:v>
                  </c:pt>
                  <c:pt idx="66">
                    <c:v>天津</c:v>
                  </c:pt>
                  <c:pt idx="67">
                    <c:v>天津</c:v>
                  </c:pt>
                  <c:pt idx="68">
                    <c:v>天津</c:v>
                  </c:pt>
                  <c:pt idx="69">
                    <c:v>天津</c:v>
                  </c:pt>
                  <c:pt idx="70">
                    <c:v>天津</c:v>
                  </c:pt>
                  <c:pt idx="71">
                    <c:v>天津</c:v>
                  </c:pt>
                  <c:pt idx="72">
                    <c:v>天津</c:v>
                  </c:pt>
                  <c:pt idx="73">
                    <c:v>河北</c:v>
                  </c:pt>
                  <c:pt idx="74">
                    <c:v>河北</c:v>
                  </c:pt>
                  <c:pt idx="75">
                    <c:v>河北</c:v>
                  </c:pt>
                  <c:pt idx="76">
                    <c:v>首都</c:v>
                  </c:pt>
                  <c:pt idx="77">
                    <c:v>天津</c:v>
                  </c:pt>
                  <c:pt idx="78">
                    <c:v>东航</c:v>
                  </c:pt>
                  <c:pt idx="79">
                    <c:v>奥凯</c:v>
                  </c:pt>
                  <c:pt idx="80">
                    <c:v>天津</c:v>
                  </c:pt>
                  <c:pt idx="81">
                    <c:v>天津</c:v>
                  </c:pt>
                  <c:pt idx="82">
                    <c:v>天津</c:v>
                  </c:pt>
                  <c:pt idx="83">
                    <c:v>厦航</c:v>
                  </c:pt>
                  <c:pt idx="84">
                    <c:v>厦航</c:v>
                  </c:pt>
                  <c:pt idx="85">
                    <c:v>厦航</c:v>
                  </c:pt>
                  <c:pt idx="86">
                    <c:v>厦航</c:v>
                  </c:pt>
                  <c:pt idx="87">
                    <c:v>厦航</c:v>
                  </c:pt>
                  <c:pt idx="88">
                    <c:v>厦航</c:v>
                  </c:pt>
                  <c:pt idx="89">
                    <c:v>厦航</c:v>
                  </c:pt>
                  <c:pt idx="90">
                    <c:v>厦航</c:v>
                  </c:pt>
                  <c:pt idx="91">
                    <c:v>厦航</c:v>
                  </c:pt>
                  <c:pt idx="92">
                    <c:v>首都</c:v>
                  </c:pt>
                  <c:pt idx="93">
                    <c:v>首都</c:v>
                  </c:pt>
                  <c:pt idx="94">
                    <c:v>河北</c:v>
                  </c:pt>
                  <c:pt idx="95">
                    <c:v>河北</c:v>
                  </c:pt>
                  <c:pt idx="96">
                    <c:v>奥凯</c:v>
                  </c:pt>
                  <c:pt idx="97">
                    <c:v>海航</c:v>
                  </c:pt>
                  <c:pt idx="98">
                    <c:v>海航</c:v>
                  </c:pt>
                  <c:pt idx="99">
                    <c:v>天津</c:v>
                  </c:pt>
                  <c:pt idx="100">
                    <c:v>天津</c:v>
                  </c:pt>
                  <c:pt idx="101">
                    <c:v>国航</c:v>
                  </c:pt>
                  <c:pt idx="102">
                    <c:v>奥凯</c:v>
                  </c:pt>
                  <c:pt idx="103">
                    <c:v>河北</c:v>
                  </c:pt>
                  <c:pt idx="104">
                    <c:v>奥凯</c:v>
                  </c:pt>
                  <c:pt idx="105">
                    <c:v>春秋</c:v>
                  </c:pt>
                  <c:pt idx="106">
                    <c:v>河北</c:v>
                  </c:pt>
                  <c:pt idx="107">
                    <c:v>天津</c:v>
                  </c:pt>
                  <c:pt idx="108">
                    <c:v>天津</c:v>
                  </c:pt>
                  <c:pt idx="109">
                    <c:v>天津</c:v>
                  </c:pt>
                  <c:pt idx="110">
                    <c:v>天津</c:v>
                  </c:pt>
                  <c:pt idx="111">
                    <c:v>天津</c:v>
                  </c:pt>
                  <c:pt idx="112">
                    <c:v>天津</c:v>
                  </c:pt>
                  <c:pt idx="113">
                    <c:v>天津</c:v>
                  </c:pt>
                  <c:pt idx="114">
                    <c:v>首都</c:v>
                  </c:pt>
                  <c:pt idx="115">
                    <c:v>天津</c:v>
                  </c:pt>
                  <c:pt idx="116">
                    <c:v>天津</c:v>
                  </c:pt>
                  <c:pt idx="117">
                    <c:v>天津</c:v>
                  </c:pt>
                  <c:pt idx="118">
                    <c:v>天津</c:v>
                  </c:pt>
                  <c:pt idx="119">
                    <c:v>天津</c:v>
                  </c:pt>
                  <c:pt idx="120">
                    <c:v>天津</c:v>
                  </c:pt>
                  <c:pt idx="121">
                    <c:v>天津</c:v>
                  </c:pt>
                  <c:pt idx="122">
                    <c:v>天津</c:v>
                  </c:pt>
                  <c:pt idx="123">
                    <c:v>国航</c:v>
                  </c:pt>
                  <c:pt idx="124">
                    <c:v>国航</c:v>
                  </c:pt>
                  <c:pt idx="125">
                    <c:v>国航</c:v>
                  </c:pt>
                  <c:pt idx="126">
                    <c:v>国航</c:v>
                  </c:pt>
                  <c:pt idx="127">
                    <c:v>东航</c:v>
                  </c:pt>
                  <c:pt idx="128">
                    <c:v>东航</c:v>
                  </c:pt>
                  <c:pt idx="129">
                    <c:v>东航</c:v>
                  </c:pt>
                  <c:pt idx="130">
                    <c:v>天津</c:v>
                  </c:pt>
                  <c:pt idx="131">
                    <c:v>天津</c:v>
                  </c:pt>
                  <c:pt idx="132">
                    <c:v>天津</c:v>
                  </c:pt>
                  <c:pt idx="133">
                    <c:v>天津</c:v>
                  </c:pt>
                  <c:pt idx="134">
                    <c:v>天津</c:v>
                  </c:pt>
                  <c:pt idx="135">
                    <c:v>天津</c:v>
                  </c:pt>
                  <c:pt idx="136">
                    <c:v>天津</c:v>
                  </c:pt>
                  <c:pt idx="137">
                    <c:v>天津</c:v>
                  </c:pt>
                  <c:pt idx="138">
                    <c:v>天津</c:v>
                  </c:pt>
                  <c:pt idx="139">
                    <c:v>天津</c:v>
                  </c:pt>
                  <c:pt idx="140">
                    <c:v>天津</c:v>
                  </c:pt>
                  <c:pt idx="141">
                    <c:v>天津</c:v>
                  </c:pt>
                  <c:pt idx="142">
                    <c:v>天津</c:v>
                  </c:pt>
                  <c:pt idx="143">
                    <c:v>天津</c:v>
                  </c:pt>
                  <c:pt idx="144">
                    <c:v>天津</c:v>
                  </c:pt>
                  <c:pt idx="145">
                    <c:v>天津</c:v>
                  </c:pt>
                  <c:pt idx="146">
                    <c:v>天津</c:v>
                  </c:pt>
                  <c:pt idx="147">
                    <c:v>天津</c:v>
                  </c:pt>
                  <c:pt idx="148">
                    <c:v>天津</c:v>
                  </c:pt>
                  <c:pt idx="149">
                    <c:v>天津</c:v>
                  </c:pt>
                  <c:pt idx="150">
                    <c:v>天津</c:v>
                  </c:pt>
                  <c:pt idx="151">
                    <c:v>厦航</c:v>
                  </c:pt>
                  <c:pt idx="152">
                    <c:v>奥凯</c:v>
                  </c:pt>
                  <c:pt idx="153">
                    <c:v>奥凯</c:v>
                  </c:pt>
                  <c:pt idx="154">
                    <c:v>奥凯</c:v>
                  </c:pt>
                  <c:pt idx="155">
                    <c:v>奥凯</c:v>
                  </c:pt>
                  <c:pt idx="156">
                    <c:v>华夏</c:v>
                  </c:pt>
                  <c:pt idx="157">
                    <c:v>春秋</c:v>
                  </c:pt>
                  <c:pt idx="158">
                    <c:v>邮航</c:v>
                  </c:pt>
                  <c:pt idx="159">
                    <c:v>中联航</c:v>
                  </c:pt>
                  <c:pt idx="160">
                    <c:v>厦航</c:v>
                  </c:pt>
                  <c:pt idx="161">
                    <c:v>奥凯</c:v>
                  </c:pt>
                  <c:pt idx="162">
                    <c:v>奥凯</c:v>
                  </c:pt>
                  <c:pt idx="163">
                    <c:v>奥凯</c:v>
                  </c:pt>
                  <c:pt idx="164">
                    <c:v>奥凯</c:v>
                  </c:pt>
                  <c:pt idx="165">
                    <c:v>首都</c:v>
                  </c:pt>
                  <c:pt idx="166">
                    <c:v>天津</c:v>
                  </c:pt>
                  <c:pt idx="167">
                    <c:v>天津</c:v>
                  </c:pt>
                  <c:pt idx="168">
                    <c:v>河北</c:v>
                  </c:pt>
                  <c:pt idx="169">
                    <c:v>河北</c:v>
                  </c:pt>
                  <c:pt idx="170">
                    <c:v>春秋</c:v>
                  </c:pt>
                  <c:pt idx="171">
                    <c:v>东航</c:v>
                  </c:pt>
                  <c:pt idx="172">
                    <c:v>河北</c:v>
                  </c:pt>
                  <c:pt idx="173">
                    <c:v>中联航</c:v>
                  </c:pt>
                  <c:pt idx="174">
                    <c:v>奥凯</c:v>
                  </c:pt>
                </c:lvl>
                <c:lvl>
                  <c:pt idx="0">
                    <c:v>357</c:v>
                  </c:pt>
                  <c:pt idx="1">
                    <c:v>358</c:v>
                  </c:pt>
                  <c:pt idx="2">
                    <c:v>359</c:v>
                  </c:pt>
                  <c:pt idx="3">
                    <c:v>360</c:v>
                  </c:pt>
                  <c:pt idx="4">
                    <c:v>361</c:v>
                  </c:pt>
                  <c:pt idx="5">
                    <c:v>362</c:v>
                  </c:pt>
                  <c:pt idx="6">
                    <c:v>363</c:v>
                  </c:pt>
                  <c:pt idx="7">
                    <c:v>364</c:v>
                  </c:pt>
                  <c:pt idx="8">
                    <c:v>365</c:v>
                  </c:pt>
                  <c:pt idx="9">
                    <c:v>366</c:v>
                  </c:pt>
                  <c:pt idx="10">
                    <c:v>367</c:v>
                  </c:pt>
                  <c:pt idx="11">
                    <c:v>368</c:v>
                  </c:pt>
                  <c:pt idx="12">
                    <c:v>369</c:v>
                  </c:pt>
                  <c:pt idx="13">
                    <c:v>370</c:v>
                  </c:pt>
                  <c:pt idx="14">
                    <c:v>371</c:v>
                  </c:pt>
                  <c:pt idx="15">
                    <c:v>372</c:v>
                  </c:pt>
                  <c:pt idx="16">
                    <c:v>373</c:v>
                  </c:pt>
                  <c:pt idx="17">
                    <c:v>374</c:v>
                  </c:pt>
                  <c:pt idx="18">
                    <c:v>375</c:v>
                  </c:pt>
                  <c:pt idx="19">
                    <c:v>376</c:v>
                  </c:pt>
                  <c:pt idx="20">
                    <c:v>377</c:v>
                  </c:pt>
                  <c:pt idx="21">
                    <c:v>378</c:v>
                  </c:pt>
                  <c:pt idx="22">
                    <c:v>379</c:v>
                  </c:pt>
                  <c:pt idx="23">
                    <c:v>380</c:v>
                  </c:pt>
                  <c:pt idx="24">
                    <c:v>381</c:v>
                  </c:pt>
                  <c:pt idx="25">
                    <c:v>382</c:v>
                  </c:pt>
                  <c:pt idx="26">
                    <c:v>383</c:v>
                  </c:pt>
                  <c:pt idx="27">
                    <c:v>384</c:v>
                  </c:pt>
                  <c:pt idx="28">
                    <c:v>385</c:v>
                  </c:pt>
                  <c:pt idx="29">
                    <c:v>386</c:v>
                  </c:pt>
                  <c:pt idx="30">
                    <c:v>387</c:v>
                  </c:pt>
                  <c:pt idx="31">
                    <c:v>388</c:v>
                  </c:pt>
                  <c:pt idx="32">
                    <c:v>389</c:v>
                  </c:pt>
                  <c:pt idx="33">
                    <c:v>390</c:v>
                  </c:pt>
                  <c:pt idx="34">
                    <c:v>391</c:v>
                  </c:pt>
                  <c:pt idx="35">
                    <c:v>392</c:v>
                  </c:pt>
                  <c:pt idx="36">
                    <c:v>393</c:v>
                  </c:pt>
                  <c:pt idx="37">
                    <c:v>394</c:v>
                  </c:pt>
                  <c:pt idx="38">
                    <c:v>395</c:v>
                  </c:pt>
                  <c:pt idx="39">
                    <c:v>396</c:v>
                  </c:pt>
                  <c:pt idx="40">
                    <c:v>397</c:v>
                  </c:pt>
                  <c:pt idx="41">
                    <c:v>398</c:v>
                  </c:pt>
                  <c:pt idx="42">
                    <c:v>399</c:v>
                  </c:pt>
                  <c:pt idx="43">
                    <c:v>400</c:v>
                  </c:pt>
                  <c:pt idx="44">
                    <c:v>401</c:v>
                  </c:pt>
                  <c:pt idx="45">
                    <c:v>402</c:v>
                  </c:pt>
                  <c:pt idx="46">
                    <c:v>403</c:v>
                  </c:pt>
                  <c:pt idx="47">
                    <c:v>404</c:v>
                  </c:pt>
                  <c:pt idx="48">
                    <c:v>405</c:v>
                  </c:pt>
                  <c:pt idx="49">
                    <c:v>406</c:v>
                  </c:pt>
                  <c:pt idx="50">
                    <c:v>407</c:v>
                  </c:pt>
                  <c:pt idx="51">
                    <c:v>408</c:v>
                  </c:pt>
                  <c:pt idx="52">
                    <c:v>409</c:v>
                  </c:pt>
                  <c:pt idx="53">
                    <c:v>410</c:v>
                  </c:pt>
                  <c:pt idx="54">
                    <c:v>411</c:v>
                  </c:pt>
                  <c:pt idx="55">
                    <c:v>412</c:v>
                  </c:pt>
                  <c:pt idx="56">
                    <c:v>413</c:v>
                  </c:pt>
                  <c:pt idx="57">
                    <c:v>414</c:v>
                  </c:pt>
                  <c:pt idx="58">
                    <c:v>415</c:v>
                  </c:pt>
                  <c:pt idx="59">
                    <c:v>416</c:v>
                  </c:pt>
                  <c:pt idx="60">
                    <c:v>417</c:v>
                  </c:pt>
                  <c:pt idx="61">
                    <c:v>418</c:v>
                  </c:pt>
                  <c:pt idx="62">
                    <c:v>419</c:v>
                  </c:pt>
                  <c:pt idx="63">
                    <c:v>420</c:v>
                  </c:pt>
                  <c:pt idx="64">
                    <c:v>421</c:v>
                  </c:pt>
                  <c:pt idx="65">
                    <c:v>422</c:v>
                  </c:pt>
                  <c:pt idx="66">
                    <c:v>423</c:v>
                  </c:pt>
                  <c:pt idx="67">
                    <c:v>424</c:v>
                  </c:pt>
                  <c:pt idx="68">
                    <c:v>425</c:v>
                  </c:pt>
                  <c:pt idx="69">
                    <c:v>426</c:v>
                  </c:pt>
                  <c:pt idx="70">
                    <c:v>427</c:v>
                  </c:pt>
                  <c:pt idx="71">
                    <c:v>428</c:v>
                  </c:pt>
                  <c:pt idx="72">
                    <c:v>429</c:v>
                  </c:pt>
                  <c:pt idx="73">
                    <c:v>430</c:v>
                  </c:pt>
                  <c:pt idx="74">
                    <c:v>431</c:v>
                  </c:pt>
                  <c:pt idx="75">
                    <c:v>432</c:v>
                  </c:pt>
                  <c:pt idx="76">
                    <c:v>433</c:v>
                  </c:pt>
                  <c:pt idx="77">
                    <c:v>434</c:v>
                  </c:pt>
                  <c:pt idx="78">
                    <c:v>435</c:v>
                  </c:pt>
                  <c:pt idx="79">
                    <c:v>436</c:v>
                  </c:pt>
                  <c:pt idx="80">
                    <c:v>437</c:v>
                  </c:pt>
                  <c:pt idx="81">
                    <c:v>438</c:v>
                  </c:pt>
                  <c:pt idx="82">
                    <c:v>439</c:v>
                  </c:pt>
                  <c:pt idx="83">
                    <c:v>440</c:v>
                  </c:pt>
                  <c:pt idx="84">
                    <c:v>441</c:v>
                  </c:pt>
                  <c:pt idx="85">
                    <c:v>442</c:v>
                  </c:pt>
                  <c:pt idx="86">
                    <c:v>443</c:v>
                  </c:pt>
                  <c:pt idx="87">
                    <c:v>444</c:v>
                  </c:pt>
                  <c:pt idx="88">
                    <c:v>445</c:v>
                  </c:pt>
                  <c:pt idx="89">
                    <c:v>446</c:v>
                  </c:pt>
                  <c:pt idx="90">
                    <c:v>447</c:v>
                  </c:pt>
                  <c:pt idx="91">
                    <c:v>448</c:v>
                  </c:pt>
                  <c:pt idx="92">
                    <c:v>449</c:v>
                  </c:pt>
                  <c:pt idx="93">
                    <c:v>450</c:v>
                  </c:pt>
                  <c:pt idx="94">
                    <c:v>451</c:v>
                  </c:pt>
                  <c:pt idx="95">
                    <c:v>452</c:v>
                  </c:pt>
                  <c:pt idx="96">
                    <c:v>453</c:v>
                  </c:pt>
                  <c:pt idx="97">
                    <c:v>454</c:v>
                  </c:pt>
                  <c:pt idx="98">
                    <c:v>455</c:v>
                  </c:pt>
                  <c:pt idx="99">
                    <c:v>456</c:v>
                  </c:pt>
                  <c:pt idx="100">
                    <c:v>457</c:v>
                  </c:pt>
                  <c:pt idx="101">
                    <c:v>458</c:v>
                  </c:pt>
                  <c:pt idx="102">
                    <c:v>459</c:v>
                  </c:pt>
                  <c:pt idx="103">
                    <c:v>460</c:v>
                  </c:pt>
                  <c:pt idx="104">
                    <c:v>461</c:v>
                  </c:pt>
                  <c:pt idx="105">
                    <c:v>462</c:v>
                  </c:pt>
                  <c:pt idx="106">
                    <c:v>463</c:v>
                  </c:pt>
                  <c:pt idx="107">
                    <c:v>464</c:v>
                  </c:pt>
                  <c:pt idx="108">
                    <c:v>465</c:v>
                  </c:pt>
                  <c:pt idx="109">
                    <c:v>466</c:v>
                  </c:pt>
                  <c:pt idx="110">
                    <c:v>467</c:v>
                  </c:pt>
                  <c:pt idx="111">
                    <c:v>468</c:v>
                  </c:pt>
                  <c:pt idx="112">
                    <c:v>469</c:v>
                  </c:pt>
                  <c:pt idx="113">
                    <c:v>470</c:v>
                  </c:pt>
                  <c:pt idx="114">
                    <c:v>471</c:v>
                  </c:pt>
                  <c:pt idx="115">
                    <c:v>472</c:v>
                  </c:pt>
                  <c:pt idx="116">
                    <c:v>473</c:v>
                  </c:pt>
                  <c:pt idx="117">
                    <c:v>474</c:v>
                  </c:pt>
                  <c:pt idx="118">
                    <c:v>475</c:v>
                  </c:pt>
                  <c:pt idx="119">
                    <c:v>476</c:v>
                  </c:pt>
                  <c:pt idx="120">
                    <c:v>477</c:v>
                  </c:pt>
                  <c:pt idx="121">
                    <c:v>478</c:v>
                  </c:pt>
                  <c:pt idx="122">
                    <c:v>479</c:v>
                  </c:pt>
                  <c:pt idx="123">
                    <c:v>480</c:v>
                  </c:pt>
                  <c:pt idx="124">
                    <c:v>481</c:v>
                  </c:pt>
                  <c:pt idx="125">
                    <c:v>482</c:v>
                  </c:pt>
                  <c:pt idx="126">
                    <c:v>483</c:v>
                  </c:pt>
                  <c:pt idx="127">
                    <c:v>484</c:v>
                  </c:pt>
                  <c:pt idx="128">
                    <c:v>485</c:v>
                  </c:pt>
                  <c:pt idx="129">
                    <c:v>486</c:v>
                  </c:pt>
                  <c:pt idx="130">
                    <c:v>487</c:v>
                  </c:pt>
                  <c:pt idx="131">
                    <c:v>488</c:v>
                  </c:pt>
                  <c:pt idx="132">
                    <c:v>489</c:v>
                  </c:pt>
                  <c:pt idx="133">
                    <c:v>490</c:v>
                  </c:pt>
                  <c:pt idx="134">
                    <c:v>491</c:v>
                  </c:pt>
                  <c:pt idx="135">
                    <c:v>492</c:v>
                  </c:pt>
                  <c:pt idx="136">
                    <c:v>493</c:v>
                  </c:pt>
                  <c:pt idx="137">
                    <c:v>494</c:v>
                  </c:pt>
                  <c:pt idx="138">
                    <c:v>495</c:v>
                  </c:pt>
                  <c:pt idx="139">
                    <c:v>496</c:v>
                  </c:pt>
                  <c:pt idx="140">
                    <c:v>497</c:v>
                  </c:pt>
                  <c:pt idx="141">
                    <c:v>498</c:v>
                  </c:pt>
                  <c:pt idx="142">
                    <c:v>499</c:v>
                  </c:pt>
                  <c:pt idx="143">
                    <c:v>500</c:v>
                  </c:pt>
                  <c:pt idx="144">
                    <c:v>501</c:v>
                  </c:pt>
                  <c:pt idx="145">
                    <c:v>502</c:v>
                  </c:pt>
                  <c:pt idx="146">
                    <c:v>503</c:v>
                  </c:pt>
                  <c:pt idx="147">
                    <c:v>504</c:v>
                  </c:pt>
                  <c:pt idx="148">
                    <c:v>505</c:v>
                  </c:pt>
                  <c:pt idx="149">
                    <c:v>506</c:v>
                  </c:pt>
                  <c:pt idx="150">
                    <c:v>507</c:v>
                  </c:pt>
                  <c:pt idx="151">
                    <c:v>508</c:v>
                  </c:pt>
                  <c:pt idx="152">
                    <c:v>509</c:v>
                  </c:pt>
                  <c:pt idx="153">
                    <c:v>510</c:v>
                  </c:pt>
                  <c:pt idx="154">
                    <c:v>511</c:v>
                  </c:pt>
                  <c:pt idx="155">
                    <c:v>512</c:v>
                  </c:pt>
                  <c:pt idx="156">
                    <c:v>513</c:v>
                  </c:pt>
                  <c:pt idx="157">
                    <c:v>514</c:v>
                  </c:pt>
                  <c:pt idx="158">
                    <c:v>515</c:v>
                  </c:pt>
                  <c:pt idx="159">
                    <c:v>516</c:v>
                  </c:pt>
                  <c:pt idx="160">
                    <c:v>517</c:v>
                  </c:pt>
                  <c:pt idx="161">
                    <c:v>518</c:v>
                  </c:pt>
                  <c:pt idx="162">
                    <c:v>519</c:v>
                  </c:pt>
                  <c:pt idx="163">
                    <c:v>520</c:v>
                  </c:pt>
                  <c:pt idx="164">
                    <c:v>521</c:v>
                  </c:pt>
                  <c:pt idx="165">
                    <c:v>522</c:v>
                  </c:pt>
                  <c:pt idx="166">
                    <c:v>523</c:v>
                  </c:pt>
                  <c:pt idx="167">
                    <c:v>524</c:v>
                  </c:pt>
                  <c:pt idx="168">
                    <c:v>525</c:v>
                  </c:pt>
                  <c:pt idx="169">
                    <c:v>526</c:v>
                  </c:pt>
                  <c:pt idx="170">
                    <c:v>527</c:v>
                  </c:pt>
                  <c:pt idx="171">
                    <c:v>528</c:v>
                  </c:pt>
                  <c:pt idx="172">
                    <c:v>529</c:v>
                  </c:pt>
                  <c:pt idx="173">
                    <c:v>530</c:v>
                  </c:pt>
                  <c:pt idx="174">
                    <c:v>531</c:v>
                  </c:pt>
                </c:lvl>
              </c:multiLvlStrCache>
            </c:multiLvlStrRef>
          </c:cat>
          <c:val>
            <c:numRef>
              <c:f>登记!$H$360:$H$534</c:f>
              <c:numCache>
                <c:formatCode>m/d/yyyy</c:formatCode>
                <c:ptCount val="175"/>
                <c:pt idx="0">
                  <c:v>41269</c:v>
                </c:pt>
                <c:pt idx="1">
                  <c:v>41269</c:v>
                </c:pt>
                <c:pt idx="2">
                  <c:v>41269</c:v>
                </c:pt>
                <c:pt idx="3">
                  <c:v>41269</c:v>
                </c:pt>
                <c:pt idx="4">
                  <c:v>41269</c:v>
                </c:pt>
                <c:pt idx="5">
                  <c:v>41269</c:v>
                </c:pt>
                <c:pt idx="6">
                  <c:v>41269</c:v>
                </c:pt>
                <c:pt idx="26">
                  <c:v>41289</c:v>
                </c:pt>
                <c:pt idx="27">
                  <c:v>41289</c:v>
                </c:pt>
                <c:pt idx="34">
                  <c:v>41285</c:v>
                </c:pt>
                <c:pt idx="35">
                  <c:v>41297</c:v>
                </c:pt>
                <c:pt idx="36">
                  <c:v>41337</c:v>
                </c:pt>
                <c:pt idx="37">
                  <c:v>41337</c:v>
                </c:pt>
                <c:pt idx="38">
                  <c:v>41355</c:v>
                </c:pt>
                <c:pt idx="39">
                  <c:v>41355</c:v>
                </c:pt>
                <c:pt idx="40">
                  <c:v>41355</c:v>
                </c:pt>
                <c:pt idx="41">
                  <c:v>41355</c:v>
                </c:pt>
                <c:pt idx="42">
                  <c:v>41355</c:v>
                </c:pt>
                <c:pt idx="43">
                  <c:v>41355</c:v>
                </c:pt>
                <c:pt idx="44">
                  <c:v>41355</c:v>
                </c:pt>
                <c:pt idx="45">
                  <c:v>41355</c:v>
                </c:pt>
                <c:pt idx="46">
                  <c:v>41355</c:v>
                </c:pt>
                <c:pt idx="47">
                  <c:v>41355</c:v>
                </c:pt>
                <c:pt idx="48">
                  <c:v>41355</c:v>
                </c:pt>
                <c:pt idx="49">
                  <c:v>41355</c:v>
                </c:pt>
                <c:pt idx="50">
                  <c:v>41355</c:v>
                </c:pt>
                <c:pt idx="51">
                  <c:v>41355</c:v>
                </c:pt>
                <c:pt idx="52">
                  <c:v>41355</c:v>
                </c:pt>
                <c:pt idx="53">
                  <c:v>41355</c:v>
                </c:pt>
                <c:pt idx="54">
                  <c:v>41355</c:v>
                </c:pt>
                <c:pt idx="55">
                  <c:v>41355</c:v>
                </c:pt>
                <c:pt idx="56">
                  <c:v>41355</c:v>
                </c:pt>
                <c:pt idx="57">
                  <c:v>41355</c:v>
                </c:pt>
                <c:pt idx="58">
                  <c:v>41355</c:v>
                </c:pt>
                <c:pt idx="59">
                  <c:v>41355</c:v>
                </c:pt>
                <c:pt idx="60">
                  <c:v>41355</c:v>
                </c:pt>
                <c:pt idx="61">
                  <c:v>41355</c:v>
                </c:pt>
                <c:pt idx="62">
                  <c:v>41355</c:v>
                </c:pt>
                <c:pt idx="63">
                  <c:v>41355</c:v>
                </c:pt>
                <c:pt idx="64">
                  <c:v>41360</c:v>
                </c:pt>
                <c:pt idx="65">
                  <c:v>41391</c:v>
                </c:pt>
                <c:pt idx="66">
                  <c:v>41391</c:v>
                </c:pt>
                <c:pt idx="67">
                  <c:v>41391</c:v>
                </c:pt>
                <c:pt idx="68">
                  <c:v>41391</c:v>
                </c:pt>
                <c:pt idx="69">
                  <c:v>41391</c:v>
                </c:pt>
                <c:pt idx="70">
                  <c:v>41391</c:v>
                </c:pt>
                <c:pt idx="71">
                  <c:v>41391</c:v>
                </c:pt>
                <c:pt idx="72">
                  <c:v>41403</c:v>
                </c:pt>
                <c:pt idx="73">
                  <c:v>41403</c:v>
                </c:pt>
                <c:pt idx="74">
                  <c:v>41403</c:v>
                </c:pt>
                <c:pt idx="75">
                  <c:v>41403</c:v>
                </c:pt>
                <c:pt idx="76">
                  <c:v>41403</c:v>
                </c:pt>
                <c:pt idx="77">
                  <c:v>41416</c:v>
                </c:pt>
                <c:pt idx="78">
                  <c:v>41425</c:v>
                </c:pt>
                <c:pt idx="79">
                  <c:v>41425</c:v>
                </c:pt>
                <c:pt idx="80">
                  <c:v>41425</c:v>
                </c:pt>
                <c:pt idx="81">
                  <c:v>41425</c:v>
                </c:pt>
                <c:pt idx="82">
                  <c:v>41425</c:v>
                </c:pt>
                <c:pt idx="83">
                  <c:v>41425</c:v>
                </c:pt>
                <c:pt idx="84">
                  <c:v>41425</c:v>
                </c:pt>
                <c:pt idx="85">
                  <c:v>41425</c:v>
                </c:pt>
                <c:pt idx="86">
                  <c:v>41425</c:v>
                </c:pt>
                <c:pt idx="87">
                  <c:v>41425</c:v>
                </c:pt>
                <c:pt idx="88">
                  <c:v>41425</c:v>
                </c:pt>
                <c:pt idx="89">
                  <c:v>41425</c:v>
                </c:pt>
                <c:pt idx="90">
                  <c:v>41425</c:v>
                </c:pt>
                <c:pt idx="91">
                  <c:v>41425</c:v>
                </c:pt>
                <c:pt idx="92">
                  <c:v>41425</c:v>
                </c:pt>
                <c:pt idx="93">
                  <c:v>41425</c:v>
                </c:pt>
                <c:pt idx="94">
                  <c:v>41425</c:v>
                </c:pt>
                <c:pt idx="95">
                  <c:v>41425</c:v>
                </c:pt>
                <c:pt idx="96">
                  <c:v>41439</c:v>
                </c:pt>
                <c:pt idx="97">
                  <c:v>41439</c:v>
                </c:pt>
                <c:pt idx="98">
                  <c:v>41439</c:v>
                </c:pt>
                <c:pt idx="99">
                  <c:v>41439</c:v>
                </c:pt>
                <c:pt idx="100">
                  <c:v>41442</c:v>
                </c:pt>
                <c:pt idx="101">
                  <c:v>41444</c:v>
                </c:pt>
                <c:pt idx="102">
                  <c:v>41471</c:v>
                </c:pt>
                <c:pt idx="103">
                  <c:v>41503</c:v>
                </c:pt>
                <c:pt idx="104">
                  <c:v>41495</c:v>
                </c:pt>
                <c:pt idx="105">
                  <c:v>41507</c:v>
                </c:pt>
                <c:pt idx="106">
                  <c:v>41516</c:v>
                </c:pt>
                <c:pt idx="107">
                  <c:v>41516</c:v>
                </c:pt>
                <c:pt idx="108">
                  <c:v>41516</c:v>
                </c:pt>
                <c:pt idx="109">
                  <c:v>41526</c:v>
                </c:pt>
                <c:pt idx="110">
                  <c:v>41526</c:v>
                </c:pt>
                <c:pt idx="111">
                  <c:v>41526</c:v>
                </c:pt>
                <c:pt idx="112">
                  <c:v>41526</c:v>
                </c:pt>
                <c:pt idx="113">
                  <c:v>41526</c:v>
                </c:pt>
                <c:pt idx="114">
                  <c:v>41530</c:v>
                </c:pt>
                <c:pt idx="115">
                  <c:v>41530</c:v>
                </c:pt>
                <c:pt idx="116">
                  <c:v>41530</c:v>
                </c:pt>
                <c:pt idx="117">
                  <c:v>41530</c:v>
                </c:pt>
                <c:pt idx="118">
                  <c:v>41530</c:v>
                </c:pt>
                <c:pt idx="119">
                  <c:v>41530</c:v>
                </c:pt>
                <c:pt idx="120">
                  <c:v>41530</c:v>
                </c:pt>
                <c:pt idx="121">
                  <c:v>41530</c:v>
                </c:pt>
                <c:pt idx="122">
                  <c:v>41533</c:v>
                </c:pt>
                <c:pt idx="123">
                  <c:v>41568</c:v>
                </c:pt>
                <c:pt idx="124">
                  <c:v>41568</c:v>
                </c:pt>
                <c:pt idx="125">
                  <c:v>41568</c:v>
                </c:pt>
                <c:pt idx="126">
                  <c:v>41568</c:v>
                </c:pt>
                <c:pt idx="127">
                  <c:v>41568</c:v>
                </c:pt>
                <c:pt idx="128">
                  <c:v>41568</c:v>
                </c:pt>
                <c:pt idx="129">
                  <c:v>41568</c:v>
                </c:pt>
                <c:pt idx="130">
                  <c:v>41568</c:v>
                </c:pt>
                <c:pt idx="131">
                  <c:v>41568</c:v>
                </c:pt>
                <c:pt idx="132">
                  <c:v>41568</c:v>
                </c:pt>
                <c:pt idx="133">
                  <c:v>41568</c:v>
                </c:pt>
                <c:pt idx="134">
                  <c:v>41568</c:v>
                </c:pt>
                <c:pt idx="135">
                  <c:v>41568</c:v>
                </c:pt>
                <c:pt idx="136">
                  <c:v>41568</c:v>
                </c:pt>
                <c:pt idx="137">
                  <c:v>41568</c:v>
                </c:pt>
                <c:pt idx="138">
                  <c:v>41568</c:v>
                </c:pt>
                <c:pt idx="139">
                  <c:v>41568</c:v>
                </c:pt>
                <c:pt idx="140">
                  <c:v>41568</c:v>
                </c:pt>
                <c:pt idx="141">
                  <c:v>41568</c:v>
                </c:pt>
                <c:pt idx="142">
                  <c:v>41568</c:v>
                </c:pt>
                <c:pt idx="143">
                  <c:v>41568</c:v>
                </c:pt>
                <c:pt idx="144">
                  <c:v>41568</c:v>
                </c:pt>
                <c:pt idx="145">
                  <c:v>41568</c:v>
                </c:pt>
                <c:pt idx="146">
                  <c:v>41568</c:v>
                </c:pt>
                <c:pt idx="147">
                  <c:v>41568</c:v>
                </c:pt>
                <c:pt idx="148">
                  <c:v>41568</c:v>
                </c:pt>
                <c:pt idx="149">
                  <c:v>41568</c:v>
                </c:pt>
                <c:pt idx="150">
                  <c:v>41568</c:v>
                </c:pt>
                <c:pt idx="151">
                  <c:v>41568</c:v>
                </c:pt>
                <c:pt idx="152">
                  <c:v>41568</c:v>
                </c:pt>
                <c:pt idx="153">
                  <c:v>41568</c:v>
                </c:pt>
                <c:pt idx="154">
                  <c:v>41568</c:v>
                </c:pt>
                <c:pt idx="155">
                  <c:v>41568</c:v>
                </c:pt>
                <c:pt idx="156">
                  <c:v>41568</c:v>
                </c:pt>
                <c:pt idx="157">
                  <c:v>41568</c:v>
                </c:pt>
                <c:pt idx="158">
                  <c:v>41568</c:v>
                </c:pt>
                <c:pt idx="159">
                  <c:v>41568</c:v>
                </c:pt>
                <c:pt idx="160">
                  <c:v>41572</c:v>
                </c:pt>
                <c:pt idx="161">
                  <c:v>41582</c:v>
                </c:pt>
                <c:pt idx="162">
                  <c:v>41582</c:v>
                </c:pt>
                <c:pt idx="163">
                  <c:v>41582</c:v>
                </c:pt>
                <c:pt idx="164">
                  <c:v>41582</c:v>
                </c:pt>
                <c:pt idx="165">
                  <c:v>41599</c:v>
                </c:pt>
                <c:pt idx="166">
                  <c:v>41607</c:v>
                </c:pt>
                <c:pt idx="167">
                  <c:v>41612</c:v>
                </c:pt>
                <c:pt idx="168">
                  <c:v>41612</c:v>
                </c:pt>
                <c:pt idx="169">
                  <c:v>41642</c:v>
                </c:pt>
                <c:pt idx="170">
                  <c:v>41652</c:v>
                </c:pt>
                <c:pt idx="171">
                  <c:v>41665</c:v>
                </c:pt>
                <c:pt idx="172">
                  <c:v>41687</c:v>
                </c:pt>
                <c:pt idx="173">
                  <c:v>41696</c:v>
                </c:pt>
                <c:pt idx="174">
                  <c:v>41710</c:v>
                </c:pt>
              </c:numCache>
            </c:numRef>
          </c:val>
          <c:extLst>
            <c:ext xmlns:c16="http://schemas.microsoft.com/office/drawing/2014/chart" uri="{C3380CC4-5D6E-409C-BE32-E72D297353CC}">
              <c16:uniqueId val="{00000001-86E0-4034-A28E-A4CE24EE6D4B}"/>
            </c:ext>
          </c:extLst>
        </c:ser>
        <c:ser>
          <c:idx val="2"/>
          <c:order val="2"/>
          <c:tx>
            <c:strRef>
              <c:f>登记!$I$1:$I$359</c:f>
              <c:strCache>
                <c:ptCount val="359"/>
                <c:pt idx="0">
                  <c:v>登记航线经营许可(2010年夏秋航季起）</c:v>
                </c:pt>
                <c:pt idx="1">
                  <c:v>备注</c:v>
                </c:pt>
                <c:pt idx="2">
                  <c:v>货班</c:v>
                </c:pt>
                <c:pt idx="3">
                  <c:v>民航华北局内许发（登）〔2010〕01号</c:v>
                </c:pt>
                <c:pt idx="4">
                  <c:v>民航华北局内许发（登）〔2010〕02号</c:v>
                </c:pt>
                <c:pt idx="5">
                  <c:v>民航华北局内许发（登）〔2010〕02号</c:v>
                </c:pt>
                <c:pt idx="6">
                  <c:v>民航华北局内许发（登）〔2010〕02号</c:v>
                </c:pt>
                <c:pt idx="7">
                  <c:v>民航华北局内许发（登）〔2010〕02号</c:v>
                </c:pt>
                <c:pt idx="8">
                  <c:v>民航华北局内许发（登）〔2010〕02号</c:v>
                </c:pt>
                <c:pt idx="9">
                  <c:v>民航华北局内许发（登）〔2010〕02号</c:v>
                </c:pt>
                <c:pt idx="10">
                  <c:v>民航华北局内许发（登）〔2010〕02号</c:v>
                </c:pt>
                <c:pt idx="11">
                  <c:v>民航华北局内许发（登）〔2010〕02号</c:v>
                </c:pt>
                <c:pt idx="12">
                  <c:v>民航华北局内许发（登）〔2010〕02号</c:v>
                </c:pt>
                <c:pt idx="13">
                  <c:v>民航华北局内许发（登）〔2010〕03号</c:v>
                </c:pt>
                <c:pt idx="14">
                  <c:v>民航华北局内许发（登）〔2010〕03号</c:v>
                </c:pt>
                <c:pt idx="15">
                  <c:v>民航华北局内许发（登）〔2010〕03号</c:v>
                </c:pt>
                <c:pt idx="16">
                  <c:v>民航华北局内许发（登）〔2010〕03号</c:v>
                </c:pt>
                <c:pt idx="17">
                  <c:v>民航华北局内许发（登）〔2010〕03号</c:v>
                </c:pt>
                <c:pt idx="18">
                  <c:v>民航华北局内许发（登）〔2010〕03号</c:v>
                </c:pt>
                <c:pt idx="19">
                  <c:v>民航华北局内许发（登）〔2010〕03号</c:v>
                </c:pt>
                <c:pt idx="20">
                  <c:v>民航华北局内许发（登）〔2010〕03号</c:v>
                </c:pt>
                <c:pt idx="21">
                  <c:v>民航华北局内许发（登）〔2010〕03号</c:v>
                </c:pt>
                <c:pt idx="22">
                  <c:v>民航华北局内许发（登）〔2010〕03号</c:v>
                </c:pt>
                <c:pt idx="23">
                  <c:v>民航华北局内许发（登）〔2010〕03号</c:v>
                </c:pt>
                <c:pt idx="24">
                  <c:v>民航华北局内许发（登）〔2010〕03号</c:v>
                </c:pt>
                <c:pt idx="25">
                  <c:v>民航华北局内许发（登）〔2010〕05号</c:v>
                </c:pt>
                <c:pt idx="26">
                  <c:v>民航华北局内许发（登）〔2010〕06号</c:v>
                </c:pt>
                <c:pt idx="27">
                  <c:v>民航华北局内许发（登）〔2010〕06号</c:v>
                </c:pt>
                <c:pt idx="28">
                  <c:v>民航华北局内许发（登）〔2010〕07号</c:v>
                </c:pt>
                <c:pt idx="29">
                  <c:v>民航华北局内许发（登）〔2010〕07号</c:v>
                </c:pt>
                <c:pt idx="30">
                  <c:v>民航华北局内许发（登）〔2010〕07号</c:v>
                </c:pt>
                <c:pt idx="31">
                  <c:v>民航华北局内许发（登）〔2010〕07号</c:v>
                </c:pt>
                <c:pt idx="32">
                  <c:v>民航华北局内许发（登）〔2010〕07号</c:v>
                </c:pt>
                <c:pt idx="33">
                  <c:v>民航华北局内许发（登）〔2010〕08号</c:v>
                </c:pt>
                <c:pt idx="34">
                  <c:v>民航华北局内许发（登）〔2010〕09号</c:v>
                </c:pt>
                <c:pt idx="35">
                  <c:v>民航华北局内许发（登）〔2010〕09号</c:v>
                </c:pt>
                <c:pt idx="36">
                  <c:v>民航华北局内许发（登）〔2010〕09号</c:v>
                </c:pt>
                <c:pt idx="37">
                  <c:v>民航华北局内许发（登）〔2010〕09号</c:v>
                </c:pt>
                <c:pt idx="38">
                  <c:v>民航华北局内许发（登）〔2010〕09号</c:v>
                </c:pt>
                <c:pt idx="39">
                  <c:v>民航华北局内许发（登）〔2010〕09号</c:v>
                </c:pt>
                <c:pt idx="40">
                  <c:v>民航华北局内许发（登）〔2010〕09号</c:v>
                </c:pt>
                <c:pt idx="41">
                  <c:v>民航华北局内许发（登）〔2010〕09号</c:v>
                </c:pt>
                <c:pt idx="42">
                  <c:v>民航华北局内许发（登）〔2010〕09号</c:v>
                </c:pt>
                <c:pt idx="43">
                  <c:v>民航华北局内许发（登）〔2010〕10号</c:v>
                </c:pt>
                <c:pt idx="44">
                  <c:v>民航华北局内许发（登）〔2010〕11号</c:v>
                </c:pt>
                <c:pt idx="45">
                  <c:v>民航华北局内许发（登）〔2010〕11号</c:v>
                </c:pt>
                <c:pt idx="46">
                  <c:v>民航华北局内许发（登）〔2010〕11号</c:v>
                </c:pt>
                <c:pt idx="47">
                  <c:v>民航华北局内许发（登）〔2010〕11号</c:v>
                </c:pt>
                <c:pt idx="48">
                  <c:v>民航华北局内许发（登）〔2010〕11号</c:v>
                </c:pt>
                <c:pt idx="49">
                  <c:v>民航华北局内许发（登）〔2010〕11号</c:v>
                </c:pt>
                <c:pt idx="50">
                  <c:v>民航华北局内许发（登）〔2010〕11号</c:v>
                </c:pt>
                <c:pt idx="51">
                  <c:v>民航华北局内许发（登）〔2010〕12号</c:v>
                </c:pt>
                <c:pt idx="52">
                  <c:v>民航华北局内许发（登）〔2010〕12号</c:v>
                </c:pt>
                <c:pt idx="53">
                  <c:v>民航华北局内许发（登）〔2010〕12号</c:v>
                </c:pt>
                <c:pt idx="54">
                  <c:v>民航华北局内许发（登）〔2010〕13号</c:v>
                </c:pt>
                <c:pt idx="55">
                  <c:v>民航华北局内许发（登）〔2010〕14号</c:v>
                </c:pt>
                <c:pt idx="56">
                  <c:v>民航华北局内许发（登）〔2010〕15号</c:v>
                </c:pt>
                <c:pt idx="57">
                  <c:v>民航华北局内许发（登）〔2010〕15号</c:v>
                </c:pt>
                <c:pt idx="58">
                  <c:v>民航华北局内许发（登）〔2010〕15号</c:v>
                </c:pt>
                <c:pt idx="59">
                  <c:v>民航华北局内许发（登）〔2010〕16号</c:v>
                </c:pt>
                <c:pt idx="60">
                  <c:v>民航华北局内许发（登）〔2010〕17号</c:v>
                </c:pt>
                <c:pt idx="61">
                  <c:v>民航华北局内许发（登）〔2010〕17号</c:v>
                </c:pt>
                <c:pt idx="62">
                  <c:v>民航华北局内许发（登）〔2010〕17号</c:v>
                </c:pt>
                <c:pt idx="63">
                  <c:v>民航华北局内许发（登）〔2010〕18号</c:v>
                </c:pt>
                <c:pt idx="64">
                  <c:v>民航华北局内许发（登）〔2010〕18号</c:v>
                </c:pt>
                <c:pt idx="65">
                  <c:v>民航华北局内许发（登）〔2010〕19号</c:v>
                </c:pt>
                <c:pt idx="66">
                  <c:v>民航华北局内许发（登）〔2010〕20号</c:v>
                </c:pt>
                <c:pt idx="67">
                  <c:v>民航华北局内许发（登）〔2010〕21号</c:v>
                </c:pt>
                <c:pt idx="68">
                  <c:v>民航华北局内许发（登）〔2010〕22号</c:v>
                </c:pt>
                <c:pt idx="69">
                  <c:v>民航华北局内许发（登）〔2010〕23号</c:v>
                </c:pt>
                <c:pt idx="70">
                  <c:v>民航华北局内许发（登）〔2010〕24号</c:v>
                </c:pt>
                <c:pt idx="71">
                  <c:v>民航华北局内许发（登）〔2010〕25号</c:v>
                </c:pt>
                <c:pt idx="72">
                  <c:v>民航华北局内许发（登）〔2010〕26号</c:v>
                </c:pt>
                <c:pt idx="73">
                  <c:v>民航华北局内许发（登）〔2010〕27号</c:v>
                </c:pt>
                <c:pt idx="74">
                  <c:v>民航华北局内许发（登）〔2010〕28号</c:v>
                </c:pt>
                <c:pt idx="75">
                  <c:v>民航华北局内许发（登）〔2010〕29号</c:v>
                </c:pt>
                <c:pt idx="76">
                  <c:v>民航华北局内许发（登）〔2010〕29号</c:v>
                </c:pt>
                <c:pt idx="77">
                  <c:v>民航华北局内许发（登）〔2010〕30号</c:v>
                </c:pt>
                <c:pt idx="78">
                  <c:v>民航华北局内许发（登）〔2010〕31号</c:v>
                </c:pt>
                <c:pt idx="79">
                  <c:v>民航华北局内许发（登）〔2010〕32号</c:v>
                </c:pt>
                <c:pt idx="80">
                  <c:v>民航华北局内许发（登）〔2010〕32号</c:v>
                </c:pt>
                <c:pt idx="81">
                  <c:v>民航华北局内许发（登）〔2010〕33号</c:v>
                </c:pt>
                <c:pt idx="82">
                  <c:v>民航华北局内许发（登）〔2010〕34号</c:v>
                </c:pt>
                <c:pt idx="83">
                  <c:v>民航华北局内许发（登）〔2010〕35号</c:v>
                </c:pt>
                <c:pt idx="84">
                  <c:v>民航华北局内许发（登）〔2010〕36号</c:v>
                </c:pt>
                <c:pt idx="85">
                  <c:v>民航华北局内许发（登）〔2010〕37号</c:v>
                </c:pt>
                <c:pt idx="86">
                  <c:v>民航华北局内许发（登）〔2010〕37号</c:v>
                </c:pt>
                <c:pt idx="87">
                  <c:v>民航华北局内许发（登）〔2010〕38号</c:v>
                </c:pt>
                <c:pt idx="88">
                  <c:v>民航华北局内许发（登）〔2010〕39号</c:v>
                </c:pt>
                <c:pt idx="89">
                  <c:v>民航华北局内许发（登）〔2010〕40号</c:v>
                </c:pt>
                <c:pt idx="90">
                  <c:v>民航华北局内许发（登）〔2010〕40号</c:v>
                </c:pt>
                <c:pt idx="91">
                  <c:v>民航华北局内许发（登）〔2010〕41号</c:v>
                </c:pt>
                <c:pt idx="92">
                  <c:v>民航华北局内许发（登）〔2010〕42号</c:v>
                </c:pt>
                <c:pt idx="93">
                  <c:v>民航华北局内许发（登）〔2010〕43号</c:v>
                </c:pt>
                <c:pt idx="94">
                  <c:v>民航华北局内许发（登）〔2010〕43号</c:v>
                </c:pt>
                <c:pt idx="95">
                  <c:v>民航华北局内许发（登）〔2010〕44号</c:v>
                </c:pt>
                <c:pt idx="96">
                  <c:v>民航华北局内许发（登）〔2010〕45号</c:v>
                </c:pt>
                <c:pt idx="97">
                  <c:v>民航华北局内许发（登）〔2010〕46号</c:v>
                </c:pt>
                <c:pt idx="98">
                  <c:v>民航华北局内许发（登）〔2010〕47号</c:v>
                </c:pt>
                <c:pt idx="99">
                  <c:v>民航华北局内许发（登）〔2011〕01号</c:v>
                </c:pt>
                <c:pt idx="100">
                  <c:v>民航华北局内许发（登）〔2011〕01号</c:v>
                </c:pt>
                <c:pt idx="101">
                  <c:v>民航华北局内许发（登）〔2011〕01号</c:v>
                </c:pt>
                <c:pt idx="102">
                  <c:v>民航华北局内许发（登）〔2011〕01号</c:v>
                </c:pt>
                <c:pt idx="103">
                  <c:v>民航华北局内许发（登）〔2011〕02号</c:v>
                </c:pt>
                <c:pt idx="104">
                  <c:v>民航华北局内许发（登）〔2011〕03号</c:v>
                </c:pt>
                <c:pt idx="105">
                  <c:v>民航华北局内许发（登）〔2011〕04号</c:v>
                </c:pt>
                <c:pt idx="106">
                  <c:v>民航华北局内许发（登）〔2011〕05号</c:v>
                </c:pt>
                <c:pt idx="107">
                  <c:v>民航华北局内许发（登）〔2011〕05号</c:v>
                </c:pt>
                <c:pt idx="108">
                  <c:v>民航华北局内许发（登）〔2011〕06号</c:v>
                </c:pt>
                <c:pt idx="109">
                  <c:v>民航华北局内许发（登）〔2011〕07号</c:v>
                </c:pt>
                <c:pt idx="110">
                  <c:v>民航华北局内许发（登）〔2011〕07号</c:v>
                </c:pt>
                <c:pt idx="111">
                  <c:v>民航华北局内许发（登）〔2011〕07号</c:v>
                </c:pt>
                <c:pt idx="112">
                  <c:v>民航华北局内许发（登）〔2011〕07号</c:v>
                </c:pt>
                <c:pt idx="113">
                  <c:v>民航华北局内许发（登）〔2011〕08号</c:v>
                </c:pt>
                <c:pt idx="114">
                  <c:v>民航华北局内许发（登）〔2011〕09号</c:v>
                </c:pt>
                <c:pt idx="115">
                  <c:v>民航华北局内许发（登）〔2011〕09号</c:v>
                </c:pt>
                <c:pt idx="116">
                  <c:v>民航华北局内许发（登）〔2011〕10号</c:v>
                </c:pt>
                <c:pt idx="117">
                  <c:v>民航华北局内许发（登）〔2011〕11号</c:v>
                </c:pt>
                <c:pt idx="118">
                  <c:v>民航华北局内许发（登）〔2011〕12号</c:v>
                </c:pt>
                <c:pt idx="119">
                  <c:v>民航华北局内许发（登）〔2011〕13号</c:v>
                </c:pt>
                <c:pt idx="120">
                  <c:v>民航华北局内许发（登）〔2011〕14号</c:v>
                </c:pt>
                <c:pt idx="121">
                  <c:v>民航华北局内许发（登）〔2011〕15号</c:v>
                </c:pt>
                <c:pt idx="122">
                  <c:v>民航华北局内许发（登）〔2011〕16号</c:v>
                </c:pt>
                <c:pt idx="123">
                  <c:v>民航华北局内许发（登）〔2011〕17号</c:v>
                </c:pt>
                <c:pt idx="124">
                  <c:v>民航华北局内许发（登）〔2011〕18号</c:v>
                </c:pt>
                <c:pt idx="125">
                  <c:v>民航华北局内许发（登）〔2011〕18号</c:v>
                </c:pt>
                <c:pt idx="126">
                  <c:v>民航华北局内许发（登）〔2011〕19号</c:v>
                </c:pt>
                <c:pt idx="127">
                  <c:v>民航华北局内许发（登）〔2011〕20号</c:v>
                </c:pt>
                <c:pt idx="128">
                  <c:v>民航华北局内许发（登）〔2011〕21号</c:v>
                </c:pt>
                <c:pt idx="129">
                  <c:v>民航华北局内许发（登）〔2011〕22号</c:v>
                </c:pt>
                <c:pt idx="130">
                  <c:v>民航华北局内许发（登）〔2011〕22号</c:v>
                </c:pt>
                <c:pt idx="131">
                  <c:v>民航华北局内许发（登）〔2011〕22号</c:v>
                </c:pt>
                <c:pt idx="132">
                  <c:v>民航华北局内许发（登）〔2011〕23号</c:v>
                </c:pt>
                <c:pt idx="133">
                  <c:v>民航华北局内许发（登）〔2011〕24号</c:v>
                </c:pt>
                <c:pt idx="134">
                  <c:v>民航华北局内许发（登）〔2011〕25号</c:v>
                </c:pt>
                <c:pt idx="135">
                  <c:v>民航华北局内许发（登）〔2011〕25号</c:v>
                </c:pt>
                <c:pt idx="136">
                  <c:v>民航华北局内许发（登）〔2011〕26号</c:v>
                </c:pt>
                <c:pt idx="137">
                  <c:v>民航华北局内许发（登）〔2011〕27号</c:v>
                </c:pt>
                <c:pt idx="138">
                  <c:v>民航华北局内许发（登）〔2011〕28号</c:v>
                </c:pt>
                <c:pt idx="139">
                  <c:v>民航华北局内许发（登）〔2011〕29号</c:v>
                </c:pt>
                <c:pt idx="140">
                  <c:v>民航华北局内许发（登）〔2011〕30号</c:v>
                </c:pt>
                <c:pt idx="141">
                  <c:v>民航华北局内许发（登）〔2011〕30号</c:v>
                </c:pt>
                <c:pt idx="142">
                  <c:v>民航华北局内许发（登）〔2011〕30号</c:v>
                </c:pt>
                <c:pt idx="143">
                  <c:v>民航华北局内许发（登）〔2011〕30号</c:v>
                </c:pt>
                <c:pt idx="144">
                  <c:v>民航华北局内许发（登）〔2011〕30号</c:v>
                </c:pt>
                <c:pt idx="145">
                  <c:v>民航华北局内许发（登）〔2011〕31号</c:v>
                </c:pt>
                <c:pt idx="146">
                  <c:v>民航华北局内许发（登）〔2011〕32号</c:v>
                </c:pt>
                <c:pt idx="147">
                  <c:v>民航华北局内许发（登）〔2011〕33号</c:v>
                </c:pt>
                <c:pt idx="148">
                  <c:v>民航华北局内许发（登）〔2011〕34号</c:v>
                </c:pt>
                <c:pt idx="149">
                  <c:v>民航华北局内许发（登）〔2011〕35号</c:v>
                </c:pt>
                <c:pt idx="150">
                  <c:v>民航华北局内许发（登）〔2011〕36号</c:v>
                </c:pt>
                <c:pt idx="151">
                  <c:v>民航华北局内许发（登）〔2011〕37号</c:v>
                </c:pt>
                <c:pt idx="152">
                  <c:v>民航华北局内许发（登）〔2011〕38号</c:v>
                </c:pt>
                <c:pt idx="153">
                  <c:v>民航华北局内许发（登）〔2011〕39号</c:v>
                </c:pt>
                <c:pt idx="154">
                  <c:v>民航华北局内许发（登）〔2011〕40号</c:v>
                </c:pt>
                <c:pt idx="155">
                  <c:v>民航华北局内许发（登）〔2011〕41号</c:v>
                </c:pt>
                <c:pt idx="156">
                  <c:v>民航华北局内许发（登）〔2011〕41号</c:v>
                </c:pt>
                <c:pt idx="157">
                  <c:v>民航华北局内许发（登）〔2011〕42号</c:v>
                </c:pt>
                <c:pt idx="158">
                  <c:v>缺红头文件</c:v>
                </c:pt>
                <c:pt idx="159">
                  <c:v>民航华北局内许发（登）〔2011〕43号</c:v>
                </c:pt>
                <c:pt idx="160">
                  <c:v>民航华北局内许发（登）〔2011〕43号</c:v>
                </c:pt>
                <c:pt idx="161">
                  <c:v>民航华北局内许发（登）〔2011〕43号</c:v>
                </c:pt>
                <c:pt idx="162">
                  <c:v>民航华北局内许发（登）〔2011〕43号</c:v>
                </c:pt>
                <c:pt idx="163">
                  <c:v>民航华北局内许发（登）〔2011〕43号</c:v>
                </c:pt>
                <c:pt idx="164">
                  <c:v>民航华北局内许发（登）〔2011〕43号</c:v>
                </c:pt>
                <c:pt idx="165">
                  <c:v>民航华北局内许发（登）〔2011〕44号</c:v>
                </c:pt>
                <c:pt idx="166">
                  <c:v>民航华北局内许发（登）〔2011〕44号</c:v>
                </c:pt>
                <c:pt idx="167">
                  <c:v>民航华北局内许发（登）〔2011〕44号</c:v>
                </c:pt>
                <c:pt idx="168">
                  <c:v>民航华北局内许发（登）〔2011〕45号</c:v>
                </c:pt>
                <c:pt idx="169">
                  <c:v>民航华北局内许发（登）〔2011〕45号</c:v>
                </c:pt>
                <c:pt idx="170">
                  <c:v>民航华北局内许发（登）〔2011〕46号</c:v>
                </c:pt>
                <c:pt idx="171">
                  <c:v>民航华北局内许发（登）〔2011〕46号</c:v>
                </c:pt>
                <c:pt idx="172">
                  <c:v>民航华北局内许发（登）〔2011〕47号</c:v>
                </c:pt>
                <c:pt idx="173">
                  <c:v>民航华北局内许发（登）〔2011〕48号</c:v>
                </c:pt>
                <c:pt idx="174">
                  <c:v>缺红头文件</c:v>
                </c:pt>
                <c:pt idx="175">
                  <c:v>民航华北局内许发（登）〔2011〕49号</c:v>
                </c:pt>
                <c:pt idx="176">
                  <c:v>民航华北局内许发（登）〔2011〕50号</c:v>
                </c:pt>
                <c:pt idx="177">
                  <c:v>缺红头文件</c:v>
                </c:pt>
                <c:pt idx="178">
                  <c:v>缺红头文件</c:v>
                </c:pt>
                <c:pt idx="179">
                  <c:v>缺红头文件</c:v>
                </c:pt>
                <c:pt idx="180">
                  <c:v>缺红头文件</c:v>
                </c:pt>
                <c:pt idx="181">
                  <c:v>民航华北局内许发（登）〔2012〕02号</c:v>
                </c:pt>
                <c:pt idx="182">
                  <c:v>民航华北局内许发（登）〔2012〕03号</c:v>
                </c:pt>
                <c:pt idx="183">
                  <c:v>换发</c:v>
                </c:pt>
                <c:pt idx="184">
                  <c:v>换发</c:v>
                </c:pt>
                <c:pt idx="185">
                  <c:v>换发</c:v>
                </c:pt>
                <c:pt idx="186">
                  <c:v>换发</c:v>
                </c:pt>
                <c:pt idx="187">
                  <c:v>换发</c:v>
                </c:pt>
                <c:pt idx="188">
                  <c:v>换发</c:v>
                </c:pt>
                <c:pt idx="189">
                  <c:v>换发</c:v>
                </c:pt>
                <c:pt idx="190">
                  <c:v>换发</c:v>
                </c:pt>
                <c:pt idx="191">
                  <c:v>换发</c:v>
                </c:pt>
                <c:pt idx="192">
                  <c:v>换发</c:v>
                </c:pt>
                <c:pt idx="193">
                  <c:v>换发</c:v>
                </c:pt>
                <c:pt idx="194">
                  <c:v>换发</c:v>
                </c:pt>
                <c:pt idx="195">
                  <c:v>换发</c:v>
                </c:pt>
                <c:pt idx="196">
                  <c:v>换发</c:v>
                </c:pt>
                <c:pt idx="197">
                  <c:v>换发</c:v>
                </c:pt>
                <c:pt idx="198">
                  <c:v>换发</c:v>
                </c:pt>
                <c:pt idx="199">
                  <c:v>换发</c:v>
                </c:pt>
                <c:pt idx="200">
                  <c:v>换发</c:v>
                </c:pt>
                <c:pt idx="201">
                  <c:v>换发</c:v>
                </c:pt>
                <c:pt idx="202">
                  <c:v>换发</c:v>
                </c:pt>
                <c:pt idx="203">
                  <c:v>换发</c:v>
                </c:pt>
                <c:pt idx="204">
                  <c:v>换发</c:v>
                </c:pt>
                <c:pt idx="205">
                  <c:v>换发</c:v>
                </c:pt>
                <c:pt idx="206">
                  <c:v>换发</c:v>
                </c:pt>
                <c:pt idx="207">
                  <c:v>换发</c:v>
                </c:pt>
                <c:pt idx="208">
                  <c:v>换发</c:v>
                </c:pt>
                <c:pt idx="209">
                  <c:v>换发</c:v>
                </c:pt>
                <c:pt idx="210">
                  <c:v>换发</c:v>
                </c:pt>
                <c:pt idx="211">
                  <c:v>换发</c:v>
                </c:pt>
                <c:pt idx="212">
                  <c:v>换发</c:v>
                </c:pt>
                <c:pt idx="213">
                  <c:v>换发</c:v>
                </c:pt>
                <c:pt idx="214">
                  <c:v>换发</c:v>
                </c:pt>
                <c:pt idx="215">
                  <c:v>换发</c:v>
                </c:pt>
                <c:pt idx="216">
                  <c:v>换发</c:v>
                </c:pt>
                <c:pt idx="217">
                  <c:v>换发</c:v>
                </c:pt>
                <c:pt idx="218">
                  <c:v>换发</c:v>
                </c:pt>
                <c:pt idx="219">
                  <c:v>换发</c:v>
                </c:pt>
                <c:pt idx="220">
                  <c:v>换发</c:v>
                </c:pt>
                <c:pt idx="221">
                  <c:v>换发</c:v>
                </c:pt>
                <c:pt idx="222">
                  <c:v>换发</c:v>
                </c:pt>
                <c:pt idx="223">
                  <c:v>换发</c:v>
                </c:pt>
                <c:pt idx="224">
                  <c:v>换发</c:v>
                </c:pt>
                <c:pt idx="225">
                  <c:v>换发</c:v>
                </c:pt>
                <c:pt idx="226">
                  <c:v>换发</c:v>
                </c:pt>
                <c:pt idx="227">
                  <c:v>换发</c:v>
                </c:pt>
                <c:pt idx="228">
                  <c:v>换发</c:v>
                </c:pt>
                <c:pt idx="229">
                  <c:v>换发</c:v>
                </c:pt>
                <c:pt idx="230">
                  <c:v>换发</c:v>
                </c:pt>
                <c:pt idx="231">
                  <c:v>换发</c:v>
                </c:pt>
                <c:pt idx="232">
                  <c:v>换发</c:v>
                </c:pt>
                <c:pt idx="233">
                  <c:v>换发</c:v>
                </c:pt>
                <c:pt idx="234">
                  <c:v>换发</c:v>
                </c:pt>
                <c:pt idx="235">
                  <c:v>换发</c:v>
                </c:pt>
                <c:pt idx="236">
                  <c:v>换发</c:v>
                </c:pt>
                <c:pt idx="237">
                  <c:v>换发</c:v>
                </c:pt>
                <c:pt idx="238">
                  <c:v>换发</c:v>
                </c:pt>
                <c:pt idx="239">
                  <c:v>换发</c:v>
                </c:pt>
                <c:pt idx="240">
                  <c:v>换发</c:v>
                </c:pt>
                <c:pt idx="241">
                  <c:v>换发</c:v>
                </c:pt>
                <c:pt idx="242">
                  <c:v>换发</c:v>
                </c:pt>
                <c:pt idx="243">
                  <c:v>换发</c:v>
                </c:pt>
                <c:pt idx="244">
                  <c:v>换发</c:v>
                </c:pt>
                <c:pt idx="245">
                  <c:v>换发</c:v>
                </c:pt>
                <c:pt idx="246">
                  <c:v>换发</c:v>
                </c:pt>
                <c:pt idx="247">
                  <c:v>换发</c:v>
                </c:pt>
                <c:pt idx="248">
                  <c:v>换发</c:v>
                </c:pt>
                <c:pt idx="249">
                  <c:v>换发</c:v>
                </c:pt>
                <c:pt idx="250">
                  <c:v>换发</c:v>
                </c:pt>
                <c:pt idx="251">
                  <c:v>换发</c:v>
                </c:pt>
                <c:pt idx="252">
                  <c:v>换发</c:v>
                </c:pt>
                <c:pt idx="253">
                  <c:v>换发</c:v>
                </c:pt>
                <c:pt idx="254">
                  <c:v>民航华北局内许发（登）〔2012〕11号</c:v>
                </c:pt>
                <c:pt idx="255">
                  <c:v>民航华北局内许发（登）〔2012〕12号</c:v>
                </c:pt>
                <c:pt idx="256">
                  <c:v>民航华北局内许发（登）〔2012〕13号</c:v>
                </c:pt>
                <c:pt idx="257">
                  <c:v>2014/4/8</c:v>
                </c:pt>
                <c:pt idx="258">
                  <c:v>民航华北局内许发（登）〔2012〕14号</c:v>
                </c:pt>
                <c:pt idx="259">
                  <c:v>民航华北局内许发（登）〔2012〕14号</c:v>
                </c:pt>
                <c:pt idx="260">
                  <c:v>民航华北局内许发（登）〔2012〕14号</c:v>
                </c:pt>
                <c:pt idx="261">
                  <c:v>民航华北局内许发（登）〔2012〕14号</c:v>
                </c:pt>
                <c:pt idx="262">
                  <c:v>民航华北局内许发（登）〔2012〕14号</c:v>
                </c:pt>
                <c:pt idx="263">
                  <c:v>民航华北局内许发（登）〔2012〕14号</c:v>
                </c:pt>
                <c:pt idx="264">
                  <c:v>民航华北局内许发（登）〔2012〕14号</c:v>
                </c:pt>
                <c:pt idx="265">
                  <c:v>民航华北局内许发（登）〔2012〕14号</c:v>
                </c:pt>
                <c:pt idx="266">
                  <c:v>民航华北局内许发（登）〔2012〕14号</c:v>
                </c:pt>
                <c:pt idx="267">
                  <c:v>民航华北局内许发（登）〔2012〕14号</c:v>
                </c:pt>
                <c:pt idx="268">
                  <c:v>民航华北局内许发（登）〔2012〕14号</c:v>
                </c:pt>
                <c:pt idx="269">
                  <c:v>民航华北局内许发（登）〔2012〕14号</c:v>
                </c:pt>
                <c:pt idx="270">
                  <c:v>民航华北局内许发（登）〔2012〕14号</c:v>
                </c:pt>
                <c:pt idx="271">
                  <c:v>民航华北局内许发（登）〔2012〕14号</c:v>
                </c:pt>
                <c:pt idx="272">
                  <c:v>民航华北局内许发（登）〔2012〕14号</c:v>
                </c:pt>
                <c:pt idx="273">
                  <c:v>民航华北局内许发（登）〔2012〕14号</c:v>
                </c:pt>
                <c:pt idx="274">
                  <c:v>民航华北局内许发（登）〔2012〕14号</c:v>
                </c:pt>
                <c:pt idx="275">
                  <c:v>民航华北局内许发（登）〔2012〕14号</c:v>
                </c:pt>
                <c:pt idx="276">
                  <c:v>缺红头文件</c:v>
                </c:pt>
                <c:pt idx="277">
                  <c:v>民航华北局内许发（登）〔2012〕16号</c:v>
                </c:pt>
                <c:pt idx="278">
                  <c:v>民航华北局内许发（登）〔2012〕16号</c:v>
                </c:pt>
                <c:pt idx="279">
                  <c:v>民航华北局内许发（登）〔2012〕17号</c:v>
                </c:pt>
                <c:pt idx="280">
                  <c:v>民航华北局内许发（登）〔2012〕18号</c:v>
                </c:pt>
                <c:pt idx="281">
                  <c:v>民航华北局内许发（登）〔2012〕18号</c:v>
                </c:pt>
                <c:pt idx="282">
                  <c:v>民航华北局内许发（登）〔2012〕19号</c:v>
                </c:pt>
                <c:pt idx="283">
                  <c:v>民航华北局内许发（登）〔2012〕20号</c:v>
                </c:pt>
                <c:pt idx="284">
                  <c:v>民航华北局内许发（登）〔2012〕21号</c:v>
                </c:pt>
                <c:pt idx="285">
                  <c:v>缺红头文件/集中换季</c:v>
                </c:pt>
                <c:pt idx="286">
                  <c:v>集中换季</c:v>
                </c:pt>
                <c:pt idx="287">
                  <c:v>集中换季</c:v>
                </c:pt>
                <c:pt idx="288">
                  <c:v>集中换季</c:v>
                </c:pt>
                <c:pt idx="289">
                  <c:v>集中换季</c:v>
                </c:pt>
                <c:pt idx="290">
                  <c:v>集中换季</c:v>
                </c:pt>
                <c:pt idx="291">
                  <c:v>集中换季</c:v>
                </c:pt>
                <c:pt idx="292">
                  <c:v>集中换季</c:v>
                </c:pt>
                <c:pt idx="293">
                  <c:v>集中换季</c:v>
                </c:pt>
                <c:pt idx="294">
                  <c:v>集中换季</c:v>
                </c:pt>
                <c:pt idx="295">
                  <c:v>集中换季</c:v>
                </c:pt>
                <c:pt idx="296">
                  <c:v>集中换季</c:v>
                </c:pt>
                <c:pt idx="297">
                  <c:v>2012/6/5</c:v>
                </c:pt>
                <c:pt idx="298">
                  <c:v>2012/6/12</c:v>
                </c:pt>
                <c:pt idx="299">
                  <c:v>2012/6/12</c:v>
                </c:pt>
                <c:pt idx="300">
                  <c:v>2012/6/12</c:v>
                </c:pt>
                <c:pt idx="301">
                  <c:v>2012/6/15</c:v>
                </c:pt>
                <c:pt idx="302">
                  <c:v>2012/7/2</c:v>
                </c:pt>
                <c:pt idx="303">
                  <c:v>2012/7/2</c:v>
                </c:pt>
                <c:pt idx="304">
                  <c:v>2012/7/2</c:v>
                </c:pt>
                <c:pt idx="305">
                  <c:v>2012/7/2</c:v>
                </c:pt>
                <c:pt idx="306">
                  <c:v>2012/7/2</c:v>
                </c:pt>
                <c:pt idx="307">
                  <c:v>2012/7/2</c:v>
                </c:pt>
                <c:pt idx="308">
                  <c:v>2012/7/2</c:v>
                </c:pt>
                <c:pt idx="309">
                  <c:v>2012/7/2</c:v>
                </c:pt>
                <c:pt idx="310">
                  <c:v>2012/7/2</c:v>
                </c:pt>
                <c:pt idx="311">
                  <c:v>2012/7/2</c:v>
                </c:pt>
                <c:pt idx="312">
                  <c:v>2012/7/2</c:v>
                </c:pt>
                <c:pt idx="313">
                  <c:v>2012/7/2</c:v>
                </c:pt>
                <c:pt idx="314">
                  <c:v>2012/7/2</c:v>
                </c:pt>
                <c:pt idx="315">
                  <c:v>2012/7/2</c:v>
                </c:pt>
                <c:pt idx="316">
                  <c:v>2012/7/5</c:v>
                </c:pt>
                <c:pt idx="317">
                  <c:v>2012/7/5</c:v>
                </c:pt>
                <c:pt idx="318">
                  <c:v>2012/7/5</c:v>
                </c:pt>
                <c:pt idx="319">
                  <c:v>2012/7/5</c:v>
                </c:pt>
                <c:pt idx="320">
                  <c:v>2012/7/5</c:v>
                </c:pt>
                <c:pt idx="321">
                  <c:v>缺红头文件</c:v>
                </c:pt>
                <c:pt idx="322">
                  <c:v>2012/7/5</c:v>
                </c:pt>
                <c:pt idx="323">
                  <c:v>2012/7/9</c:v>
                </c:pt>
                <c:pt idx="324">
                  <c:v>2012/7/9</c:v>
                </c:pt>
                <c:pt idx="325">
                  <c:v>2012/7/9</c:v>
                </c:pt>
                <c:pt idx="326">
                  <c:v>2012/7/30</c:v>
                </c:pt>
                <c:pt idx="327">
                  <c:v>2012/8/14</c:v>
                </c:pt>
                <c:pt idx="328">
                  <c:v>2012/8/14</c:v>
                </c:pt>
                <c:pt idx="329">
                  <c:v>2012/8/14</c:v>
                </c:pt>
                <c:pt idx="330">
                  <c:v>2012/8/14</c:v>
                </c:pt>
                <c:pt idx="331">
                  <c:v>2012/8/14</c:v>
                </c:pt>
                <c:pt idx="332">
                  <c:v>2012/8/31</c:v>
                </c:pt>
                <c:pt idx="333">
                  <c:v>2012/8/31</c:v>
                </c:pt>
                <c:pt idx="334">
                  <c:v>2012/8/31</c:v>
                </c:pt>
                <c:pt idx="335">
                  <c:v>2012/9/5</c:v>
                </c:pt>
                <c:pt idx="336">
                  <c:v>2012/9/5</c:v>
                </c:pt>
                <c:pt idx="337">
                  <c:v>2012/9/5</c:v>
                </c:pt>
                <c:pt idx="338">
                  <c:v>2012/9/14</c:v>
                </c:pt>
                <c:pt idx="339">
                  <c:v>2012/9/10</c:v>
                </c:pt>
                <c:pt idx="340">
                  <c:v>2012/10/22</c:v>
                </c:pt>
                <c:pt idx="341">
                  <c:v>2012/10/29</c:v>
                </c:pt>
                <c:pt idx="342">
                  <c:v>2012/10/29</c:v>
                </c:pt>
                <c:pt idx="343">
                  <c:v>2012/10/29</c:v>
                </c:pt>
                <c:pt idx="344">
                  <c:v>2012/10/29</c:v>
                </c:pt>
                <c:pt idx="345">
                  <c:v>2012/10/29</c:v>
                </c:pt>
                <c:pt idx="346">
                  <c:v>2012/10/29</c:v>
                </c:pt>
                <c:pt idx="347">
                  <c:v>2012/10/29</c:v>
                </c:pt>
                <c:pt idx="348">
                  <c:v>2012/10/29</c:v>
                </c:pt>
                <c:pt idx="349">
                  <c:v>2012/10/29</c:v>
                </c:pt>
                <c:pt idx="350">
                  <c:v>2012/10/29</c:v>
                </c:pt>
                <c:pt idx="351">
                  <c:v>2012/10/29</c:v>
                </c:pt>
                <c:pt idx="352">
                  <c:v>2012/11/17</c:v>
                </c:pt>
                <c:pt idx="353">
                  <c:v>2012/11/17</c:v>
                </c:pt>
                <c:pt idx="354">
                  <c:v>2012/11/17</c:v>
                </c:pt>
                <c:pt idx="355">
                  <c:v>2012/11/17</c:v>
                </c:pt>
                <c:pt idx="356">
                  <c:v>2012/11/30</c:v>
                </c:pt>
                <c:pt idx="357">
                  <c:v>2012/11/30</c:v>
                </c:pt>
                <c:pt idx="358">
                  <c:v>2012/12/24</c:v>
                </c:pt>
              </c:strCache>
            </c:strRef>
          </c:tx>
          <c:spPr>
            <a:solidFill>
              <a:srgbClr val="FFFFCC"/>
            </a:solidFill>
            <a:ln w="12700">
              <a:solidFill>
                <a:srgbClr val="000000"/>
              </a:solidFill>
              <a:prstDash val="solid"/>
            </a:ln>
          </c:spPr>
          <c:invertIfNegative val="0"/>
          <c:cat>
            <c:multiLvlStrRef>
              <c:f>登记!$A$360:$F$534</c:f>
              <c:multiLvlStrCache>
                <c:ptCount val="175"/>
                <c:lvl>
                  <c:pt idx="0">
                    <c:v>2013/1/1</c:v>
                  </c:pt>
                  <c:pt idx="1">
                    <c:v>2013/1/1</c:v>
                  </c:pt>
                  <c:pt idx="2">
                    <c:v>2013/1/1</c:v>
                  </c:pt>
                  <c:pt idx="3">
                    <c:v>2013/1/1</c:v>
                  </c:pt>
                  <c:pt idx="4">
                    <c:v>2013/1/1</c:v>
                  </c:pt>
                  <c:pt idx="5">
                    <c:v>2013/1/1</c:v>
                  </c:pt>
                  <c:pt idx="6">
                    <c:v>2013/1/1</c:v>
                  </c:pt>
                  <c:pt idx="7">
                    <c:v>2013/1/1</c:v>
                  </c:pt>
                  <c:pt idx="8">
                    <c:v>2013/1/1</c:v>
                  </c:pt>
                  <c:pt idx="9">
                    <c:v>2013/1/1</c:v>
                  </c:pt>
                  <c:pt idx="10">
                    <c:v>2013/1/1</c:v>
                  </c:pt>
                  <c:pt idx="11">
                    <c:v>2013/1/1</c:v>
                  </c:pt>
                  <c:pt idx="12">
                    <c:v>2013/1/1</c:v>
                  </c:pt>
                  <c:pt idx="13">
                    <c:v>2013/1/1</c:v>
                  </c:pt>
                  <c:pt idx="14">
                    <c:v>2013/1/1</c:v>
                  </c:pt>
                  <c:pt idx="15">
                    <c:v>2013/1/1</c:v>
                  </c:pt>
                  <c:pt idx="16">
                    <c:v>2013/1/1</c:v>
                  </c:pt>
                  <c:pt idx="17">
                    <c:v>2013/1/1</c:v>
                  </c:pt>
                  <c:pt idx="18">
                    <c:v>2013/1/1</c:v>
                  </c:pt>
                  <c:pt idx="19">
                    <c:v>2013/1/1</c:v>
                  </c:pt>
                  <c:pt idx="20">
                    <c:v>2013/1/1</c:v>
                  </c:pt>
                  <c:pt idx="21">
                    <c:v>2013/1/1</c:v>
                  </c:pt>
                  <c:pt idx="22">
                    <c:v>2013/1/1</c:v>
                  </c:pt>
                  <c:pt idx="23">
                    <c:v>2013/1/1</c:v>
                  </c:pt>
                  <c:pt idx="24">
                    <c:v>2013/1/1</c:v>
                  </c:pt>
                  <c:pt idx="25">
                    <c:v>2013/1/1</c:v>
                  </c:pt>
                  <c:pt idx="26">
                    <c:v>2013/1/18</c:v>
                  </c:pt>
                  <c:pt idx="27">
                    <c:v>2013/1/26</c:v>
                  </c:pt>
                  <c:pt idx="28">
                    <c:v>2013/1/25</c:v>
                  </c:pt>
                  <c:pt idx="29">
                    <c:v>2013/1/25</c:v>
                  </c:pt>
                  <c:pt idx="30">
                    <c:v>2013/1/15</c:v>
                  </c:pt>
                  <c:pt idx="31">
                    <c:v>2013/1/15</c:v>
                  </c:pt>
                  <c:pt idx="32">
                    <c:v>2013/1/15</c:v>
                  </c:pt>
                  <c:pt idx="33">
                    <c:v>2013/1/15</c:v>
                  </c:pt>
                  <c:pt idx="34">
                    <c:v>2013/1/20</c:v>
                  </c:pt>
                  <c:pt idx="35">
                    <c:v>2013/1/25</c:v>
                  </c:pt>
                  <c:pt idx="36">
                    <c:v>2013/3/7</c:v>
                  </c:pt>
                  <c:pt idx="37">
                    <c:v>2013/3/7</c:v>
                  </c:pt>
                  <c:pt idx="38">
                    <c:v>2013/3/31</c:v>
                  </c:pt>
                  <c:pt idx="39">
                    <c:v>2013/3/31</c:v>
                  </c:pt>
                  <c:pt idx="40">
                    <c:v>2013/3/31</c:v>
                  </c:pt>
                  <c:pt idx="41">
                    <c:v>2013/4/15</c:v>
                  </c:pt>
                  <c:pt idx="42">
                    <c:v>2013/3/31</c:v>
                  </c:pt>
                  <c:pt idx="43">
                    <c:v>2013/3/31</c:v>
                  </c:pt>
                  <c:pt idx="44">
                    <c:v>2013/3/31</c:v>
                  </c:pt>
                  <c:pt idx="45">
                    <c:v>2013/3/31</c:v>
                  </c:pt>
                  <c:pt idx="46">
                    <c:v>2013/3/31</c:v>
                  </c:pt>
                  <c:pt idx="47">
                    <c:v>2013/3/31</c:v>
                  </c:pt>
                  <c:pt idx="48">
                    <c:v>2013/3/31</c:v>
                  </c:pt>
                  <c:pt idx="49">
                    <c:v>2013/3/31</c:v>
                  </c:pt>
                  <c:pt idx="50">
                    <c:v>2013/3/31</c:v>
                  </c:pt>
                  <c:pt idx="51">
                    <c:v>2013/3/31</c:v>
                  </c:pt>
                  <c:pt idx="52">
                    <c:v>2013/3/31</c:v>
                  </c:pt>
                  <c:pt idx="53">
                    <c:v>2013/3/31</c:v>
                  </c:pt>
                  <c:pt idx="54">
                    <c:v>2013/3/31</c:v>
                  </c:pt>
                  <c:pt idx="55">
                    <c:v>2013/3/31</c:v>
                  </c:pt>
                  <c:pt idx="56">
                    <c:v>2013/3/31</c:v>
                  </c:pt>
                  <c:pt idx="57">
                    <c:v>2013/5/1</c:v>
                  </c:pt>
                  <c:pt idx="58">
                    <c:v>2013/5/1</c:v>
                  </c:pt>
                  <c:pt idx="59">
                    <c:v>2013/3/31</c:v>
                  </c:pt>
                  <c:pt idx="60">
                    <c:v>2013/7/1</c:v>
                  </c:pt>
                  <c:pt idx="61">
                    <c:v>2013/3/31</c:v>
                  </c:pt>
                  <c:pt idx="62">
                    <c:v>2013/3/31</c:v>
                  </c:pt>
                  <c:pt idx="63">
                    <c:v>2013/3/31</c:v>
                  </c:pt>
                  <c:pt idx="64">
                    <c:v>2013/3/31</c:v>
                  </c:pt>
                  <c:pt idx="65">
                    <c:v>2013/5/13</c:v>
                  </c:pt>
                  <c:pt idx="66">
                    <c:v>2013/5/1</c:v>
                  </c:pt>
                  <c:pt idx="67">
                    <c:v>2013/5/1</c:v>
                  </c:pt>
                  <c:pt idx="68">
                    <c:v>2013/5/1</c:v>
                  </c:pt>
                  <c:pt idx="69">
                    <c:v>2013/5/1</c:v>
                  </c:pt>
                  <c:pt idx="70">
                    <c:v>2013/5/1</c:v>
                  </c:pt>
                  <c:pt idx="71">
                    <c:v>2013/6/1</c:v>
                  </c:pt>
                  <c:pt idx="72">
                    <c:v>2013/5/13</c:v>
                  </c:pt>
                  <c:pt idx="73">
                    <c:v>2013/5/10</c:v>
                  </c:pt>
                  <c:pt idx="74">
                    <c:v>2013/5/10</c:v>
                  </c:pt>
                  <c:pt idx="75">
                    <c:v>2013/6/1</c:v>
                  </c:pt>
                  <c:pt idx="76">
                    <c:v>2013/5/15</c:v>
                  </c:pt>
                  <c:pt idx="77">
                    <c:v>2013/5/27</c:v>
                  </c:pt>
                  <c:pt idx="78">
                    <c:v>2013/7/1</c:v>
                  </c:pt>
                  <c:pt idx="79">
                    <c:v>2013/6/11</c:v>
                  </c:pt>
                  <c:pt idx="80">
                    <c:v>2013/6/27</c:v>
                  </c:pt>
                  <c:pt idx="81">
                    <c:v>2013/6/20</c:v>
                  </c:pt>
                  <c:pt idx="82">
                    <c:v>2013/6/10</c:v>
                  </c:pt>
                  <c:pt idx="83">
                    <c:v>2013/6/20</c:v>
                  </c:pt>
                  <c:pt idx="84">
                    <c:v>2013/6/20</c:v>
                  </c:pt>
                  <c:pt idx="85">
                    <c:v>2013/6/20</c:v>
                  </c:pt>
                  <c:pt idx="86">
                    <c:v>2013/6/20</c:v>
                  </c:pt>
                  <c:pt idx="87">
                    <c:v>2013/6/20</c:v>
                  </c:pt>
                  <c:pt idx="88">
                    <c:v>2013/6/20</c:v>
                  </c:pt>
                  <c:pt idx="89">
                    <c:v>2013/6/20</c:v>
                  </c:pt>
                  <c:pt idx="90">
                    <c:v>2013/6/20</c:v>
                  </c:pt>
                  <c:pt idx="91">
                    <c:v>2013/6/20</c:v>
                  </c:pt>
                  <c:pt idx="92">
                    <c:v>2013/7/1</c:v>
                  </c:pt>
                  <c:pt idx="93">
                    <c:v>2013/7/1</c:v>
                  </c:pt>
                  <c:pt idx="94">
                    <c:v>2013/7/1</c:v>
                  </c:pt>
                  <c:pt idx="95">
                    <c:v>2013/6/20</c:v>
                  </c:pt>
                  <c:pt idx="96">
                    <c:v>2013/7/1</c:v>
                  </c:pt>
                  <c:pt idx="97">
                    <c:v>2013/7/1</c:v>
                  </c:pt>
                  <c:pt idx="98">
                    <c:v>2013/7/1</c:v>
                  </c:pt>
                  <c:pt idx="99">
                    <c:v>2013/7/1</c:v>
                  </c:pt>
                  <c:pt idx="100">
                    <c:v>2013/6/28</c:v>
                  </c:pt>
                  <c:pt idx="101">
                    <c:v>2013/7/1</c:v>
                  </c:pt>
                  <c:pt idx="102">
                    <c:v>2013/7/10</c:v>
                  </c:pt>
                  <c:pt idx="103">
                    <c:v>2013/8/26</c:v>
                  </c:pt>
                  <c:pt idx="104">
                    <c:v>2013/9/1</c:v>
                  </c:pt>
                  <c:pt idx="105">
                    <c:v>2013/9/15</c:v>
                  </c:pt>
                  <c:pt idx="106">
                    <c:v>2013/10/16</c:v>
                  </c:pt>
                  <c:pt idx="107">
                    <c:v>2013/9/1</c:v>
                  </c:pt>
                  <c:pt idx="108">
                    <c:v>2013/9/20</c:v>
                  </c:pt>
                  <c:pt idx="109">
                    <c:v>2013/9/15</c:v>
                  </c:pt>
                  <c:pt idx="110">
                    <c:v>2013/9/15</c:v>
                  </c:pt>
                  <c:pt idx="111">
                    <c:v>2013/9/15</c:v>
                  </c:pt>
                  <c:pt idx="112">
                    <c:v>2013/9/20</c:v>
                  </c:pt>
                  <c:pt idx="113">
                    <c:v>2013/9/17</c:v>
                  </c:pt>
                  <c:pt idx="114">
                    <c:v>2013/9/15</c:v>
                  </c:pt>
                  <c:pt idx="115">
                    <c:v>2013/9/15</c:v>
                  </c:pt>
                  <c:pt idx="116">
                    <c:v>2013/9/15</c:v>
                  </c:pt>
                  <c:pt idx="117">
                    <c:v>2013/9/15</c:v>
                  </c:pt>
                  <c:pt idx="118">
                    <c:v>2013/9/15</c:v>
                  </c:pt>
                  <c:pt idx="119">
                    <c:v>2013/9/15</c:v>
                  </c:pt>
                  <c:pt idx="120">
                    <c:v>2013/9/15</c:v>
                  </c:pt>
                  <c:pt idx="121">
                    <c:v>2013/9/15</c:v>
                  </c:pt>
                  <c:pt idx="122">
                    <c:v>2013/9/19</c:v>
                  </c:pt>
                  <c:pt idx="123">
                    <c:v>2013/10/27</c:v>
                  </c:pt>
                  <c:pt idx="124">
                    <c:v>2013/12/1</c:v>
                  </c:pt>
                  <c:pt idx="125">
                    <c:v>2013/10/27</c:v>
                  </c:pt>
                  <c:pt idx="126">
                    <c:v>2013/10/27</c:v>
                  </c:pt>
                  <c:pt idx="127">
                    <c:v>2013/10/27</c:v>
                  </c:pt>
                  <c:pt idx="128">
                    <c:v>2013/11/15</c:v>
                  </c:pt>
                  <c:pt idx="129">
                    <c:v>2013/10/27</c:v>
                  </c:pt>
                  <c:pt idx="130">
                    <c:v>2013/10/27</c:v>
                  </c:pt>
                  <c:pt idx="131">
                    <c:v>2013/10/27</c:v>
                  </c:pt>
                  <c:pt idx="132">
                    <c:v>2013/10/27</c:v>
                  </c:pt>
                  <c:pt idx="133">
                    <c:v>2013/10/27</c:v>
                  </c:pt>
                  <c:pt idx="134">
                    <c:v>2013/10/27</c:v>
                  </c:pt>
                  <c:pt idx="135">
                    <c:v>2013/10/27</c:v>
                  </c:pt>
                  <c:pt idx="136">
                    <c:v>2013/10/27</c:v>
                  </c:pt>
                  <c:pt idx="137">
                    <c:v>2013/10/27</c:v>
                  </c:pt>
                  <c:pt idx="138">
                    <c:v>2013/10/27</c:v>
                  </c:pt>
                  <c:pt idx="139">
                    <c:v>2013/10/27</c:v>
                  </c:pt>
                  <c:pt idx="140">
                    <c:v>2013/10/27</c:v>
                  </c:pt>
                  <c:pt idx="141">
                    <c:v>2013/10/27</c:v>
                  </c:pt>
                  <c:pt idx="142">
                    <c:v>2013/10/27</c:v>
                  </c:pt>
                  <c:pt idx="143">
                    <c:v>2013/10/27</c:v>
                  </c:pt>
                  <c:pt idx="144">
                    <c:v>2013/10/27</c:v>
                  </c:pt>
                  <c:pt idx="145">
                    <c:v>2013/10/27</c:v>
                  </c:pt>
                  <c:pt idx="146">
                    <c:v>2013/10/27</c:v>
                  </c:pt>
                  <c:pt idx="147">
                    <c:v>2013/10/27</c:v>
                  </c:pt>
                  <c:pt idx="148">
                    <c:v>2013/10/27</c:v>
                  </c:pt>
                  <c:pt idx="149">
                    <c:v>2013/10/27</c:v>
                  </c:pt>
                  <c:pt idx="150">
                    <c:v>2013/10/27</c:v>
                  </c:pt>
                  <c:pt idx="151">
                    <c:v>2013/10/27</c:v>
                  </c:pt>
                  <c:pt idx="152">
                    <c:v>2013/10/27</c:v>
                  </c:pt>
                  <c:pt idx="153">
                    <c:v>2013/10/27</c:v>
                  </c:pt>
                  <c:pt idx="154">
                    <c:v>2013/10/27</c:v>
                  </c:pt>
                  <c:pt idx="155">
                    <c:v>2013/10/27</c:v>
                  </c:pt>
                  <c:pt idx="156">
                    <c:v>2013/10/27</c:v>
                  </c:pt>
                  <c:pt idx="157">
                    <c:v>2013/10/27</c:v>
                  </c:pt>
                  <c:pt idx="158">
                    <c:v>2013/10/27</c:v>
                  </c:pt>
                  <c:pt idx="159">
                    <c:v>2013/10/27</c:v>
                  </c:pt>
                  <c:pt idx="160">
                    <c:v>2013/11/10</c:v>
                  </c:pt>
                  <c:pt idx="161">
                    <c:v>2013/11/7</c:v>
                  </c:pt>
                  <c:pt idx="162">
                    <c:v>2013/11/7</c:v>
                  </c:pt>
                  <c:pt idx="163">
                    <c:v>2013/11/7</c:v>
                  </c:pt>
                  <c:pt idx="164">
                    <c:v>2013/11/18</c:v>
                  </c:pt>
                  <c:pt idx="165">
                    <c:v>2013/12/5</c:v>
                  </c:pt>
                  <c:pt idx="166">
                    <c:v>2013/12/2</c:v>
                  </c:pt>
                  <c:pt idx="167">
                    <c:v>2013/12/10</c:v>
                  </c:pt>
                  <c:pt idx="168">
                    <c:v>2013/12/10</c:v>
                  </c:pt>
                  <c:pt idx="169">
                    <c:v>2014/1/10</c:v>
                  </c:pt>
                  <c:pt idx="170">
                    <c:v>2014/1/26</c:v>
                  </c:pt>
                  <c:pt idx="171">
                    <c:v>2014/2/10</c:v>
                  </c:pt>
                  <c:pt idx="172">
                    <c:v>2014/3/1</c:v>
                  </c:pt>
                  <c:pt idx="173">
                    <c:v>2014/3/1</c:v>
                  </c:pt>
                  <c:pt idx="174">
                    <c:v>2014/3/12</c:v>
                  </c:pt>
                </c:lvl>
                <c:lvl>
                  <c:pt idx="0">
                    <c:v>14</c:v>
                  </c:pt>
                  <c:pt idx="1">
                    <c:v>4</c:v>
                  </c:pt>
                  <c:pt idx="2">
                    <c:v>14</c:v>
                  </c:pt>
                  <c:pt idx="3">
                    <c:v>14</c:v>
                  </c:pt>
                  <c:pt idx="4">
                    <c:v>28</c:v>
                  </c:pt>
                  <c:pt idx="5">
                    <c:v>14</c:v>
                  </c:pt>
                  <c:pt idx="6">
                    <c:v>14</c:v>
                  </c:pt>
                  <c:pt idx="7">
                    <c:v>14</c:v>
                  </c:pt>
                  <c:pt idx="8">
                    <c:v>14</c:v>
                  </c:pt>
                  <c:pt idx="9">
                    <c:v>84</c:v>
                  </c:pt>
                  <c:pt idx="10">
                    <c:v>56</c:v>
                  </c:pt>
                  <c:pt idx="11">
                    <c:v>42</c:v>
                  </c:pt>
                  <c:pt idx="12">
                    <c:v>56</c:v>
                  </c:pt>
                  <c:pt idx="13">
                    <c:v>14</c:v>
                  </c:pt>
                  <c:pt idx="14">
                    <c:v>14</c:v>
                  </c:pt>
                  <c:pt idx="15">
                    <c:v>14</c:v>
                  </c:pt>
                  <c:pt idx="16">
                    <c:v>14</c:v>
                  </c:pt>
                  <c:pt idx="17">
                    <c:v>14</c:v>
                  </c:pt>
                  <c:pt idx="18">
                    <c:v>28</c:v>
                  </c:pt>
                  <c:pt idx="19">
                    <c:v>28</c:v>
                  </c:pt>
                  <c:pt idx="20">
                    <c:v>28</c:v>
                  </c:pt>
                  <c:pt idx="21">
                    <c:v>14</c:v>
                  </c:pt>
                  <c:pt idx="22">
                    <c:v>14</c:v>
                  </c:pt>
                  <c:pt idx="23">
                    <c:v>14</c:v>
                  </c:pt>
                  <c:pt idx="24">
                    <c:v>14</c:v>
                  </c:pt>
                  <c:pt idx="25">
                    <c:v>14</c:v>
                  </c:pt>
                  <c:pt idx="26">
                    <c:v>1</c:v>
                  </c:pt>
                  <c:pt idx="27">
                    <c:v>14</c:v>
                  </c:pt>
                  <c:pt idx="28">
                    <c:v>4</c:v>
                  </c:pt>
                  <c:pt idx="29">
                    <c:v>6</c:v>
                  </c:pt>
                  <c:pt idx="30">
                    <c:v>14</c:v>
                  </c:pt>
                  <c:pt idx="31">
                    <c:v>28</c:v>
                  </c:pt>
                  <c:pt idx="32">
                    <c:v>14</c:v>
                  </c:pt>
                  <c:pt idx="33">
                    <c:v>14</c:v>
                  </c:pt>
                  <c:pt idx="34">
                    <c:v>14</c:v>
                  </c:pt>
                  <c:pt idx="35">
                    <c:v>8</c:v>
                  </c:pt>
                  <c:pt idx="36">
                    <c:v>14</c:v>
                  </c:pt>
                  <c:pt idx="37">
                    <c:v>14</c:v>
                  </c:pt>
                  <c:pt idx="38">
                    <c:v>14</c:v>
                  </c:pt>
                  <c:pt idx="39">
                    <c:v>14</c:v>
                  </c:pt>
                  <c:pt idx="40">
                    <c:v>14</c:v>
                  </c:pt>
                  <c:pt idx="41">
                    <c:v>14</c:v>
                  </c:pt>
                  <c:pt idx="42">
                    <c:v>14</c:v>
                  </c:pt>
                  <c:pt idx="43">
                    <c:v>14</c:v>
                  </c:pt>
                  <c:pt idx="44">
                    <c:v>14</c:v>
                  </c:pt>
                  <c:pt idx="45">
                    <c:v>14</c:v>
                  </c:pt>
                  <c:pt idx="46">
                    <c:v>14</c:v>
                  </c:pt>
                  <c:pt idx="47">
                    <c:v>14</c:v>
                  </c:pt>
                  <c:pt idx="48">
                    <c:v>6</c:v>
                  </c:pt>
                  <c:pt idx="49">
                    <c:v>14</c:v>
                  </c:pt>
                  <c:pt idx="50">
                    <c:v>6</c:v>
                  </c:pt>
                  <c:pt idx="51">
                    <c:v>14</c:v>
                  </c:pt>
                  <c:pt idx="52">
                    <c:v>8</c:v>
                  </c:pt>
                  <c:pt idx="53">
                    <c:v>14</c:v>
                  </c:pt>
                  <c:pt idx="54">
                    <c:v>14</c:v>
                  </c:pt>
                  <c:pt idx="55">
                    <c:v>14</c:v>
                  </c:pt>
                  <c:pt idx="56">
                    <c:v>14</c:v>
                  </c:pt>
                  <c:pt idx="57">
                    <c:v>14</c:v>
                  </c:pt>
                  <c:pt idx="58">
                    <c:v>14</c:v>
                  </c:pt>
                  <c:pt idx="59">
                    <c:v>4</c:v>
                  </c:pt>
                  <c:pt idx="60">
                    <c:v>8</c:v>
                  </c:pt>
                  <c:pt idx="61">
                    <c:v>14</c:v>
                  </c:pt>
                  <c:pt idx="62">
                    <c:v>14</c:v>
                  </c:pt>
                  <c:pt idx="63">
                    <c:v>14</c:v>
                  </c:pt>
                  <c:pt idx="64">
                    <c:v>14</c:v>
                  </c:pt>
                  <c:pt idx="65">
                    <c:v>8</c:v>
                  </c:pt>
                  <c:pt idx="66">
                    <c:v>6</c:v>
                  </c:pt>
                  <c:pt idx="67">
                    <c:v>8</c:v>
                  </c:pt>
                  <c:pt idx="68">
                    <c:v>8</c:v>
                  </c:pt>
                  <c:pt idx="69">
                    <c:v>6</c:v>
                  </c:pt>
                  <c:pt idx="70">
                    <c:v>14</c:v>
                  </c:pt>
                  <c:pt idx="71">
                    <c:v>6</c:v>
                  </c:pt>
                  <c:pt idx="72">
                    <c:v>8</c:v>
                  </c:pt>
                  <c:pt idx="73">
                    <c:v>14</c:v>
                  </c:pt>
                  <c:pt idx="74">
                    <c:v>6</c:v>
                  </c:pt>
                  <c:pt idx="75">
                    <c:v>14</c:v>
                  </c:pt>
                  <c:pt idx="76">
                    <c:v>14</c:v>
                  </c:pt>
                  <c:pt idx="77">
                    <c:v>14</c:v>
                  </c:pt>
                  <c:pt idx="78">
                    <c:v>14</c:v>
                  </c:pt>
                  <c:pt idx="79">
                    <c:v>6</c:v>
                  </c:pt>
                  <c:pt idx="80">
                    <c:v>14</c:v>
                  </c:pt>
                  <c:pt idx="81">
                    <c:v>14</c:v>
                  </c:pt>
                  <c:pt idx="82">
                    <c:v>14</c:v>
                  </c:pt>
                  <c:pt idx="83">
                    <c:v>14</c:v>
                  </c:pt>
                  <c:pt idx="84">
                    <c:v>14</c:v>
                  </c:pt>
                  <c:pt idx="85">
                    <c:v>14</c:v>
                  </c:pt>
                  <c:pt idx="86">
                    <c:v>14</c:v>
                  </c:pt>
                  <c:pt idx="87">
                    <c:v>14</c:v>
                  </c:pt>
                  <c:pt idx="88">
                    <c:v>14</c:v>
                  </c:pt>
                  <c:pt idx="89">
                    <c:v>14</c:v>
                  </c:pt>
                  <c:pt idx="90">
                    <c:v>14</c:v>
                  </c:pt>
                  <c:pt idx="91">
                    <c:v>14</c:v>
                  </c:pt>
                  <c:pt idx="92">
                    <c:v>6</c:v>
                  </c:pt>
                  <c:pt idx="93">
                    <c:v>6</c:v>
                  </c:pt>
                  <c:pt idx="94">
                    <c:v>8</c:v>
                  </c:pt>
                  <c:pt idx="95">
                    <c:v>14</c:v>
                  </c:pt>
                  <c:pt idx="96">
                    <c:v>6</c:v>
                  </c:pt>
                  <c:pt idx="97">
                    <c:v>14</c:v>
                  </c:pt>
                  <c:pt idx="98">
                    <c:v>14</c:v>
                  </c:pt>
                  <c:pt idx="99">
                    <c:v>14</c:v>
                  </c:pt>
                  <c:pt idx="100">
                    <c:v>14</c:v>
                  </c:pt>
                  <c:pt idx="101">
                    <c:v>14</c:v>
                  </c:pt>
                  <c:pt idx="102">
                    <c:v>14</c:v>
                  </c:pt>
                  <c:pt idx="103">
                    <c:v>8</c:v>
                  </c:pt>
                  <c:pt idx="104">
                    <c:v>8</c:v>
                  </c:pt>
                  <c:pt idx="105">
                    <c:v>14</c:v>
                  </c:pt>
                  <c:pt idx="106">
                    <c:v>6</c:v>
                  </c:pt>
                  <c:pt idx="107">
                    <c:v>8</c:v>
                  </c:pt>
                  <c:pt idx="108">
                    <c:v>14</c:v>
                  </c:pt>
                  <c:pt idx="109">
                    <c:v>14</c:v>
                  </c:pt>
                  <c:pt idx="110">
                    <c:v>14</c:v>
                  </c:pt>
                  <c:pt idx="111">
                    <c:v>14</c:v>
                  </c:pt>
                  <c:pt idx="112">
                    <c:v>8</c:v>
                  </c:pt>
                  <c:pt idx="113">
                    <c:v>6</c:v>
                  </c:pt>
                  <c:pt idx="114">
                    <c:v>8</c:v>
                  </c:pt>
                  <c:pt idx="115">
                    <c:v>14</c:v>
                  </c:pt>
                  <c:pt idx="116">
                    <c:v>8</c:v>
                  </c:pt>
                  <c:pt idx="117">
                    <c:v>14</c:v>
                  </c:pt>
                  <c:pt idx="118">
                    <c:v>6</c:v>
                  </c:pt>
                  <c:pt idx="119">
                    <c:v>14</c:v>
                  </c:pt>
                  <c:pt idx="120">
                    <c:v>14</c:v>
                  </c:pt>
                  <c:pt idx="121">
                    <c:v>6</c:v>
                  </c:pt>
                  <c:pt idx="122">
                    <c:v>6</c:v>
                  </c:pt>
                  <c:pt idx="123">
                    <c:v>14</c:v>
                  </c:pt>
                  <c:pt idx="124">
                    <c:v>10</c:v>
                  </c:pt>
                  <c:pt idx="125">
                    <c:v>14</c:v>
                  </c:pt>
                  <c:pt idx="126">
                    <c:v>6</c:v>
                  </c:pt>
                  <c:pt idx="127">
                    <c:v>14</c:v>
                  </c:pt>
                  <c:pt idx="128">
                    <c:v>14</c:v>
                  </c:pt>
                  <c:pt idx="129">
                    <c:v>14</c:v>
                  </c:pt>
                  <c:pt idx="130">
                    <c:v>14</c:v>
                  </c:pt>
                  <c:pt idx="131">
                    <c:v>14</c:v>
                  </c:pt>
                  <c:pt idx="132">
                    <c:v>8</c:v>
                  </c:pt>
                  <c:pt idx="133">
                    <c:v>14</c:v>
                  </c:pt>
                  <c:pt idx="134">
                    <c:v>14</c:v>
                  </c:pt>
                  <c:pt idx="135">
                    <c:v>14</c:v>
                  </c:pt>
                  <c:pt idx="136">
                    <c:v>14</c:v>
                  </c:pt>
                  <c:pt idx="137">
                    <c:v>14</c:v>
                  </c:pt>
                  <c:pt idx="138">
                    <c:v>8</c:v>
                  </c:pt>
                  <c:pt idx="139">
                    <c:v>6</c:v>
                  </c:pt>
                  <c:pt idx="140">
                    <c:v>14</c:v>
                  </c:pt>
                  <c:pt idx="141">
                    <c:v>6</c:v>
                  </c:pt>
                  <c:pt idx="142">
                    <c:v>8</c:v>
                  </c:pt>
                  <c:pt idx="143">
                    <c:v>6</c:v>
                  </c:pt>
                  <c:pt idx="144">
                    <c:v>14</c:v>
                  </c:pt>
                  <c:pt idx="145">
                    <c:v>14</c:v>
                  </c:pt>
                  <c:pt idx="146">
                    <c:v>14</c:v>
                  </c:pt>
                  <c:pt idx="147">
                    <c:v>14</c:v>
                  </c:pt>
                  <c:pt idx="148">
                    <c:v>14</c:v>
                  </c:pt>
                  <c:pt idx="149">
                    <c:v>14</c:v>
                  </c:pt>
                  <c:pt idx="150">
                    <c:v>14</c:v>
                  </c:pt>
                  <c:pt idx="151">
                    <c:v>14</c:v>
                  </c:pt>
                  <c:pt idx="152">
                    <c:v>6</c:v>
                  </c:pt>
                  <c:pt idx="153">
                    <c:v>8</c:v>
                  </c:pt>
                  <c:pt idx="154">
                    <c:v>6</c:v>
                  </c:pt>
                  <c:pt idx="155">
                    <c:v>6</c:v>
                  </c:pt>
                  <c:pt idx="156">
                    <c:v>14</c:v>
                  </c:pt>
                  <c:pt idx="157">
                    <c:v>14</c:v>
                  </c:pt>
                  <c:pt idx="158">
                    <c:v>14</c:v>
                  </c:pt>
                  <c:pt idx="159">
                    <c:v>14</c:v>
                  </c:pt>
                  <c:pt idx="160">
                    <c:v>14</c:v>
                  </c:pt>
                  <c:pt idx="161">
                    <c:v>14</c:v>
                  </c:pt>
                  <c:pt idx="162">
                    <c:v>14</c:v>
                  </c:pt>
                  <c:pt idx="163">
                    <c:v>14</c:v>
                  </c:pt>
                  <c:pt idx="164">
                    <c:v>4</c:v>
                  </c:pt>
                  <c:pt idx="165">
                    <c:v>8</c:v>
                  </c:pt>
                  <c:pt idx="166">
                    <c:v>14</c:v>
                  </c:pt>
                  <c:pt idx="167">
                    <c:v>14</c:v>
                  </c:pt>
                  <c:pt idx="168">
                    <c:v>14</c:v>
                  </c:pt>
                  <c:pt idx="169">
                    <c:v>14</c:v>
                  </c:pt>
                  <c:pt idx="170">
                    <c:v>14</c:v>
                  </c:pt>
                  <c:pt idx="171">
                    <c:v>14</c:v>
                  </c:pt>
                  <c:pt idx="172">
                    <c:v>14</c:v>
                  </c:pt>
                  <c:pt idx="173">
                    <c:v>14</c:v>
                  </c:pt>
                  <c:pt idx="174">
                    <c:v>14</c:v>
                  </c:pt>
                </c:lvl>
                <c:lvl>
                  <c:pt idx="0">
                    <c:v>正班</c:v>
                  </c:pt>
                  <c:pt idx="1">
                    <c:v>正班</c:v>
                  </c:pt>
                  <c:pt idx="2">
                    <c:v>正班</c:v>
                  </c:pt>
                  <c:pt idx="3">
                    <c:v>正班</c:v>
                  </c:pt>
                  <c:pt idx="4">
                    <c:v>正班</c:v>
                  </c:pt>
                  <c:pt idx="5">
                    <c:v>正班</c:v>
                  </c:pt>
                  <c:pt idx="6">
                    <c:v>正班</c:v>
                  </c:pt>
                  <c:pt idx="7">
                    <c:v>正班</c:v>
                  </c:pt>
                  <c:pt idx="8">
                    <c:v>正班</c:v>
                  </c:pt>
                  <c:pt idx="9">
                    <c:v>正班</c:v>
                  </c:pt>
                  <c:pt idx="10">
                    <c:v>正班</c:v>
                  </c:pt>
                  <c:pt idx="11">
                    <c:v>正班</c:v>
                  </c:pt>
                  <c:pt idx="12">
                    <c:v>正班</c:v>
                  </c:pt>
                  <c:pt idx="13">
                    <c:v>正班</c:v>
                  </c:pt>
                  <c:pt idx="14">
                    <c:v>正班</c:v>
                  </c:pt>
                  <c:pt idx="15">
                    <c:v>正班</c:v>
                  </c:pt>
                  <c:pt idx="16">
                    <c:v>正班</c:v>
                  </c:pt>
                  <c:pt idx="17">
                    <c:v>正班</c:v>
                  </c:pt>
                  <c:pt idx="18">
                    <c:v>正班</c:v>
                  </c:pt>
                  <c:pt idx="19">
                    <c:v>正班</c:v>
                  </c:pt>
                  <c:pt idx="20">
                    <c:v>正班</c:v>
                  </c:pt>
                  <c:pt idx="21">
                    <c:v>正班</c:v>
                  </c:pt>
                  <c:pt idx="22">
                    <c:v>正班</c:v>
                  </c:pt>
                  <c:pt idx="23">
                    <c:v>正班</c:v>
                  </c:pt>
                  <c:pt idx="24">
                    <c:v>正班</c:v>
                  </c:pt>
                  <c:pt idx="25">
                    <c:v>正班</c:v>
                  </c:pt>
                  <c:pt idx="26">
                    <c:v>正班</c:v>
                  </c:pt>
                  <c:pt idx="27">
                    <c:v>正班</c:v>
                  </c:pt>
                  <c:pt idx="28">
                    <c:v>正班</c:v>
                  </c:pt>
                  <c:pt idx="29">
                    <c:v>正班</c:v>
                  </c:pt>
                  <c:pt idx="30">
                    <c:v>正班</c:v>
                  </c:pt>
                  <c:pt idx="31">
                    <c:v>正班</c:v>
                  </c:pt>
                  <c:pt idx="32">
                    <c:v>正班</c:v>
                  </c:pt>
                  <c:pt idx="33">
                    <c:v>正班</c:v>
                  </c:pt>
                  <c:pt idx="34">
                    <c:v>正班</c:v>
                  </c:pt>
                  <c:pt idx="35">
                    <c:v>正班</c:v>
                  </c:pt>
                  <c:pt idx="36">
                    <c:v>正班</c:v>
                  </c:pt>
                  <c:pt idx="37">
                    <c:v>正班</c:v>
                  </c:pt>
                  <c:pt idx="38">
                    <c:v>正班</c:v>
                  </c:pt>
                  <c:pt idx="39">
                    <c:v>正班</c:v>
                  </c:pt>
                  <c:pt idx="40">
                    <c:v>正班</c:v>
                  </c:pt>
                  <c:pt idx="41">
                    <c:v>正班</c:v>
                  </c:pt>
                  <c:pt idx="42">
                    <c:v>正班</c:v>
                  </c:pt>
                  <c:pt idx="43">
                    <c:v>正班</c:v>
                  </c:pt>
                  <c:pt idx="44">
                    <c:v>正班</c:v>
                  </c:pt>
                  <c:pt idx="45">
                    <c:v>正班</c:v>
                  </c:pt>
                  <c:pt idx="46">
                    <c:v>正班</c:v>
                  </c:pt>
                  <c:pt idx="47">
                    <c:v>正班</c:v>
                  </c:pt>
                  <c:pt idx="48">
                    <c:v>正班</c:v>
                  </c:pt>
                  <c:pt idx="49">
                    <c:v>正班</c:v>
                  </c:pt>
                  <c:pt idx="50">
                    <c:v>正班</c:v>
                  </c:pt>
                  <c:pt idx="51">
                    <c:v>正班</c:v>
                  </c:pt>
                  <c:pt idx="52">
                    <c:v>正班</c:v>
                  </c:pt>
                  <c:pt idx="53">
                    <c:v>正班</c:v>
                  </c:pt>
                  <c:pt idx="54">
                    <c:v>正班</c:v>
                  </c:pt>
                  <c:pt idx="55">
                    <c:v>正班</c:v>
                  </c:pt>
                  <c:pt idx="56">
                    <c:v>正班</c:v>
                  </c:pt>
                  <c:pt idx="57">
                    <c:v>正班</c:v>
                  </c:pt>
                  <c:pt idx="58">
                    <c:v>正班</c:v>
                  </c:pt>
                  <c:pt idx="59">
                    <c:v>正班</c:v>
                  </c:pt>
                  <c:pt idx="60">
                    <c:v>正班</c:v>
                  </c:pt>
                  <c:pt idx="61">
                    <c:v>正班</c:v>
                  </c:pt>
                  <c:pt idx="62">
                    <c:v>正班</c:v>
                  </c:pt>
                  <c:pt idx="63">
                    <c:v>正班</c:v>
                  </c:pt>
                  <c:pt idx="64">
                    <c:v>正班</c:v>
                  </c:pt>
                  <c:pt idx="65">
                    <c:v>正班</c:v>
                  </c:pt>
                  <c:pt idx="66">
                    <c:v>正班</c:v>
                  </c:pt>
                  <c:pt idx="67">
                    <c:v>正班</c:v>
                  </c:pt>
                  <c:pt idx="68">
                    <c:v>正班</c:v>
                  </c:pt>
                  <c:pt idx="69">
                    <c:v>正班</c:v>
                  </c:pt>
                  <c:pt idx="70">
                    <c:v>正班</c:v>
                  </c:pt>
                  <c:pt idx="71">
                    <c:v>正班</c:v>
                  </c:pt>
                  <c:pt idx="72">
                    <c:v>正班</c:v>
                  </c:pt>
                  <c:pt idx="73">
                    <c:v>正班</c:v>
                  </c:pt>
                  <c:pt idx="74">
                    <c:v>正班</c:v>
                  </c:pt>
                  <c:pt idx="75">
                    <c:v>正班</c:v>
                  </c:pt>
                  <c:pt idx="76">
                    <c:v>旅游包机</c:v>
                  </c:pt>
                  <c:pt idx="77">
                    <c:v>正班</c:v>
                  </c:pt>
                  <c:pt idx="78">
                    <c:v>正班</c:v>
                  </c:pt>
                  <c:pt idx="79">
                    <c:v>正班</c:v>
                  </c:pt>
                  <c:pt idx="80">
                    <c:v>正班</c:v>
                  </c:pt>
                  <c:pt idx="81">
                    <c:v>正班</c:v>
                  </c:pt>
                  <c:pt idx="82">
                    <c:v>正班</c:v>
                  </c:pt>
                  <c:pt idx="83">
                    <c:v>正班</c:v>
                  </c:pt>
                  <c:pt idx="84">
                    <c:v>正班</c:v>
                  </c:pt>
                  <c:pt idx="85">
                    <c:v>正班</c:v>
                  </c:pt>
                  <c:pt idx="86">
                    <c:v>正班</c:v>
                  </c:pt>
                  <c:pt idx="87">
                    <c:v>正班</c:v>
                  </c:pt>
                  <c:pt idx="88">
                    <c:v>正班</c:v>
                  </c:pt>
                  <c:pt idx="89">
                    <c:v>正班</c:v>
                  </c:pt>
                  <c:pt idx="90">
                    <c:v>正班</c:v>
                  </c:pt>
                  <c:pt idx="91">
                    <c:v>正班</c:v>
                  </c:pt>
                  <c:pt idx="92">
                    <c:v>旅游包机</c:v>
                  </c:pt>
                  <c:pt idx="93">
                    <c:v>旅游包机</c:v>
                  </c:pt>
                  <c:pt idx="94">
                    <c:v>正班</c:v>
                  </c:pt>
                  <c:pt idx="95">
                    <c:v>正班</c:v>
                  </c:pt>
                  <c:pt idx="96">
                    <c:v>正班</c:v>
                  </c:pt>
                  <c:pt idx="97">
                    <c:v>正班</c:v>
                  </c:pt>
                  <c:pt idx="98">
                    <c:v>正班</c:v>
                  </c:pt>
                  <c:pt idx="99">
                    <c:v>正班</c:v>
                  </c:pt>
                  <c:pt idx="100">
                    <c:v>正班</c:v>
                  </c:pt>
                  <c:pt idx="101">
                    <c:v>正班</c:v>
                  </c:pt>
                  <c:pt idx="102">
                    <c:v>正班</c:v>
                  </c:pt>
                  <c:pt idx="103">
                    <c:v>正班</c:v>
                  </c:pt>
                  <c:pt idx="104">
                    <c:v>正班</c:v>
                  </c:pt>
                  <c:pt idx="105">
                    <c:v>正班</c:v>
                  </c:pt>
                  <c:pt idx="106">
                    <c:v>正班</c:v>
                  </c:pt>
                  <c:pt idx="107">
                    <c:v>正班</c:v>
                  </c:pt>
                  <c:pt idx="108">
                    <c:v>正班</c:v>
                  </c:pt>
                  <c:pt idx="109">
                    <c:v>正班</c:v>
                  </c:pt>
                  <c:pt idx="110">
                    <c:v>正班</c:v>
                  </c:pt>
                  <c:pt idx="111">
                    <c:v>正班</c:v>
                  </c:pt>
                  <c:pt idx="112">
                    <c:v>正班</c:v>
                  </c:pt>
                  <c:pt idx="113">
                    <c:v>正班</c:v>
                  </c:pt>
                  <c:pt idx="114">
                    <c:v>旅游包机</c:v>
                  </c:pt>
                  <c:pt idx="115">
                    <c:v>正班</c:v>
                  </c:pt>
                  <c:pt idx="116">
                    <c:v>正班</c:v>
                  </c:pt>
                  <c:pt idx="117">
                    <c:v>正班</c:v>
                  </c:pt>
                  <c:pt idx="118">
                    <c:v>正班</c:v>
                  </c:pt>
                  <c:pt idx="119">
                    <c:v>正班</c:v>
                  </c:pt>
                  <c:pt idx="120">
                    <c:v>正班</c:v>
                  </c:pt>
                  <c:pt idx="121">
                    <c:v>正班</c:v>
                  </c:pt>
                  <c:pt idx="122">
                    <c:v>正班</c:v>
                  </c:pt>
                  <c:pt idx="123">
                    <c:v>正班</c:v>
                  </c:pt>
                  <c:pt idx="124">
                    <c:v>正班</c:v>
                  </c:pt>
                  <c:pt idx="125">
                    <c:v>正班</c:v>
                  </c:pt>
                  <c:pt idx="126">
                    <c:v>正班</c:v>
                  </c:pt>
                  <c:pt idx="127">
                    <c:v>正班</c:v>
                  </c:pt>
                  <c:pt idx="128">
                    <c:v>正班</c:v>
                  </c:pt>
                  <c:pt idx="129">
                    <c:v>正班</c:v>
                  </c:pt>
                  <c:pt idx="130">
                    <c:v>正班</c:v>
                  </c:pt>
                  <c:pt idx="131">
                    <c:v>正班</c:v>
                  </c:pt>
                  <c:pt idx="132">
                    <c:v>正班</c:v>
                  </c:pt>
                  <c:pt idx="133">
                    <c:v>正班</c:v>
                  </c:pt>
                  <c:pt idx="134">
                    <c:v>正班</c:v>
                  </c:pt>
                  <c:pt idx="135">
                    <c:v>正班</c:v>
                  </c:pt>
                  <c:pt idx="136">
                    <c:v>正班</c:v>
                  </c:pt>
                  <c:pt idx="137">
                    <c:v>正班</c:v>
                  </c:pt>
                  <c:pt idx="138">
                    <c:v>正班</c:v>
                  </c:pt>
                  <c:pt idx="139">
                    <c:v>正班</c:v>
                  </c:pt>
                  <c:pt idx="140">
                    <c:v>正班</c:v>
                  </c:pt>
                  <c:pt idx="141">
                    <c:v>正班</c:v>
                  </c:pt>
                  <c:pt idx="142">
                    <c:v>正班</c:v>
                  </c:pt>
                  <c:pt idx="143">
                    <c:v>正班</c:v>
                  </c:pt>
                  <c:pt idx="144">
                    <c:v>正班</c:v>
                  </c:pt>
                  <c:pt idx="145">
                    <c:v>正班</c:v>
                  </c:pt>
                  <c:pt idx="146">
                    <c:v>正班</c:v>
                  </c:pt>
                  <c:pt idx="147">
                    <c:v>正班</c:v>
                  </c:pt>
                  <c:pt idx="148">
                    <c:v>正班</c:v>
                  </c:pt>
                  <c:pt idx="149">
                    <c:v>正班</c:v>
                  </c:pt>
                  <c:pt idx="150">
                    <c:v>正班</c:v>
                  </c:pt>
                  <c:pt idx="151">
                    <c:v>正班</c:v>
                  </c:pt>
                  <c:pt idx="152">
                    <c:v>正班</c:v>
                  </c:pt>
                  <c:pt idx="153">
                    <c:v>正班</c:v>
                  </c:pt>
                  <c:pt idx="154">
                    <c:v>正班</c:v>
                  </c:pt>
                  <c:pt idx="155">
                    <c:v>正班</c:v>
                  </c:pt>
                  <c:pt idx="156">
                    <c:v>正班</c:v>
                  </c:pt>
                  <c:pt idx="157">
                    <c:v>正班</c:v>
                  </c:pt>
                  <c:pt idx="158">
                    <c:v>正班</c:v>
                  </c:pt>
                  <c:pt idx="159">
                    <c:v>正班</c:v>
                  </c:pt>
                  <c:pt idx="160">
                    <c:v>正班</c:v>
                  </c:pt>
                  <c:pt idx="161">
                    <c:v>正班</c:v>
                  </c:pt>
                  <c:pt idx="162">
                    <c:v>正班</c:v>
                  </c:pt>
                  <c:pt idx="163">
                    <c:v>正班</c:v>
                  </c:pt>
                  <c:pt idx="164">
                    <c:v>正班</c:v>
                  </c:pt>
                  <c:pt idx="165">
                    <c:v>正班</c:v>
                  </c:pt>
                  <c:pt idx="166">
                    <c:v>正班</c:v>
                  </c:pt>
                  <c:pt idx="167">
                    <c:v>正班</c:v>
                  </c:pt>
                  <c:pt idx="168">
                    <c:v>正班</c:v>
                  </c:pt>
                  <c:pt idx="169">
                    <c:v>正班</c:v>
                  </c:pt>
                  <c:pt idx="170">
                    <c:v>正班</c:v>
                  </c:pt>
                  <c:pt idx="171">
                    <c:v>正班</c:v>
                  </c:pt>
                  <c:pt idx="172">
                    <c:v>正班</c:v>
                  </c:pt>
                  <c:pt idx="173">
                    <c:v>正班</c:v>
                  </c:pt>
                  <c:pt idx="174">
                    <c:v>正班</c:v>
                  </c:pt>
                </c:lvl>
                <c:lvl>
                  <c:pt idx="0">
                    <c:v>天津-乌鲁木齐</c:v>
                  </c:pt>
                  <c:pt idx="1">
                    <c:v>包头-武汉</c:v>
                  </c:pt>
                  <c:pt idx="2">
                    <c:v>呼和浩特-长沙</c:v>
                  </c:pt>
                  <c:pt idx="3">
                    <c:v>天津-哈尔滨</c:v>
                  </c:pt>
                  <c:pt idx="4">
                    <c:v>天津-三亚</c:v>
                  </c:pt>
                  <c:pt idx="5">
                    <c:v>天津-厦门</c:v>
                  </c:pt>
                  <c:pt idx="6">
                    <c:v>呼和浩特-赤峰</c:v>
                  </c:pt>
                  <c:pt idx="7">
                    <c:v>呼和浩特-海拉尔</c:v>
                  </c:pt>
                  <c:pt idx="8">
                    <c:v>北京南苑-满洲里</c:v>
                  </c:pt>
                  <c:pt idx="9">
                    <c:v>北京南苑-鄂尔多斯</c:v>
                  </c:pt>
                  <c:pt idx="10">
                    <c:v>北京南苑-呼和浩特</c:v>
                  </c:pt>
                  <c:pt idx="11">
                    <c:v>北京南苑-海拉尔</c:v>
                  </c:pt>
                  <c:pt idx="12">
                    <c:v>北京南苑-包头</c:v>
                  </c:pt>
                  <c:pt idx="13">
                    <c:v>北京南苑-长治</c:v>
                  </c:pt>
                  <c:pt idx="14">
                    <c:v>天津-郑州-贵阳</c:v>
                  </c:pt>
                  <c:pt idx="15">
                    <c:v>呼和浩特-满洲里</c:v>
                  </c:pt>
                  <c:pt idx="16">
                    <c:v>呼和浩特-通辽</c:v>
                  </c:pt>
                  <c:pt idx="17">
                    <c:v>天津-温州</c:v>
                  </c:pt>
                  <c:pt idx="18">
                    <c:v>海拉尔-呼和浩特</c:v>
                  </c:pt>
                  <c:pt idx="19">
                    <c:v>太原-天津</c:v>
                  </c:pt>
                  <c:pt idx="20">
                    <c:v>天津-杭州</c:v>
                  </c:pt>
                  <c:pt idx="21">
                    <c:v>天津-南京</c:v>
                  </c:pt>
                  <c:pt idx="22">
                    <c:v>呼和浩特-赤峰-大连</c:v>
                  </c:pt>
                  <c:pt idx="23">
                    <c:v>太原-榆林-银川</c:v>
                  </c:pt>
                  <c:pt idx="24">
                    <c:v>天津-深圳</c:v>
                  </c:pt>
                  <c:pt idx="25">
                    <c:v>天津-烟台</c:v>
                  </c:pt>
                  <c:pt idx="26">
                    <c:v>石家庄-郑州</c:v>
                  </c:pt>
                  <c:pt idx="27">
                    <c:v>天津-南京</c:v>
                  </c:pt>
                  <c:pt idx="28">
                    <c:v>呼和浩特-长春</c:v>
                  </c:pt>
                  <c:pt idx="29">
                    <c:v>天津-沈阳-延吉</c:v>
                  </c:pt>
                  <c:pt idx="30">
                    <c:v>石家庄-昆明</c:v>
                  </c:pt>
                  <c:pt idx="31">
                    <c:v>石家庄-成都</c:v>
                  </c:pt>
                  <c:pt idx="32">
                    <c:v>石家庄-重庆-昆明</c:v>
                  </c:pt>
                  <c:pt idx="33">
                    <c:v>石家庄-西安-贵阳</c:v>
                  </c:pt>
                  <c:pt idx="34">
                    <c:v>太原-武汉-厦门</c:v>
                  </c:pt>
                  <c:pt idx="35">
                    <c:v>呼和浩特-锡林浩特-沈阳</c:v>
                  </c:pt>
                  <c:pt idx="36">
                    <c:v>太原-长治-福州</c:v>
                  </c:pt>
                  <c:pt idx="37">
                    <c:v>石家庄-杭州-三亚</c:v>
                  </c:pt>
                  <c:pt idx="38">
                    <c:v>大连-呼和浩特</c:v>
                  </c:pt>
                  <c:pt idx="39">
                    <c:v>大连-包头</c:v>
                  </c:pt>
                  <c:pt idx="40">
                    <c:v>天津-西安-乌鲁木齐</c:v>
                  </c:pt>
                  <c:pt idx="41">
                    <c:v>太原-南昌-贵阳</c:v>
                  </c:pt>
                  <c:pt idx="42">
                    <c:v>太原-常州-福州</c:v>
                  </c:pt>
                  <c:pt idx="43">
                    <c:v>太原-南京</c:v>
                  </c:pt>
                  <c:pt idx="44">
                    <c:v>太原-西宁</c:v>
                  </c:pt>
                  <c:pt idx="45">
                    <c:v>呼和浩特-鄂尔多斯-兰州</c:v>
                  </c:pt>
                  <c:pt idx="46">
                    <c:v>邯郸-大连</c:v>
                  </c:pt>
                  <c:pt idx="47">
                    <c:v>呼和浩特-石家庄-合肥</c:v>
                  </c:pt>
                  <c:pt idx="48">
                    <c:v>呼和浩特-郑州-黄山</c:v>
                  </c:pt>
                  <c:pt idx="49">
                    <c:v>天津-郑州-桂林</c:v>
                  </c:pt>
                  <c:pt idx="50">
                    <c:v>通辽-天津-海口</c:v>
                  </c:pt>
                  <c:pt idx="51">
                    <c:v>呼和浩特-海拉尔-加格达奇</c:v>
                  </c:pt>
                  <c:pt idx="52">
                    <c:v>呼和浩特-郑州-杭州</c:v>
                  </c:pt>
                  <c:pt idx="53">
                    <c:v>呼和浩特-赤峰</c:v>
                  </c:pt>
                  <c:pt idx="54">
                    <c:v>呼和浩特-锡林浩特</c:v>
                  </c:pt>
                  <c:pt idx="55">
                    <c:v>呼和浩特-郑州-桂林</c:v>
                  </c:pt>
                  <c:pt idx="56">
                    <c:v>呼和浩特-哈尔滨</c:v>
                  </c:pt>
                  <c:pt idx="57">
                    <c:v>呼和浩特-青岛</c:v>
                  </c:pt>
                  <c:pt idx="58">
                    <c:v>呼和浩特-武汉</c:v>
                  </c:pt>
                  <c:pt idx="59">
                    <c:v>石家庄-西安-赣州</c:v>
                  </c:pt>
                  <c:pt idx="60">
                    <c:v>长治-天津</c:v>
                  </c:pt>
                  <c:pt idx="61">
                    <c:v>石家庄-昆明</c:v>
                  </c:pt>
                  <c:pt idx="62">
                    <c:v>天津-杭州-三亚</c:v>
                  </c:pt>
                  <c:pt idx="63">
                    <c:v>天津-大连</c:v>
                  </c:pt>
                  <c:pt idx="64">
                    <c:v>天津-乌鲁木齐</c:v>
                  </c:pt>
                  <c:pt idx="65">
                    <c:v>呼和浩特-徐州-贵阳</c:v>
                  </c:pt>
                  <c:pt idx="66">
                    <c:v>鄂尔多斯-太原-宁波</c:v>
                  </c:pt>
                  <c:pt idx="67">
                    <c:v>鄂尔多斯-武汉</c:v>
                  </c:pt>
                  <c:pt idx="68">
                    <c:v>鄂尔多斯-呼和浩特-通辽</c:v>
                  </c:pt>
                  <c:pt idx="69">
                    <c:v>鄂尔多斯-南昌</c:v>
                  </c:pt>
                  <c:pt idx="70">
                    <c:v>鄂尔多斯-郑州-温州</c:v>
                  </c:pt>
                  <c:pt idx="71">
                    <c:v>天津-襄阳-海口</c:v>
                  </c:pt>
                  <c:pt idx="72">
                    <c:v>鄂尔多斯-合肥</c:v>
                  </c:pt>
                  <c:pt idx="73">
                    <c:v>石家庄-鄂尔多斯</c:v>
                  </c:pt>
                  <c:pt idx="74">
                    <c:v>石家庄-唐山</c:v>
                  </c:pt>
                  <c:pt idx="75">
                    <c:v>石家庄-秦皇岛北戴河</c:v>
                  </c:pt>
                  <c:pt idx="76">
                    <c:v>呼和浩特-南昌-海口</c:v>
                  </c:pt>
                  <c:pt idx="77">
                    <c:v>天津-沈阳-延吉</c:v>
                  </c:pt>
                  <c:pt idx="78">
                    <c:v>太原-杭州-揭阳潮汕</c:v>
                  </c:pt>
                  <c:pt idx="79">
                    <c:v>天津-昆明</c:v>
                  </c:pt>
                  <c:pt idx="80">
                    <c:v>天津-海拉尔</c:v>
                  </c:pt>
                  <c:pt idx="81">
                    <c:v>天津-常德-柳州</c:v>
                  </c:pt>
                  <c:pt idx="82">
                    <c:v>满洲里-哈尔滨</c:v>
                  </c:pt>
                  <c:pt idx="83">
                    <c:v>天津-呼和浩特</c:v>
                  </c:pt>
                  <c:pt idx="84">
                    <c:v>天津-银川</c:v>
                  </c:pt>
                  <c:pt idx="85">
                    <c:v>天津-大连</c:v>
                  </c:pt>
                  <c:pt idx="86">
                    <c:v>天津-青岛</c:v>
                  </c:pt>
                  <c:pt idx="87">
                    <c:v>天津-烟台</c:v>
                  </c:pt>
                  <c:pt idx="88">
                    <c:v>天津-长沙-昆明</c:v>
                  </c:pt>
                  <c:pt idx="89">
                    <c:v>天津-太原</c:v>
                  </c:pt>
                  <c:pt idx="90">
                    <c:v>天津-郑州</c:v>
                  </c:pt>
                  <c:pt idx="91">
                    <c:v>天津-哈尔滨</c:v>
                  </c:pt>
                  <c:pt idx="92">
                    <c:v>阿尔山-杭州</c:v>
                  </c:pt>
                  <c:pt idx="93">
                    <c:v>呼和浩特-长沙</c:v>
                  </c:pt>
                  <c:pt idx="94">
                    <c:v>石家庄-张家口</c:v>
                  </c:pt>
                  <c:pt idx="95">
                    <c:v>石家庄-呼和浩特-海拉尔</c:v>
                  </c:pt>
                  <c:pt idx="96">
                    <c:v>天津-西宁</c:v>
                  </c:pt>
                  <c:pt idx="97">
                    <c:v>太原-贵阳</c:v>
                  </c:pt>
                  <c:pt idx="98">
                    <c:v>天津-海拉尔</c:v>
                  </c:pt>
                  <c:pt idx="99">
                    <c:v>天津-沈阳</c:v>
                  </c:pt>
                  <c:pt idx="100">
                    <c:v>呼和浩特-巴彦淖尔-银川</c:v>
                  </c:pt>
                  <c:pt idx="101">
                    <c:v>北京首都-乌海</c:v>
                  </c:pt>
                  <c:pt idx="102">
                    <c:v>天津-哈尔滨</c:v>
                  </c:pt>
                  <c:pt idx="103">
                    <c:v>石家庄-南京-厦门</c:v>
                  </c:pt>
                  <c:pt idx="104">
                    <c:v>天津-张家界</c:v>
                  </c:pt>
                  <c:pt idx="105">
                    <c:v>天津-昆明</c:v>
                  </c:pt>
                  <c:pt idx="106">
                    <c:v>石家庄-南京-泉州</c:v>
                  </c:pt>
                  <c:pt idx="107">
                    <c:v>天津-包头</c:v>
                  </c:pt>
                  <c:pt idx="108">
                    <c:v>天津-鄂尔多斯</c:v>
                  </c:pt>
                  <c:pt idx="109">
                    <c:v>呼和浩特-石家庄</c:v>
                  </c:pt>
                  <c:pt idx="110">
                    <c:v>石家庄-秦皇岛北戴河</c:v>
                  </c:pt>
                  <c:pt idx="111">
                    <c:v>石家庄-张家口</c:v>
                  </c:pt>
                  <c:pt idx="112">
                    <c:v>天津-赤峰-海拉尔</c:v>
                  </c:pt>
                  <c:pt idx="113">
                    <c:v>通辽-济南</c:v>
                  </c:pt>
                  <c:pt idx="114">
                    <c:v>呼和浩特-西安-北海</c:v>
                  </c:pt>
                  <c:pt idx="115">
                    <c:v>呼和浩特-太原-济南</c:v>
                  </c:pt>
                  <c:pt idx="116">
                    <c:v>天津-郑州-海口</c:v>
                  </c:pt>
                  <c:pt idx="117">
                    <c:v>呼和浩特-天津-大连</c:v>
                  </c:pt>
                  <c:pt idx="118">
                    <c:v>呼和浩特-郑州-揭阳潮汕</c:v>
                  </c:pt>
                  <c:pt idx="119">
                    <c:v>天津-厦门</c:v>
                  </c:pt>
                  <c:pt idx="120">
                    <c:v>天津-哈尔滨</c:v>
                  </c:pt>
                  <c:pt idx="121">
                    <c:v>天津-黄山-海口</c:v>
                  </c:pt>
                  <c:pt idx="122">
                    <c:v>天津-长沙-遵义</c:v>
                  </c:pt>
                  <c:pt idx="123">
                    <c:v>天津-杭州-三亚</c:v>
                  </c:pt>
                  <c:pt idx="124">
                    <c:v>大同-天津</c:v>
                  </c:pt>
                  <c:pt idx="125">
                    <c:v>呼和浩特-长沙-海口</c:v>
                  </c:pt>
                  <c:pt idx="126">
                    <c:v>呼和浩特-满洲里</c:v>
                  </c:pt>
                  <c:pt idx="127">
                    <c:v>太原-重庆</c:v>
                  </c:pt>
                  <c:pt idx="128">
                    <c:v>太原-合肥-三亚</c:v>
                  </c:pt>
                  <c:pt idx="129">
                    <c:v>太原-温州-三亚</c:v>
                  </c:pt>
                  <c:pt idx="130">
                    <c:v>鄂尔多斯-石家庄-南昌</c:v>
                  </c:pt>
                  <c:pt idx="131">
                    <c:v>鄂尔多斯-石家庄-济南</c:v>
                  </c:pt>
                  <c:pt idx="132">
                    <c:v>鄂尔多斯-天津-长春</c:v>
                  </c:pt>
                  <c:pt idx="133">
                    <c:v>鄂尔多斯-银川-兰州</c:v>
                  </c:pt>
                  <c:pt idx="134">
                    <c:v>鄂尔多斯-杭州</c:v>
                  </c:pt>
                  <c:pt idx="135">
                    <c:v>鄂尔多斯-南京-厦门</c:v>
                  </c:pt>
                  <c:pt idx="136">
                    <c:v>呼和浩特-石家庄-无锡</c:v>
                  </c:pt>
                  <c:pt idx="137">
                    <c:v>天津-郑州-南宁</c:v>
                  </c:pt>
                  <c:pt idx="138">
                    <c:v>天津-济宁-武汉</c:v>
                  </c:pt>
                  <c:pt idx="139">
                    <c:v>天津-宁波-揭阳潮汕</c:v>
                  </c:pt>
                  <c:pt idx="140">
                    <c:v>天津-乌鲁木齐-喀什</c:v>
                  </c:pt>
                  <c:pt idx="141">
                    <c:v>天津-沈阳-佳木斯</c:v>
                  </c:pt>
                  <c:pt idx="142">
                    <c:v>天津-沈阳-牡丹江</c:v>
                  </c:pt>
                  <c:pt idx="143">
                    <c:v>呼和浩特-太原</c:v>
                  </c:pt>
                  <c:pt idx="144">
                    <c:v>天津-海口</c:v>
                  </c:pt>
                  <c:pt idx="145">
                    <c:v>鄂尔多斯-长沙-海口</c:v>
                  </c:pt>
                  <c:pt idx="146">
                    <c:v>鄂尔多斯-郑州-合肥</c:v>
                  </c:pt>
                  <c:pt idx="147">
                    <c:v>天津-三亚</c:v>
                  </c:pt>
                  <c:pt idx="148">
                    <c:v>天津-长沙</c:v>
                  </c:pt>
                  <c:pt idx="149">
                    <c:v>天津-石家庄</c:v>
                  </c:pt>
                  <c:pt idx="150">
                    <c:v>呼和浩特-海拉尔-哈尔滨</c:v>
                  </c:pt>
                  <c:pt idx="151">
                    <c:v>天津-长沙-昆明</c:v>
                  </c:pt>
                  <c:pt idx="152">
                    <c:v>天津-厦门</c:v>
                  </c:pt>
                  <c:pt idx="153">
                    <c:v>天津-泉州-海口</c:v>
                  </c:pt>
                  <c:pt idx="154">
                    <c:v>天津-重庆-三亚</c:v>
                  </c:pt>
                  <c:pt idx="155">
                    <c:v>天津-沈阳-延吉</c:v>
                  </c:pt>
                  <c:pt idx="156">
                    <c:v>邯郸-大连</c:v>
                  </c:pt>
                  <c:pt idx="157">
                    <c:v>石家庄-唐山</c:v>
                  </c:pt>
                  <c:pt idx="158">
                    <c:v>天津-郑州</c:v>
                  </c:pt>
                  <c:pt idx="159">
                    <c:v>石家庄-三亚</c:v>
                  </c:pt>
                  <c:pt idx="160">
                    <c:v>天津-武汉</c:v>
                  </c:pt>
                  <c:pt idx="161">
                    <c:v>阿拉善左旗-阿拉善右旗</c:v>
                  </c:pt>
                  <c:pt idx="162">
                    <c:v>阿拉善右旗-额济纳旗-阿拉善左旗</c:v>
                  </c:pt>
                  <c:pt idx="163">
                    <c:v>阿拉善左旗-呼和浩特</c:v>
                  </c:pt>
                  <c:pt idx="164">
                    <c:v>天津-呼和浩特-阿拉善左旗</c:v>
                  </c:pt>
                  <c:pt idx="165">
                    <c:v>石家庄-济宁-海口</c:v>
                  </c:pt>
                  <c:pt idx="166">
                    <c:v>石家庄-榆林</c:v>
                  </c:pt>
                  <c:pt idx="167">
                    <c:v>鄂尔多斯-重庆-贵阳</c:v>
                  </c:pt>
                  <c:pt idx="168">
                    <c:v>石家庄-杭州</c:v>
                  </c:pt>
                  <c:pt idx="169">
                    <c:v>石家庄-重庆</c:v>
                  </c:pt>
                  <c:pt idx="170">
                    <c:v>天津-海口</c:v>
                  </c:pt>
                  <c:pt idx="171">
                    <c:v>太原-南京-福州</c:v>
                  </c:pt>
                  <c:pt idx="172">
                    <c:v>石家庄-贵阳-昆明</c:v>
                  </c:pt>
                  <c:pt idx="173">
                    <c:v>石家庄-包头</c:v>
                  </c:pt>
                  <c:pt idx="174">
                    <c:v>阿拉善左旗-阿拉善右旗-额济纳旗</c:v>
                  </c:pt>
                </c:lvl>
                <c:lvl>
                  <c:pt idx="0">
                    <c:v>国航</c:v>
                  </c:pt>
                  <c:pt idx="1">
                    <c:v>国航</c:v>
                  </c:pt>
                  <c:pt idx="2">
                    <c:v>国航</c:v>
                  </c:pt>
                  <c:pt idx="3">
                    <c:v>国航</c:v>
                  </c:pt>
                  <c:pt idx="4">
                    <c:v>国航</c:v>
                  </c:pt>
                  <c:pt idx="5">
                    <c:v>国航</c:v>
                  </c:pt>
                  <c:pt idx="6">
                    <c:v>国航</c:v>
                  </c:pt>
                  <c:pt idx="7">
                    <c:v>深航</c:v>
                  </c:pt>
                  <c:pt idx="8">
                    <c:v>中联航</c:v>
                  </c:pt>
                  <c:pt idx="9">
                    <c:v>中联航</c:v>
                  </c:pt>
                  <c:pt idx="10">
                    <c:v>中联航</c:v>
                  </c:pt>
                  <c:pt idx="11">
                    <c:v>中联航</c:v>
                  </c:pt>
                  <c:pt idx="12">
                    <c:v>中联航</c:v>
                  </c:pt>
                  <c:pt idx="13">
                    <c:v>中联航</c:v>
                  </c:pt>
                  <c:pt idx="14">
                    <c:v>天津</c:v>
                  </c:pt>
                  <c:pt idx="15">
                    <c:v>天津</c:v>
                  </c:pt>
                  <c:pt idx="16">
                    <c:v>天津</c:v>
                  </c:pt>
                  <c:pt idx="17">
                    <c:v>天津</c:v>
                  </c:pt>
                  <c:pt idx="18">
                    <c:v>天津</c:v>
                  </c:pt>
                  <c:pt idx="19">
                    <c:v>天津</c:v>
                  </c:pt>
                  <c:pt idx="20">
                    <c:v>天津</c:v>
                  </c:pt>
                  <c:pt idx="21">
                    <c:v>天津</c:v>
                  </c:pt>
                  <c:pt idx="22">
                    <c:v>天津</c:v>
                  </c:pt>
                  <c:pt idx="23">
                    <c:v>幸福</c:v>
                  </c:pt>
                  <c:pt idx="24">
                    <c:v>厦航</c:v>
                  </c:pt>
                  <c:pt idx="25">
                    <c:v>奥凯</c:v>
                  </c:pt>
                  <c:pt idx="26">
                    <c:v>邮航</c:v>
                  </c:pt>
                  <c:pt idx="27">
                    <c:v>邮航</c:v>
                  </c:pt>
                  <c:pt idx="28">
                    <c:v>天津</c:v>
                  </c:pt>
                  <c:pt idx="29">
                    <c:v>天津</c:v>
                  </c:pt>
                  <c:pt idx="30">
                    <c:v>中联航</c:v>
                  </c:pt>
                  <c:pt idx="31">
                    <c:v>中联航</c:v>
                  </c:pt>
                  <c:pt idx="32">
                    <c:v>中联航</c:v>
                  </c:pt>
                  <c:pt idx="33">
                    <c:v>中联航</c:v>
                  </c:pt>
                  <c:pt idx="34">
                    <c:v>东航</c:v>
                  </c:pt>
                  <c:pt idx="35">
                    <c:v>天津</c:v>
                  </c:pt>
                  <c:pt idx="36">
                    <c:v>东航</c:v>
                  </c:pt>
                  <c:pt idx="37">
                    <c:v>河北</c:v>
                  </c:pt>
                  <c:pt idx="38">
                    <c:v>国航</c:v>
                  </c:pt>
                  <c:pt idx="39">
                    <c:v>国航</c:v>
                  </c:pt>
                  <c:pt idx="40">
                    <c:v>国航</c:v>
                  </c:pt>
                  <c:pt idx="41">
                    <c:v>东航</c:v>
                  </c:pt>
                  <c:pt idx="42">
                    <c:v>海航</c:v>
                  </c:pt>
                  <c:pt idx="43">
                    <c:v>海航</c:v>
                  </c:pt>
                  <c:pt idx="44">
                    <c:v>海航</c:v>
                  </c:pt>
                  <c:pt idx="45">
                    <c:v>天津</c:v>
                  </c:pt>
                  <c:pt idx="46">
                    <c:v>天津</c:v>
                  </c:pt>
                  <c:pt idx="47">
                    <c:v>天津</c:v>
                  </c:pt>
                  <c:pt idx="48">
                    <c:v>天津</c:v>
                  </c:pt>
                  <c:pt idx="49">
                    <c:v>天津</c:v>
                  </c:pt>
                  <c:pt idx="50">
                    <c:v>天津</c:v>
                  </c:pt>
                  <c:pt idx="51">
                    <c:v>天津</c:v>
                  </c:pt>
                  <c:pt idx="52">
                    <c:v>天津</c:v>
                  </c:pt>
                  <c:pt idx="53">
                    <c:v>首都</c:v>
                  </c:pt>
                  <c:pt idx="54">
                    <c:v>首都</c:v>
                  </c:pt>
                  <c:pt idx="55">
                    <c:v>首都</c:v>
                  </c:pt>
                  <c:pt idx="56">
                    <c:v>首都</c:v>
                  </c:pt>
                  <c:pt idx="57">
                    <c:v>首都</c:v>
                  </c:pt>
                  <c:pt idx="58">
                    <c:v>首都</c:v>
                  </c:pt>
                  <c:pt idx="59">
                    <c:v>河北</c:v>
                  </c:pt>
                  <c:pt idx="60">
                    <c:v>华夏</c:v>
                  </c:pt>
                  <c:pt idx="61">
                    <c:v>春秋</c:v>
                  </c:pt>
                  <c:pt idx="62">
                    <c:v>奥凯</c:v>
                  </c:pt>
                  <c:pt idx="63">
                    <c:v>奥凯</c:v>
                  </c:pt>
                  <c:pt idx="64">
                    <c:v>天津</c:v>
                  </c:pt>
                  <c:pt idx="65">
                    <c:v>首都</c:v>
                  </c:pt>
                  <c:pt idx="66">
                    <c:v>天津</c:v>
                  </c:pt>
                  <c:pt idx="67">
                    <c:v>天津</c:v>
                  </c:pt>
                  <c:pt idx="68">
                    <c:v>天津</c:v>
                  </c:pt>
                  <c:pt idx="69">
                    <c:v>天津</c:v>
                  </c:pt>
                  <c:pt idx="70">
                    <c:v>天津</c:v>
                  </c:pt>
                  <c:pt idx="71">
                    <c:v>天津</c:v>
                  </c:pt>
                  <c:pt idx="72">
                    <c:v>天津</c:v>
                  </c:pt>
                  <c:pt idx="73">
                    <c:v>河北</c:v>
                  </c:pt>
                  <c:pt idx="74">
                    <c:v>河北</c:v>
                  </c:pt>
                  <c:pt idx="75">
                    <c:v>河北</c:v>
                  </c:pt>
                  <c:pt idx="76">
                    <c:v>首都</c:v>
                  </c:pt>
                  <c:pt idx="77">
                    <c:v>天津</c:v>
                  </c:pt>
                  <c:pt idx="78">
                    <c:v>东航</c:v>
                  </c:pt>
                  <c:pt idx="79">
                    <c:v>奥凯</c:v>
                  </c:pt>
                  <c:pt idx="80">
                    <c:v>天津</c:v>
                  </c:pt>
                  <c:pt idx="81">
                    <c:v>天津</c:v>
                  </c:pt>
                  <c:pt idx="82">
                    <c:v>天津</c:v>
                  </c:pt>
                  <c:pt idx="83">
                    <c:v>厦航</c:v>
                  </c:pt>
                  <c:pt idx="84">
                    <c:v>厦航</c:v>
                  </c:pt>
                  <c:pt idx="85">
                    <c:v>厦航</c:v>
                  </c:pt>
                  <c:pt idx="86">
                    <c:v>厦航</c:v>
                  </c:pt>
                  <c:pt idx="87">
                    <c:v>厦航</c:v>
                  </c:pt>
                  <c:pt idx="88">
                    <c:v>厦航</c:v>
                  </c:pt>
                  <c:pt idx="89">
                    <c:v>厦航</c:v>
                  </c:pt>
                  <c:pt idx="90">
                    <c:v>厦航</c:v>
                  </c:pt>
                  <c:pt idx="91">
                    <c:v>厦航</c:v>
                  </c:pt>
                  <c:pt idx="92">
                    <c:v>首都</c:v>
                  </c:pt>
                  <c:pt idx="93">
                    <c:v>首都</c:v>
                  </c:pt>
                  <c:pt idx="94">
                    <c:v>河北</c:v>
                  </c:pt>
                  <c:pt idx="95">
                    <c:v>河北</c:v>
                  </c:pt>
                  <c:pt idx="96">
                    <c:v>奥凯</c:v>
                  </c:pt>
                  <c:pt idx="97">
                    <c:v>海航</c:v>
                  </c:pt>
                  <c:pt idx="98">
                    <c:v>海航</c:v>
                  </c:pt>
                  <c:pt idx="99">
                    <c:v>天津</c:v>
                  </c:pt>
                  <c:pt idx="100">
                    <c:v>天津</c:v>
                  </c:pt>
                  <c:pt idx="101">
                    <c:v>国航</c:v>
                  </c:pt>
                  <c:pt idx="102">
                    <c:v>奥凯</c:v>
                  </c:pt>
                  <c:pt idx="103">
                    <c:v>河北</c:v>
                  </c:pt>
                  <c:pt idx="104">
                    <c:v>奥凯</c:v>
                  </c:pt>
                  <c:pt idx="105">
                    <c:v>春秋</c:v>
                  </c:pt>
                  <c:pt idx="106">
                    <c:v>河北</c:v>
                  </c:pt>
                  <c:pt idx="107">
                    <c:v>天津</c:v>
                  </c:pt>
                  <c:pt idx="108">
                    <c:v>天津</c:v>
                  </c:pt>
                  <c:pt idx="109">
                    <c:v>天津</c:v>
                  </c:pt>
                  <c:pt idx="110">
                    <c:v>天津</c:v>
                  </c:pt>
                  <c:pt idx="111">
                    <c:v>天津</c:v>
                  </c:pt>
                  <c:pt idx="112">
                    <c:v>天津</c:v>
                  </c:pt>
                  <c:pt idx="113">
                    <c:v>天津</c:v>
                  </c:pt>
                  <c:pt idx="114">
                    <c:v>首都</c:v>
                  </c:pt>
                  <c:pt idx="115">
                    <c:v>天津</c:v>
                  </c:pt>
                  <c:pt idx="116">
                    <c:v>天津</c:v>
                  </c:pt>
                  <c:pt idx="117">
                    <c:v>天津</c:v>
                  </c:pt>
                  <c:pt idx="118">
                    <c:v>天津</c:v>
                  </c:pt>
                  <c:pt idx="119">
                    <c:v>天津</c:v>
                  </c:pt>
                  <c:pt idx="120">
                    <c:v>天津</c:v>
                  </c:pt>
                  <c:pt idx="121">
                    <c:v>天津</c:v>
                  </c:pt>
                  <c:pt idx="122">
                    <c:v>天津</c:v>
                  </c:pt>
                  <c:pt idx="123">
                    <c:v>国航</c:v>
                  </c:pt>
                  <c:pt idx="124">
                    <c:v>国航</c:v>
                  </c:pt>
                  <c:pt idx="125">
                    <c:v>国航</c:v>
                  </c:pt>
                  <c:pt idx="126">
                    <c:v>国航</c:v>
                  </c:pt>
                  <c:pt idx="127">
                    <c:v>东航</c:v>
                  </c:pt>
                  <c:pt idx="128">
                    <c:v>东航</c:v>
                  </c:pt>
                  <c:pt idx="129">
                    <c:v>东航</c:v>
                  </c:pt>
                  <c:pt idx="130">
                    <c:v>天津</c:v>
                  </c:pt>
                  <c:pt idx="131">
                    <c:v>天津</c:v>
                  </c:pt>
                  <c:pt idx="132">
                    <c:v>天津</c:v>
                  </c:pt>
                  <c:pt idx="133">
                    <c:v>天津</c:v>
                  </c:pt>
                  <c:pt idx="134">
                    <c:v>天津</c:v>
                  </c:pt>
                  <c:pt idx="135">
                    <c:v>天津</c:v>
                  </c:pt>
                  <c:pt idx="136">
                    <c:v>天津</c:v>
                  </c:pt>
                  <c:pt idx="137">
                    <c:v>天津</c:v>
                  </c:pt>
                  <c:pt idx="138">
                    <c:v>天津</c:v>
                  </c:pt>
                  <c:pt idx="139">
                    <c:v>天津</c:v>
                  </c:pt>
                  <c:pt idx="140">
                    <c:v>天津</c:v>
                  </c:pt>
                  <c:pt idx="141">
                    <c:v>天津</c:v>
                  </c:pt>
                  <c:pt idx="142">
                    <c:v>天津</c:v>
                  </c:pt>
                  <c:pt idx="143">
                    <c:v>天津</c:v>
                  </c:pt>
                  <c:pt idx="144">
                    <c:v>天津</c:v>
                  </c:pt>
                  <c:pt idx="145">
                    <c:v>天津</c:v>
                  </c:pt>
                  <c:pt idx="146">
                    <c:v>天津</c:v>
                  </c:pt>
                  <c:pt idx="147">
                    <c:v>天津</c:v>
                  </c:pt>
                  <c:pt idx="148">
                    <c:v>天津</c:v>
                  </c:pt>
                  <c:pt idx="149">
                    <c:v>天津</c:v>
                  </c:pt>
                  <c:pt idx="150">
                    <c:v>天津</c:v>
                  </c:pt>
                  <c:pt idx="151">
                    <c:v>厦航</c:v>
                  </c:pt>
                  <c:pt idx="152">
                    <c:v>奥凯</c:v>
                  </c:pt>
                  <c:pt idx="153">
                    <c:v>奥凯</c:v>
                  </c:pt>
                  <c:pt idx="154">
                    <c:v>奥凯</c:v>
                  </c:pt>
                  <c:pt idx="155">
                    <c:v>奥凯</c:v>
                  </c:pt>
                  <c:pt idx="156">
                    <c:v>华夏</c:v>
                  </c:pt>
                  <c:pt idx="157">
                    <c:v>春秋</c:v>
                  </c:pt>
                  <c:pt idx="158">
                    <c:v>邮航</c:v>
                  </c:pt>
                  <c:pt idx="159">
                    <c:v>中联航</c:v>
                  </c:pt>
                  <c:pt idx="160">
                    <c:v>厦航</c:v>
                  </c:pt>
                  <c:pt idx="161">
                    <c:v>奥凯</c:v>
                  </c:pt>
                  <c:pt idx="162">
                    <c:v>奥凯</c:v>
                  </c:pt>
                  <c:pt idx="163">
                    <c:v>奥凯</c:v>
                  </c:pt>
                  <c:pt idx="164">
                    <c:v>奥凯</c:v>
                  </c:pt>
                  <c:pt idx="165">
                    <c:v>首都</c:v>
                  </c:pt>
                  <c:pt idx="166">
                    <c:v>天津</c:v>
                  </c:pt>
                  <c:pt idx="167">
                    <c:v>天津</c:v>
                  </c:pt>
                  <c:pt idx="168">
                    <c:v>河北</c:v>
                  </c:pt>
                  <c:pt idx="169">
                    <c:v>河北</c:v>
                  </c:pt>
                  <c:pt idx="170">
                    <c:v>春秋</c:v>
                  </c:pt>
                  <c:pt idx="171">
                    <c:v>东航</c:v>
                  </c:pt>
                  <c:pt idx="172">
                    <c:v>河北</c:v>
                  </c:pt>
                  <c:pt idx="173">
                    <c:v>中联航</c:v>
                  </c:pt>
                  <c:pt idx="174">
                    <c:v>奥凯</c:v>
                  </c:pt>
                </c:lvl>
                <c:lvl>
                  <c:pt idx="0">
                    <c:v>357</c:v>
                  </c:pt>
                  <c:pt idx="1">
                    <c:v>358</c:v>
                  </c:pt>
                  <c:pt idx="2">
                    <c:v>359</c:v>
                  </c:pt>
                  <c:pt idx="3">
                    <c:v>360</c:v>
                  </c:pt>
                  <c:pt idx="4">
                    <c:v>361</c:v>
                  </c:pt>
                  <c:pt idx="5">
                    <c:v>362</c:v>
                  </c:pt>
                  <c:pt idx="6">
                    <c:v>363</c:v>
                  </c:pt>
                  <c:pt idx="7">
                    <c:v>364</c:v>
                  </c:pt>
                  <c:pt idx="8">
                    <c:v>365</c:v>
                  </c:pt>
                  <c:pt idx="9">
                    <c:v>366</c:v>
                  </c:pt>
                  <c:pt idx="10">
                    <c:v>367</c:v>
                  </c:pt>
                  <c:pt idx="11">
                    <c:v>368</c:v>
                  </c:pt>
                  <c:pt idx="12">
                    <c:v>369</c:v>
                  </c:pt>
                  <c:pt idx="13">
                    <c:v>370</c:v>
                  </c:pt>
                  <c:pt idx="14">
                    <c:v>371</c:v>
                  </c:pt>
                  <c:pt idx="15">
                    <c:v>372</c:v>
                  </c:pt>
                  <c:pt idx="16">
                    <c:v>373</c:v>
                  </c:pt>
                  <c:pt idx="17">
                    <c:v>374</c:v>
                  </c:pt>
                  <c:pt idx="18">
                    <c:v>375</c:v>
                  </c:pt>
                  <c:pt idx="19">
                    <c:v>376</c:v>
                  </c:pt>
                  <c:pt idx="20">
                    <c:v>377</c:v>
                  </c:pt>
                  <c:pt idx="21">
                    <c:v>378</c:v>
                  </c:pt>
                  <c:pt idx="22">
                    <c:v>379</c:v>
                  </c:pt>
                  <c:pt idx="23">
                    <c:v>380</c:v>
                  </c:pt>
                  <c:pt idx="24">
                    <c:v>381</c:v>
                  </c:pt>
                  <c:pt idx="25">
                    <c:v>382</c:v>
                  </c:pt>
                  <c:pt idx="26">
                    <c:v>383</c:v>
                  </c:pt>
                  <c:pt idx="27">
                    <c:v>384</c:v>
                  </c:pt>
                  <c:pt idx="28">
                    <c:v>385</c:v>
                  </c:pt>
                  <c:pt idx="29">
                    <c:v>386</c:v>
                  </c:pt>
                  <c:pt idx="30">
                    <c:v>387</c:v>
                  </c:pt>
                  <c:pt idx="31">
                    <c:v>388</c:v>
                  </c:pt>
                  <c:pt idx="32">
                    <c:v>389</c:v>
                  </c:pt>
                  <c:pt idx="33">
                    <c:v>390</c:v>
                  </c:pt>
                  <c:pt idx="34">
                    <c:v>391</c:v>
                  </c:pt>
                  <c:pt idx="35">
                    <c:v>392</c:v>
                  </c:pt>
                  <c:pt idx="36">
                    <c:v>393</c:v>
                  </c:pt>
                  <c:pt idx="37">
                    <c:v>394</c:v>
                  </c:pt>
                  <c:pt idx="38">
                    <c:v>395</c:v>
                  </c:pt>
                  <c:pt idx="39">
                    <c:v>396</c:v>
                  </c:pt>
                  <c:pt idx="40">
                    <c:v>397</c:v>
                  </c:pt>
                  <c:pt idx="41">
                    <c:v>398</c:v>
                  </c:pt>
                  <c:pt idx="42">
                    <c:v>399</c:v>
                  </c:pt>
                  <c:pt idx="43">
                    <c:v>400</c:v>
                  </c:pt>
                  <c:pt idx="44">
                    <c:v>401</c:v>
                  </c:pt>
                  <c:pt idx="45">
                    <c:v>402</c:v>
                  </c:pt>
                  <c:pt idx="46">
                    <c:v>403</c:v>
                  </c:pt>
                  <c:pt idx="47">
                    <c:v>404</c:v>
                  </c:pt>
                  <c:pt idx="48">
                    <c:v>405</c:v>
                  </c:pt>
                  <c:pt idx="49">
                    <c:v>406</c:v>
                  </c:pt>
                  <c:pt idx="50">
                    <c:v>407</c:v>
                  </c:pt>
                  <c:pt idx="51">
                    <c:v>408</c:v>
                  </c:pt>
                  <c:pt idx="52">
                    <c:v>409</c:v>
                  </c:pt>
                  <c:pt idx="53">
                    <c:v>410</c:v>
                  </c:pt>
                  <c:pt idx="54">
                    <c:v>411</c:v>
                  </c:pt>
                  <c:pt idx="55">
                    <c:v>412</c:v>
                  </c:pt>
                  <c:pt idx="56">
                    <c:v>413</c:v>
                  </c:pt>
                  <c:pt idx="57">
                    <c:v>414</c:v>
                  </c:pt>
                  <c:pt idx="58">
                    <c:v>415</c:v>
                  </c:pt>
                  <c:pt idx="59">
                    <c:v>416</c:v>
                  </c:pt>
                  <c:pt idx="60">
                    <c:v>417</c:v>
                  </c:pt>
                  <c:pt idx="61">
                    <c:v>418</c:v>
                  </c:pt>
                  <c:pt idx="62">
                    <c:v>419</c:v>
                  </c:pt>
                  <c:pt idx="63">
                    <c:v>420</c:v>
                  </c:pt>
                  <c:pt idx="64">
                    <c:v>421</c:v>
                  </c:pt>
                  <c:pt idx="65">
                    <c:v>422</c:v>
                  </c:pt>
                  <c:pt idx="66">
                    <c:v>423</c:v>
                  </c:pt>
                  <c:pt idx="67">
                    <c:v>424</c:v>
                  </c:pt>
                  <c:pt idx="68">
                    <c:v>425</c:v>
                  </c:pt>
                  <c:pt idx="69">
                    <c:v>426</c:v>
                  </c:pt>
                  <c:pt idx="70">
                    <c:v>427</c:v>
                  </c:pt>
                  <c:pt idx="71">
                    <c:v>428</c:v>
                  </c:pt>
                  <c:pt idx="72">
                    <c:v>429</c:v>
                  </c:pt>
                  <c:pt idx="73">
                    <c:v>430</c:v>
                  </c:pt>
                  <c:pt idx="74">
                    <c:v>431</c:v>
                  </c:pt>
                  <c:pt idx="75">
                    <c:v>432</c:v>
                  </c:pt>
                  <c:pt idx="76">
                    <c:v>433</c:v>
                  </c:pt>
                  <c:pt idx="77">
                    <c:v>434</c:v>
                  </c:pt>
                  <c:pt idx="78">
                    <c:v>435</c:v>
                  </c:pt>
                  <c:pt idx="79">
                    <c:v>436</c:v>
                  </c:pt>
                  <c:pt idx="80">
                    <c:v>437</c:v>
                  </c:pt>
                  <c:pt idx="81">
                    <c:v>438</c:v>
                  </c:pt>
                  <c:pt idx="82">
                    <c:v>439</c:v>
                  </c:pt>
                  <c:pt idx="83">
                    <c:v>440</c:v>
                  </c:pt>
                  <c:pt idx="84">
                    <c:v>441</c:v>
                  </c:pt>
                  <c:pt idx="85">
                    <c:v>442</c:v>
                  </c:pt>
                  <c:pt idx="86">
                    <c:v>443</c:v>
                  </c:pt>
                  <c:pt idx="87">
                    <c:v>444</c:v>
                  </c:pt>
                  <c:pt idx="88">
                    <c:v>445</c:v>
                  </c:pt>
                  <c:pt idx="89">
                    <c:v>446</c:v>
                  </c:pt>
                  <c:pt idx="90">
                    <c:v>447</c:v>
                  </c:pt>
                  <c:pt idx="91">
                    <c:v>448</c:v>
                  </c:pt>
                  <c:pt idx="92">
                    <c:v>449</c:v>
                  </c:pt>
                  <c:pt idx="93">
                    <c:v>450</c:v>
                  </c:pt>
                  <c:pt idx="94">
                    <c:v>451</c:v>
                  </c:pt>
                  <c:pt idx="95">
                    <c:v>452</c:v>
                  </c:pt>
                  <c:pt idx="96">
                    <c:v>453</c:v>
                  </c:pt>
                  <c:pt idx="97">
                    <c:v>454</c:v>
                  </c:pt>
                  <c:pt idx="98">
                    <c:v>455</c:v>
                  </c:pt>
                  <c:pt idx="99">
                    <c:v>456</c:v>
                  </c:pt>
                  <c:pt idx="100">
                    <c:v>457</c:v>
                  </c:pt>
                  <c:pt idx="101">
                    <c:v>458</c:v>
                  </c:pt>
                  <c:pt idx="102">
                    <c:v>459</c:v>
                  </c:pt>
                  <c:pt idx="103">
                    <c:v>460</c:v>
                  </c:pt>
                  <c:pt idx="104">
                    <c:v>461</c:v>
                  </c:pt>
                  <c:pt idx="105">
                    <c:v>462</c:v>
                  </c:pt>
                  <c:pt idx="106">
                    <c:v>463</c:v>
                  </c:pt>
                  <c:pt idx="107">
                    <c:v>464</c:v>
                  </c:pt>
                  <c:pt idx="108">
                    <c:v>465</c:v>
                  </c:pt>
                  <c:pt idx="109">
                    <c:v>466</c:v>
                  </c:pt>
                  <c:pt idx="110">
                    <c:v>467</c:v>
                  </c:pt>
                  <c:pt idx="111">
                    <c:v>468</c:v>
                  </c:pt>
                  <c:pt idx="112">
                    <c:v>469</c:v>
                  </c:pt>
                  <c:pt idx="113">
                    <c:v>470</c:v>
                  </c:pt>
                  <c:pt idx="114">
                    <c:v>471</c:v>
                  </c:pt>
                  <c:pt idx="115">
                    <c:v>472</c:v>
                  </c:pt>
                  <c:pt idx="116">
                    <c:v>473</c:v>
                  </c:pt>
                  <c:pt idx="117">
                    <c:v>474</c:v>
                  </c:pt>
                  <c:pt idx="118">
                    <c:v>475</c:v>
                  </c:pt>
                  <c:pt idx="119">
                    <c:v>476</c:v>
                  </c:pt>
                  <c:pt idx="120">
                    <c:v>477</c:v>
                  </c:pt>
                  <c:pt idx="121">
                    <c:v>478</c:v>
                  </c:pt>
                  <c:pt idx="122">
                    <c:v>479</c:v>
                  </c:pt>
                  <c:pt idx="123">
                    <c:v>480</c:v>
                  </c:pt>
                  <c:pt idx="124">
                    <c:v>481</c:v>
                  </c:pt>
                  <c:pt idx="125">
                    <c:v>482</c:v>
                  </c:pt>
                  <c:pt idx="126">
                    <c:v>483</c:v>
                  </c:pt>
                  <c:pt idx="127">
                    <c:v>484</c:v>
                  </c:pt>
                  <c:pt idx="128">
                    <c:v>485</c:v>
                  </c:pt>
                  <c:pt idx="129">
                    <c:v>486</c:v>
                  </c:pt>
                  <c:pt idx="130">
                    <c:v>487</c:v>
                  </c:pt>
                  <c:pt idx="131">
                    <c:v>488</c:v>
                  </c:pt>
                  <c:pt idx="132">
                    <c:v>489</c:v>
                  </c:pt>
                  <c:pt idx="133">
                    <c:v>490</c:v>
                  </c:pt>
                  <c:pt idx="134">
                    <c:v>491</c:v>
                  </c:pt>
                  <c:pt idx="135">
                    <c:v>492</c:v>
                  </c:pt>
                  <c:pt idx="136">
                    <c:v>493</c:v>
                  </c:pt>
                  <c:pt idx="137">
                    <c:v>494</c:v>
                  </c:pt>
                  <c:pt idx="138">
                    <c:v>495</c:v>
                  </c:pt>
                  <c:pt idx="139">
                    <c:v>496</c:v>
                  </c:pt>
                  <c:pt idx="140">
                    <c:v>497</c:v>
                  </c:pt>
                  <c:pt idx="141">
                    <c:v>498</c:v>
                  </c:pt>
                  <c:pt idx="142">
                    <c:v>499</c:v>
                  </c:pt>
                  <c:pt idx="143">
                    <c:v>500</c:v>
                  </c:pt>
                  <c:pt idx="144">
                    <c:v>501</c:v>
                  </c:pt>
                  <c:pt idx="145">
                    <c:v>502</c:v>
                  </c:pt>
                  <c:pt idx="146">
                    <c:v>503</c:v>
                  </c:pt>
                  <c:pt idx="147">
                    <c:v>504</c:v>
                  </c:pt>
                  <c:pt idx="148">
                    <c:v>505</c:v>
                  </c:pt>
                  <c:pt idx="149">
                    <c:v>506</c:v>
                  </c:pt>
                  <c:pt idx="150">
                    <c:v>507</c:v>
                  </c:pt>
                  <c:pt idx="151">
                    <c:v>508</c:v>
                  </c:pt>
                  <c:pt idx="152">
                    <c:v>509</c:v>
                  </c:pt>
                  <c:pt idx="153">
                    <c:v>510</c:v>
                  </c:pt>
                  <c:pt idx="154">
                    <c:v>511</c:v>
                  </c:pt>
                  <c:pt idx="155">
                    <c:v>512</c:v>
                  </c:pt>
                  <c:pt idx="156">
                    <c:v>513</c:v>
                  </c:pt>
                  <c:pt idx="157">
                    <c:v>514</c:v>
                  </c:pt>
                  <c:pt idx="158">
                    <c:v>515</c:v>
                  </c:pt>
                  <c:pt idx="159">
                    <c:v>516</c:v>
                  </c:pt>
                  <c:pt idx="160">
                    <c:v>517</c:v>
                  </c:pt>
                  <c:pt idx="161">
                    <c:v>518</c:v>
                  </c:pt>
                  <c:pt idx="162">
                    <c:v>519</c:v>
                  </c:pt>
                  <c:pt idx="163">
                    <c:v>520</c:v>
                  </c:pt>
                  <c:pt idx="164">
                    <c:v>521</c:v>
                  </c:pt>
                  <c:pt idx="165">
                    <c:v>522</c:v>
                  </c:pt>
                  <c:pt idx="166">
                    <c:v>523</c:v>
                  </c:pt>
                  <c:pt idx="167">
                    <c:v>524</c:v>
                  </c:pt>
                  <c:pt idx="168">
                    <c:v>525</c:v>
                  </c:pt>
                  <c:pt idx="169">
                    <c:v>526</c:v>
                  </c:pt>
                  <c:pt idx="170">
                    <c:v>527</c:v>
                  </c:pt>
                  <c:pt idx="171">
                    <c:v>528</c:v>
                  </c:pt>
                  <c:pt idx="172">
                    <c:v>529</c:v>
                  </c:pt>
                  <c:pt idx="173">
                    <c:v>530</c:v>
                  </c:pt>
                  <c:pt idx="174">
                    <c:v>531</c:v>
                  </c:pt>
                </c:lvl>
              </c:multiLvlStrCache>
            </c:multiLvlStrRef>
          </c:cat>
          <c:val>
            <c:numRef>
              <c:f>登记!$I$360:$I$534</c:f>
              <c:numCache>
                <c:formatCode>General</c:formatCode>
                <c:ptCount val="1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30">
                  <c:v>0</c:v>
                </c:pt>
                <c:pt idx="34">
                  <c:v>0</c:v>
                </c:pt>
                <c:pt idx="35">
                  <c:v>0</c:v>
                </c:pt>
                <c:pt idx="36">
                  <c:v>0</c:v>
                </c:pt>
                <c:pt idx="37">
                  <c:v>0</c:v>
                </c:pt>
                <c:pt idx="38">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123">
                  <c:v>0</c:v>
                </c:pt>
              </c:numCache>
            </c:numRef>
          </c:val>
          <c:extLst>
            <c:ext xmlns:c16="http://schemas.microsoft.com/office/drawing/2014/chart" uri="{C3380CC4-5D6E-409C-BE32-E72D297353CC}">
              <c16:uniqueId val="{00000002-86E0-4034-A28E-A4CE24EE6D4B}"/>
            </c:ext>
          </c:extLst>
        </c:ser>
        <c:ser>
          <c:idx val="3"/>
          <c:order val="3"/>
          <c:tx>
            <c:v>登记!#REF!</c:v>
          </c:tx>
          <c:spPr>
            <a:solidFill>
              <a:srgbClr val="CCFFFF"/>
            </a:solidFill>
            <a:ln w="12700">
              <a:solidFill>
                <a:srgbClr val="000000"/>
              </a:solidFill>
              <a:prstDash val="solid"/>
            </a:ln>
          </c:spPr>
          <c:invertIfNegative val="0"/>
          <c:cat>
            <c:multiLvlStrRef>
              <c:f>登记!$A$360:$F$534</c:f>
              <c:multiLvlStrCache>
                <c:ptCount val="175"/>
                <c:lvl>
                  <c:pt idx="0">
                    <c:v>2013/1/1</c:v>
                  </c:pt>
                  <c:pt idx="1">
                    <c:v>2013/1/1</c:v>
                  </c:pt>
                  <c:pt idx="2">
                    <c:v>2013/1/1</c:v>
                  </c:pt>
                  <c:pt idx="3">
                    <c:v>2013/1/1</c:v>
                  </c:pt>
                  <c:pt idx="4">
                    <c:v>2013/1/1</c:v>
                  </c:pt>
                  <c:pt idx="5">
                    <c:v>2013/1/1</c:v>
                  </c:pt>
                  <c:pt idx="6">
                    <c:v>2013/1/1</c:v>
                  </c:pt>
                  <c:pt idx="7">
                    <c:v>2013/1/1</c:v>
                  </c:pt>
                  <c:pt idx="8">
                    <c:v>2013/1/1</c:v>
                  </c:pt>
                  <c:pt idx="9">
                    <c:v>2013/1/1</c:v>
                  </c:pt>
                  <c:pt idx="10">
                    <c:v>2013/1/1</c:v>
                  </c:pt>
                  <c:pt idx="11">
                    <c:v>2013/1/1</c:v>
                  </c:pt>
                  <c:pt idx="12">
                    <c:v>2013/1/1</c:v>
                  </c:pt>
                  <c:pt idx="13">
                    <c:v>2013/1/1</c:v>
                  </c:pt>
                  <c:pt idx="14">
                    <c:v>2013/1/1</c:v>
                  </c:pt>
                  <c:pt idx="15">
                    <c:v>2013/1/1</c:v>
                  </c:pt>
                  <c:pt idx="16">
                    <c:v>2013/1/1</c:v>
                  </c:pt>
                  <c:pt idx="17">
                    <c:v>2013/1/1</c:v>
                  </c:pt>
                  <c:pt idx="18">
                    <c:v>2013/1/1</c:v>
                  </c:pt>
                  <c:pt idx="19">
                    <c:v>2013/1/1</c:v>
                  </c:pt>
                  <c:pt idx="20">
                    <c:v>2013/1/1</c:v>
                  </c:pt>
                  <c:pt idx="21">
                    <c:v>2013/1/1</c:v>
                  </c:pt>
                  <c:pt idx="22">
                    <c:v>2013/1/1</c:v>
                  </c:pt>
                  <c:pt idx="23">
                    <c:v>2013/1/1</c:v>
                  </c:pt>
                  <c:pt idx="24">
                    <c:v>2013/1/1</c:v>
                  </c:pt>
                  <c:pt idx="25">
                    <c:v>2013/1/1</c:v>
                  </c:pt>
                  <c:pt idx="26">
                    <c:v>2013/1/18</c:v>
                  </c:pt>
                  <c:pt idx="27">
                    <c:v>2013/1/26</c:v>
                  </c:pt>
                  <c:pt idx="28">
                    <c:v>2013/1/25</c:v>
                  </c:pt>
                  <c:pt idx="29">
                    <c:v>2013/1/25</c:v>
                  </c:pt>
                  <c:pt idx="30">
                    <c:v>2013/1/15</c:v>
                  </c:pt>
                  <c:pt idx="31">
                    <c:v>2013/1/15</c:v>
                  </c:pt>
                  <c:pt idx="32">
                    <c:v>2013/1/15</c:v>
                  </c:pt>
                  <c:pt idx="33">
                    <c:v>2013/1/15</c:v>
                  </c:pt>
                  <c:pt idx="34">
                    <c:v>2013/1/20</c:v>
                  </c:pt>
                  <c:pt idx="35">
                    <c:v>2013/1/25</c:v>
                  </c:pt>
                  <c:pt idx="36">
                    <c:v>2013/3/7</c:v>
                  </c:pt>
                  <c:pt idx="37">
                    <c:v>2013/3/7</c:v>
                  </c:pt>
                  <c:pt idx="38">
                    <c:v>2013/3/31</c:v>
                  </c:pt>
                  <c:pt idx="39">
                    <c:v>2013/3/31</c:v>
                  </c:pt>
                  <c:pt idx="40">
                    <c:v>2013/3/31</c:v>
                  </c:pt>
                  <c:pt idx="41">
                    <c:v>2013/4/15</c:v>
                  </c:pt>
                  <c:pt idx="42">
                    <c:v>2013/3/31</c:v>
                  </c:pt>
                  <c:pt idx="43">
                    <c:v>2013/3/31</c:v>
                  </c:pt>
                  <c:pt idx="44">
                    <c:v>2013/3/31</c:v>
                  </c:pt>
                  <c:pt idx="45">
                    <c:v>2013/3/31</c:v>
                  </c:pt>
                  <c:pt idx="46">
                    <c:v>2013/3/31</c:v>
                  </c:pt>
                  <c:pt idx="47">
                    <c:v>2013/3/31</c:v>
                  </c:pt>
                  <c:pt idx="48">
                    <c:v>2013/3/31</c:v>
                  </c:pt>
                  <c:pt idx="49">
                    <c:v>2013/3/31</c:v>
                  </c:pt>
                  <c:pt idx="50">
                    <c:v>2013/3/31</c:v>
                  </c:pt>
                  <c:pt idx="51">
                    <c:v>2013/3/31</c:v>
                  </c:pt>
                  <c:pt idx="52">
                    <c:v>2013/3/31</c:v>
                  </c:pt>
                  <c:pt idx="53">
                    <c:v>2013/3/31</c:v>
                  </c:pt>
                  <c:pt idx="54">
                    <c:v>2013/3/31</c:v>
                  </c:pt>
                  <c:pt idx="55">
                    <c:v>2013/3/31</c:v>
                  </c:pt>
                  <c:pt idx="56">
                    <c:v>2013/3/31</c:v>
                  </c:pt>
                  <c:pt idx="57">
                    <c:v>2013/5/1</c:v>
                  </c:pt>
                  <c:pt idx="58">
                    <c:v>2013/5/1</c:v>
                  </c:pt>
                  <c:pt idx="59">
                    <c:v>2013/3/31</c:v>
                  </c:pt>
                  <c:pt idx="60">
                    <c:v>2013/7/1</c:v>
                  </c:pt>
                  <c:pt idx="61">
                    <c:v>2013/3/31</c:v>
                  </c:pt>
                  <c:pt idx="62">
                    <c:v>2013/3/31</c:v>
                  </c:pt>
                  <c:pt idx="63">
                    <c:v>2013/3/31</c:v>
                  </c:pt>
                  <c:pt idx="64">
                    <c:v>2013/3/31</c:v>
                  </c:pt>
                  <c:pt idx="65">
                    <c:v>2013/5/13</c:v>
                  </c:pt>
                  <c:pt idx="66">
                    <c:v>2013/5/1</c:v>
                  </c:pt>
                  <c:pt idx="67">
                    <c:v>2013/5/1</c:v>
                  </c:pt>
                  <c:pt idx="68">
                    <c:v>2013/5/1</c:v>
                  </c:pt>
                  <c:pt idx="69">
                    <c:v>2013/5/1</c:v>
                  </c:pt>
                  <c:pt idx="70">
                    <c:v>2013/5/1</c:v>
                  </c:pt>
                  <c:pt idx="71">
                    <c:v>2013/6/1</c:v>
                  </c:pt>
                  <c:pt idx="72">
                    <c:v>2013/5/13</c:v>
                  </c:pt>
                  <c:pt idx="73">
                    <c:v>2013/5/10</c:v>
                  </c:pt>
                  <c:pt idx="74">
                    <c:v>2013/5/10</c:v>
                  </c:pt>
                  <c:pt idx="75">
                    <c:v>2013/6/1</c:v>
                  </c:pt>
                  <c:pt idx="76">
                    <c:v>2013/5/15</c:v>
                  </c:pt>
                  <c:pt idx="77">
                    <c:v>2013/5/27</c:v>
                  </c:pt>
                  <c:pt idx="78">
                    <c:v>2013/7/1</c:v>
                  </c:pt>
                  <c:pt idx="79">
                    <c:v>2013/6/11</c:v>
                  </c:pt>
                  <c:pt idx="80">
                    <c:v>2013/6/27</c:v>
                  </c:pt>
                  <c:pt idx="81">
                    <c:v>2013/6/20</c:v>
                  </c:pt>
                  <c:pt idx="82">
                    <c:v>2013/6/10</c:v>
                  </c:pt>
                  <c:pt idx="83">
                    <c:v>2013/6/20</c:v>
                  </c:pt>
                  <c:pt idx="84">
                    <c:v>2013/6/20</c:v>
                  </c:pt>
                  <c:pt idx="85">
                    <c:v>2013/6/20</c:v>
                  </c:pt>
                  <c:pt idx="86">
                    <c:v>2013/6/20</c:v>
                  </c:pt>
                  <c:pt idx="87">
                    <c:v>2013/6/20</c:v>
                  </c:pt>
                  <c:pt idx="88">
                    <c:v>2013/6/20</c:v>
                  </c:pt>
                  <c:pt idx="89">
                    <c:v>2013/6/20</c:v>
                  </c:pt>
                  <c:pt idx="90">
                    <c:v>2013/6/20</c:v>
                  </c:pt>
                  <c:pt idx="91">
                    <c:v>2013/6/20</c:v>
                  </c:pt>
                  <c:pt idx="92">
                    <c:v>2013/7/1</c:v>
                  </c:pt>
                  <c:pt idx="93">
                    <c:v>2013/7/1</c:v>
                  </c:pt>
                  <c:pt idx="94">
                    <c:v>2013/7/1</c:v>
                  </c:pt>
                  <c:pt idx="95">
                    <c:v>2013/6/20</c:v>
                  </c:pt>
                  <c:pt idx="96">
                    <c:v>2013/7/1</c:v>
                  </c:pt>
                  <c:pt idx="97">
                    <c:v>2013/7/1</c:v>
                  </c:pt>
                  <c:pt idx="98">
                    <c:v>2013/7/1</c:v>
                  </c:pt>
                  <c:pt idx="99">
                    <c:v>2013/7/1</c:v>
                  </c:pt>
                  <c:pt idx="100">
                    <c:v>2013/6/28</c:v>
                  </c:pt>
                  <c:pt idx="101">
                    <c:v>2013/7/1</c:v>
                  </c:pt>
                  <c:pt idx="102">
                    <c:v>2013/7/10</c:v>
                  </c:pt>
                  <c:pt idx="103">
                    <c:v>2013/8/26</c:v>
                  </c:pt>
                  <c:pt idx="104">
                    <c:v>2013/9/1</c:v>
                  </c:pt>
                  <c:pt idx="105">
                    <c:v>2013/9/15</c:v>
                  </c:pt>
                  <c:pt idx="106">
                    <c:v>2013/10/16</c:v>
                  </c:pt>
                  <c:pt idx="107">
                    <c:v>2013/9/1</c:v>
                  </c:pt>
                  <c:pt idx="108">
                    <c:v>2013/9/20</c:v>
                  </c:pt>
                  <c:pt idx="109">
                    <c:v>2013/9/15</c:v>
                  </c:pt>
                  <c:pt idx="110">
                    <c:v>2013/9/15</c:v>
                  </c:pt>
                  <c:pt idx="111">
                    <c:v>2013/9/15</c:v>
                  </c:pt>
                  <c:pt idx="112">
                    <c:v>2013/9/20</c:v>
                  </c:pt>
                  <c:pt idx="113">
                    <c:v>2013/9/17</c:v>
                  </c:pt>
                  <c:pt idx="114">
                    <c:v>2013/9/15</c:v>
                  </c:pt>
                  <c:pt idx="115">
                    <c:v>2013/9/15</c:v>
                  </c:pt>
                  <c:pt idx="116">
                    <c:v>2013/9/15</c:v>
                  </c:pt>
                  <c:pt idx="117">
                    <c:v>2013/9/15</c:v>
                  </c:pt>
                  <c:pt idx="118">
                    <c:v>2013/9/15</c:v>
                  </c:pt>
                  <c:pt idx="119">
                    <c:v>2013/9/15</c:v>
                  </c:pt>
                  <c:pt idx="120">
                    <c:v>2013/9/15</c:v>
                  </c:pt>
                  <c:pt idx="121">
                    <c:v>2013/9/15</c:v>
                  </c:pt>
                  <c:pt idx="122">
                    <c:v>2013/9/19</c:v>
                  </c:pt>
                  <c:pt idx="123">
                    <c:v>2013/10/27</c:v>
                  </c:pt>
                  <c:pt idx="124">
                    <c:v>2013/12/1</c:v>
                  </c:pt>
                  <c:pt idx="125">
                    <c:v>2013/10/27</c:v>
                  </c:pt>
                  <c:pt idx="126">
                    <c:v>2013/10/27</c:v>
                  </c:pt>
                  <c:pt idx="127">
                    <c:v>2013/10/27</c:v>
                  </c:pt>
                  <c:pt idx="128">
                    <c:v>2013/11/15</c:v>
                  </c:pt>
                  <c:pt idx="129">
                    <c:v>2013/10/27</c:v>
                  </c:pt>
                  <c:pt idx="130">
                    <c:v>2013/10/27</c:v>
                  </c:pt>
                  <c:pt idx="131">
                    <c:v>2013/10/27</c:v>
                  </c:pt>
                  <c:pt idx="132">
                    <c:v>2013/10/27</c:v>
                  </c:pt>
                  <c:pt idx="133">
                    <c:v>2013/10/27</c:v>
                  </c:pt>
                  <c:pt idx="134">
                    <c:v>2013/10/27</c:v>
                  </c:pt>
                  <c:pt idx="135">
                    <c:v>2013/10/27</c:v>
                  </c:pt>
                  <c:pt idx="136">
                    <c:v>2013/10/27</c:v>
                  </c:pt>
                  <c:pt idx="137">
                    <c:v>2013/10/27</c:v>
                  </c:pt>
                  <c:pt idx="138">
                    <c:v>2013/10/27</c:v>
                  </c:pt>
                  <c:pt idx="139">
                    <c:v>2013/10/27</c:v>
                  </c:pt>
                  <c:pt idx="140">
                    <c:v>2013/10/27</c:v>
                  </c:pt>
                  <c:pt idx="141">
                    <c:v>2013/10/27</c:v>
                  </c:pt>
                  <c:pt idx="142">
                    <c:v>2013/10/27</c:v>
                  </c:pt>
                  <c:pt idx="143">
                    <c:v>2013/10/27</c:v>
                  </c:pt>
                  <c:pt idx="144">
                    <c:v>2013/10/27</c:v>
                  </c:pt>
                  <c:pt idx="145">
                    <c:v>2013/10/27</c:v>
                  </c:pt>
                  <c:pt idx="146">
                    <c:v>2013/10/27</c:v>
                  </c:pt>
                  <c:pt idx="147">
                    <c:v>2013/10/27</c:v>
                  </c:pt>
                  <c:pt idx="148">
                    <c:v>2013/10/27</c:v>
                  </c:pt>
                  <c:pt idx="149">
                    <c:v>2013/10/27</c:v>
                  </c:pt>
                  <c:pt idx="150">
                    <c:v>2013/10/27</c:v>
                  </c:pt>
                  <c:pt idx="151">
                    <c:v>2013/10/27</c:v>
                  </c:pt>
                  <c:pt idx="152">
                    <c:v>2013/10/27</c:v>
                  </c:pt>
                  <c:pt idx="153">
                    <c:v>2013/10/27</c:v>
                  </c:pt>
                  <c:pt idx="154">
                    <c:v>2013/10/27</c:v>
                  </c:pt>
                  <c:pt idx="155">
                    <c:v>2013/10/27</c:v>
                  </c:pt>
                  <c:pt idx="156">
                    <c:v>2013/10/27</c:v>
                  </c:pt>
                  <c:pt idx="157">
                    <c:v>2013/10/27</c:v>
                  </c:pt>
                  <c:pt idx="158">
                    <c:v>2013/10/27</c:v>
                  </c:pt>
                  <c:pt idx="159">
                    <c:v>2013/10/27</c:v>
                  </c:pt>
                  <c:pt idx="160">
                    <c:v>2013/11/10</c:v>
                  </c:pt>
                  <c:pt idx="161">
                    <c:v>2013/11/7</c:v>
                  </c:pt>
                  <c:pt idx="162">
                    <c:v>2013/11/7</c:v>
                  </c:pt>
                  <c:pt idx="163">
                    <c:v>2013/11/7</c:v>
                  </c:pt>
                  <c:pt idx="164">
                    <c:v>2013/11/18</c:v>
                  </c:pt>
                  <c:pt idx="165">
                    <c:v>2013/12/5</c:v>
                  </c:pt>
                  <c:pt idx="166">
                    <c:v>2013/12/2</c:v>
                  </c:pt>
                  <c:pt idx="167">
                    <c:v>2013/12/10</c:v>
                  </c:pt>
                  <c:pt idx="168">
                    <c:v>2013/12/10</c:v>
                  </c:pt>
                  <c:pt idx="169">
                    <c:v>2014/1/10</c:v>
                  </c:pt>
                  <c:pt idx="170">
                    <c:v>2014/1/26</c:v>
                  </c:pt>
                  <c:pt idx="171">
                    <c:v>2014/2/10</c:v>
                  </c:pt>
                  <c:pt idx="172">
                    <c:v>2014/3/1</c:v>
                  </c:pt>
                  <c:pt idx="173">
                    <c:v>2014/3/1</c:v>
                  </c:pt>
                  <c:pt idx="174">
                    <c:v>2014/3/12</c:v>
                  </c:pt>
                </c:lvl>
                <c:lvl>
                  <c:pt idx="0">
                    <c:v>14</c:v>
                  </c:pt>
                  <c:pt idx="1">
                    <c:v>4</c:v>
                  </c:pt>
                  <c:pt idx="2">
                    <c:v>14</c:v>
                  </c:pt>
                  <c:pt idx="3">
                    <c:v>14</c:v>
                  </c:pt>
                  <c:pt idx="4">
                    <c:v>28</c:v>
                  </c:pt>
                  <c:pt idx="5">
                    <c:v>14</c:v>
                  </c:pt>
                  <c:pt idx="6">
                    <c:v>14</c:v>
                  </c:pt>
                  <c:pt idx="7">
                    <c:v>14</c:v>
                  </c:pt>
                  <c:pt idx="8">
                    <c:v>14</c:v>
                  </c:pt>
                  <c:pt idx="9">
                    <c:v>84</c:v>
                  </c:pt>
                  <c:pt idx="10">
                    <c:v>56</c:v>
                  </c:pt>
                  <c:pt idx="11">
                    <c:v>42</c:v>
                  </c:pt>
                  <c:pt idx="12">
                    <c:v>56</c:v>
                  </c:pt>
                  <c:pt idx="13">
                    <c:v>14</c:v>
                  </c:pt>
                  <c:pt idx="14">
                    <c:v>14</c:v>
                  </c:pt>
                  <c:pt idx="15">
                    <c:v>14</c:v>
                  </c:pt>
                  <c:pt idx="16">
                    <c:v>14</c:v>
                  </c:pt>
                  <c:pt idx="17">
                    <c:v>14</c:v>
                  </c:pt>
                  <c:pt idx="18">
                    <c:v>28</c:v>
                  </c:pt>
                  <c:pt idx="19">
                    <c:v>28</c:v>
                  </c:pt>
                  <c:pt idx="20">
                    <c:v>28</c:v>
                  </c:pt>
                  <c:pt idx="21">
                    <c:v>14</c:v>
                  </c:pt>
                  <c:pt idx="22">
                    <c:v>14</c:v>
                  </c:pt>
                  <c:pt idx="23">
                    <c:v>14</c:v>
                  </c:pt>
                  <c:pt idx="24">
                    <c:v>14</c:v>
                  </c:pt>
                  <c:pt idx="25">
                    <c:v>14</c:v>
                  </c:pt>
                  <c:pt idx="26">
                    <c:v>1</c:v>
                  </c:pt>
                  <c:pt idx="27">
                    <c:v>14</c:v>
                  </c:pt>
                  <c:pt idx="28">
                    <c:v>4</c:v>
                  </c:pt>
                  <c:pt idx="29">
                    <c:v>6</c:v>
                  </c:pt>
                  <c:pt idx="30">
                    <c:v>14</c:v>
                  </c:pt>
                  <c:pt idx="31">
                    <c:v>28</c:v>
                  </c:pt>
                  <c:pt idx="32">
                    <c:v>14</c:v>
                  </c:pt>
                  <c:pt idx="33">
                    <c:v>14</c:v>
                  </c:pt>
                  <c:pt idx="34">
                    <c:v>14</c:v>
                  </c:pt>
                  <c:pt idx="35">
                    <c:v>8</c:v>
                  </c:pt>
                  <c:pt idx="36">
                    <c:v>14</c:v>
                  </c:pt>
                  <c:pt idx="37">
                    <c:v>14</c:v>
                  </c:pt>
                  <c:pt idx="38">
                    <c:v>14</c:v>
                  </c:pt>
                  <c:pt idx="39">
                    <c:v>14</c:v>
                  </c:pt>
                  <c:pt idx="40">
                    <c:v>14</c:v>
                  </c:pt>
                  <c:pt idx="41">
                    <c:v>14</c:v>
                  </c:pt>
                  <c:pt idx="42">
                    <c:v>14</c:v>
                  </c:pt>
                  <c:pt idx="43">
                    <c:v>14</c:v>
                  </c:pt>
                  <c:pt idx="44">
                    <c:v>14</c:v>
                  </c:pt>
                  <c:pt idx="45">
                    <c:v>14</c:v>
                  </c:pt>
                  <c:pt idx="46">
                    <c:v>14</c:v>
                  </c:pt>
                  <c:pt idx="47">
                    <c:v>14</c:v>
                  </c:pt>
                  <c:pt idx="48">
                    <c:v>6</c:v>
                  </c:pt>
                  <c:pt idx="49">
                    <c:v>14</c:v>
                  </c:pt>
                  <c:pt idx="50">
                    <c:v>6</c:v>
                  </c:pt>
                  <c:pt idx="51">
                    <c:v>14</c:v>
                  </c:pt>
                  <c:pt idx="52">
                    <c:v>8</c:v>
                  </c:pt>
                  <c:pt idx="53">
                    <c:v>14</c:v>
                  </c:pt>
                  <c:pt idx="54">
                    <c:v>14</c:v>
                  </c:pt>
                  <c:pt idx="55">
                    <c:v>14</c:v>
                  </c:pt>
                  <c:pt idx="56">
                    <c:v>14</c:v>
                  </c:pt>
                  <c:pt idx="57">
                    <c:v>14</c:v>
                  </c:pt>
                  <c:pt idx="58">
                    <c:v>14</c:v>
                  </c:pt>
                  <c:pt idx="59">
                    <c:v>4</c:v>
                  </c:pt>
                  <c:pt idx="60">
                    <c:v>8</c:v>
                  </c:pt>
                  <c:pt idx="61">
                    <c:v>14</c:v>
                  </c:pt>
                  <c:pt idx="62">
                    <c:v>14</c:v>
                  </c:pt>
                  <c:pt idx="63">
                    <c:v>14</c:v>
                  </c:pt>
                  <c:pt idx="64">
                    <c:v>14</c:v>
                  </c:pt>
                  <c:pt idx="65">
                    <c:v>8</c:v>
                  </c:pt>
                  <c:pt idx="66">
                    <c:v>6</c:v>
                  </c:pt>
                  <c:pt idx="67">
                    <c:v>8</c:v>
                  </c:pt>
                  <c:pt idx="68">
                    <c:v>8</c:v>
                  </c:pt>
                  <c:pt idx="69">
                    <c:v>6</c:v>
                  </c:pt>
                  <c:pt idx="70">
                    <c:v>14</c:v>
                  </c:pt>
                  <c:pt idx="71">
                    <c:v>6</c:v>
                  </c:pt>
                  <c:pt idx="72">
                    <c:v>8</c:v>
                  </c:pt>
                  <c:pt idx="73">
                    <c:v>14</c:v>
                  </c:pt>
                  <c:pt idx="74">
                    <c:v>6</c:v>
                  </c:pt>
                  <c:pt idx="75">
                    <c:v>14</c:v>
                  </c:pt>
                  <c:pt idx="76">
                    <c:v>14</c:v>
                  </c:pt>
                  <c:pt idx="77">
                    <c:v>14</c:v>
                  </c:pt>
                  <c:pt idx="78">
                    <c:v>14</c:v>
                  </c:pt>
                  <c:pt idx="79">
                    <c:v>6</c:v>
                  </c:pt>
                  <c:pt idx="80">
                    <c:v>14</c:v>
                  </c:pt>
                  <c:pt idx="81">
                    <c:v>14</c:v>
                  </c:pt>
                  <c:pt idx="82">
                    <c:v>14</c:v>
                  </c:pt>
                  <c:pt idx="83">
                    <c:v>14</c:v>
                  </c:pt>
                  <c:pt idx="84">
                    <c:v>14</c:v>
                  </c:pt>
                  <c:pt idx="85">
                    <c:v>14</c:v>
                  </c:pt>
                  <c:pt idx="86">
                    <c:v>14</c:v>
                  </c:pt>
                  <c:pt idx="87">
                    <c:v>14</c:v>
                  </c:pt>
                  <c:pt idx="88">
                    <c:v>14</c:v>
                  </c:pt>
                  <c:pt idx="89">
                    <c:v>14</c:v>
                  </c:pt>
                  <c:pt idx="90">
                    <c:v>14</c:v>
                  </c:pt>
                  <c:pt idx="91">
                    <c:v>14</c:v>
                  </c:pt>
                  <c:pt idx="92">
                    <c:v>6</c:v>
                  </c:pt>
                  <c:pt idx="93">
                    <c:v>6</c:v>
                  </c:pt>
                  <c:pt idx="94">
                    <c:v>8</c:v>
                  </c:pt>
                  <c:pt idx="95">
                    <c:v>14</c:v>
                  </c:pt>
                  <c:pt idx="96">
                    <c:v>6</c:v>
                  </c:pt>
                  <c:pt idx="97">
                    <c:v>14</c:v>
                  </c:pt>
                  <c:pt idx="98">
                    <c:v>14</c:v>
                  </c:pt>
                  <c:pt idx="99">
                    <c:v>14</c:v>
                  </c:pt>
                  <c:pt idx="100">
                    <c:v>14</c:v>
                  </c:pt>
                  <c:pt idx="101">
                    <c:v>14</c:v>
                  </c:pt>
                  <c:pt idx="102">
                    <c:v>14</c:v>
                  </c:pt>
                  <c:pt idx="103">
                    <c:v>8</c:v>
                  </c:pt>
                  <c:pt idx="104">
                    <c:v>8</c:v>
                  </c:pt>
                  <c:pt idx="105">
                    <c:v>14</c:v>
                  </c:pt>
                  <c:pt idx="106">
                    <c:v>6</c:v>
                  </c:pt>
                  <c:pt idx="107">
                    <c:v>8</c:v>
                  </c:pt>
                  <c:pt idx="108">
                    <c:v>14</c:v>
                  </c:pt>
                  <c:pt idx="109">
                    <c:v>14</c:v>
                  </c:pt>
                  <c:pt idx="110">
                    <c:v>14</c:v>
                  </c:pt>
                  <c:pt idx="111">
                    <c:v>14</c:v>
                  </c:pt>
                  <c:pt idx="112">
                    <c:v>8</c:v>
                  </c:pt>
                  <c:pt idx="113">
                    <c:v>6</c:v>
                  </c:pt>
                  <c:pt idx="114">
                    <c:v>8</c:v>
                  </c:pt>
                  <c:pt idx="115">
                    <c:v>14</c:v>
                  </c:pt>
                  <c:pt idx="116">
                    <c:v>8</c:v>
                  </c:pt>
                  <c:pt idx="117">
                    <c:v>14</c:v>
                  </c:pt>
                  <c:pt idx="118">
                    <c:v>6</c:v>
                  </c:pt>
                  <c:pt idx="119">
                    <c:v>14</c:v>
                  </c:pt>
                  <c:pt idx="120">
                    <c:v>14</c:v>
                  </c:pt>
                  <c:pt idx="121">
                    <c:v>6</c:v>
                  </c:pt>
                  <c:pt idx="122">
                    <c:v>6</c:v>
                  </c:pt>
                  <c:pt idx="123">
                    <c:v>14</c:v>
                  </c:pt>
                  <c:pt idx="124">
                    <c:v>10</c:v>
                  </c:pt>
                  <c:pt idx="125">
                    <c:v>14</c:v>
                  </c:pt>
                  <c:pt idx="126">
                    <c:v>6</c:v>
                  </c:pt>
                  <c:pt idx="127">
                    <c:v>14</c:v>
                  </c:pt>
                  <c:pt idx="128">
                    <c:v>14</c:v>
                  </c:pt>
                  <c:pt idx="129">
                    <c:v>14</c:v>
                  </c:pt>
                  <c:pt idx="130">
                    <c:v>14</c:v>
                  </c:pt>
                  <c:pt idx="131">
                    <c:v>14</c:v>
                  </c:pt>
                  <c:pt idx="132">
                    <c:v>8</c:v>
                  </c:pt>
                  <c:pt idx="133">
                    <c:v>14</c:v>
                  </c:pt>
                  <c:pt idx="134">
                    <c:v>14</c:v>
                  </c:pt>
                  <c:pt idx="135">
                    <c:v>14</c:v>
                  </c:pt>
                  <c:pt idx="136">
                    <c:v>14</c:v>
                  </c:pt>
                  <c:pt idx="137">
                    <c:v>14</c:v>
                  </c:pt>
                  <c:pt idx="138">
                    <c:v>8</c:v>
                  </c:pt>
                  <c:pt idx="139">
                    <c:v>6</c:v>
                  </c:pt>
                  <c:pt idx="140">
                    <c:v>14</c:v>
                  </c:pt>
                  <c:pt idx="141">
                    <c:v>6</c:v>
                  </c:pt>
                  <c:pt idx="142">
                    <c:v>8</c:v>
                  </c:pt>
                  <c:pt idx="143">
                    <c:v>6</c:v>
                  </c:pt>
                  <c:pt idx="144">
                    <c:v>14</c:v>
                  </c:pt>
                  <c:pt idx="145">
                    <c:v>14</c:v>
                  </c:pt>
                  <c:pt idx="146">
                    <c:v>14</c:v>
                  </c:pt>
                  <c:pt idx="147">
                    <c:v>14</c:v>
                  </c:pt>
                  <c:pt idx="148">
                    <c:v>14</c:v>
                  </c:pt>
                  <c:pt idx="149">
                    <c:v>14</c:v>
                  </c:pt>
                  <c:pt idx="150">
                    <c:v>14</c:v>
                  </c:pt>
                  <c:pt idx="151">
                    <c:v>14</c:v>
                  </c:pt>
                  <c:pt idx="152">
                    <c:v>6</c:v>
                  </c:pt>
                  <c:pt idx="153">
                    <c:v>8</c:v>
                  </c:pt>
                  <c:pt idx="154">
                    <c:v>6</c:v>
                  </c:pt>
                  <c:pt idx="155">
                    <c:v>6</c:v>
                  </c:pt>
                  <c:pt idx="156">
                    <c:v>14</c:v>
                  </c:pt>
                  <c:pt idx="157">
                    <c:v>14</c:v>
                  </c:pt>
                  <c:pt idx="158">
                    <c:v>14</c:v>
                  </c:pt>
                  <c:pt idx="159">
                    <c:v>14</c:v>
                  </c:pt>
                  <c:pt idx="160">
                    <c:v>14</c:v>
                  </c:pt>
                  <c:pt idx="161">
                    <c:v>14</c:v>
                  </c:pt>
                  <c:pt idx="162">
                    <c:v>14</c:v>
                  </c:pt>
                  <c:pt idx="163">
                    <c:v>14</c:v>
                  </c:pt>
                  <c:pt idx="164">
                    <c:v>4</c:v>
                  </c:pt>
                  <c:pt idx="165">
                    <c:v>8</c:v>
                  </c:pt>
                  <c:pt idx="166">
                    <c:v>14</c:v>
                  </c:pt>
                  <c:pt idx="167">
                    <c:v>14</c:v>
                  </c:pt>
                  <c:pt idx="168">
                    <c:v>14</c:v>
                  </c:pt>
                  <c:pt idx="169">
                    <c:v>14</c:v>
                  </c:pt>
                  <c:pt idx="170">
                    <c:v>14</c:v>
                  </c:pt>
                  <c:pt idx="171">
                    <c:v>14</c:v>
                  </c:pt>
                  <c:pt idx="172">
                    <c:v>14</c:v>
                  </c:pt>
                  <c:pt idx="173">
                    <c:v>14</c:v>
                  </c:pt>
                  <c:pt idx="174">
                    <c:v>14</c:v>
                  </c:pt>
                </c:lvl>
                <c:lvl>
                  <c:pt idx="0">
                    <c:v>正班</c:v>
                  </c:pt>
                  <c:pt idx="1">
                    <c:v>正班</c:v>
                  </c:pt>
                  <c:pt idx="2">
                    <c:v>正班</c:v>
                  </c:pt>
                  <c:pt idx="3">
                    <c:v>正班</c:v>
                  </c:pt>
                  <c:pt idx="4">
                    <c:v>正班</c:v>
                  </c:pt>
                  <c:pt idx="5">
                    <c:v>正班</c:v>
                  </c:pt>
                  <c:pt idx="6">
                    <c:v>正班</c:v>
                  </c:pt>
                  <c:pt idx="7">
                    <c:v>正班</c:v>
                  </c:pt>
                  <c:pt idx="8">
                    <c:v>正班</c:v>
                  </c:pt>
                  <c:pt idx="9">
                    <c:v>正班</c:v>
                  </c:pt>
                  <c:pt idx="10">
                    <c:v>正班</c:v>
                  </c:pt>
                  <c:pt idx="11">
                    <c:v>正班</c:v>
                  </c:pt>
                  <c:pt idx="12">
                    <c:v>正班</c:v>
                  </c:pt>
                  <c:pt idx="13">
                    <c:v>正班</c:v>
                  </c:pt>
                  <c:pt idx="14">
                    <c:v>正班</c:v>
                  </c:pt>
                  <c:pt idx="15">
                    <c:v>正班</c:v>
                  </c:pt>
                  <c:pt idx="16">
                    <c:v>正班</c:v>
                  </c:pt>
                  <c:pt idx="17">
                    <c:v>正班</c:v>
                  </c:pt>
                  <c:pt idx="18">
                    <c:v>正班</c:v>
                  </c:pt>
                  <c:pt idx="19">
                    <c:v>正班</c:v>
                  </c:pt>
                  <c:pt idx="20">
                    <c:v>正班</c:v>
                  </c:pt>
                  <c:pt idx="21">
                    <c:v>正班</c:v>
                  </c:pt>
                  <c:pt idx="22">
                    <c:v>正班</c:v>
                  </c:pt>
                  <c:pt idx="23">
                    <c:v>正班</c:v>
                  </c:pt>
                  <c:pt idx="24">
                    <c:v>正班</c:v>
                  </c:pt>
                  <c:pt idx="25">
                    <c:v>正班</c:v>
                  </c:pt>
                  <c:pt idx="26">
                    <c:v>正班</c:v>
                  </c:pt>
                  <c:pt idx="27">
                    <c:v>正班</c:v>
                  </c:pt>
                  <c:pt idx="28">
                    <c:v>正班</c:v>
                  </c:pt>
                  <c:pt idx="29">
                    <c:v>正班</c:v>
                  </c:pt>
                  <c:pt idx="30">
                    <c:v>正班</c:v>
                  </c:pt>
                  <c:pt idx="31">
                    <c:v>正班</c:v>
                  </c:pt>
                  <c:pt idx="32">
                    <c:v>正班</c:v>
                  </c:pt>
                  <c:pt idx="33">
                    <c:v>正班</c:v>
                  </c:pt>
                  <c:pt idx="34">
                    <c:v>正班</c:v>
                  </c:pt>
                  <c:pt idx="35">
                    <c:v>正班</c:v>
                  </c:pt>
                  <c:pt idx="36">
                    <c:v>正班</c:v>
                  </c:pt>
                  <c:pt idx="37">
                    <c:v>正班</c:v>
                  </c:pt>
                  <c:pt idx="38">
                    <c:v>正班</c:v>
                  </c:pt>
                  <c:pt idx="39">
                    <c:v>正班</c:v>
                  </c:pt>
                  <c:pt idx="40">
                    <c:v>正班</c:v>
                  </c:pt>
                  <c:pt idx="41">
                    <c:v>正班</c:v>
                  </c:pt>
                  <c:pt idx="42">
                    <c:v>正班</c:v>
                  </c:pt>
                  <c:pt idx="43">
                    <c:v>正班</c:v>
                  </c:pt>
                  <c:pt idx="44">
                    <c:v>正班</c:v>
                  </c:pt>
                  <c:pt idx="45">
                    <c:v>正班</c:v>
                  </c:pt>
                  <c:pt idx="46">
                    <c:v>正班</c:v>
                  </c:pt>
                  <c:pt idx="47">
                    <c:v>正班</c:v>
                  </c:pt>
                  <c:pt idx="48">
                    <c:v>正班</c:v>
                  </c:pt>
                  <c:pt idx="49">
                    <c:v>正班</c:v>
                  </c:pt>
                  <c:pt idx="50">
                    <c:v>正班</c:v>
                  </c:pt>
                  <c:pt idx="51">
                    <c:v>正班</c:v>
                  </c:pt>
                  <c:pt idx="52">
                    <c:v>正班</c:v>
                  </c:pt>
                  <c:pt idx="53">
                    <c:v>正班</c:v>
                  </c:pt>
                  <c:pt idx="54">
                    <c:v>正班</c:v>
                  </c:pt>
                  <c:pt idx="55">
                    <c:v>正班</c:v>
                  </c:pt>
                  <c:pt idx="56">
                    <c:v>正班</c:v>
                  </c:pt>
                  <c:pt idx="57">
                    <c:v>正班</c:v>
                  </c:pt>
                  <c:pt idx="58">
                    <c:v>正班</c:v>
                  </c:pt>
                  <c:pt idx="59">
                    <c:v>正班</c:v>
                  </c:pt>
                  <c:pt idx="60">
                    <c:v>正班</c:v>
                  </c:pt>
                  <c:pt idx="61">
                    <c:v>正班</c:v>
                  </c:pt>
                  <c:pt idx="62">
                    <c:v>正班</c:v>
                  </c:pt>
                  <c:pt idx="63">
                    <c:v>正班</c:v>
                  </c:pt>
                  <c:pt idx="64">
                    <c:v>正班</c:v>
                  </c:pt>
                  <c:pt idx="65">
                    <c:v>正班</c:v>
                  </c:pt>
                  <c:pt idx="66">
                    <c:v>正班</c:v>
                  </c:pt>
                  <c:pt idx="67">
                    <c:v>正班</c:v>
                  </c:pt>
                  <c:pt idx="68">
                    <c:v>正班</c:v>
                  </c:pt>
                  <c:pt idx="69">
                    <c:v>正班</c:v>
                  </c:pt>
                  <c:pt idx="70">
                    <c:v>正班</c:v>
                  </c:pt>
                  <c:pt idx="71">
                    <c:v>正班</c:v>
                  </c:pt>
                  <c:pt idx="72">
                    <c:v>正班</c:v>
                  </c:pt>
                  <c:pt idx="73">
                    <c:v>正班</c:v>
                  </c:pt>
                  <c:pt idx="74">
                    <c:v>正班</c:v>
                  </c:pt>
                  <c:pt idx="75">
                    <c:v>正班</c:v>
                  </c:pt>
                  <c:pt idx="76">
                    <c:v>旅游包机</c:v>
                  </c:pt>
                  <c:pt idx="77">
                    <c:v>正班</c:v>
                  </c:pt>
                  <c:pt idx="78">
                    <c:v>正班</c:v>
                  </c:pt>
                  <c:pt idx="79">
                    <c:v>正班</c:v>
                  </c:pt>
                  <c:pt idx="80">
                    <c:v>正班</c:v>
                  </c:pt>
                  <c:pt idx="81">
                    <c:v>正班</c:v>
                  </c:pt>
                  <c:pt idx="82">
                    <c:v>正班</c:v>
                  </c:pt>
                  <c:pt idx="83">
                    <c:v>正班</c:v>
                  </c:pt>
                  <c:pt idx="84">
                    <c:v>正班</c:v>
                  </c:pt>
                  <c:pt idx="85">
                    <c:v>正班</c:v>
                  </c:pt>
                  <c:pt idx="86">
                    <c:v>正班</c:v>
                  </c:pt>
                  <c:pt idx="87">
                    <c:v>正班</c:v>
                  </c:pt>
                  <c:pt idx="88">
                    <c:v>正班</c:v>
                  </c:pt>
                  <c:pt idx="89">
                    <c:v>正班</c:v>
                  </c:pt>
                  <c:pt idx="90">
                    <c:v>正班</c:v>
                  </c:pt>
                  <c:pt idx="91">
                    <c:v>正班</c:v>
                  </c:pt>
                  <c:pt idx="92">
                    <c:v>旅游包机</c:v>
                  </c:pt>
                  <c:pt idx="93">
                    <c:v>旅游包机</c:v>
                  </c:pt>
                  <c:pt idx="94">
                    <c:v>正班</c:v>
                  </c:pt>
                  <c:pt idx="95">
                    <c:v>正班</c:v>
                  </c:pt>
                  <c:pt idx="96">
                    <c:v>正班</c:v>
                  </c:pt>
                  <c:pt idx="97">
                    <c:v>正班</c:v>
                  </c:pt>
                  <c:pt idx="98">
                    <c:v>正班</c:v>
                  </c:pt>
                  <c:pt idx="99">
                    <c:v>正班</c:v>
                  </c:pt>
                  <c:pt idx="100">
                    <c:v>正班</c:v>
                  </c:pt>
                  <c:pt idx="101">
                    <c:v>正班</c:v>
                  </c:pt>
                  <c:pt idx="102">
                    <c:v>正班</c:v>
                  </c:pt>
                  <c:pt idx="103">
                    <c:v>正班</c:v>
                  </c:pt>
                  <c:pt idx="104">
                    <c:v>正班</c:v>
                  </c:pt>
                  <c:pt idx="105">
                    <c:v>正班</c:v>
                  </c:pt>
                  <c:pt idx="106">
                    <c:v>正班</c:v>
                  </c:pt>
                  <c:pt idx="107">
                    <c:v>正班</c:v>
                  </c:pt>
                  <c:pt idx="108">
                    <c:v>正班</c:v>
                  </c:pt>
                  <c:pt idx="109">
                    <c:v>正班</c:v>
                  </c:pt>
                  <c:pt idx="110">
                    <c:v>正班</c:v>
                  </c:pt>
                  <c:pt idx="111">
                    <c:v>正班</c:v>
                  </c:pt>
                  <c:pt idx="112">
                    <c:v>正班</c:v>
                  </c:pt>
                  <c:pt idx="113">
                    <c:v>正班</c:v>
                  </c:pt>
                  <c:pt idx="114">
                    <c:v>旅游包机</c:v>
                  </c:pt>
                  <c:pt idx="115">
                    <c:v>正班</c:v>
                  </c:pt>
                  <c:pt idx="116">
                    <c:v>正班</c:v>
                  </c:pt>
                  <c:pt idx="117">
                    <c:v>正班</c:v>
                  </c:pt>
                  <c:pt idx="118">
                    <c:v>正班</c:v>
                  </c:pt>
                  <c:pt idx="119">
                    <c:v>正班</c:v>
                  </c:pt>
                  <c:pt idx="120">
                    <c:v>正班</c:v>
                  </c:pt>
                  <c:pt idx="121">
                    <c:v>正班</c:v>
                  </c:pt>
                  <c:pt idx="122">
                    <c:v>正班</c:v>
                  </c:pt>
                  <c:pt idx="123">
                    <c:v>正班</c:v>
                  </c:pt>
                  <c:pt idx="124">
                    <c:v>正班</c:v>
                  </c:pt>
                  <c:pt idx="125">
                    <c:v>正班</c:v>
                  </c:pt>
                  <c:pt idx="126">
                    <c:v>正班</c:v>
                  </c:pt>
                  <c:pt idx="127">
                    <c:v>正班</c:v>
                  </c:pt>
                  <c:pt idx="128">
                    <c:v>正班</c:v>
                  </c:pt>
                  <c:pt idx="129">
                    <c:v>正班</c:v>
                  </c:pt>
                  <c:pt idx="130">
                    <c:v>正班</c:v>
                  </c:pt>
                  <c:pt idx="131">
                    <c:v>正班</c:v>
                  </c:pt>
                  <c:pt idx="132">
                    <c:v>正班</c:v>
                  </c:pt>
                  <c:pt idx="133">
                    <c:v>正班</c:v>
                  </c:pt>
                  <c:pt idx="134">
                    <c:v>正班</c:v>
                  </c:pt>
                  <c:pt idx="135">
                    <c:v>正班</c:v>
                  </c:pt>
                  <c:pt idx="136">
                    <c:v>正班</c:v>
                  </c:pt>
                  <c:pt idx="137">
                    <c:v>正班</c:v>
                  </c:pt>
                  <c:pt idx="138">
                    <c:v>正班</c:v>
                  </c:pt>
                  <c:pt idx="139">
                    <c:v>正班</c:v>
                  </c:pt>
                  <c:pt idx="140">
                    <c:v>正班</c:v>
                  </c:pt>
                  <c:pt idx="141">
                    <c:v>正班</c:v>
                  </c:pt>
                  <c:pt idx="142">
                    <c:v>正班</c:v>
                  </c:pt>
                  <c:pt idx="143">
                    <c:v>正班</c:v>
                  </c:pt>
                  <c:pt idx="144">
                    <c:v>正班</c:v>
                  </c:pt>
                  <c:pt idx="145">
                    <c:v>正班</c:v>
                  </c:pt>
                  <c:pt idx="146">
                    <c:v>正班</c:v>
                  </c:pt>
                  <c:pt idx="147">
                    <c:v>正班</c:v>
                  </c:pt>
                  <c:pt idx="148">
                    <c:v>正班</c:v>
                  </c:pt>
                  <c:pt idx="149">
                    <c:v>正班</c:v>
                  </c:pt>
                  <c:pt idx="150">
                    <c:v>正班</c:v>
                  </c:pt>
                  <c:pt idx="151">
                    <c:v>正班</c:v>
                  </c:pt>
                  <c:pt idx="152">
                    <c:v>正班</c:v>
                  </c:pt>
                  <c:pt idx="153">
                    <c:v>正班</c:v>
                  </c:pt>
                  <c:pt idx="154">
                    <c:v>正班</c:v>
                  </c:pt>
                  <c:pt idx="155">
                    <c:v>正班</c:v>
                  </c:pt>
                  <c:pt idx="156">
                    <c:v>正班</c:v>
                  </c:pt>
                  <c:pt idx="157">
                    <c:v>正班</c:v>
                  </c:pt>
                  <c:pt idx="158">
                    <c:v>正班</c:v>
                  </c:pt>
                  <c:pt idx="159">
                    <c:v>正班</c:v>
                  </c:pt>
                  <c:pt idx="160">
                    <c:v>正班</c:v>
                  </c:pt>
                  <c:pt idx="161">
                    <c:v>正班</c:v>
                  </c:pt>
                  <c:pt idx="162">
                    <c:v>正班</c:v>
                  </c:pt>
                  <c:pt idx="163">
                    <c:v>正班</c:v>
                  </c:pt>
                  <c:pt idx="164">
                    <c:v>正班</c:v>
                  </c:pt>
                  <c:pt idx="165">
                    <c:v>正班</c:v>
                  </c:pt>
                  <c:pt idx="166">
                    <c:v>正班</c:v>
                  </c:pt>
                  <c:pt idx="167">
                    <c:v>正班</c:v>
                  </c:pt>
                  <c:pt idx="168">
                    <c:v>正班</c:v>
                  </c:pt>
                  <c:pt idx="169">
                    <c:v>正班</c:v>
                  </c:pt>
                  <c:pt idx="170">
                    <c:v>正班</c:v>
                  </c:pt>
                  <c:pt idx="171">
                    <c:v>正班</c:v>
                  </c:pt>
                  <c:pt idx="172">
                    <c:v>正班</c:v>
                  </c:pt>
                  <c:pt idx="173">
                    <c:v>正班</c:v>
                  </c:pt>
                  <c:pt idx="174">
                    <c:v>正班</c:v>
                  </c:pt>
                </c:lvl>
                <c:lvl>
                  <c:pt idx="0">
                    <c:v>天津-乌鲁木齐</c:v>
                  </c:pt>
                  <c:pt idx="1">
                    <c:v>包头-武汉</c:v>
                  </c:pt>
                  <c:pt idx="2">
                    <c:v>呼和浩特-长沙</c:v>
                  </c:pt>
                  <c:pt idx="3">
                    <c:v>天津-哈尔滨</c:v>
                  </c:pt>
                  <c:pt idx="4">
                    <c:v>天津-三亚</c:v>
                  </c:pt>
                  <c:pt idx="5">
                    <c:v>天津-厦门</c:v>
                  </c:pt>
                  <c:pt idx="6">
                    <c:v>呼和浩特-赤峰</c:v>
                  </c:pt>
                  <c:pt idx="7">
                    <c:v>呼和浩特-海拉尔</c:v>
                  </c:pt>
                  <c:pt idx="8">
                    <c:v>北京南苑-满洲里</c:v>
                  </c:pt>
                  <c:pt idx="9">
                    <c:v>北京南苑-鄂尔多斯</c:v>
                  </c:pt>
                  <c:pt idx="10">
                    <c:v>北京南苑-呼和浩特</c:v>
                  </c:pt>
                  <c:pt idx="11">
                    <c:v>北京南苑-海拉尔</c:v>
                  </c:pt>
                  <c:pt idx="12">
                    <c:v>北京南苑-包头</c:v>
                  </c:pt>
                  <c:pt idx="13">
                    <c:v>北京南苑-长治</c:v>
                  </c:pt>
                  <c:pt idx="14">
                    <c:v>天津-郑州-贵阳</c:v>
                  </c:pt>
                  <c:pt idx="15">
                    <c:v>呼和浩特-满洲里</c:v>
                  </c:pt>
                  <c:pt idx="16">
                    <c:v>呼和浩特-通辽</c:v>
                  </c:pt>
                  <c:pt idx="17">
                    <c:v>天津-温州</c:v>
                  </c:pt>
                  <c:pt idx="18">
                    <c:v>海拉尔-呼和浩特</c:v>
                  </c:pt>
                  <c:pt idx="19">
                    <c:v>太原-天津</c:v>
                  </c:pt>
                  <c:pt idx="20">
                    <c:v>天津-杭州</c:v>
                  </c:pt>
                  <c:pt idx="21">
                    <c:v>天津-南京</c:v>
                  </c:pt>
                  <c:pt idx="22">
                    <c:v>呼和浩特-赤峰-大连</c:v>
                  </c:pt>
                  <c:pt idx="23">
                    <c:v>太原-榆林-银川</c:v>
                  </c:pt>
                  <c:pt idx="24">
                    <c:v>天津-深圳</c:v>
                  </c:pt>
                  <c:pt idx="25">
                    <c:v>天津-烟台</c:v>
                  </c:pt>
                  <c:pt idx="26">
                    <c:v>石家庄-郑州</c:v>
                  </c:pt>
                  <c:pt idx="27">
                    <c:v>天津-南京</c:v>
                  </c:pt>
                  <c:pt idx="28">
                    <c:v>呼和浩特-长春</c:v>
                  </c:pt>
                  <c:pt idx="29">
                    <c:v>天津-沈阳-延吉</c:v>
                  </c:pt>
                  <c:pt idx="30">
                    <c:v>石家庄-昆明</c:v>
                  </c:pt>
                  <c:pt idx="31">
                    <c:v>石家庄-成都</c:v>
                  </c:pt>
                  <c:pt idx="32">
                    <c:v>石家庄-重庆-昆明</c:v>
                  </c:pt>
                  <c:pt idx="33">
                    <c:v>石家庄-西安-贵阳</c:v>
                  </c:pt>
                  <c:pt idx="34">
                    <c:v>太原-武汉-厦门</c:v>
                  </c:pt>
                  <c:pt idx="35">
                    <c:v>呼和浩特-锡林浩特-沈阳</c:v>
                  </c:pt>
                  <c:pt idx="36">
                    <c:v>太原-长治-福州</c:v>
                  </c:pt>
                  <c:pt idx="37">
                    <c:v>石家庄-杭州-三亚</c:v>
                  </c:pt>
                  <c:pt idx="38">
                    <c:v>大连-呼和浩特</c:v>
                  </c:pt>
                  <c:pt idx="39">
                    <c:v>大连-包头</c:v>
                  </c:pt>
                  <c:pt idx="40">
                    <c:v>天津-西安-乌鲁木齐</c:v>
                  </c:pt>
                  <c:pt idx="41">
                    <c:v>太原-南昌-贵阳</c:v>
                  </c:pt>
                  <c:pt idx="42">
                    <c:v>太原-常州-福州</c:v>
                  </c:pt>
                  <c:pt idx="43">
                    <c:v>太原-南京</c:v>
                  </c:pt>
                  <c:pt idx="44">
                    <c:v>太原-西宁</c:v>
                  </c:pt>
                  <c:pt idx="45">
                    <c:v>呼和浩特-鄂尔多斯-兰州</c:v>
                  </c:pt>
                  <c:pt idx="46">
                    <c:v>邯郸-大连</c:v>
                  </c:pt>
                  <c:pt idx="47">
                    <c:v>呼和浩特-石家庄-合肥</c:v>
                  </c:pt>
                  <c:pt idx="48">
                    <c:v>呼和浩特-郑州-黄山</c:v>
                  </c:pt>
                  <c:pt idx="49">
                    <c:v>天津-郑州-桂林</c:v>
                  </c:pt>
                  <c:pt idx="50">
                    <c:v>通辽-天津-海口</c:v>
                  </c:pt>
                  <c:pt idx="51">
                    <c:v>呼和浩特-海拉尔-加格达奇</c:v>
                  </c:pt>
                  <c:pt idx="52">
                    <c:v>呼和浩特-郑州-杭州</c:v>
                  </c:pt>
                  <c:pt idx="53">
                    <c:v>呼和浩特-赤峰</c:v>
                  </c:pt>
                  <c:pt idx="54">
                    <c:v>呼和浩特-锡林浩特</c:v>
                  </c:pt>
                  <c:pt idx="55">
                    <c:v>呼和浩特-郑州-桂林</c:v>
                  </c:pt>
                  <c:pt idx="56">
                    <c:v>呼和浩特-哈尔滨</c:v>
                  </c:pt>
                  <c:pt idx="57">
                    <c:v>呼和浩特-青岛</c:v>
                  </c:pt>
                  <c:pt idx="58">
                    <c:v>呼和浩特-武汉</c:v>
                  </c:pt>
                  <c:pt idx="59">
                    <c:v>石家庄-西安-赣州</c:v>
                  </c:pt>
                  <c:pt idx="60">
                    <c:v>长治-天津</c:v>
                  </c:pt>
                  <c:pt idx="61">
                    <c:v>石家庄-昆明</c:v>
                  </c:pt>
                  <c:pt idx="62">
                    <c:v>天津-杭州-三亚</c:v>
                  </c:pt>
                  <c:pt idx="63">
                    <c:v>天津-大连</c:v>
                  </c:pt>
                  <c:pt idx="64">
                    <c:v>天津-乌鲁木齐</c:v>
                  </c:pt>
                  <c:pt idx="65">
                    <c:v>呼和浩特-徐州-贵阳</c:v>
                  </c:pt>
                  <c:pt idx="66">
                    <c:v>鄂尔多斯-太原-宁波</c:v>
                  </c:pt>
                  <c:pt idx="67">
                    <c:v>鄂尔多斯-武汉</c:v>
                  </c:pt>
                  <c:pt idx="68">
                    <c:v>鄂尔多斯-呼和浩特-通辽</c:v>
                  </c:pt>
                  <c:pt idx="69">
                    <c:v>鄂尔多斯-南昌</c:v>
                  </c:pt>
                  <c:pt idx="70">
                    <c:v>鄂尔多斯-郑州-温州</c:v>
                  </c:pt>
                  <c:pt idx="71">
                    <c:v>天津-襄阳-海口</c:v>
                  </c:pt>
                  <c:pt idx="72">
                    <c:v>鄂尔多斯-合肥</c:v>
                  </c:pt>
                  <c:pt idx="73">
                    <c:v>石家庄-鄂尔多斯</c:v>
                  </c:pt>
                  <c:pt idx="74">
                    <c:v>石家庄-唐山</c:v>
                  </c:pt>
                  <c:pt idx="75">
                    <c:v>石家庄-秦皇岛北戴河</c:v>
                  </c:pt>
                  <c:pt idx="76">
                    <c:v>呼和浩特-南昌-海口</c:v>
                  </c:pt>
                  <c:pt idx="77">
                    <c:v>天津-沈阳-延吉</c:v>
                  </c:pt>
                  <c:pt idx="78">
                    <c:v>太原-杭州-揭阳潮汕</c:v>
                  </c:pt>
                  <c:pt idx="79">
                    <c:v>天津-昆明</c:v>
                  </c:pt>
                  <c:pt idx="80">
                    <c:v>天津-海拉尔</c:v>
                  </c:pt>
                  <c:pt idx="81">
                    <c:v>天津-常德-柳州</c:v>
                  </c:pt>
                  <c:pt idx="82">
                    <c:v>满洲里-哈尔滨</c:v>
                  </c:pt>
                  <c:pt idx="83">
                    <c:v>天津-呼和浩特</c:v>
                  </c:pt>
                  <c:pt idx="84">
                    <c:v>天津-银川</c:v>
                  </c:pt>
                  <c:pt idx="85">
                    <c:v>天津-大连</c:v>
                  </c:pt>
                  <c:pt idx="86">
                    <c:v>天津-青岛</c:v>
                  </c:pt>
                  <c:pt idx="87">
                    <c:v>天津-烟台</c:v>
                  </c:pt>
                  <c:pt idx="88">
                    <c:v>天津-长沙-昆明</c:v>
                  </c:pt>
                  <c:pt idx="89">
                    <c:v>天津-太原</c:v>
                  </c:pt>
                  <c:pt idx="90">
                    <c:v>天津-郑州</c:v>
                  </c:pt>
                  <c:pt idx="91">
                    <c:v>天津-哈尔滨</c:v>
                  </c:pt>
                  <c:pt idx="92">
                    <c:v>阿尔山-杭州</c:v>
                  </c:pt>
                  <c:pt idx="93">
                    <c:v>呼和浩特-长沙</c:v>
                  </c:pt>
                  <c:pt idx="94">
                    <c:v>石家庄-张家口</c:v>
                  </c:pt>
                  <c:pt idx="95">
                    <c:v>石家庄-呼和浩特-海拉尔</c:v>
                  </c:pt>
                  <c:pt idx="96">
                    <c:v>天津-西宁</c:v>
                  </c:pt>
                  <c:pt idx="97">
                    <c:v>太原-贵阳</c:v>
                  </c:pt>
                  <c:pt idx="98">
                    <c:v>天津-海拉尔</c:v>
                  </c:pt>
                  <c:pt idx="99">
                    <c:v>天津-沈阳</c:v>
                  </c:pt>
                  <c:pt idx="100">
                    <c:v>呼和浩特-巴彦淖尔-银川</c:v>
                  </c:pt>
                  <c:pt idx="101">
                    <c:v>北京首都-乌海</c:v>
                  </c:pt>
                  <c:pt idx="102">
                    <c:v>天津-哈尔滨</c:v>
                  </c:pt>
                  <c:pt idx="103">
                    <c:v>石家庄-南京-厦门</c:v>
                  </c:pt>
                  <c:pt idx="104">
                    <c:v>天津-张家界</c:v>
                  </c:pt>
                  <c:pt idx="105">
                    <c:v>天津-昆明</c:v>
                  </c:pt>
                  <c:pt idx="106">
                    <c:v>石家庄-南京-泉州</c:v>
                  </c:pt>
                  <c:pt idx="107">
                    <c:v>天津-包头</c:v>
                  </c:pt>
                  <c:pt idx="108">
                    <c:v>天津-鄂尔多斯</c:v>
                  </c:pt>
                  <c:pt idx="109">
                    <c:v>呼和浩特-石家庄</c:v>
                  </c:pt>
                  <c:pt idx="110">
                    <c:v>石家庄-秦皇岛北戴河</c:v>
                  </c:pt>
                  <c:pt idx="111">
                    <c:v>石家庄-张家口</c:v>
                  </c:pt>
                  <c:pt idx="112">
                    <c:v>天津-赤峰-海拉尔</c:v>
                  </c:pt>
                  <c:pt idx="113">
                    <c:v>通辽-济南</c:v>
                  </c:pt>
                  <c:pt idx="114">
                    <c:v>呼和浩特-西安-北海</c:v>
                  </c:pt>
                  <c:pt idx="115">
                    <c:v>呼和浩特-太原-济南</c:v>
                  </c:pt>
                  <c:pt idx="116">
                    <c:v>天津-郑州-海口</c:v>
                  </c:pt>
                  <c:pt idx="117">
                    <c:v>呼和浩特-天津-大连</c:v>
                  </c:pt>
                  <c:pt idx="118">
                    <c:v>呼和浩特-郑州-揭阳潮汕</c:v>
                  </c:pt>
                  <c:pt idx="119">
                    <c:v>天津-厦门</c:v>
                  </c:pt>
                  <c:pt idx="120">
                    <c:v>天津-哈尔滨</c:v>
                  </c:pt>
                  <c:pt idx="121">
                    <c:v>天津-黄山-海口</c:v>
                  </c:pt>
                  <c:pt idx="122">
                    <c:v>天津-长沙-遵义</c:v>
                  </c:pt>
                  <c:pt idx="123">
                    <c:v>天津-杭州-三亚</c:v>
                  </c:pt>
                  <c:pt idx="124">
                    <c:v>大同-天津</c:v>
                  </c:pt>
                  <c:pt idx="125">
                    <c:v>呼和浩特-长沙-海口</c:v>
                  </c:pt>
                  <c:pt idx="126">
                    <c:v>呼和浩特-满洲里</c:v>
                  </c:pt>
                  <c:pt idx="127">
                    <c:v>太原-重庆</c:v>
                  </c:pt>
                  <c:pt idx="128">
                    <c:v>太原-合肥-三亚</c:v>
                  </c:pt>
                  <c:pt idx="129">
                    <c:v>太原-温州-三亚</c:v>
                  </c:pt>
                  <c:pt idx="130">
                    <c:v>鄂尔多斯-石家庄-南昌</c:v>
                  </c:pt>
                  <c:pt idx="131">
                    <c:v>鄂尔多斯-石家庄-济南</c:v>
                  </c:pt>
                  <c:pt idx="132">
                    <c:v>鄂尔多斯-天津-长春</c:v>
                  </c:pt>
                  <c:pt idx="133">
                    <c:v>鄂尔多斯-银川-兰州</c:v>
                  </c:pt>
                  <c:pt idx="134">
                    <c:v>鄂尔多斯-杭州</c:v>
                  </c:pt>
                  <c:pt idx="135">
                    <c:v>鄂尔多斯-南京-厦门</c:v>
                  </c:pt>
                  <c:pt idx="136">
                    <c:v>呼和浩特-石家庄-无锡</c:v>
                  </c:pt>
                  <c:pt idx="137">
                    <c:v>天津-郑州-南宁</c:v>
                  </c:pt>
                  <c:pt idx="138">
                    <c:v>天津-济宁-武汉</c:v>
                  </c:pt>
                  <c:pt idx="139">
                    <c:v>天津-宁波-揭阳潮汕</c:v>
                  </c:pt>
                  <c:pt idx="140">
                    <c:v>天津-乌鲁木齐-喀什</c:v>
                  </c:pt>
                  <c:pt idx="141">
                    <c:v>天津-沈阳-佳木斯</c:v>
                  </c:pt>
                  <c:pt idx="142">
                    <c:v>天津-沈阳-牡丹江</c:v>
                  </c:pt>
                  <c:pt idx="143">
                    <c:v>呼和浩特-太原</c:v>
                  </c:pt>
                  <c:pt idx="144">
                    <c:v>天津-海口</c:v>
                  </c:pt>
                  <c:pt idx="145">
                    <c:v>鄂尔多斯-长沙-海口</c:v>
                  </c:pt>
                  <c:pt idx="146">
                    <c:v>鄂尔多斯-郑州-合肥</c:v>
                  </c:pt>
                  <c:pt idx="147">
                    <c:v>天津-三亚</c:v>
                  </c:pt>
                  <c:pt idx="148">
                    <c:v>天津-长沙</c:v>
                  </c:pt>
                  <c:pt idx="149">
                    <c:v>天津-石家庄</c:v>
                  </c:pt>
                  <c:pt idx="150">
                    <c:v>呼和浩特-海拉尔-哈尔滨</c:v>
                  </c:pt>
                  <c:pt idx="151">
                    <c:v>天津-长沙-昆明</c:v>
                  </c:pt>
                  <c:pt idx="152">
                    <c:v>天津-厦门</c:v>
                  </c:pt>
                  <c:pt idx="153">
                    <c:v>天津-泉州-海口</c:v>
                  </c:pt>
                  <c:pt idx="154">
                    <c:v>天津-重庆-三亚</c:v>
                  </c:pt>
                  <c:pt idx="155">
                    <c:v>天津-沈阳-延吉</c:v>
                  </c:pt>
                  <c:pt idx="156">
                    <c:v>邯郸-大连</c:v>
                  </c:pt>
                  <c:pt idx="157">
                    <c:v>石家庄-唐山</c:v>
                  </c:pt>
                  <c:pt idx="158">
                    <c:v>天津-郑州</c:v>
                  </c:pt>
                  <c:pt idx="159">
                    <c:v>石家庄-三亚</c:v>
                  </c:pt>
                  <c:pt idx="160">
                    <c:v>天津-武汉</c:v>
                  </c:pt>
                  <c:pt idx="161">
                    <c:v>阿拉善左旗-阿拉善右旗</c:v>
                  </c:pt>
                  <c:pt idx="162">
                    <c:v>阿拉善右旗-额济纳旗-阿拉善左旗</c:v>
                  </c:pt>
                  <c:pt idx="163">
                    <c:v>阿拉善左旗-呼和浩特</c:v>
                  </c:pt>
                  <c:pt idx="164">
                    <c:v>天津-呼和浩特-阿拉善左旗</c:v>
                  </c:pt>
                  <c:pt idx="165">
                    <c:v>石家庄-济宁-海口</c:v>
                  </c:pt>
                  <c:pt idx="166">
                    <c:v>石家庄-榆林</c:v>
                  </c:pt>
                  <c:pt idx="167">
                    <c:v>鄂尔多斯-重庆-贵阳</c:v>
                  </c:pt>
                  <c:pt idx="168">
                    <c:v>石家庄-杭州</c:v>
                  </c:pt>
                  <c:pt idx="169">
                    <c:v>石家庄-重庆</c:v>
                  </c:pt>
                  <c:pt idx="170">
                    <c:v>天津-海口</c:v>
                  </c:pt>
                  <c:pt idx="171">
                    <c:v>太原-南京-福州</c:v>
                  </c:pt>
                  <c:pt idx="172">
                    <c:v>石家庄-贵阳-昆明</c:v>
                  </c:pt>
                  <c:pt idx="173">
                    <c:v>石家庄-包头</c:v>
                  </c:pt>
                  <c:pt idx="174">
                    <c:v>阿拉善左旗-阿拉善右旗-额济纳旗</c:v>
                  </c:pt>
                </c:lvl>
                <c:lvl>
                  <c:pt idx="0">
                    <c:v>国航</c:v>
                  </c:pt>
                  <c:pt idx="1">
                    <c:v>国航</c:v>
                  </c:pt>
                  <c:pt idx="2">
                    <c:v>国航</c:v>
                  </c:pt>
                  <c:pt idx="3">
                    <c:v>国航</c:v>
                  </c:pt>
                  <c:pt idx="4">
                    <c:v>国航</c:v>
                  </c:pt>
                  <c:pt idx="5">
                    <c:v>国航</c:v>
                  </c:pt>
                  <c:pt idx="6">
                    <c:v>国航</c:v>
                  </c:pt>
                  <c:pt idx="7">
                    <c:v>深航</c:v>
                  </c:pt>
                  <c:pt idx="8">
                    <c:v>中联航</c:v>
                  </c:pt>
                  <c:pt idx="9">
                    <c:v>中联航</c:v>
                  </c:pt>
                  <c:pt idx="10">
                    <c:v>中联航</c:v>
                  </c:pt>
                  <c:pt idx="11">
                    <c:v>中联航</c:v>
                  </c:pt>
                  <c:pt idx="12">
                    <c:v>中联航</c:v>
                  </c:pt>
                  <c:pt idx="13">
                    <c:v>中联航</c:v>
                  </c:pt>
                  <c:pt idx="14">
                    <c:v>天津</c:v>
                  </c:pt>
                  <c:pt idx="15">
                    <c:v>天津</c:v>
                  </c:pt>
                  <c:pt idx="16">
                    <c:v>天津</c:v>
                  </c:pt>
                  <c:pt idx="17">
                    <c:v>天津</c:v>
                  </c:pt>
                  <c:pt idx="18">
                    <c:v>天津</c:v>
                  </c:pt>
                  <c:pt idx="19">
                    <c:v>天津</c:v>
                  </c:pt>
                  <c:pt idx="20">
                    <c:v>天津</c:v>
                  </c:pt>
                  <c:pt idx="21">
                    <c:v>天津</c:v>
                  </c:pt>
                  <c:pt idx="22">
                    <c:v>天津</c:v>
                  </c:pt>
                  <c:pt idx="23">
                    <c:v>幸福</c:v>
                  </c:pt>
                  <c:pt idx="24">
                    <c:v>厦航</c:v>
                  </c:pt>
                  <c:pt idx="25">
                    <c:v>奥凯</c:v>
                  </c:pt>
                  <c:pt idx="26">
                    <c:v>邮航</c:v>
                  </c:pt>
                  <c:pt idx="27">
                    <c:v>邮航</c:v>
                  </c:pt>
                  <c:pt idx="28">
                    <c:v>天津</c:v>
                  </c:pt>
                  <c:pt idx="29">
                    <c:v>天津</c:v>
                  </c:pt>
                  <c:pt idx="30">
                    <c:v>中联航</c:v>
                  </c:pt>
                  <c:pt idx="31">
                    <c:v>中联航</c:v>
                  </c:pt>
                  <c:pt idx="32">
                    <c:v>中联航</c:v>
                  </c:pt>
                  <c:pt idx="33">
                    <c:v>中联航</c:v>
                  </c:pt>
                  <c:pt idx="34">
                    <c:v>东航</c:v>
                  </c:pt>
                  <c:pt idx="35">
                    <c:v>天津</c:v>
                  </c:pt>
                  <c:pt idx="36">
                    <c:v>东航</c:v>
                  </c:pt>
                  <c:pt idx="37">
                    <c:v>河北</c:v>
                  </c:pt>
                  <c:pt idx="38">
                    <c:v>国航</c:v>
                  </c:pt>
                  <c:pt idx="39">
                    <c:v>国航</c:v>
                  </c:pt>
                  <c:pt idx="40">
                    <c:v>国航</c:v>
                  </c:pt>
                  <c:pt idx="41">
                    <c:v>东航</c:v>
                  </c:pt>
                  <c:pt idx="42">
                    <c:v>海航</c:v>
                  </c:pt>
                  <c:pt idx="43">
                    <c:v>海航</c:v>
                  </c:pt>
                  <c:pt idx="44">
                    <c:v>海航</c:v>
                  </c:pt>
                  <c:pt idx="45">
                    <c:v>天津</c:v>
                  </c:pt>
                  <c:pt idx="46">
                    <c:v>天津</c:v>
                  </c:pt>
                  <c:pt idx="47">
                    <c:v>天津</c:v>
                  </c:pt>
                  <c:pt idx="48">
                    <c:v>天津</c:v>
                  </c:pt>
                  <c:pt idx="49">
                    <c:v>天津</c:v>
                  </c:pt>
                  <c:pt idx="50">
                    <c:v>天津</c:v>
                  </c:pt>
                  <c:pt idx="51">
                    <c:v>天津</c:v>
                  </c:pt>
                  <c:pt idx="52">
                    <c:v>天津</c:v>
                  </c:pt>
                  <c:pt idx="53">
                    <c:v>首都</c:v>
                  </c:pt>
                  <c:pt idx="54">
                    <c:v>首都</c:v>
                  </c:pt>
                  <c:pt idx="55">
                    <c:v>首都</c:v>
                  </c:pt>
                  <c:pt idx="56">
                    <c:v>首都</c:v>
                  </c:pt>
                  <c:pt idx="57">
                    <c:v>首都</c:v>
                  </c:pt>
                  <c:pt idx="58">
                    <c:v>首都</c:v>
                  </c:pt>
                  <c:pt idx="59">
                    <c:v>河北</c:v>
                  </c:pt>
                  <c:pt idx="60">
                    <c:v>华夏</c:v>
                  </c:pt>
                  <c:pt idx="61">
                    <c:v>春秋</c:v>
                  </c:pt>
                  <c:pt idx="62">
                    <c:v>奥凯</c:v>
                  </c:pt>
                  <c:pt idx="63">
                    <c:v>奥凯</c:v>
                  </c:pt>
                  <c:pt idx="64">
                    <c:v>天津</c:v>
                  </c:pt>
                  <c:pt idx="65">
                    <c:v>首都</c:v>
                  </c:pt>
                  <c:pt idx="66">
                    <c:v>天津</c:v>
                  </c:pt>
                  <c:pt idx="67">
                    <c:v>天津</c:v>
                  </c:pt>
                  <c:pt idx="68">
                    <c:v>天津</c:v>
                  </c:pt>
                  <c:pt idx="69">
                    <c:v>天津</c:v>
                  </c:pt>
                  <c:pt idx="70">
                    <c:v>天津</c:v>
                  </c:pt>
                  <c:pt idx="71">
                    <c:v>天津</c:v>
                  </c:pt>
                  <c:pt idx="72">
                    <c:v>天津</c:v>
                  </c:pt>
                  <c:pt idx="73">
                    <c:v>河北</c:v>
                  </c:pt>
                  <c:pt idx="74">
                    <c:v>河北</c:v>
                  </c:pt>
                  <c:pt idx="75">
                    <c:v>河北</c:v>
                  </c:pt>
                  <c:pt idx="76">
                    <c:v>首都</c:v>
                  </c:pt>
                  <c:pt idx="77">
                    <c:v>天津</c:v>
                  </c:pt>
                  <c:pt idx="78">
                    <c:v>东航</c:v>
                  </c:pt>
                  <c:pt idx="79">
                    <c:v>奥凯</c:v>
                  </c:pt>
                  <c:pt idx="80">
                    <c:v>天津</c:v>
                  </c:pt>
                  <c:pt idx="81">
                    <c:v>天津</c:v>
                  </c:pt>
                  <c:pt idx="82">
                    <c:v>天津</c:v>
                  </c:pt>
                  <c:pt idx="83">
                    <c:v>厦航</c:v>
                  </c:pt>
                  <c:pt idx="84">
                    <c:v>厦航</c:v>
                  </c:pt>
                  <c:pt idx="85">
                    <c:v>厦航</c:v>
                  </c:pt>
                  <c:pt idx="86">
                    <c:v>厦航</c:v>
                  </c:pt>
                  <c:pt idx="87">
                    <c:v>厦航</c:v>
                  </c:pt>
                  <c:pt idx="88">
                    <c:v>厦航</c:v>
                  </c:pt>
                  <c:pt idx="89">
                    <c:v>厦航</c:v>
                  </c:pt>
                  <c:pt idx="90">
                    <c:v>厦航</c:v>
                  </c:pt>
                  <c:pt idx="91">
                    <c:v>厦航</c:v>
                  </c:pt>
                  <c:pt idx="92">
                    <c:v>首都</c:v>
                  </c:pt>
                  <c:pt idx="93">
                    <c:v>首都</c:v>
                  </c:pt>
                  <c:pt idx="94">
                    <c:v>河北</c:v>
                  </c:pt>
                  <c:pt idx="95">
                    <c:v>河北</c:v>
                  </c:pt>
                  <c:pt idx="96">
                    <c:v>奥凯</c:v>
                  </c:pt>
                  <c:pt idx="97">
                    <c:v>海航</c:v>
                  </c:pt>
                  <c:pt idx="98">
                    <c:v>海航</c:v>
                  </c:pt>
                  <c:pt idx="99">
                    <c:v>天津</c:v>
                  </c:pt>
                  <c:pt idx="100">
                    <c:v>天津</c:v>
                  </c:pt>
                  <c:pt idx="101">
                    <c:v>国航</c:v>
                  </c:pt>
                  <c:pt idx="102">
                    <c:v>奥凯</c:v>
                  </c:pt>
                  <c:pt idx="103">
                    <c:v>河北</c:v>
                  </c:pt>
                  <c:pt idx="104">
                    <c:v>奥凯</c:v>
                  </c:pt>
                  <c:pt idx="105">
                    <c:v>春秋</c:v>
                  </c:pt>
                  <c:pt idx="106">
                    <c:v>河北</c:v>
                  </c:pt>
                  <c:pt idx="107">
                    <c:v>天津</c:v>
                  </c:pt>
                  <c:pt idx="108">
                    <c:v>天津</c:v>
                  </c:pt>
                  <c:pt idx="109">
                    <c:v>天津</c:v>
                  </c:pt>
                  <c:pt idx="110">
                    <c:v>天津</c:v>
                  </c:pt>
                  <c:pt idx="111">
                    <c:v>天津</c:v>
                  </c:pt>
                  <c:pt idx="112">
                    <c:v>天津</c:v>
                  </c:pt>
                  <c:pt idx="113">
                    <c:v>天津</c:v>
                  </c:pt>
                  <c:pt idx="114">
                    <c:v>首都</c:v>
                  </c:pt>
                  <c:pt idx="115">
                    <c:v>天津</c:v>
                  </c:pt>
                  <c:pt idx="116">
                    <c:v>天津</c:v>
                  </c:pt>
                  <c:pt idx="117">
                    <c:v>天津</c:v>
                  </c:pt>
                  <c:pt idx="118">
                    <c:v>天津</c:v>
                  </c:pt>
                  <c:pt idx="119">
                    <c:v>天津</c:v>
                  </c:pt>
                  <c:pt idx="120">
                    <c:v>天津</c:v>
                  </c:pt>
                  <c:pt idx="121">
                    <c:v>天津</c:v>
                  </c:pt>
                  <c:pt idx="122">
                    <c:v>天津</c:v>
                  </c:pt>
                  <c:pt idx="123">
                    <c:v>国航</c:v>
                  </c:pt>
                  <c:pt idx="124">
                    <c:v>国航</c:v>
                  </c:pt>
                  <c:pt idx="125">
                    <c:v>国航</c:v>
                  </c:pt>
                  <c:pt idx="126">
                    <c:v>国航</c:v>
                  </c:pt>
                  <c:pt idx="127">
                    <c:v>东航</c:v>
                  </c:pt>
                  <c:pt idx="128">
                    <c:v>东航</c:v>
                  </c:pt>
                  <c:pt idx="129">
                    <c:v>东航</c:v>
                  </c:pt>
                  <c:pt idx="130">
                    <c:v>天津</c:v>
                  </c:pt>
                  <c:pt idx="131">
                    <c:v>天津</c:v>
                  </c:pt>
                  <c:pt idx="132">
                    <c:v>天津</c:v>
                  </c:pt>
                  <c:pt idx="133">
                    <c:v>天津</c:v>
                  </c:pt>
                  <c:pt idx="134">
                    <c:v>天津</c:v>
                  </c:pt>
                  <c:pt idx="135">
                    <c:v>天津</c:v>
                  </c:pt>
                  <c:pt idx="136">
                    <c:v>天津</c:v>
                  </c:pt>
                  <c:pt idx="137">
                    <c:v>天津</c:v>
                  </c:pt>
                  <c:pt idx="138">
                    <c:v>天津</c:v>
                  </c:pt>
                  <c:pt idx="139">
                    <c:v>天津</c:v>
                  </c:pt>
                  <c:pt idx="140">
                    <c:v>天津</c:v>
                  </c:pt>
                  <c:pt idx="141">
                    <c:v>天津</c:v>
                  </c:pt>
                  <c:pt idx="142">
                    <c:v>天津</c:v>
                  </c:pt>
                  <c:pt idx="143">
                    <c:v>天津</c:v>
                  </c:pt>
                  <c:pt idx="144">
                    <c:v>天津</c:v>
                  </c:pt>
                  <c:pt idx="145">
                    <c:v>天津</c:v>
                  </c:pt>
                  <c:pt idx="146">
                    <c:v>天津</c:v>
                  </c:pt>
                  <c:pt idx="147">
                    <c:v>天津</c:v>
                  </c:pt>
                  <c:pt idx="148">
                    <c:v>天津</c:v>
                  </c:pt>
                  <c:pt idx="149">
                    <c:v>天津</c:v>
                  </c:pt>
                  <c:pt idx="150">
                    <c:v>天津</c:v>
                  </c:pt>
                  <c:pt idx="151">
                    <c:v>厦航</c:v>
                  </c:pt>
                  <c:pt idx="152">
                    <c:v>奥凯</c:v>
                  </c:pt>
                  <c:pt idx="153">
                    <c:v>奥凯</c:v>
                  </c:pt>
                  <c:pt idx="154">
                    <c:v>奥凯</c:v>
                  </c:pt>
                  <c:pt idx="155">
                    <c:v>奥凯</c:v>
                  </c:pt>
                  <c:pt idx="156">
                    <c:v>华夏</c:v>
                  </c:pt>
                  <c:pt idx="157">
                    <c:v>春秋</c:v>
                  </c:pt>
                  <c:pt idx="158">
                    <c:v>邮航</c:v>
                  </c:pt>
                  <c:pt idx="159">
                    <c:v>中联航</c:v>
                  </c:pt>
                  <c:pt idx="160">
                    <c:v>厦航</c:v>
                  </c:pt>
                  <c:pt idx="161">
                    <c:v>奥凯</c:v>
                  </c:pt>
                  <c:pt idx="162">
                    <c:v>奥凯</c:v>
                  </c:pt>
                  <c:pt idx="163">
                    <c:v>奥凯</c:v>
                  </c:pt>
                  <c:pt idx="164">
                    <c:v>奥凯</c:v>
                  </c:pt>
                  <c:pt idx="165">
                    <c:v>首都</c:v>
                  </c:pt>
                  <c:pt idx="166">
                    <c:v>天津</c:v>
                  </c:pt>
                  <c:pt idx="167">
                    <c:v>天津</c:v>
                  </c:pt>
                  <c:pt idx="168">
                    <c:v>河北</c:v>
                  </c:pt>
                  <c:pt idx="169">
                    <c:v>河北</c:v>
                  </c:pt>
                  <c:pt idx="170">
                    <c:v>春秋</c:v>
                  </c:pt>
                  <c:pt idx="171">
                    <c:v>东航</c:v>
                  </c:pt>
                  <c:pt idx="172">
                    <c:v>河北</c:v>
                  </c:pt>
                  <c:pt idx="173">
                    <c:v>中联航</c:v>
                  </c:pt>
                  <c:pt idx="174">
                    <c:v>奥凯</c:v>
                  </c:pt>
                </c:lvl>
                <c:lvl>
                  <c:pt idx="0">
                    <c:v>357</c:v>
                  </c:pt>
                  <c:pt idx="1">
                    <c:v>358</c:v>
                  </c:pt>
                  <c:pt idx="2">
                    <c:v>359</c:v>
                  </c:pt>
                  <c:pt idx="3">
                    <c:v>360</c:v>
                  </c:pt>
                  <c:pt idx="4">
                    <c:v>361</c:v>
                  </c:pt>
                  <c:pt idx="5">
                    <c:v>362</c:v>
                  </c:pt>
                  <c:pt idx="6">
                    <c:v>363</c:v>
                  </c:pt>
                  <c:pt idx="7">
                    <c:v>364</c:v>
                  </c:pt>
                  <c:pt idx="8">
                    <c:v>365</c:v>
                  </c:pt>
                  <c:pt idx="9">
                    <c:v>366</c:v>
                  </c:pt>
                  <c:pt idx="10">
                    <c:v>367</c:v>
                  </c:pt>
                  <c:pt idx="11">
                    <c:v>368</c:v>
                  </c:pt>
                  <c:pt idx="12">
                    <c:v>369</c:v>
                  </c:pt>
                  <c:pt idx="13">
                    <c:v>370</c:v>
                  </c:pt>
                  <c:pt idx="14">
                    <c:v>371</c:v>
                  </c:pt>
                  <c:pt idx="15">
                    <c:v>372</c:v>
                  </c:pt>
                  <c:pt idx="16">
                    <c:v>373</c:v>
                  </c:pt>
                  <c:pt idx="17">
                    <c:v>374</c:v>
                  </c:pt>
                  <c:pt idx="18">
                    <c:v>375</c:v>
                  </c:pt>
                  <c:pt idx="19">
                    <c:v>376</c:v>
                  </c:pt>
                  <c:pt idx="20">
                    <c:v>377</c:v>
                  </c:pt>
                  <c:pt idx="21">
                    <c:v>378</c:v>
                  </c:pt>
                  <c:pt idx="22">
                    <c:v>379</c:v>
                  </c:pt>
                  <c:pt idx="23">
                    <c:v>380</c:v>
                  </c:pt>
                  <c:pt idx="24">
                    <c:v>381</c:v>
                  </c:pt>
                  <c:pt idx="25">
                    <c:v>382</c:v>
                  </c:pt>
                  <c:pt idx="26">
                    <c:v>383</c:v>
                  </c:pt>
                  <c:pt idx="27">
                    <c:v>384</c:v>
                  </c:pt>
                  <c:pt idx="28">
                    <c:v>385</c:v>
                  </c:pt>
                  <c:pt idx="29">
                    <c:v>386</c:v>
                  </c:pt>
                  <c:pt idx="30">
                    <c:v>387</c:v>
                  </c:pt>
                  <c:pt idx="31">
                    <c:v>388</c:v>
                  </c:pt>
                  <c:pt idx="32">
                    <c:v>389</c:v>
                  </c:pt>
                  <c:pt idx="33">
                    <c:v>390</c:v>
                  </c:pt>
                  <c:pt idx="34">
                    <c:v>391</c:v>
                  </c:pt>
                  <c:pt idx="35">
                    <c:v>392</c:v>
                  </c:pt>
                  <c:pt idx="36">
                    <c:v>393</c:v>
                  </c:pt>
                  <c:pt idx="37">
                    <c:v>394</c:v>
                  </c:pt>
                  <c:pt idx="38">
                    <c:v>395</c:v>
                  </c:pt>
                  <c:pt idx="39">
                    <c:v>396</c:v>
                  </c:pt>
                  <c:pt idx="40">
                    <c:v>397</c:v>
                  </c:pt>
                  <c:pt idx="41">
                    <c:v>398</c:v>
                  </c:pt>
                  <c:pt idx="42">
                    <c:v>399</c:v>
                  </c:pt>
                  <c:pt idx="43">
                    <c:v>400</c:v>
                  </c:pt>
                  <c:pt idx="44">
                    <c:v>401</c:v>
                  </c:pt>
                  <c:pt idx="45">
                    <c:v>402</c:v>
                  </c:pt>
                  <c:pt idx="46">
                    <c:v>403</c:v>
                  </c:pt>
                  <c:pt idx="47">
                    <c:v>404</c:v>
                  </c:pt>
                  <c:pt idx="48">
                    <c:v>405</c:v>
                  </c:pt>
                  <c:pt idx="49">
                    <c:v>406</c:v>
                  </c:pt>
                  <c:pt idx="50">
                    <c:v>407</c:v>
                  </c:pt>
                  <c:pt idx="51">
                    <c:v>408</c:v>
                  </c:pt>
                  <c:pt idx="52">
                    <c:v>409</c:v>
                  </c:pt>
                  <c:pt idx="53">
                    <c:v>410</c:v>
                  </c:pt>
                  <c:pt idx="54">
                    <c:v>411</c:v>
                  </c:pt>
                  <c:pt idx="55">
                    <c:v>412</c:v>
                  </c:pt>
                  <c:pt idx="56">
                    <c:v>413</c:v>
                  </c:pt>
                  <c:pt idx="57">
                    <c:v>414</c:v>
                  </c:pt>
                  <c:pt idx="58">
                    <c:v>415</c:v>
                  </c:pt>
                  <c:pt idx="59">
                    <c:v>416</c:v>
                  </c:pt>
                  <c:pt idx="60">
                    <c:v>417</c:v>
                  </c:pt>
                  <c:pt idx="61">
                    <c:v>418</c:v>
                  </c:pt>
                  <c:pt idx="62">
                    <c:v>419</c:v>
                  </c:pt>
                  <c:pt idx="63">
                    <c:v>420</c:v>
                  </c:pt>
                  <c:pt idx="64">
                    <c:v>421</c:v>
                  </c:pt>
                  <c:pt idx="65">
                    <c:v>422</c:v>
                  </c:pt>
                  <c:pt idx="66">
                    <c:v>423</c:v>
                  </c:pt>
                  <c:pt idx="67">
                    <c:v>424</c:v>
                  </c:pt>
                  <c:pt idx="68">
                    <c:v>425</c:v>
                  </c:pt>
                  <c:pt idx="69">
                    <c:v>426</c:v>
                  </c:pt>
                  <c:pt idx="70">
                    <c:v>427</c:v>
                  </c:pt>
                  <c:pt idx="71">
                    <c:v>428</c:v>
                  </c:pt>
                  <c:pt idx="72">
                    <c:v>429</c:v>
                  </c:pt>
                  <c:pt idx="73">
                    <c:v>430</c:v>
                  </c:pt>
                  <c:pt idx="74">
                    <c:v>431</c:v>
                  </c:pt>
                  <c:pt idx="75">
                    <c:v>432</c:v>
                  </c:pt>
                  <c:pt idx="76">
                    <c:v>433</c:v>
                  </c:pt>
                  <c:pt idx="77">
                    <c:v>434</c:v>
                  </c:pt>
                  <c:pt idx="78">
                    <c:v>435</c:v>
                  </c:pt>
                  <c:pt idx="79">
                    <c:v>436</c:v>
                  </c:pt>
                  <c:pt idx="80">
                    <c:v>437</c:v>
                  </c:pt>
                  <c:pt idx="81">
                    <c:v>438</c:v>
                  </c:pt>
                  <c:pt idx="82">
                    <c:v>439</c:v>
                  </c:pt>
                  <c:pt idx="83">
                    <c:v>440</c:v>
                  </c:pt>
                  <c:pt idx="84">
                    <c:v>441</c:v>
                  </c:pt>
                  <c:pt idx="85">
                    <c:v>442</c:v>
                  </c:pt>
                  <c:pt idx="86">
                    <c:v>443</c:v>
                  </c:pt>
                  <c:pt idx="87">
                    <c:v>444</c:v>
                  </c:pt>
                  <c:pt idx="88">
                    <c:v>445</c:v>
                  </c:pt>
                  <c:pt idx="89">
                    <c:v>446</c:v>
                  </c:pt>
                  <c:pt idx="90">
                    <c:v>447</c:v>
                  </c:pt>
                  <c:pt idx="91">
                    <c:v>448</c:v>
                  </c:pt>
                  <c:pt idx="92">
                    <c:v>449</c:v>
                  </c:pt>
                  <c:pt idx="93">
                    <c:v>450</c:v>
                  </c:pt>
                  <c:pt idx="94">
                    <c:v>451</c:v>
                  </c:pt>
                  <c:pt idx="95">
                    <c:v>452</c:v>
                  </c:pt>
                  <c:pt idx="96">
                    <c:v>453</c:v>
                  </c:pt>
                  <c:pt idx="97">
                    <c:v>454</c:v>
                  </c:pt>
                  <c:pt idx="98">
                    <c:v>455</c:v>
                  </c:pt>
                  <c:pt idx="99">
                    <c:v>456</c:v>
                  </c:pt>
                  <c:pt idx="100">
                    <c:v>457</c:v>
                  </c:pt>
                  <c:pt idx="101">
                    <c:v>458</c:v>
                  </c:pt>
                  <c:pt idx="102">
                    <c:v>459</c:v>
                  </c:pt>
                  <c:pt idx="103">
                    <c:v>460</c:v>
                  </c:pt>
                  <c:pt idx="104">
                    <c:v>461</c:v>
                  </c:pt>
                  <c:pt idx="105">
                    <c:v>462</c:v>
                  </c:pt>
                  <c:pt idx="106">
                    <c:v>463</c:v>
                  </c:pt>
                  <c:pt idx="107">
                    <c:v>464</c:v>
                  </c:pt>
                  <c:pt idx="108">
                    <c:v>465</c:v>
                  </c:pt>
                  <c:pt idx="109">
                    <c:v>466</c:v>
                  </c:pt>
                  <c:pt idx="110">
                    <c:v>467</c:v>
                  </c:pt>
                  <c:pt idx="111">
                    <c:v>468</c:v>
                  </c:pt>
                  <c:pt idx="112">
                    <c:v>469</c:v>
                  </c:pt>
                  <c:pt idx="113">
                    <c:v>470</c:v>
                  </c:pt>
                  <c:pt idx="114">
                    <c:v>471</c:v>
                  </c:pt>
                  <c:pt idx="115">
                    <c:v>472</c:v>
                  </c:pt>
                  <c:pt idx="116">
                    <c:v>473</c:v>
                  </c:pt>
                  <c:pt idx="117">
                    <c:v>474</c:v>
                  </c:pt>
                  <c:pt idx="118">
                    <c:v>475</c:v>
                  </c:pt>
                  <c:pt idx="119">
                    <c:v>476</c:v>
                  </c:pt>
                  <c:pt idx="120">
                    <c:v>477</c:v>
                  </c:pt>
                  <c:pt idx="121">
                    <c:v>478</c:v>
                  </c:pt>
                  <c:pt idx="122">
                    <c:v>479</c:v>
                  </c:pt>
                  <c:pt idx="123">
                    <c:v>480</c:v>
                  </c:pt>
                  <c:pt idx="124">
                    <c:v>481</c:v>
                  </c:pt>
                  <c:pt idx="125">
                    <c:v>482</c:v>
                  </c:pt>
                  <c:pt idx="126">
                    <c:v>483</c:v>
                  </c:pt>
                  <c:pt idx="127">
                    <c:v>484</c:v>
                  </c:pt>
                  <c:pt idx="128">
                    <c:v>485</c:v>
                  </c:pt>
                  <c:pt idx="129">
                    <c:v>486</c:v>
                  </c:pt>
                  <c:pt idx="130">
                    <c:v>487</c:v>
                  </c:pt>
                  <c:pt idx="131">
                    <c:v>488</c:v>
                  </c:pt>
                  <c:pt idx="132">
                    <c:v>489</c:v>
                  </c:pt>
                  <c:pt idx="133">
                    <c:v>490</c:v>
                  </c:pt>
                  <c:pt idx="134">
                    <c:v>491</c:v>
                  </c:pt>
                  <c:pt idx="135">
                    <c:v>492</c:v>
                  </c:pt>
                  <c:pt idx="136">
                    <c:v>493</c:v>
                  </c:pt>
                  <c:pt idx="137">
                    <c:v>494</c:v>
                  </c:pt>
                  <c:pt idx="138">
                    <c:v>495</c:v>
                  </c:pt>
                  <c:pt idx="139">
                    <c:v>496</c:v>
                  </c:pt>
                  <c:pt idx="140">
                    <c:v>497</c:v>
                  </c:pt>
                  <c:pt idx="141">
                    <c:v>498</c:v>
                  </c:pt>
                  <c:pt idx="142">
                    <c:v>499</c:v>
                  </c:pt>
                  <c:pt idx="143">
                    <c:v>500</c:v>
                  </c:pt>
                  <c:pt idx="144">
                    <c:v>501</c:v>
                  </c:pt>
                  <c:pt idx="145">
                    <c:v>502</c:v>
                  </c:pt>
                  <c:pt idx="146">
                    <c:v>503</c:v>
                  </c:pt>
                  <c:pt idx="147">
                    <c:v>504</c:v>
                  </c:pt>
                  <c:pt idx="148">
                    <c:v>505</c:v>
                  </c:pt>
                  <c:pt idx="149">
                    <c:v>506</c:v>
                  </c:pt>
                  <c:pt idx="150">
                    <c:v>507</c:v>
                  </c:pt>
                  <c:pt idx="151">
                    <c:v>508</c:v>
                  </c:pt>
                  <c:pt idx="152">
                    <c:v>509</c:v>
                  </c:pt>
                  <c:pt idx="153">
                    <c:v>510</c:v>
                  </c:pt>
                  <c:pt idx="154">
                    <c:v>511</c:v>
                  </c:pt>
                  <c:pt idx="155">
                    <c:v>512</c:v>
                  </c:pt>
                  <c:pt idx="156">
                    <c:v>513</c:v>
                  </c:pt>
                  <c:pt idx="157">
                    <c:v>514</c:v>
                  </c:pt>
                  <c:pt idx="158">
                    <c:v>515</c:v>
                  </c:pt>
                  <c:pt idx="159">
                    <c:v>516</c:v>
                  </c:pt>
                  <c:pt idx="160">
                    <c:v>517</c:v>
                  </c:pt>
                  <c:pt idx="161">
                    <c:v>518</c:v>
                  </c:pt>
                  <c:pt idx="162">
                    <c:v>519</c:v>
                  </c:pt>
                  <c:pt idx="163">
                    <c:v>520</c:v>
                  </c:pt>
                  <c:pt idx="164">
                    <c:v>521</c:v>
                  </c:pt>
                  <c:pt idx="165">
                    <c:v>522</c:v>
                  </c:pt>
                  <c:pt idx="166">
                    <c:v>523</c:v>
                  </c:pt>
                  <c:pt idx="167">
                    <c:v>524</c:v>
                  </c:pt>
                  <c:pt idx="168">
                    <c:v>525</c:v>
                  </c:pt>
                  <c:pt idx="169">
                    <c:v>526</c:v>
                  </c:pt>
                  <c:pt idx="170">
                    <c:v>527</c:v>
                  </c:pt>
                  <c:pt idx="171">
                    <c:v>528</c:v>
                  </c:pt>
                  <c:pt idx="172">
                    <c:v>529</c:v>
                  </c:pt>
                  <c:pt idx="173">
                    <c:v>530</c:v>
                  </c:pt>
                  <c:pt idx="174">
                    <c:v>531</c:v>
                  </c:pt>
                </c:lvl>
              </c:multiLvlStrCache>
            </c:multiLvlStrRef>
          </c:cat>
          <c:val>
            <c:numRef>
              <c:f>登记!#REF!</c:f>
              <c:numCache>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120">
                  <c:v>0</c:v>
                </c:pt>
              </c:numCache>
            </c:numRef>
          </c:val>
          <c:extLst>
            <c:ext xmlns:c16="http://schemas.microsoft.com/office/drawing/2014/chart" uri="{C3380CC4-5D6E-409C-BE32-E72D297353CC}">
              <c16:uniqueId val="{00000003-86E0-4034-A28E-A4CE24EE6D4B}"/>
            </c:ext>
          </c:extLst>
        </c:ser>
        <c:ser>
          <c:idx val="4"/>
          <c:order val="4"/>
          <c:tx>
            <c:v>登记!#REF!</c:v>
          </c:tx>
          <c:spPr>
            <a:solidFill>
              <a:srgbClr val="660066"/>
            </a:solidFill>
            <a:ln w="12700">
              <a:solidFill>
                <a:srgbClr val="000000"/>
              </a:solidFill>
              <a:prstDash val="solid"/>
            </a:ln>
          </c:spPr>
          <c:invertIfNegative val="0"/>
          <c:cat>
            <c:multiLvlStrRef>
              <c:f>登记!$A$360:$F$534</c:f>
              <c:multiLvlStrCache>
                <c:ptCount val="175"/>
                <c:lvl>
                  <c:pt idx="0">
                    <c:v>2013/1/1</c:v>
                  </c:pt>
                  <c:pt idx="1">
                    <c:v>2013/1/1</c:v>
                  </c:pt>
                  <c:pt idx="2">
                    <c:v>2013/1/1</c:v>
                  </c:pt>
                  <c:pt idx="3">
                    <c:v>2013/1/1</c:v>
                  </c:pt>
                  <c:pt idx="4">
                    <c:v>2013/1/1</c:v>
                  </c:pt>
                  <c:pt idx="5">
                    <c:v>2013/1/1</c:v>
                  </c:pt>
                  <c:pt idx="6">
                    <c:v>2013/1/1</c:v>
                  </c:pt>
                  <c:pt idx="7">
                    <c:v>2013/1/1</c:v>
                  </c:pt>
                  <c:pt idx="8">
                    <c:v>2013/1/1</c:v>
                  </c:pt>
                  <c:pt idx="9">
                    <c:v>2013/1/1</c:v>
                  </c:pt>
                  <c:pt idx="10">
                    <c:v>2013/1/1</c:v>
                  </c:pt>
                  <c:pt idx="11">
                    <c:v>2013/1/1</c:v>
                  </c:pt>
                  <c:pt idx="12">
                    <c:v>2013/1/1</c:v>
                  </c:pt>
                  <c:pt idx="13">
                    <c:v>2013/1/1</c:v>
                  </c:pt>
                  <c:pt idx="14">
                    <c:v>2013/1/1</c:v>
                  </c:pt>
                  <c:pt idx="15">
                    <c:v>2013/1/1</c:v>
                  </c:pt>
                  <c:pt idx="16">
                    <c:v>2013/1/1</c:v>
                  </c:pt>
                  <c:pt idx="17">
                    <c:v>2013/1/1</c:v>
                  </c:pt>
                  <c:pt idx="18">
                    <c:v>2013/1/1</c:v>
                  </c:pt>
                  <c:pt idx="19">
                    <c:v>2013/1/1</c:v>
                  </c:pt>
                  <c:pt idx="20">
                    <c:v>2013/1/1</c:v>
                  </c:pt>
                  <c:pt idx="21">
                    <c:v>2013/1/1</c:v>
                  </c:pt>
                  <c:pt idx="22">
                    <c:v>2013/1/1</c:v>
                  </c:pt>
                  <c:pt idx="23">
                    <c:v>2013/1/1</c:v>
                  </c:pt>
                  <c:pt idx="24">
                    <c:v>2013/1/1</c:v>
                  </c:pt>
                  <c:pt idx="25">
                    <c:v>2013/1/1</c:v>
                  </c:pt>
                  <c:pt idx="26">
                    <c:v>2013/1/18</c:v>
                  </c:pt>
                  <c:pt idx="27">
                    <c:v>2013/1/26</c:v>
                  </c:pt>
                  <c:pt idx="28">
                    <c:v>2013/1/25</c:v>
                  </c:pt>
                  <c:pt idx="29">
                    <c:v>2013/1/25</c:v>
                  </c:pt>
                  <c:pt idx="30">
                    <c:v>2013/1/15</c:v>
                  </c:pt>
                  <c:pt idx="31">
                    <c:v>2013/1/15</c:v>
                  </c:pt>
                  <c:pt idx="32">
                    <c:v>2013/1/15</c:v>
                  </c:pt>
                  <c:pt idx="33">
                    <c:v>2013/1/15</c:v>
                  </c:pt>
                  <c:pt idx="34">
                    <c:v>2013/1/20</c:v>
                  </c:pt>
                  <c:pt idx="35">
                    <c:v>2013/1/25</c:v>
                  </c:pt>
                  <c:pt idx="36">
                    <c:v>2013/3/7</c:v>
                  </c:pt>
                  <c:pt idx="37">
                    <c:v>2013/3/7</c:v>
                  </c:pt>
                  <c:pt idx="38">
                    <c:v>2013/3/31</c:v>
                  </c:pt>
                  <c:pt idx="39">
                    <c:v>2013/3/31</c:v>
                  </c:pt>
                  <c:pt idx="40">
                    <c:v>2013/3/31</c:v>
                  </c:pt>
                  <c:pt idx="41">
                    <c:v>2013/4/15</c:v>
                  </c:pt>
                  <c:pt idx="42">
                    <c:v>2013/3/31</c:v>
                  </c:pt>
                  <c:pt idx="43">
                    <c:v>2013/3/31</c:v>
                  </c:pt>
                  <c:pt idx="44">
                    <c:v>2013/3/31</c:v>
                  </c:pt>
                  <c:pt idx="45">
                    <c:v>2013/3/31</c:v>
                  </c:pt>
                  <c:pt idx="46">
                    <c:v>2013/3/31</c:v>
                  </c:pt>
                  <c:pt idx="47">
                    <c:v>2013/3/31</c:v>
                  </c:pt>
                  <c:pt idx="48">
                    <c:v>2013/3/31</c:v>
                  </c:pt>
                  <c:pt idx="49">
                    <c:v>2013/3/31</c:v>
                  </c:pt>
                  <c:pt idx="50">
                    <c:v>2013/3/31</c:v>
                  </c:pt>
                  <c:pt idx="51">
                    <c:v>2013/3/31</c:v>
                  </c:pt>
                  <c:pt idx="52">
                    <c:v>2013/3/31</c:v>
                  </c:pt>
                  <c:pt idx="53">
                    <c:v>2013/3/31</c:v>
                  </c:pt>
                  <c:pt idx="54">
                    <c:v>2013/3/31</c:v>
                  </c:pt>
                  <c:pt idx="55">
                    <c:v>2013/3/31</c:v>
                  </c:pt>
                  <c:pt idx="56">
                    <c:v>2013/3/31</c:v>
                  </c:pt>
                  <c:pt idx="57">
                    <c:v>2013/5/1</c:v>
                  </c:pt>
                  <c:pt idx="58">
                    <c:v>2013/5/1</c:v>
                  </c:pt>
                  <c:pt idx="59">
                    <c:v>2013/3/31</c:v>
                  </c:pt>
                  <c:pt idx="60">
                    <c:v>2013/7/1</c:v>
                  </c:pt>
                  <c:pt idx="61">
                    <c:v>2013/3/31</c:v>
                  </c:pt>
                  <c:pt idx="62">
                    <c:v>2013/3/31</c:v>
                  </c:pt>
                  <c:pt idx="63">
                    <c:v>2013/3/31</c:v>
                  </c:pt>
                  <c:pt idx="64">
                    <c:v>2013/3/31</c:v>
                  </c:pt>
                  <c:pt idx="65">
                    <c:v>2013/5/13</c:v>
                  </c:pt>
                  <c:pt idx="66">
                    <c:v>2013/5/1</c:v>
                  </c:pt>
                  <c:pt idx="67">
                    <c:v>2013/5/1</c:v>
                  </c:pt>
                  <c:pt idx="68">
                    <c:v>2013/5/1</c:v>
                  </c:pt>
                  <c:pt idx="69">
                    <c:v>2013/5/1</c:v>
                  </c:pt>
                  <c:pt idx="70">
                    <c:v>2013/5/1</c:v>
                  </c:pt>
                  <c:pt idx="71">
                    <c:v>2013/6/1</c:v>
                  </c:pt>
                  <c:pt idx="72">
                    <c:v>2013/5/13</c:v>
                  </c:pt>
                  <c:pt idx="73">
                    <c:v>2013/5/10</c:v>
                  </c:pt>
                  <c:pt idx="74">
                    <c:v>2013/5/10</c:v>
                  </c:pt>
                  <c:pt idx="75">
                    <c:v>2013/6/1</c:v>
                  </c:pt>
                  <c:pt idx="76">
                    <c:v>2013/5/15</c:v>
                  </c:pt>
                  <c:pt idx="77">
                    <c:v>2013/5/27</c:v>
                  </c:pt>
                  <c:pt idx="78">
                    <c:v>2013/7/1</c:v>
                  </c:pt>
                  <c:pt idx="79">
                    <c:v>2013/6/11</c:v>
                  </c:pt>
                  <c:pt idx="80">
                    <c:v>2013/6/27</c:v>
                  </c:pt>
                  <c:pt idx="81">
                    <c:v>2013/6/20</c:v>
                  </c:pt>
                  <c:pt idx="82">
                    <c:v>2013/6/10</c:v>
                  </c:pt>
                  <c:pt idx="83">
                    <c:v>2013/6/20</c:v>
                  </c:pt>
                  <c:pt idx="84">
                    <c:v>2013/6/20</c:v>
                  </c:pt>
                  <c:pt idx="85">
                    <c:v>2013/6/20</c:v>
                  </c:pt>
                  <c:pt idx="86">
                    <c:v>2013/6/20</c:v>
                  </c:pt>
                  <c:pt idx="87">
                    <c:v>2013/6/20</c:v>
                  </c:pt>
                  <c:pt idx="88">
                    <c:v>2013/6/20</c:v>
                  </c:pt>
                  <c:pt idx="89">
                    <c:v>2013/6/20</c:v>
                  </c:pt>
                  <c:pt idx="90">
                    <c:v>2013/6/20</c:v>
                  </c:pt>
                  <c:pt idx="91">
                    <c:v>2013/6/20</c:v>
                  </c:pt>
                  <c:pt idx="92">
                    <c:v>2013/7/1</c:v>
                  </c:pt>
                  <c:pt idx="93">
                    <c:v>2013/7/1</c:v>
                  </c:pt>
                  <c:pt idx="94">
                    <c:v>2013/7/1</c:v>
                  </c:pt>
                  <c:pt idx="95">
                    <c:v>2013/6/20</c:v>
                  </c:pt>
                  <c:pt idx="96">
                    <c:v>2013/7/1</c:v>
                  </c:pt>
                  <c:pt idx="97">
                    <c:v>2013/7/1</c:v>
                  </c:pt>
                  <c:pt idx="98">
                    <c:v>2013/7/1</c:v>
                  </c:pt>
                  <c:pt idx="99">
                    <c:v>2013/7/1</c:v>
                  </c:pt>
                  <c:pt idx="100">
                    <c:v>2013/6/28</c:v>
                  </c:pt>
                  <c:pt idx="101">
                    <c:v>2013/7/1</c:v>
                  </c:pt>
                  <c:pt idx="102">
                    <c:v>2013/7/10</c:v>
                  </c:pt>
                  <c:pt idx="103">
                    <c:v>2013/8/26</c:v>
                  </c:pt>
                  <c:pt idx="104">
                    <c:v>2013/9/1</c:v>
                  </c:pt>
                  <c:pt idx="105">
                    <c:v>2013/9/15</c:v>
                  </c:pt>
                  <c:pt idx="106">
                    <c:v>2013/10/16</c:v>
                  </c:pt>
                  <c:pt idx="107">
                    <c:v>2013/9/1</c:v>
                  </c:pt>
                  <c:pt idx="108">
                    <c:v>2013/9/20</c:v>
                  </c:pt>
                  <c:pt idx="109">
                    <c:v>2013/9/15</c:v>
                  </c:pt>
                  <c:pt idx="110">
                    <c:v>2013/9/15</c:v>
                  </c:pt>
                  <c:pt idx="111">
                    <c:v>2013/9/15</c:v>
                  </c:pt>
                  <c:pt idx="112">
                    <c:v>2013/9/20</c:v>
                  </c:pt>
                  <c:pt idx="113">
                    <c:v>2013/9/17</c:v>
                  </c:pt>
                  <c:pt idx="114">
                    <c:v>2013/9/15</c:v>
                  </c:pt>
                  <c:pt idx="115">
                    <c:v>2013/9/15</c:v>
                  </c:pt>
                  <c:pt idx="116">
                    <c:v>2013/9/15</c:v>
                  </c:pt>
                  <c:pt idx="117">
                    <c:v>2013/9/15</c:v>
                  </c:pt>
                  <c:pt idx="118">
                    <c:v>2013/9/15</c:v>
                  </c:pt>
                  <c:pt idx="119">
                    <c:v>2013/9/15</c:v>
                  </c:pt>
                  <c:pt idx="120">
                    <c:v>2013/9/15</c:v>
                  </c:pt>
                  <c:pt idx="121">
                    <c:v>2013/9/15</c:v>
                  </c:pt>
                  <c:pt idx="122">
                    <c:v>2013/9/19</c:v>
                  </c:pt>
                  <c:pt idx="123">
                    <c:v>2013/10/27</c:v>
                  </c:pt>
                  <c:pt idx="124">
                    <c:v>2013/12/1</c:v>
                  </c:pt>
                  <c:pt idx="125">
                    <c:v>2013/10/27</c:v>
                  </c:pt>
                  <c:pt idx="126">
                    <c:v>2013/10/27</c:v>
                  </c:pt>
                  <c:pt idx="127">
                    <c:v>2013/10/27</c:v>
                  </c:pt>
                  <c:pt idx="128">
                    <c:v>2013/11/15</c:v>
                  </c:pt>
                  <c:pt idx="129">
                    <c:v>2013/10/27</c:v>
                  </c:pt>
                  <c:pt idx="130">
                    <c:v>2013/10/27</c:v>
                  </c:pt>
                  <c:pt idx="131">
                    <c:v>2013/10/27</c:v>
                  </c:pt>
                  <c:pt idx="132">
                    <c:v>2013/10/27</c:v>
                  </c:pt>
                  <c:pt idx="133">
                    <c:v>2013/10/27</c:v>
                  </c:pt>
                  <c:pt idx="134">
                    <c:v>2013/10/27</c:v>
                  </c:pt>
                  <c:pt idx="135">
                    <c:v>2013/10/27</c:v>
                  </c:pt>
                  <c:pt idx="136">
                    <c:v>2013/10/27</c:v>
                  </c:pt>
                  <c:pt idx="137">
                    <c:v>2013/10/27</c:v>
                  </c:pt>
                  <c:pt idx="138">
                    <c:v>2013/10/27</c:v>
                  </c:pt>
                  <c:pt idx="139">
                    <c:v>2013/10/27</c:v>
                  </c:pt>
                  <c:pt idx="140">
                    <c:v>2013/10/27</c:v>
                  </c:pt>
                  <c:pt idx="141">
                    <c:v>2013/10/27</c:v>
                  </c:pt>
                  <c:pt idx="142">
                    <c:v>2013/10/27</c:v>
                  </c:pt>
                  <c:pt idx="143">
                    <c:v>2013/10/27</c:v>
                  </c:pt>
                  <c:pt idx="144">
                    <c:v>2013/10/27</c:v>
                  </c:pt>
                  <c:pt idx="145">
                    <c:v>2013/10/27</c:v>
                  </c:pt>
                  <c:pt idx="146">
                    <c:v>2013/10/27</c:v>
                  </c:pt>
                  <c:pt idx="147">
                    <c:v>2013/10/27</c:v>
                  </c:pt>
                  <c:pt idx="148">
                    <c:v>2013/10/27</c:v>
                  </c:pt>
                  <c:pt idx="149">
                    <c:v>2013/10/27</c:v>
                  </c:pt>
                  <c:pt idx="150">
                    <c:v>2013/10/27</c:v>
                  </c:pt>
                  <c:pt idx="151">
                    <c:v>2013/10/27</c:v>
                  </c:pt>
                  <c:pt idx="152">
                    <c:v>2013/10/27</c:v>
                  </c:pt>
                  <c:pt idx="153">
                    <c:v>2013/10/27</c:v>
                  </c:pt>
                  <c:pt idx="154">
                    <c:v>2013/10/27</c:v>
                  </c:pt>
                  <c:pt idx="155">
                    <c:v>2013/10/27</c:v>
                  </c:pt>
                  <c:pt idx="156">
                    <c:v>2013/10/27</c:v>
                  </c:pt>
                  <c:pt idx="157">
                    <c:v>2013/10/27</c:v>
                  </c:pt>
                  <c:pt idx="158">
                    <c:v>2013/10/27</c:v>
                  </c:pt>
                  <c:pt idx="159">
                    <c:v>2013/10/27</c:v>
                  </c:pt>
                  <c:pt idx="160">
                    <c:v>2013/11/10</c:v>
                  </c:pt>
                  <c:pt idx="161">
                    <c:v>2013/11/7</c:v>
                  </c:pt>
                  <c:pt idx="162">
                    <c:v>2013/11/7</c:v>
                  </c:pt>
                  <c:pt idx="163">
                    <c:v>2013/11/7</c:v>
                  </c:pt>
                  <c:pt idx="164">
                    <c:v>2013/11/18</c:v>
                  </c:pt>
                  <c:pt idx="165">
                    <c:v>2013/12/5</c:v>
                  </c:pt>
                  <c:pt idx="166">
                    <c:v>2013/12/2</c:v>
                  </c:pt>
                  <c:pt idx="167">
                    <c:v>2013/12/10</c:v>
                  </c:pt>
                  <c:pt idx="168">
                    <c:v>2013/12/10</c:v>
                  </c:pt>
                  <c:pt idx="169">
                    <c:v>2014/1/10</c:v>
                  </c:pt>
                  <c:pt idx="170">
                    <c:v>2014/1/26</c:v>
                  </c:pt>
                  <c:pt idx="171">
                    <c:v>2014/2/10</c:v>
                  </c:pt>
                  <c:pt idx="172">
                    <c:v>2014/3/1</c:v>
                  </c:pt>
                  <c:pt idx="173">
                    <c:v>2014/3/1</c:v>
                  </c:pt>
                  <c:pt idx="174">
                    <c:v>2014/3/12</c:v>
                  </c:pt>
                </c:lvl>
                <c:lvl>
                  <c:pt idx="0">
                    <c:v>14</c:v>
                  </c:pt>
                  <c:pt idx="1">
                    <c:v>4</c:v>
                  </c:pt>
                  <c:pt idx="2">
                    <c:v>14</c:v>
                  </c:pt>
                  <c:pt idx="3">
                    <c:v>14</c:v>
                  </c:pt>
                  <c:pt idx="4">
                    <c:v>28</c:v>
                  </c:pt>
                  <c:pt idx="5">
                    <c:v>14</c:v>
                  </c:pt>
                  <c:pt idx="6">
                    <c:v>14</c:v>
                  </c:pt>
                  <c:pt idx="7">
                    <c:v>14</c:v>
                  </c:pt>
                  <c:pt idx="8">
                    <c:v>14</c:v>
                  </c:pt>
                  <c:pt idx="9">
                    <c:v>84</c:v>
                  </c:pt>
                  <c:pt idx="10">
                    <c:v>56</c:v>
                  </c:pt>
                  <c:pt idx="11">
                    <c:v>42</c:v>
                  </c:pt>
                  <c:pt idx="12">
                    <c:v>56</c:v>
                  </c:pt>
                  <c:pt idx="13">
                    <c:v>14</c:v>
                  </c:pt>
                  <c:pt idx="14">
                    <c:v>14</c:v>
                  </c:pt>
                  <c:pt idx="15">
                    <c:v>14</c:v>
                  </c:pt>
                  <c:pt idx="16">
                    <c:v>14</c:v>
                  </c:pt>
                  <c:pt idx="17">
                    <c:v>14</c:v>
                  </c:pt>
                  <c:pt idx="18">
                    <c:v>28</c:v>
                  </c:pt>
                  <c:pt idx="19">
                    <c:v>28</c:v>
                  </c:pt>
                  <c:pt idx="20">
                    <c:v>28</c:v>
                  </c:pt>
                  <c:pt idx="21">
                    <c:v>14</c:v>
                  </c:pt>
                  <c:pt idx="22">
                    <c:v>14</c:v>
                  </c:pt>
                  <c:pt idx="23">
                    <c:v>14</c:v>
                  </c:pt>
                  <c:pt idx="24">
                    <c:v>14</c:v>
                  </c:pt>
                  <c:pt idx="25">
                    <c:v>14</c:v>
                  </c:pt>
                  <c:pt idx="26">
                    <c:v>1</c:v>
                  </c:pt>
                  <c:pt idx="27">
                    <c:v>14</c:v>
                  </c:pt>
                  <c:pt idx="28">
                    <c:v>4</c:v>
                  </c:pt>
                  <c:pt idx="29">
                    <c:v>6</c:v>
                  </c:pt>
                  <c:pt idx="30">
                    <c:v>14</c:v>
                  </c:pt>
                  <c:pt idx="31">
                    <c:v>28</c:v>
                  </c:pt>
                  <c:pt idx="32">
                    <c:v>14</c:v>
                  </c:pt>
                  <c:pt idx="33">
                    <c:v>14</c:v>
                  </c:pt>
                  <c:pt idx="34">
                    <c:v>14</c:v>
                  </c:pt>
                  <c:pt idx="35">
                    <c:v>8</c:v>
                  </c:pt>
                  <c:pt idx="36">
                    <c:v>14</c:v>
                  </c:pt>
                  <c:pt idx="37">
                    <c:v>14</c:v>
                  </c:pt>
                  <c:pt idx="38">
                    <c:v>14</c:v>
                  </c:pt>
                  <c:pt idx="39">
                    <c:v>14</c:v>
                  </c:pt>
                  <c:pt idx="40">
                    <c:v>14</c:v>
                  </c:pt>
                  <c:pt idx="41">
                    <c:v>14</c:v>
                  </c:pt>
                  <c:pt idx="42">
                    <c:v>14</c:v>
                  </c:pt>
                  <c:pt idx="43">
                    <c:v>14</c:v>
                  </c:pt>
                  <c:pt idx="44">
                    <c:v>14</c:v>
                  </c:pt>
                  <c:pt idx="45">
                    <c:v>14</c:v>
                  </c:pt>
                  <c:pt idx="46">
                    <c:v>14</c:v>
                  </c:pt>
                  <c:pt idx="47">
                    <c:v>14</c:v>
                  </c:pt>
                  <c:pt idx="48">
                    <c:v>6</c:v>
                  </c:pt>
                  <c:pt idx="49">
                    <c:v>14</c:v>
                  </c:pt>
                  <c:pt idx="50">
                    <c:v>6</c:v>
                  </c:pt>
                  <c:pt idx="51">
                    <c:v>14</c:v>
                  </c:pt>
                  <c:pt idx="52">
                    <c:v>8</c:v>
                  </c:pt>
                  <c:pt idx="53">
                    <c:v>14</c:v>
                  </c:pt>
                  <c:pt idx="54">
                    <c:v>14</c:v>
                  </c:pt>
                  <c:pt idx="55">
                    <c:v>14</c:v>
                  </c:pt>
                  <c:pt idx="56">
                    <c:v>14</c:v>
                  </c:pt>
                  <c:pt idx="57">
                    <c:v>14</c:v>
                  </c:pt>
                  <c:pt idx="58">
                    <c:v>14</c:v>
                  </c:pt>
                  <c:pt idx="59">
                    <c:v>4</c:v>
                  </c:pt>
                  <c:pt idx="60">
                    <c:v>8</c:v>
                  </c:pt>
                  <c:pt idx="61">
                    <c:v>14</c:v>
                  </c:pt>
                  <c:pt idx="62">
                    <c:v>14</c:v>
                  </c:pt>
                  <c:pt idx="63">
                    <c:v>14</c:v>
                  </c:pt>
                  <c:pt idx="64">
                    <c:v>14</c:v>
                  </c:pt>
                  <c:pt idx="65">
                    <c:v>8</c:v>
                  </c:pt>
                  <c:pt idx="66">
                    <c:v>6</c:v>
                  </c:pt>
                  <c:pt idx="67">
                    <c:v>8</c:v>
                  </c:pt>
                  <c:pt idx="68">
                    <c:v>8</c:v>
                  </c:pt>
                  <c:pt idx="69">
                    <c:v>6</c:v>
                  </c:pt>
                  <c:pt idx="70">
                    <c:v>14</c:v>
                  </c:pt>
                  <c:pt idx="71">
                    <c:v>6</c:v>
                  </c:pt>
                  <c:pt idx="72">
                    <c:v>8</c:v>
                  </c:pt>
                  <c:pt idx="73">
                    <c:v>14</c:v>
                  </c:pt>
                  <c:pt idx="74">
                    <c:v>6</c:v>
                  </c:pt>
                  <c:pt idx="75">
                    <c:v>14</c:v>
                  </c:pt>
                  <c:pt idx="76">
                    <c:v>14</c:v>
                  </c:pt>
                  <c:pt idx="77">
                    <c:v>14</c:v>
                  </c:pt>
                  <c:pt idx="78">
                    <c:v>14</c:v>
                  </c:pt>
                  <c:pt idx="79">
                    <c:v>6</c:v>
                  </c:pt>
                  <c:pt idx="80">
                    <c:v>14</c:v>
                  </c:pt>
                  <c:pt idx="81">
                    <c:v>14</c:v>
                  </c:pt>
                  <c:pt idx="82">
                    <c:v>14</c:v>
                  </c:pt>
                  <c:pt idx="83">
                    <c:v>14</c:v>
                  </c:pt>
                  <c:pt idx="84">
                    <c:v>14</c:v>
                  </c:pt>
                  <c:pt idx="85">
                    <c:v>14</c:v>
                  </c:pt>
                  <c:pt idx="86">
                    <c:v>14</c:v>
                  </c:pt>
                  <c:pt idx="87">
                    <c:v>14</c:v>
                  </c:pt>
                  <c:pt idx="88">
                    <c:v>14</c:v>
                  </c:pt>
                  <c:pt idx="89">
                    <c:v>14</c:v>
                  </c:pt>
                  <c:pt idx="90">
                    <c:v>14</c:v>
                  </c:pt>
                  <c:pt idx="91">
                    <c:v>14</c:v>
                  </c:pt>
                  <c:pt idx="92">
                    <c:v>6</c:v>
                  </c:pt>
                  <c:pt idx="93">
                    <c:v>6</c:v>
                  </c:pt>
                  <c:pt idx="94">
                    <c:v>8</c:v>
                  </c:pt>
                  <c:pt idx="95">
                    <c:v>14</c:v>
                  </c:pt>
                  <c:pt idx="96">
                    <c:v>6</c:v>
                  </c:pt>
                  <c:pt idx="97">
                    <c:v>14</c:v>
                  </c:pt>
                  <c:pt idx="98">
                    <c:v>14</c:v>
                  </c:pt>
                  <c:pt idx="99">
                    <c:v>14</c:v>
                  </c:pt>
                  <c:pt idx="100">
                    <c:v>14</c:v>
                  </c:pt>
                  <c:pt idx="101">
                    <c:v>14</c:v>
                  </c:pt>
                  <c:pt idx="102">
                    <c:v>14</c:v>
                  </c:pt>
                  <c:pt idx="103">
                    <c:v>8</c:v>
                  </c:pt>
                  <c:pt idx="104">
                    <c:v>8</c:v>
                  </c:pt>
                  <c:pt idx="105">
                    <c:v>14</c:v>
                  </c:pt>
                  <c:pt idx="106">
                    <c:v>6</c:v>
                  </c:pt>
                  <c:pt idx="107">
                    <c:v>8</c:v>
                  </c:pt>
                  <c:pt idx="108">
                    <c:v>14</c:v>
                  </c:pt>
                  <c:pt idx="109">
                    <c:v>14</c:v>
                  </c:pt>
                  <c:pt idx="110">
                    <c:v>14</c:v>
                  </c:pt>
                  <c:pt idx="111">
                    <c:v>14</c:v>
                  </c:pt>
                  <c:pt idx="112">
                    <c:v>8</c:v>
                  </c:pt>
                  <c:pt idx="113">
                    <c:v>6</c:v>
                  </c:pt>
                  <c:pt idx="114">
                    <c:v>8</c:v>
                  </c:pt>
                  <c:pt idx="115">
                    <c:v>14</c:v>
                  </c:pt>
                  <c:pt idx="116">
                    <c:v>8</c:v>
                  </c:pt>
                  <c:pt idx="117">
                    <c:v>14</c:v>
                  </c:pt>
                  <c:pt idx="118">
                    <c:v>6</c:v>
                  </c:pt>
                  <c:pt idx="119">
                    <c:v>14</c:v>
                  </c:pt>
                  <c:pt idx="120">
                    <c:v>14</c:v>
                  </c:pt>
                  <c:pt idx="121">
                    <c:v>6</c:v>
                  </c:pt>
                  <c:pt idx="122">
                    <c:v>6</c:v>
                  </c:pt>
                  <c:pt idx="123">
                    <c:v>14</c:v>
                  </c:pt>
                  <c:pt idx="124">
                    <c:v>10</c:v>
                  </c:pt>
                  <c:pt idx="125">
                    <c:v>14</c:v>
                  </c:pt>
                  <c:pt idx="126">
                    <c:v>6</c:v>
                  </c:pt>
                  <c:pt idx="127">
                    <c:v>14</c:v>
                  </c:pt>
                  <c:pt idx="128">
                    <c:v>14</c:v>
                  </c:pt>
                  <c:pt idx="129">
                    <c:v>14</c:v>
                  </c:pt>
                  <c:pt idx="130">
                    <c:v>14</c:v>
                  </c:pt>
                  <c:pt idx="131">
                    <c:v>14</c:v>
                  </c:pt>
                  <c:pt idx="132">
                    <c:v>8</c:v>
                  </c:pt>
                  <c:pt idx="133">
                    <c:v>14</c:v>
                  </c:pt>
                  <c:pt idx="134">
                    <c:v>14</c:v>
                  </c:pt>
                  <c:pt idx="135">
                    <c:v>14</c:v>
                  </c:pt>
                  <c:pt idx="136">
                    <c:v>14</c:v>
                  </c:pt>
                  <c:pt idx="137">
                    <c:v>14</c:v>
                  </c:pt>
                  <c:pt idx="138">
                    <c:v>8</c:v>
                  </c:pt>
                  <c:pt idx="139">
                    <c:v>6</c:v>
                  </c:pt>
                  <c:pt idx="140">
                    <c:v>14</c:v>
                  </c:pt>
                  <c:pt idx="141">
                    <c:v>6</c:v>
                  </c:pt>
                  <c:pt idx="142">
                    <c:v>8</c:v>
                  </c:pt>
                  <c:pt idx="143">
                    <c:v>6</c:v>
                  </c:pt>
                  <c:pt idx="144">
                    <c:v>14</c:v>
                  </c:pt>
                  <c:pt idx="145">
                    <c:v>14</c:v>
                  </c:pt>
                  <c:pt idx="146">
                    <c:v>14</c:v>
                  </c:pt>
                  <c:pt idx="147">
                    <c:v>14</c:v>
                  </c:pt>
                  <c:pt idx="148">
                    <c:v>14</c:v>
                  </c:pt>
                  <c:pt idx="149">
                    <c:v>14</c:v>
                  </c:pt>
                  <c:pt idx="150">
                    <c:v>14</c:v>
                  </c:pt>
                  <c:pt idx="151">
                    <c:v>14</c:v>
                  </c:pt>
                  <c:pt idx="152">
                    <c:v>6</c:v>
                  </c:pt>
                  <c:pt idx="153">
                    <c:v>8</c:v>
                  </c:pt>
                  <c:pt idx="154">
                    <c:v>6</c:v>
                  </c:pt>
                  <c:pt idx="155">
                    <c:v>6</c:v>
                  </c:pt>
                  <c:pt idx="156">
                    <c:v>14</c:v>
                  </c:pt>
                  <c:pt idx="157">
                    <c:v>14</c:v>
                  </c:pt>
                  <c:pt idx="158">
                    <c:v>14</c:v>
                  </c:pt>
                  <c:pt idx="159">
                    <c:v>14</c:v>
                  </c:pt>
                  <c:pt idx="160">
                    <c:v>14</c:v>
                  </c:pt>
                  <c:pt idx="161">
                    <c:v>14</c:v>
                  </c:pt>
                  <c:pt idx="162">
                    <c:v>14</c:v>
                  </c:pt>
                  <c:pt idx="163">
                    <c:v>14</c:v>
                  </c:pt>
                  <c:pt idx="164">
                    <c:v>4</c:v>
                  </c:pt>
                  <c:pt idx="165">
                    <c:v>8</c:v>
                  </c:pt>
                  <c:pt idx="166">
                    <c:v>14</c:v>
                  </c:pt>
                  <c:pt idx="167">
                    <c:v>14</c:v>
                  </c:pt>
                  <c:pt idx="168">
                    <c:v>14</c:v>
                  </c:pt>
                  <c:pt idx="169">
                    <c:v>14</c:v>
                  </c:pt>
                  <c:pt idx="170">
                    <c:v>14</c:v>
                  </c:pt>
                  <c:pt idx="171">
                    <c:v>14</c:v>
                  </c:pt>
                  <c:pt idx="172">
                    <c:v>14</c:v>
                  </c:pt>
                  <c:pt idx="173">
                    <c:v>14</c:v>
                  </c:pt>
                  <c:pt idx="174">
                    <c:v>14</c:v>
                  </c:pt>
                </c:lvl>
                <c:lvl>
                  <c:pt idx="0">
                    <c:v>正班</c:v>
                  </c:pt>
                  <c:pt idx="1">
                    <c:v>正班</c:v>
                  </c:pt>
                  <c:pt idx="2">
                    <c:v>正班</c:v>
                  </c:pt>
                  <c:pt idx="3">
                    <c:v>正班</c:v>
                  </c:pt>
                  <c:pt idx="4">
                    <c:v>正班</c:v>
                  </c:pt>
                  <c:pt idx="5">
                    <c:v>正班</c:v>
                  </c:pt>
                  <c:pt idx="6">
                    <c:v>正班</c:v>
                  </c:pt>
                  <c:pt idx="7">
                    <c:v>正班</c:v>
                  </c:pt>
                  <c:pt idx="8">
                    <c:v>正班</c:v>
                  </c:pt>
                  <c:pt idx="9">
                    <c:v>正班</c:v>
                  </c:pt>
                  <c:pt idx="10">
                    <c:v>正班</c:v>
                  </c:pt>
                  <c:pt idx="11">
                    <c:v>正班</c:v>
                  </c:pt>
                  <c:pt idx="12">
                    <c:v>正班</c:v>
                  </c:pt>
                  <c:pt idx="13">
                    <c:v>正班</c:v>
                  </c:pt>
                  <c:pt idx="14">
                    <c:v>正班</c:v>
                  </c:pt>
                  <c:pt idx="15">
                    <c:v>正班</c:v>
                  </c:pt>
                  <c:pt idx="16">
                    <c:v>正班</c:v>
                  </c:pt>
                  <c:pt idx="17">
                    <c:v>正班</c:v>
                  </c:pt>
                  <c:pt idx="18">
                    <c:v>正班</c:v>
                  </c:pt>
                  <c:pt idx="19">
                    <c:v>正班</c:v>
                  </c:pt>
                  <c:pt idx="20">
                    <c:v>正班</c:v>
                  </c:pt>
                  <c:pt idx="21">
                    <c:v>正班</c:v>
                  </c:pt>
                  <c:pt idx="22">
                    <c:v>正班</c:v>
                  </c:pt>
                  <c:pt idx="23">
                    <c:v>正班</c:v>
                  </c:pt>
                  <c:pt idx="24">
                    <c:v>正班</c:v>
                  </c:pt>
                  <c:pt idx="25">
                    <c:v>正班</c:v>
                  </c:pt>
                  <c:pt idx="26">
                    <c:v>正班</c:v>
                  </c:pt>
                  <c:pt idx="27">
                    <c:v>正班</c:v>
                  </c:pt>
                  <c:pt idx="28">
                    <c:v>正班</c:v>
                  </c:pt>
                  <c:pt idx="29">
                    <c:v>正班</c:v>
                  </c:pt>
                  <c:pt idx="30">
                    <c:v>正班</c:v>
                  </c:pt>
                  <c:pt idx="31">
                    <c:v>正班</c:v>
                  </c:pt>
                  <c:pt idx="32">
                    <c:v>正班</c:v>
                  </c:pt>
                  <c:pt idx="33">
                    <c:v>正班</c:v>
                  </c:pt>
                  <c:pt idx="34">
                    <c:v>正班</c:v>
                  </c:pt>
                  <c:pt idx="35">
                    <c:v>正班</c:v>
                  </c:pt>
                  <c:pt idx="36">
                    <c:v>正班</c:v>
                  </c:pt>
                  <c:pt idx="37">
                    <c:v>正班</c:v>
                  </c:pt>
                  <c:pt idx="38">
                    <c:v>正班</c:v>
                  </c:pt>
                  <c:pt idx="39">
                    <c:v>正班</c:v>
                  </c:pt>
                  <c:pt idx="40">
                    <c:v>正班</c:v>
                  </c:pt>
                  <c:pt idx="41">
                    <c:v>正班</c:v>
                  </c:pt>
                  <c:pt idx="42">
                    <c:v>正班</c:v>
                  </c:pt>
                  <c:pt idx="43">
                    <c:v>正班</c:v>
                  </c:pt>
                  <c:pt idx="44">
                    <c:v>正班</c:v>
                  </c:pt>
                  <c:pt idx="45">
                    <c:v>正班</c:v>
                  </c:pt>
                  <c:pt idx="46">
                    <c:v>正班</c:v>
                  </c:pt>
                  <c:pt idx="47">
                    <c:v>正班</c:v>
                  </c:pt>
                  <c:pt idx="48">
                    <c:v>正班</c:v>
                  </c:pt>
                  <c:pt idx="49">
                    <c:v>正班</c:v>
                  </c:pt>
                  <c:pt idx="50">
                    <c:v>正班</c:v>
                  </c:pt>
                  <c:pt idx="51">
                    <c:v>正班</c:v>
                  </c:pt>
                  <c:pt idx="52">
                    <c:v>正班</c:v>
                  </c:pt>
                  <c:pt idx="53">
                    <c:v>正班</c:v>
                  </c:pt>
                  <c:pt idx="54">
                    <c:v>正班</c:v>
                  </c:pt>
                  <c:pt idx="55">
                    <c:v>正班</c:v>
                  </c:pt>
                  <c:pt idx="56">
                    <c:v>正班</c:v>
                  </c:pt>
                  <c:pt idx="57">
                    <c:v>正班</c:v>
                  </c:pt>
                  <c:pt idx="58">
                    <c:v>正班</c:v>
                  </c:pt>
                  <c:pt idx="59">
                    <c:v>正班</c:v>
                  </c:pt>
                  <c:pt idx="60">
                    <c:v>正班</c:v>
                  </c:pt>
                  <c:pt idx="61">
                    <c:v>正班</c:v>
                  </c:pt>
                  <c:pt idx="62">
                    <c:v>正班</c:v>
                  </c:pt>
                  <c:pt idx="63">
                    <c:v>正班</c:v>
                  </c:pt>
                  <c:pt idx="64">
                    <c:v>正班</c:v>
                  </c:pt>
                  <c:pt idx="65">
                    <c:v>正班</c:v>
                  </c:pt>
                  <c:pt idx="66">
                    <c:v>正班</c:v>
                  </c:pt>
                  <c:pt idx="67">
                    <c:v>正班</c:v>
                  </c:pt>
                  <c:pt idx="68">
                    <c:v>正班</c:v>
                  </c:pt>
                  <c:pt idx="69">
                    <c:v>正班</c:v>
                  </c:pt>
                  <c:pt idx="70">
                    <c:v>正班</c:v>
                  </c:pt>
                  <c:pt idx="71">
                    <c:v>正班</c:v>
                  </c:pt>
                  <c:pt idx="72">
                    <c:v>正班</c:v>
                  </c:pt>
                  <c:pt idx="73">
                    <c:v>正班</c:v>
                  </c:pt>
                  <c:pt idx="74">
                    <c:v>正班</c:v>
                  </c:pt>
                  <c:pt idx="75">
                    <c:v>正班</c:v>
                  </c:pt>
                  <c:pt idx="76">
                    <c:v>旅游包机</c:v>
                  </c:pt>
                  <c:pt idx="77">
                    <c:v>正班</c:v>
                  </c:pt>
                  <c:pt idx="78">
                    <c:v>正班</c:v>
                  </c:pt>
                  <c:pt idx="79">
                    <c:v>正班</c:v>
                  </c:pt>
                  <c:pt idx="80">
                    <c:v>正班</c:v>
                  </c:pt>
                  <c:pt idx="81">
                    <c:v>正班</c:v>
                  </c:pt>
                  <c:pt idx="82">
                    <c:v>正班</c:v>
                  </c:pt>
                  <c:pt idx="83">
                    <c:v>正班</c:v>
                  </c:pt>
                  <c:pt idx="84">
                    <c:v>正班</c:v>
                  </c:pt>
                  <c:pt idx="85">
                    <c:v>正班</c:v>
                  </c:pt>
                  <c:pt idx="86">
                    <c:v>正班</c:v>
                  </c:pt>
                  <c:pt idx="87">
                    <c:v>正班</c:v>
                  </c:pt>
                  <c:pt idx="88">
                    <c:v>正班</c:v>
                  </c:pt>
                  <c:pt idx="89">
                    <c:v>正班</c:v>
                  </c:pt>
                  <c:pt idx="90">
                    <c:v>正班</c:v>
                  </c:pt>
                  <c:pt idx="91">
                    <c:v>正班</c:v>
                  </c:pt>
                  <c:pt idx="92">
                    <c:v>旅游包机</c:v>
                  </c:pt>
                  <c:pt idx="93">
                    <c:v>旅游包机</c:v>
                  </c:pt>
                  <c:pt idx="94">
                    <c:v>正班</c:v>
                  </c:pt>
                  <c:pt idx="95">
                    <c:v>正班</c:v>
                  </c:pt>
                  <c:pt idx="96">
                    <c:v>正班</c:v>
                  </c:pt>
                  <c:pt idx="97">
                    <c:v>正班</c:v>
                  </c:pt>
                  <c:pt idx="98">
                    <c:v>正班</c:v>
                  </c:pt>
                  <c:pt idx="99">
                    <c:v>正班</c:v>
                  </c:pt>
                  <c:pt idx="100">
                    <c:v>正班</c:v>
                  </c:pt>
                  <c:pt idx="101">
                    <c:v>正班</c:v>
                  </c:pt>
                  <c:pt idx="102">
                    <c:v>正班</c:v>
                  </c:pt>
                  <c:pt idx="103">
                    <c:v>正班</c:v>
                  </c:pt>
                  <c:pt idx="104">
                    <c:v>正班</c:v>
                  </c:pt>
                  <c:pt idx="105">
                    <c:v>正班</c:v>
                  </c:pt>
                  <c:pt idx="106">
                    <c:v>正班</c:v>
                  </c:pt>
                  <c:pt idx="107">
                    <c:v>正班</c:v>
                  </c:pt>
                  <c:pt idx="108">
                    <c:v>正班</c:v>
                  </c:pt>
                  <c:pt idx="109">
                    <c:v>正班</c:v>
                  </c:pt>
                  <c:pt idx="110">
                    <c:v>正班</c:v>
                  </c:pt>
                  <c:pt idx="111">
                    <c:v>正班</c:v>
                  </c:pt>
                  <c:pt idx="112">
                    <c:v>正班</c:v>
                  </c:pt>
                  <c:pt idx="113">
                    <c:v>正班</c:v>
                  </c:pt>
                  <c:pt idx="114">
                    <c:v>旅游包机</c:v>
                  </c:pt>
                  <c:pt idx="115">
                    <c:v>正班</c:v>
                  </c:pt>
                  <c:pt idx="116">
                    <c:v>正班</c:v>
                  </c:pt>
                  <c:pt idx="117">
                    <c:v>正班</c:v>
                  </c:pt>
                  <c:pt idx="118">
                    <c:v>正班</c:v>
                  </c:pt>
                  <c:pt idx="119">
                    <c:v>正班</c:v>
                  </c:pt>
                  <c:pt idx="120">
                    <c:v>正班</c:v>
                  </c:pt>
                  <c:pt idx="121">
                    <c:v>正班</c:v>
                  </c:pt>
                  <c:pt idx="122">
                    <c:v>正班</c:v>
                  </c:pt>
                  <c:pt idx="123">
                    <c:v>正班</c:v>
                  </c:pt>
                  <c:pt idx="124">
                    <c:v>正班</c:v>
                  </c:pt>
                  <c:pt idx="125">
                    <c:v>正班</c:v>
                  </c:pt>
                  <c:pt idx="126">
                    <c:v>正班</c:v>
                  </c:pt>
                  <c:pt idx="127">
                    <c:v>正班</c:v>
                  </c:pt>
                  <c:pt idx="128">
                    <c:v>正班</c:v>
                  </c:pt>
                  <c:pt idx="129">
                    <c:v>正班</c:v>
                  </c:pt>
                  <c:pt idx="130">
                    <c:v>正班</c:v>
                  </c:pt>
                  <c:pt idx="131">
                    <c:v>正班</c:v>
                  </c:pt>
                  <c:pt idx="132">
                    <c:v>正班</c:v>
                  </c:pt>
                  <c:pt idx="133">
                    <c:v>正班</c:v>
                  </c:pt>
                  <c:pt idx="134">
                    <c:v>正班</c:v>
                  </c:pt>
                  <c:pt idx="135">
                    <c:v>正班</c:v>
                  </c:pt>
                  <c:pt idx="136">
                    <c:v>正班</c:v>
                  </c:pt>
                  <c:pt idx="137">
                    <c:v>正班</c:v>
                  </c:pt>
                  <c:pt idx="138">
                    <c:v>正班</c:v>
                  </c:pt>
                  <c:pt idx="139">
                    <c:v>正班</c:v>
                  </c:pt>
                  <c:pt idx="140">
                    <c:v>正班</c:v>
                  </c:pt>
                  <c:pt idx="141">
                    <c:v>正班</c:v>
                  </c:pt>
                  <c:pt idx="142">
                    <c:v>正班</c:v>
                  </c:pt>
                  <c:pt idx="143">
                    <c:v>正班</c:v>
                  </c:pt>
                  <c:pt idx="144">
                    <c:v>正班</c:v>
                  </c:pt>
                  <c:pt idx="145">
                    <c:v>正班</c:v>
                  </c:pt>
                  <c:pt idx="146">
                    <c:v>正班</c:v>
                  </c:pt>
                  <c:pt idx="147">
                    <c:v>正班</c:v>
                  </c:pt>
                  <c:pt idx="148">
                    <c:v>正班</c:v>
                  </c:pt>
                  <c:pt idx="149">
                    <c:v>正班</c:v>
                  </c:pt>
                  <c:pt idx="150">
                    <c:v>正班</c:v>
                  </c:pt>
                  <c:pt idx="151">
                    <c:v>正班</c:v>
                  </c:pt>
                  <c:pt idx="152">
                    <c:v>正班</c:v>
                  </c:pt>
                  <c:pt idx="153">
                    <c:v>正班</c:v>
                  </c:pt>
                  <c:pt idx="154">
                    <c:v>正班</c:v>
                  </c:pt>
                  <c:pt idx="155">
                    <c:v>正班</c:v>
                  </c:pt>
                  <c:pt idx="156">
                    <c:v>正班</c:v>
                  </c:pt>
                  <c:pt idx="157">
                    <c:v>正班</c:v>
                  </c:pt>
                  <c:pt idx="158">
                    <c:v>正班</c:v>
                  </c:pt>
                  <c:pt idx="159">
                    <c:v>正班</c:v>
                  </c:pt>
                  <c:pt idx="160">
                    <c:v>正班</c:v>
                  </c:pt>
                  <c:pt idx="161">
                    <c:v>正班</c:v>
                  </c:pt>
                  <c:pt idx="162">
                    <c:v>正班</c:v>
                  </c:pt>
                  <c:pt idx="163">
                    <c:v>正班</c:v>
                  </c:pt>
                  <c:pt idx="164">
                    <c:v>正班</c:v>
                  </c:pt>
                  <c:pt idx="165">
                    <c:v>正班</c:v>
                  </c:pt>
                  <c:pt idx="166">
                    <c:v>正班</c:v>
                  </c:pt>
                  <c:pt idx="167">
                    <c:v>正班</c:v>
                  </c:pt>
                  <c:pt idx="168">
                    <c:v>正班</c:v>
                  </c:pt>
                  <c:pt idx="169">
                    <c:v>正班</c:v>
                  </c:pt>
                  <c:pt idx="170">
                    <c:v>正班</c:v>
                  </c:pt>
                  <c:pt idx="171">
                    <c:v>正班</c:v>
                  </c:pt>
                  <c:pt idx="172">
                    <c:v>正班</c:v>
                  </c:pt>
                  <c:pt idx="173">
                    <c:v>正班</c:v>
                  </c:pt>
                  <c:pt idx="174">
                    <c:v>正班</c:v>
                  </c:pt>
                </c:lvl>
                <c:lvl>
                  <c:pt idx="0">
                    <c:v>天津-乌鲁木齐</c:v>
                  </c:pt>
                  <c:pt idx="1">
                    <c:v>包头-武汉</c:v>
                  </c:pt>
                  <c:pt idx="2">
                    <c:v>呼和浩特-长沙</c:v>
                  </c:pt>
                  <c:pt idx="3">
                    <c:v>天津-哈尔滨</c:v>
                  </c:pt>
                  <c:pt idx="4">
                    <c:v>天津-三亚</c:v>
                  </c:pt>
                  <c:pt idx="5">
                    <c:v>天津-厦门</c:v>
                  </c:pt>
                  <c:pt idx="6">
                    <c:v>呼和浩特-赤峰</c:v>
                  </c:pt>
                  <c:pt idx="7">
                    <c:v>呼和浩特-海拉尔</c:v>
                  </c:pt>
                  <c:pt idx="8">
                    <c:v>北京南苑-满洲里</c:v>
                  </c:pt>
                  <c:pt idx="9">
                    <c:v>北京南苑-鄂尔多斯</c:v>
                  </c:pt>
                  <c:pt idx="10">
                    <c:v>北京南苑-呼和浩特</c:v>
                  </c:pt>
                  <c:pt idx="11">
                    <c:v>北京南苑-海拉尔</c:v>
                  </c:pt>
                  <c:pt idx="12">
                    <c:v>北京南苑-包头</c:v>
                  </c:pt>
                  <c:pt idx="13">
                    <c:v>北京南苑-长治</c:v>
                  </c:pt>
                  <c:pt idx="14">
                    <c:v>天津-郑州-贵阳</c:v>
                  </c:pt>
                  <c:pt idx="15">
                    <c:v>呼和浩特-满洲里</c:v>
                  </c:pt>
                  <c:pt idx="16">
                    <c:v>呼和浩特-通辽</c:v>
                  </c:pt>
                  <c:pt idx="17">
                    <c:v>天津-温州</c:v>
                  </c:pt>
                  <c:pt idx="18">
                    <c:v>海拉尔-呼和浩特</c:v>
                  </c:pt>
                  <c:pt idx="19">
                    <c:v>太原-天津</c:v>
                  </c:pt>
                  <c:pt idx="20">
                    <c:v>天津-杭州</c:v>
                  </c:pt>
                  <c:pt idx="21">
                    <c:v>天津-南京</c:v>
                  </c:pt>
                  <c:pt idx="22">
                    <c:v>呼和浩特-赤峰-大连</c:v>
                  </c:pt>
                  <c:pt idx="23">
                    <c:v>太原-榆林-银川</c:v>
                  </c:pt>
                  <c:pt idx="24">
                    <c:v>天津-深圳</c:v>
                  </c:pt>
                  <c:pt idx="25">
                    <c:v>天津-烟台</c:v>
                  </c:pt>
                  <c:pt idx="26">
                    <c:v>石家庄-郑州</c:v>
                  </c:pt>
                  <c:pt idx="27">
                    <c:v>天津-南京</c:v>
                  </c:pt>
                  <c:pt idx="28">
                    <c:v>呼和浩特-长春</c:v>
                  </c:pt>
                  <c:pt idx="29">
                    <c:v>天津-沈阳-延吉</c:v>
                  </c:pt>
                  <c:pt idx="30">
                    <c:v>石家庄-昆明</c:v>
                  </c:pt>
                  <c:pt idx="31">
                    <c:v>石家庄-成都</c:v>
                  </c:pt>
                  <c:pt idx="32">
                    <c:v>石家庄-重庆-昆明</c:v>
                  </c:pt>
                  <c:pt idx="33">
                    <c:v>石家庄-西安-贵阳</c:v>
                  </c:pt>
                  <c:pt idx="34">
                    <c:v>太原-武汉-厦门</c:v>
                  </c:pt>
                  <c:pt idx="35">
                    <c:v>呼和浩特-锡林浩特-沈阳</c:v>
                  </c:pt>
                  <c:pt idx="36">
                    <c:v>太原-长治-福州</c:v>
                  </c:pt>
                  <c:pt idx="37">
                    <c:v>石家庄-杭州-三亚</c:v>
                  </c:pt>
                  <c:pt idx="38">
                    <c:v>大连-呼和浩特</c:v>
                  </c:pt>
                  <c:pt idx="39">
                    <c:v>大连-包头</c:v>
                  </c:pt>
                  <c:pt idx="40">
                    <c:v>天津-西安-乌鲁木齐</c:v>
                  </c:pt>
                  <c:pt idx="41">
                    <c:v>太原-南昌-贵阳</c:v>
                  </c:pt>
                  <c:pt idx="42">
                    <c:v>太原-常州-福州</c:v>
                  </c:pt>
                  <c:pt idx="43">
                    <c:v>太原-南京</c:v>
                  </c:pt>
                  <c:pt idx="44">
                    <c:v>太原-西宁</c:v>
                  </c:pt>
                  <c:pt idx="45">
                    <c:v>呼和浩特-鄂尔多斯-兰州</c:v>
                  </c:pt>
                  <c:pt idx="46">
                    <c:v>邯郸-大连</c:v>
                  </c:pt>
                  <c:pt idx="47">
                    <c:v>呼和浩特-石家庄-合肥</c:v>
                  </c:pt>
                  <c:pt idx="48">
                    <c:v>呼和浩特-郑州-黄山</c:v>
                  </c:pt>
                  <c:pt idx="49">
                    <c:v>天津-郑州-桂林</c:v>
                  </c:pt>
                  <c:pt idx="50">
                    <c:v>通辽-天津-海口</c:v>
                  </c:pt>
                  <c:pt idx="51">
                    <c:v>呼和浩特-海拉尔-加格达奇</c:v>
                  </c:pt>
                  <c:pt idx="52">
                    <c:v>呼和浩特-郑州-杭州</c:v>
                  </c:pt>
                  <c:pt idx="53">
                    <c:v>呼和浩特-赤峰</c:v>
                  </c:pt>
                  <c:pt idx="54">
                    <c:v>呼和浩特-锡林浩特</c:v>
                  </c:pt>
                  <c:pt idx="55">
                    <c:v>呼和浩特-郑州-桂林</c:v>
                  </c:pt>
                  <c:pt idx="56">
                    <c:v>呼和浩特-哈尔滨</c:v>
                  </c:pt>
                  <c:pt idx="57">
                    <c:v>呼和浩特-青岛</c:v>
                  </c:pt>
                  <c:pt idx="58">
                    <c:v>呼和浩特-武汉</c:v>
                  </c:pt>
                  <c:pt idx="59">
                    <c:v>石家庄-西安-赣州</c:v>
                  </c:pt>
                  <c:pt idx="60">
                    <c:v>长治-天津</c:v>
                  </c:pt>
                  <c:pt idx="61">
                    <c:v>石家庄-昆明</c:v>
                  </c:pt>
                  <c:pt idx="62">
                    <c:v>天津-杭州-三亚</c:v>
                  </c:pt>
                  <c:pt idx="63">
                    <c:v>天津-大连</c:v>
                  </c:pt>
                  <c:pt idx="64">
                    <c:v>天津-乌鲁木齐</c:v>
                  </c:pt>
                  <c:pt idx="65">
                    <c:v>呼和浩特-徐州-贵阳</c:v>
                  </c:pt>
                  <c:pt idx="66">
                    <c:v>鄂尔多斯-太原-宁波</c:v>
                  </c:pt>
                  <c:pt idx="67">
                    <c:v>鄂尔多斯-武汉</c:v>
                  </c:pt>
                  <c:pt idx="68">
                    <c:v>鄂尔多斯-呼和浩特-通辽</c:v>
                  </c:pt>
                  <c:pt idx="69">
                    <c:v>鄂尔多斯-南昌</c:v>
                  </c:pt>
                  <c:pt idx="70">
                    <c:v>鄂尔多斯-郑州-温州</c:v>
                  </c:pt>
                  <c:pt idx="71">
                    <c:v>天津-襄阳-海口</c:v>
                  </c:pt>
                  <c:pt idx="72">
                    <c:v>鄂尔多斯-合肥</c:v>
                  </c:pt>
                  <c:pt idx="73">
                    <c:v>石家庄-鄂尔多斯</c:v>
                  </c:pt>
                  <c:pt idx="74">
                    <c:v>石家庄-唐山</c:v>
                  </c:pt>
                  <c:pt idx="75">
                    <c:v>石家庄-秦皇岛北戴河</c:v>
                  </c:pt>
                  <c:pt idx="76">
                    <c:v>呼和浩特-南昌-海口</c:v>
                  </c:pt>
                  <c:pt idx="77">
                    <c:v>天津-沈阳-延吉</c:v>
                  </c:pt>
                  <c:pt idx="78">
                    <c:v>太原-杭州-揭阳潮汕</c:v>
                  </c:pt>
                  <c:pt idx="79">
                    <c:v>天津-昆明</c:v>
                  </c:pt>
                  <c:pt idx="80">
                    <c:v>天津-海拉尔</c:v>
                  </c:pt>
                  <c:pt idx="81">
                    <c:v>天津-常德-柳州</c:v>
                  </c:pt>
                  <c:pt idx="82">
                    <c:v>满洲里-哈尔滨</c:v>
                  </c:pt>
                  <c:pt idx="83">
                    <c:v>天津-呼和浩特</c:v>
                  </c:pt>
                  <c:pt idx="84">
                    <c:v>天津-银川</c:v>
                  </c:pt>
                  <c:pt idx="85">
                    <c:v>天津-大连</c:v>
                  </c:pt>
                  <c:pt idx="86">
                    <c:v>天津-青岛</c:v>
                  </c:pt>
                  <c:pt idx="87">
                    <c:v>天津-烟台</c:v>
                  </c:pt>
                  <c:pt idx="88">
                    <c:v>天津-长沙-昆明</c:v>
                  </c:pt>
                  <c:pt idx="89">
                    <c:v>天津-太原</c:v>
                  </c:pt>
                  <c:pt idx="90">
                    <c:v>天津-郑州</c:v>
                  </c:pt>
                  <c:pt idx="91">
                    <c:v>天津-哈尔滨</c:v>
                  </c:pt>
                  <c:pt idx="92">
                    <c:v>阿尔山-杭州</c:v>
                  </c:pt>
                  <c:pt idx="93">
                    <c:v>呼和浩特-长沙</c:v>
                  </c:pt>
                  <c:pt idx="94">
                    <c:v>石家庄-张家口</c:v>
                  </c:pt>
                  <c:pt idx="95">
                    <c:v>石家庄-呼和浩特-海拉尔</c:v>
                  </c:pt>
                  <c:pt idx="96">
                    <c:v>天津-西宁</c:v>
                  </c:pt>
                  <c:pt idx="97">
                    <c:v>太原-贵阳</c:v>
                  </c:pt>
                  <c:pt idx="98">
                    <c:v>天津-海拉尔</c:v>
                  </c:pt>
                  <c:pt idx="99">
                    <c:v>天津-沈阳</c:v>
                  </c:pt>
                  <c:pt idx="100">
                    <c:v>呼和浩特-巴彦淖尔-银川</c:v>
                  </c:pt>
                  <c:pt idx="101">
                    <c:v>北京首都-乌海</c:v>
                  </c:pt>
                  <c:pt idx="102">
                    <c:v>天津-哈尔滨</c:v>
                  </c:pt>
                  <c:pt idx="103">
                    <c:v>石家庄-南京-厦门</c:v>
                  </c:pt>
                  <c:pt idx="104">
                    <c:v>天津-张家界</c:v>
                  </c:pt>
                  <c:pt idx="105">
                    <c:v>天津-昆明</c:v>
                  </c:pt>
                  <c:pt idx="106">
                    <c:v>石家庄-南京-泉州</c:v>
                  </c:pt>
                  <c:pt idx="107">
                    <c:v>天津-包头</c:v>
                  </c:pt>
                  <c:pt idx="108">
                    <c:v>天津-鄂尔多斯</c:v>
                  </c:pt>
                  <c:pt idx="109">
                    <c:v>呼和浩特-石家庄</c:v>
                  </c:pt>
                  <c:pt idx="110">
                    <c:v>石家庄-秦皇岛北戴河</c:v>
                  </c:pt>
                  <c:pt idx="111">
                    <c:v>石家庄-张家口</c:v>
                  </c:pt>
                  <c:pt idx="112">
                    <c:v>天津-赤峰-海拉尔</c:v>
                  </c:pt>
                  <c:pt idx="113">
                    <c:v>通辽-济南</c:v>
                  </c:pt>
                  <c:pt idx="114">
                    <c:v>呼和浩特-西安-北海</c:v>
                  </c:pt>
                  <c:pt idx="115">
                    <c:v>呼和浩特-太原-济南</c:v>
                  </c:pt>
                  <c:pt idx="116">
                    <c:v>天津-郑州-海口</c:v>
                  </c:pt>
                  <c:pt idx="117">
                    <c:v>呼和浩特-天津-大连</c:v>
                  </c:pt>
                  <c:pt idx="118">
                    <c:v>呼和浩特-郑州-揭阳潮汕</c:v>
                  </c:pt>
                  <c:pt idx="119">
                    <c:v>天津-厦门</c:v>
                  </c:pt>
                  <c:pt idx="120">
                    <c:v>天津-哈尔滨</c:v>
                  </c:pt>
                  <c:pt idx="121">
                    <c:v>天津-黄山-海口</c:v>
                  </c:pt>
                  <c:pt idx="122">
                    <c:v>天津-长沙-遵义</c:v>
                  </c:pt>
                  <c:pt idx="123">
                    <c:v>天津-杭州-三亚</c:v>
                  </c:pt>
                  <c:pt idx="124">
                    <c:v>大同-天津</c:v>
                  </c:pt>
                  <c:pt idx="125">
                    <c:v>呼和浩特-长沙-海口</c:v>
                  </c:pt>
                  <c:pt idx="126">
                    <c:v>呼和浩特-满洲里</c:v>
                  </c:pt>
                  <c:pt idx="127">
                    <c:v>太原-重庆</c:v>
                  </c:pt>
                  <c:pt idx="128">
                    <c:v>太原-合肥-三亚</c:v>
                  </c:pt>
                  <c:pt idx="129">
                    <c:v>太原-温州-三亚</c:v>
                  </c:pt>
                  <c:pt idx="130">
                    <c:v>鄂尔多斯-石家庄-南昌</c:v>
                  </c:pt>
                  <c:pt idx="131">
                    <c:v>鄂尔多斯-石家庄-济南</c:v>
                  </c:pt>
                  <c:pt idx="132">
                    <c:v>鄂尔多斯-天津-长春</c:v>
                  </c:pt>
                  <c:pt idx="133">
                    <c:v>鄂尔多斯-银川-兰州</c:v>
                  </c:pt>
                  <c:pt idx="134">
                    <c:v>鄂尔多斯-杭州</c:v>
                  </c:pt>
                  <c:pt idx="135">
                    <c:v>鄂尔多斯-南京-厦门</c:v>
                  </c:pt>
                  <c:pt idx="136">
                    <c:v>呼和浩特-石家庄-无锡</c:v>
                  </c:pt>
                  <c:pt idx="137">
                    <c:v>天津-郑州-南宁</c:v>
                  </c:pt>
                  <c:pt idx="138">
                    <c:v>天津-济宁-武汉</c:v>
                  </c:pt>
                  <c:pt idx="139">
                    <c:v>天津-宁波-揭阳潮汕</c:v>
                  </c:pt>
                  <c:pt idx="140">
                    <c:v>天津-乌鲁木齐-喀什</c:v>
                  </c:pt>
                  <c:pt idx="141">
                    <c:v>天津-沈阳-佳木斯</c:v>
                  </c:pt>
                  <c:pt idx="142">
                    <c:v>天津-沈阳-牡丹江</c:v>
                  </c:pt>
                  <c:pt idx="143">
                    <c:v>呼和浩特-太原</c:v>
                  </c:pt>
                  <c:pt idx="144">
                    <c:v>天津-海口</c:v>
                  </c:pt>
                  <c:pt idx="145">
                    <c:v>鄂尔多斯-长沙-海口</c:v>
                  </c:pt>
                  <c:pt idx="146">
                    <c:v>鄂尔多斯-郑州-合肥</c:v>
                  </c:pt>
                  <c:pt idx="147">
                    <c:v>天津-三亚</c:v>
                  </c:pt>
                  <c:pt idx="148">
                    <c:v>天津-长沙</c:v>
                  </c:pt>
                  <c:pt idx="149">
                    <c:v>天津-石家庄</c:v>
                  </c:pt>
                  <c:pt idx="150">
                    <c:v>呼和浩特-海拉尔-哈尔滨</c:v>
                  </c:pt>
                  <c:pt idx="151">
                    <c:v>天津-长沙-昆明</c:v>
                  </c:pt>
                  <c:pt idx="152">
                    <c:v>天津-厦门</c:v>
                  </c:pt>
                  <c:pt idx="153">
                    <c:v>天津-泉州-海口</c:v>
                  </c:pt>
                  <c:pt idx="154">
                    <c:v>天津-重庆-三亚</c:v>
                  </c:pt>
                  <c:pt idx="155">
                    <c:v>天津-沈阳-延吉</c:v>
                  </c:pt>
                  <c:pt idx="156">
                    <c:v>邯郸-大连</c:v>
                  </c:pt>
                  <c:pt idx="157">
                    <c:v>石家庄-唐山</c:v>
                  </c:pt>
                  <c:pt idx="158">
                    <c:v>天津-郑州</c:v>
                  </c:pt>
                  <c:pt idx="159">
                    <c:v>石家庄-三亚</c:v>
                  </c:pt>
                  <c:pt idx="160">
                    <c:v>天津-武汉</c:v>
                  </c:pt>
                  <c:pt idx="161">
                    <c:v>阿拉善左旗-阿拉善右旗</c:v>
                  </c:pt>
                  <c:pt idx="162">
                    <c:v>阿拉善右旗-额济纳旗-阿拉善左旗</c:v>
                  </c:pt>
                  <c:pt idx="163">
                    <c:v>阿拉善左旗-呼和浩特</c:v>
                  </c:pt>
                  <c:pt idx="164">
                    <c:v>天津-呼和浩特-阿拉善左旗</c:v>
                  </c:pt>
                  <c:pt idx="165">
                    <c:v>石家庄-济宁-海口</c:v>
                  </c:pt>
                  <c:pt idx="166">
                    <c:v>石家庄-榆林</c:v>
                  </c:pt>
                  <c:pt idx="167">
                    <c:v>鄂尔多斯-重庆-贵阳</c:v>
                  </c:pt>
                  <c:pt idx="168">
                    <c:v>石家庄-杭州</c:v>
                  </c:pt>
                  <c:pt idx="169">
                    <c:v>石家庄-重庆</c:v>
                  </c:pt>
                  <c:pt idx="170">
                    <c:v>天津-海口</c:v>
                  </c:pt>
                  <c:pt idx="171">
                    <c:v>太原-南京-福州</c:v>
                  </c:pt>
                  <c:pt idx="172">
                    <c:v>石家庄-贵阳-昆明</c:v>
                  </c:pt>
                  <c:pt idx="173">
                    <c:v>石家庄-包头</c:v>
                  </c:pt>
                  <c:pt idx="174">
                    <c:v>阿拉善左旗-阿拉善右旗-额济纳旗</c:v>
                  </c:pt>
                </c:lvl>
                <c:lvl>
                  <c:pt idx="0">
                    <c:v>国航</c:v>
                  </c:pt>
                  <c:pt idx="1">
                    <c:v>国航</c:v>
                  </c:pt>
                  <c:pt idx="2">
                    <c:v>国航</c:v>
                  </c:pt>
                  <c:pt idx="3">
                    <c:v>国航</c:v>
                  </c:pt>
                  <c:pt idx="4">
                    <c:v>国航</c:v>
                  </c:pt>
                  <c:pt idx="5">
                    <c:v>国航</c:v>
                  </c:pt>
                  <c:pt idx="6">
                    <c:v>国航</c:v>
                  </c:pt>
                  <c:pt idx="7">
                    <c:v>深航</c:v>
                  </c:pt>
                  <c:pt idx="8">
                    <c:v>中联航</c:v>
                  </c:pt>
                  <c:pt idx="9">
                    <c:v>中联航</c:v>
                  </c:pt>
                  <c:pt idx="10">
                    <c:v>中联航</c:v>
                  </c:pt>
                  <c:pt idx="11">
                    <c:v>中联航</c:v>
                  </c:pt>
                  <c:pt idx="12">
                    <c:v>中联航</c:v>
                  </c:pt>
                  <c:pt idx="13">
                    <c:v>中联航</c:v>
                  </c:pt>
                  <c:pt idx="14">
                    <c:v>天津</c:v>
                  </c:pt>
                  <c:pt idx="15">
                    <c:v>天津</c:v>
                  </c:pt>
                  <c:pt idx="16">
                    <c:v>天津</c:v>
                  </c:pt>
                  <c:pt idx="17">
                    <c:v>天津</c:v>
                  </c:pt>
                  <c:pt idx="18">
                    <c:v>天津</c:v>
                  </c:pt>
                  <c:pt idx="19">
                    <c:v>天津</c:v>
                  </c:pt>
                  <c:pt idx="20">
                    <c:v>天津</c:v>
                  </c:pt>
                  <c:pt idx="21">
                    <c:v>天津</c:v>
                  </c:pt>
                  <c:pt idx="22">
                    <c:v>天津</c:v>
                  </c:pt>
                  <c:pt idx="23">
                    <c:v>幸福</c:v>
                  </c:pt>
                  <c:pt idx="24">
                    <c:v>厦航</c:v>
                  </c:pt>
                  <c:pt idx="25">
                    <c:v>奥凯</c:v>
                  </c:pt>
                  <c:pt idx="26">
                    <c:v>邮航</c:v>
                  </c:pt>
                  <c:pt idx="27">
                    <c:v>邮航</c:v>
                  </c:pt>
                  <c:pt idx="28">
                    <c:v>天津</c:v>
                  </c:pt>
                  <c:pt idx="29">
                    <c:v>天津</c:v>
                  </c:pt>
                  <c:pt idx="30">
                    <c:v>中联航</c:v>
                  </c:pt>
                  <c:pt idx="31">
                    <c:v>中联航</c:v>
                  </c:pt>
                  <c:pt idx="32">
                    <c:v>中联航</c:v>
                  </c:pt>
                  <c:pt idx="33">
                    <c:v>中联航</c:v>
                  </c:pt>
                  <c:pt idx="34">
                    <c:v>东航</c:v>
                  </c:pt>
                  <c:pt idx="35">
                    <c:v>天津</c:v>
                  </c:pt>
                  <c:pt idx="36">
                    <c:v>东航</c:v>
                  </c:pt>
                  <c:pt idx="37">
                    <c:v>河北</c:v>
                  </c:pt>
                  <c:pt idx="38">
                    <c:v>国航</c:v>
                  </c:pt>
                  <c:pt idx="39">
                    <c:v>国航</c:v>
                  </c:pt>
                  <c:pt idx="40">
                    <c:v>国航</c:v>
                  </c:pt>
                  <c:pt idx="41">
                    <c:v>东航</c:v>
                  </c:pt>
                  <c:pt idx="42">
                    <c:v>海航</c:v>
                  </c:pt>
                  <c:pt idx="43">
                    <c:v>海航</c:v>
                  </c:pt>
                  <c:pt idx="44">
                    <c:v>海航</c:v>
                  </c:pt>
                  <c:pt idx="45">
                    <c:v>天津</c:v>
                  </c:pt>
                  <c:pt idx="46">
                    <c:v>天津</c:v>
                  </c:pt>
                  <c:pt idx="47">
                    <c:v>天津</c:v>
                  </c:pt>
                  <c:pt idx="48">
                    <c:v>天津</c:v>
                  </c:pt>
                  <c:pt idx="49">
                    <c:v>天津</c:v>
                  </c:pt>
                  <c:pt idx="50">
                    <c:v>天津</c:v>
                  </c:pt>
                  <c:pt idx="51">
                    <c:v>天津</c:v>
                  </c:pt>
                  <c:pt idx="52">
                    <c:v>天津</c:v>
                  </c:pt>
                  <c:pt idx="53">
                    <c:v>首都</c:v>
                  </c:pt>
                  <c:pt idx="54">
                    <c:v>首都</c:v>
                  </c:pt>
                  <c:pt idx="55">
                    <c:v>首都</c:v>
                  </c:pt>
                  <c:pt idx="56">
                    <c:v>首都</c:v>
                  </c:pt>
                  <c:pt idx="57">
                    <c:v>首都</c:v>
                  </c:pt>
                  <c:pt idx="58">
                    <c:v>首都</c:v>
                  </c:pt>
                  <c:pt idx="59">
                    <c:v>河北</c:v>
                  </c:pt>
                  <c:pt idx="60">
                    <c:v>华夏</c:v>
                  </c:pt>
                  <c:pt idx="61">
                    <c:v>春秋</c:v>
                  </c:pt>
                  <c:pt idx="62">
                    <c:v>奥凯</c:v>
                  </c:pt>
                  <c:pt idx="63">
                    <c:v>奥凯</c:v>
                  </c:pt>
                  <c:pt idx="64">
                    <c:v>天津</c:v>
                  </c:pt>
                  <c:pt idx="65">
                    <c:v>首都</c:v>
                  </c:pt>
                  <c:pt idx="66">
                    <c:v>天津</c:v>
                  </c:pt>
                  <c:pt idx="67">
                    <c:v>天津</c:v>
                  </c:pt>
                  <c:pt idx="68">
                    <c:v>天津</c:v>
                  </c:pt>
                  <c:pt idx="69">
                    <c:v>天津</c:v>
                  </c:pt>
                  <c:pt idx="70">
                    <c:v>天津</c:v>
                  </c:pt>
                  <c:pt idx="71">
                    <c:v>天津</c:v>
                  </c:pt>
                  <c:pt idx="72">
                    <c:v>天津</c:v>
                  </c:pt>
                  <c:pt idx="73">
                    <c:v>河北</c:v>
                  </c:pt>
                  <c:pt idx="74">
                    <c:v>河北</c:v>
                  </c:pt>
                  <c:pt idx="75">
                    <c:v>河北</c:v>
                  </c:pt>
                  <c:pt idx="76">
                    <c:v>首都</c:v>
                  </c:pt>
                  <c:pt idx="77">
                    <c:v>天津</c:v>
                  </c:pt>
                  <c:pt idx="78">
                    <c:v>东航</c:v>
                  </c:pt>
                  <c:pt idx="79">
                    <c:v>奥凯</c:v>
                  </c:pt>
                  <c:pt idx="80">
                    <c:v>天津</c:v>
                  </c:pt>
                  <c:pt idx="81">
                    <c:v>天津</c:v>
                  </c:pt>
                  <c:pt idx="82">
                    <c:v>天津</c:v>
                  </c:pt>
                  <c:pt idx="83">
                    <c:v>厦航</c:v>
                  </c:pt>
                  <c:pt idx="84">
                    <c:v>厦航</c:v>
                  </c:pt>
                  <c:pt idx="85">
                    <c:v>厦航</c:v>
                  </c:pt>
                  <c:pt idx="86">
                    <c:v>厦航</c:v>
                  </c:pt>
                  <c:pt idx="87">
                    <c:v>厦航</c:v>
                  </c:pt>
                  <c:pt idx="88">
                    <c:v>厦航</c:v>
                  </c:pt>
                  <c:pt idx="89">
                    <c:v>厦航</c:v>
                  </c:pt>
                  <c:pt idx="90">
                    <c:v>厦航</c:v>
                  </c:pt>
                  <c:pt idx="91">
                    <c:v>厦航</c:v>
                  </c:pt>
                  <c:pt idx="92">
                    <c:v>首都</c:v>
                  </c:pt>
                  <c:pt idx="93">
                    <c:v>首都</c:v>
                  </c:pt>
                  <c:pt idx="94">
                    <c:v>河北</c:v>
                  </c:pt>
                  <c:pt idx="95">
                    <c:v>河北</c:v>
                  </c:pt>
                  <c:pt idx="96">
                    <c:v>奥凯</c:v>
                  </c:pt>
                  <c:pt idx="97">
                    <c:v>海航</c:v>
                  </c:pt>
                  <c:pt idx="98">
                    <c:v>海航</c:v>
                  </c:pt>
                  <c:pt idx="99">
                    <c:v>天津</c:v>
                  </c:pt>
                  <c:pt idx="100">
                    <c:v>天津</c:v>
                  </c:pt>
                  <c:pt idx="101">
                    <c:v>国航</c:v>
                  </c:pt>
                  <c:pt idx="102">
                    <c:v>奥凯</c:v>
                  </c:pt>
                  <c:pt idx="103">
                    <c:v>河北</c:v>
                  </c:pt>
                  <c:pt idx="104">
                    <c:v>奥凯</c:v>
                  </c:pt>
                  <c:pt idx="105">
                    <c:v>春秋</c:v>
                  </c:pt>
                  <c:pt idx="106">
                    <c:v>河北</c:v>
                  </c:pt>
                  <c:pt idx="107">
                    <c:v>天津</c:v>
                  </c:pt>
                  <c:pt idx="108">
                    <c:v>天津</c:v>
                  </c:pt>
                  <c:pt idx="109">
                    <c:v>天津</c:v>
                  </c:pt>
                  <c:pt idx="110">
                    <c:v>天津</c:v>
                  </c:pt>
                  <c:pt idx="111">
                    <c:v>天津</c:v>
                  </c:pt>
                  <c:pt idx="112">
                    <c:v>天津</c:v>
                  </c:pt>
                  <c:pt idx="113">
                    <c:v>天津</c:v>
                  </c:pt>
                  <c:pt idx="114">
                    <c:v>首都</c:v>
                  </c:pt>
                  <c:pt idx="115">
                    <c:v>天津</c:v>
                  </c:pt>
                  <c:pt idx="116">
                    <c:v>天津</c:v>
                  </c:pt>
                  <c:pt idx="117">
                    <c:v>天津</c:v>
                  </c:pt>
                  <c:pt idx="118">
                    <c:v>天津</c:v>
                  </c:pt>
                  <c:pt idx="119">
                    <c:v>天津</c:v>
                  </c:pt>
                  <c:pt idx="120">
                    <c:v>天津</c:v>
                  </c:pt>
                  <c:pt idx="121">
                    <c:v>天津</c:v>
                  </c:pt>
                  <c:pt idx="122">
                    <c:v>天津</c:v>
                  </c:pt>
                  <c:pt idx="123">
                    <c:v>国航</c:v>
                  </c:pt>
                  <c:pt idx="124">
                    <c:v>国航</c:v>
                  </c:pt>
                  <c:pt idx="125">
                    <c:v>国航</c:v>
                  </c:pt>
                  <c:pt idx="126">
                    <c:v>国航</c:v>
                  </c:pt>
                  <c:pt idx="127">
                    <c:v>东航</c:v>
                  </c:pt>
                  <c:pt idx="128">
                    <c:v>东航</c:v>
                  </c:pt>
                  <c:pt idx="129">
                    <c:v>东航</c:v>
                  </c:pt>
                  <c:pt idx="130">
                    <c:v>天津</c:v>
                  </c:pt>
                  <c:pt idx="131">
                    <c:v>天津</c:v>
                  </c:pt>
                  <c:pt idx="132">
                    <c:v>天津</c:v>
                  </c:pt>
                  <c:pt idx="133">
                    <c:v>天津</c:v>
                  </c:pt>
                  <c:pt idx="134">
                    <c:v>天津</c:v>
                  </c:pt>
                  <c:pt idx="135">
                    <c:v>天津</c:v>
                  </c:pt>
                  <c:pt idx="136">
                    <c:v>天津</c:v>
                  </c:pt>
                  <c:pt idx="137">
                    <c:v>天津</c:v>
                  </c:pt>
                  <c:pt idx="138">
                    <c:v>天津</c:v>
                  </c:pt>
                  <c:pt idx="139">
                    <c:v>天津</c:v>
                  </c:pt>
                  <c:pt idx="140">
                    <c:v>天津</c:v>
                  </c:pt>
                  <c:pt idx="141">
                    <c:v>天津</c:v>
                  </c:pt>
                  <c:pt idx="142">
                    <c:v>天津</c:v>
                  </c:pt>
                  <c:pt idx="143">
                    <c:v>天津</c:v>
                  </c:pt>
                  <c:pt idx="144">
                    <c:v>天津</c:v>
                  </c:pt>
                  <c:pt idx="145">
                    <c:v>天津</c:v>
                  </c:pt>
                  <c:pt idx="146">
                    <c:v>天津</c:v>
                  </c:pt>
                  <c:pt idx="147">
                    <c:v>天津</c:v>
                  </c:pt>
                  <c:pt idx="148">
                    <c:v>天津</c:v>
                  </c:pt>
                  <c:pt idx="149">
                    <c:v>天津</c:v>
                  </c:pt>
                  <c:pt idx="150">
                    <c:v>天津</c:v>
                  </c:pt>
                  <c:pt idx="151">
                    <c:v>厦航</c:v>
                  </c:pt>
                  <c:pt idx="152">
                    <c:v>奥凯</c:v>
                  </c:pt>
                  <c:pt idx="153">
                    <c:v>奥凯</c:v>
                  </c:pt>
                  <c:pt idx="154">
                    <c:v>奥凯</c:v>
                  </c:pt>
                  <c:pt idx="155">
                    <c:v>奥凯</c:v>
                  </c:pt>
                  <c:pt idx="156">
                    <c:v>华夏</c:v>
                  </c:pt>
                  <c:pt idx="157">
                    <c:v>春秋</c:v>
                  </c:pt>
                  <c:pt idx="158">
                    <c:v>邮航</c:v>
                  </c:pt>
                  <c:pt idx="159">
                    <c:v>中联航</c:v>
                  </c:pt>
                  <c:pt idx="160">
                    <c:v>厦航</c:v>
                  </c:pt>
                  <c:pt idx="161">
                    <c:v>奥凯</c:v>
                  </c:pt>
                  <c:pt idx="162">
                    <c:v>奥凯</c:v>
                  </c:pt>
                  <c:pt idx="163">
                    <c:v>奥凯</c:v>
                  </c:pt>
                  <c:pt idx="164">
                    <c:v>奥凯</c:v>
                  </c:pt>
                  <c:pt idx="165">
                    <c:v>首都</c:v>
                  </c:pt>
                  <c:pt idx="166">
                    <c:v>天津</c:v>
                  </c:pt>
                  <c:pt idx="167">
                    <c:v>天津</c:v>
                  </c:pt>
                  <c:pt idx="168">
                    <c:v>河北</c:v>
                  </c:pt>
                  <c:pt idx="169">
                    <c:v>河北</c:v>
                  </c:pt>
                  <c:pt idx="170">
                    <c:v>春秋</c:v>
                  </c:pt>
                  <c:pt idx="171">
                    <c:v>东航</c:v>
                  </c:pt>
                  <c:pt idx="172">
                    <c:v>河北</c:v>
                  </c:pt>
                  <c:pt idx="173">
                    <c:v>中联航</c:v>
                  </c:pt>
                  <c:pt idx="174">
                    <c:v>奥凯</c:v>
                  </c:pt>
                </c:lvl>
                <c:lvl>
                  <c:pt idx="0">
                    <c:v>357</c:v>
                  </c:pt>
                  <c:pt idx="1">
                    <c:v>358</c:v>
                  </c:pt>
                  <c:pt idx="2">
                    <c:v>359</c:v>
                  </c:pt>
                  <c:pt idx="3">
                    <c:v>360</c:v>
                  </c:pt>
                  <c:pt idx="4">
                    <c:v>361</c:v>
                  </c:pt>
                  <c:pt idx="5">
                    <c:v>362</c:v>
                  </c:pt>
                  <c:pt idx="6">
                    <c:v>363</c:v>
                  </c:pt>
                  <c:pt idx="7">
                    <c:v>364</c:v>
                  </c:pt>
                  <c:pt idx="8">
                    <c:v>365</c:v>
                  </c:pt>
                  <c:pt idx="9">
                    <c:v>366</c:v>
                  </c:pt>
                  <c:pt idx="10">
                    <c:v>367</c:v>
                  </c:pt>
                  <c:pt idx="11">
                    <c:v>368</c:v>
                  </c:pt>
                  <c:pt idx="12">
                    <c:v>369</c:v>
                  </c:pt>
                  <c:pt idx="13">
                    <c:v>370</c:v>
                  </c:pt>
                  <c:pt idx="14">
                    <c:v>371</c:v>
                  </c:pt>
                  <c:pt idx="15">
                    <c:v>372</c:v>
                  </c:pt>
                  <c:pt idx="16">
                    <c:v>373</c:v>
                  </c:pt>
                  <c:pt idx="17">
                    <c:v>374</c:v>
                  </c:pt>
                  <c:pt idx="18">
                    <c:v>375</c:v>
                  </c:pt>
                  <c:pt idx="19">
                    <c:v>376</c:v>
                  </c:pt>
                  <c:pt idx="20">
                    <c:v>377</c:v>
                  </c:pt>
                  <c:pt idx="21">
                    <c:v>378</c:v>
                  </c:pt>
                  <c:pt idx="22">
                    <c:v>379</c:v>
                  </c:pt>
                  <c:pt idx="23">
                    <c:v>380</c:v>
                  </c:pt>
                  <c:pt idx="24">
                    <c:v>381</c:v>
                  </c:pt>
                  <c:pt idx="25">
                    <c:v>382</c:v>
                  </c:pt>
                  <c:pt idx="26">
                    <c:v>383</c:v>
                  </c:pt>
                  <c:pt idx="27">
                    <c:v>384</c:v>
                  </c:pt>
                  <c:pt idx="28">
                    <c:v>385</c:v>
                  </c:pt>
                  <c:pt idx="29">
                    <c:v>386</c:v>
                  </c:pt>
                  <c:pt idx="30">
                    <c:v>387</c:v>
                  </c:pt>
                  <c:pt idx="31">
                    <c:v>388</c:v>
                  </c:pt>
                  <c:pt idx="32">
                    <c:v>389</c:v>
                  </c:pt>
                  <c:pt idx="33">
                    <c:v>390</c:v>
                  </c:pt>
                  <c:pt idx="34">
                    <c:v>391</c:v>
                  </c:pt>
                  <c:pt idx="35">
                    <c:v>392</c:v>
                  </c:pt>
                  <c:pt idx="36">
                    <c:v>393</c:v>
                  </c:pt>
                  <c:pt idx="37">
                    <c:v>394</c:v>
                  </c:pt>
                  <c:pt idx="38">
                    <c:v>395</c:v>
                  </c:pt>
                  <c:pt idx="39">
                    <c:v>396</c:v>
                  </c:pt>
                  <c:pt idx="40">
                    <c:v>397</c:v>
                  </c:pt>
                  <c:pt idx="41">
                    <c:v>398</c:v>
                  </c:pt>
                  <c:pt idx="42">
                    <c:v>399</c:v>
                  </c:pt>
                  <c:pt idx="43">
                    <c:v>400</c:v>
                  </c:pt>
                  <c:pt idx="44">
                    <c:v>401</c:v>
                  </c:pt>
                  <c:pt idx="45">
                    <c:v>402</c:v>
                  </c:pt>
                  <c:pt idx="46">
                    <c:v>403</c:v>
                  </c:pt>
                  <c:pt idx="47">
                    <c:v>404</c:v>
                  </c:pt>
                  <c:pt idx="48">
                    <c:v>405</c:v>
                  </c:pt>
                  <c:pt idx="49">
                    <c:v>406</c:v>
                  </c:pt>
                  <c:pt idx="50">
                    <c:v>407</c:v>
                  </c:pt>
                  <c:pt idx="51">
                    <c:v>408</c:v>
                  </c:pt>
                  <c:pt idx="52">
                    <c:v>409</c:v>
                  </c:pt>
                  <c:pt idx="53">
                    <c:v>410</c:v>
                  </c:pt>
                  <c:pt idx="54">
                    <c:v>411</c:v>
                  </c:pt>
                  <c:pt idx="55">
                    <c:v>412</c:v>
                  </c:pt>
                  <c:pt idx="56">
                    <c:v>413</c:v>
                  </c:pt>
                  <c:pt idx="57">
                    <c:v>414</c:v>
                  </c:pt>
                  <c:pt idx="58">
                    <c:v>415</c:v>
                  </c:pt>
                  <c:pt idx="59">
                    <c:v>416</c:v>
                  </c:pt>
                  <c:pt idx="60">
                    <c:v>417</c:v>
                  </c:pt>
                  <c:pt idx="61">
                    <c:v>418</c:v>
                  </c:pt>
                  <c:pt idx="62">
                    <c:v>419</c:v>
                  </c:pt>
                  <c:pt idx="63">
                    <c:v>420</c:v>
                  </c:pt>
                  <c:pt idx="64">
                    <c:v>421</c:v>
                  </c:pt>
                  <c:pt idx="65">
                    <c:v>422</c:v>
                  </c:pt>
                  <c:pt idx="66">
                    <c:v>423</c:v>
                  </c:pt>
                  <c:pt idx="67">
                    <c:v>424</c:v>
                  </c:pt>
                  <c:pt idx="68">
                    <c:v>425</c:v>
                  </c:pt>
                  <c:pt idx="69">
                    <c:v>426</c:v>
                  </c:pt>
                  <c:pt idx="70">
                    <c:v>427</c:v>
                  </c:pt>
                  <c:pt idx="71">
                    <c:v>428</c:v>
                  </c:pt>
                  <c:pt idx="72">
                    <c:v>429</c:v>
                  </c:pt>
                  <c:pt idx="73">
                    <c:v>430</c:v>
                  </c:pt>
                  <c:pt idx="74">
                    <c:v>431</c:v>
                  </c:pt>
                  <c:pt idx="75">
                    <c:v>432</c:v>
                  </c:pt>
                  <c:pt idx="76">
                    <c:v>433</c:v>
                  </c:pt>
                  <c:pt idx="77">
                    <c:v>434</c:v>
                  </c:pt>
                  <c:pt idx="78">
                    <c:v>435</c:v>
                  </c:pt>
                  <c:pt idx="79">
                    <c:v>436</c:v>
                  </c:pt>
                  <c:pt idx="80">
                    <c:v>437</c:v>
                  </c:pt>
                  <c:pt idx="81">
                    <c:v>438</c:v>
                  </c:pt>
                  <c:pt idx="82">
                    <c:v>439</c:v>
                  </c:pt>
                  <c:pt idx="83">
                    <c:v>440</c:v>
                  </c:pt>
                  <c:pt idx="84">
                    <c:v>441</c:v>
                  </c:pt>
                  <c:pt idx="85">
                    <c:v>442</c:v>
                  </c:pt>
                  <c:pt idx="86">
                    <c:v>443</c:v>
                  </c:pt>
                  <c:pt idx="87">
                    <c:v>444</c:v>
                  </c:pt>
                  <c:pt idx="88">
                    <c:v>445</c:v>
                  </c:pt>
                  <c:pt idx="89">
                    <c:v>446</c:v>
                  </c:pt>
                  <c:pt idx="90">
                    <c:v>447</c:v>
                  </c:pt>
                  <c:pt idx="91">
                    <c:v>448</c:v>
                  </c:pt>
                  <c:pt idx="92">
                    <c:v>449</c:v>
                  </c:pt>
                  <c:pt idx="93">
                    <c:v>450</c:v>
                  </c:pt>
                  <c:pt idx="94">
                    <c:v>451</c:v>
                  </c:pt>
                  <c:pt idx="95">
                    <c:v>452</c:v>
                  </c:pt>
                  <c:pt idx="96">
                    <c:v>453</c:v>
                  </c:pt>
                  <c:pt idx="97">
                    <c:v>454</c:v>
                  </c:pt>
                  <c:pt idx="98">
                    <c:v>455</c:v>
                  </c:pt>
                  <c:pt idx="99">
                    <c:v>456</c:v>
                  </c:pt>
                  <c:pt idx="100">
                    <c:v>457</c:v>
                  </c:pt>
                  <c:pt idx="101">
                    <c:v>458</c:v>
                  </c:pt>
                  <c:pt idx="102">
                    <c:v>459</c:v>
                  </c:pt>
                  <c:pt idx="103">
                    <c:v>460</c:v>
                  </c:pt>
                  <c:pt idx="104">
                    <c:v>461</c:v>
                  </c:pt>
                  <c:pt idx="105">
                    <c:v>462</c:v>
                  </c:pt>
                  <c:pt idx="106">
                    <c:v>463</c:v>
                  </c:pt>
                  <c:pt idx="107">
                    <c:v>464</c:v>
                  </c:pt>
                  <c:pt idx="108">
                    <c:v>465</c:v>
                  </c:pt>
                  <c:pt idx="109">
                    <c:v>466</c:v>
                  </c:pt>
                  <c:pt idx="110">
                    <c:v>467</c:v>
                  </c:pt>
                  <c:pt idx="111">
                    <c:v>468</c:v>
                  </c:pt>
                  <c:pt idx="112">
                    <c:v>469</c:v>
                  </c:pt>
                  <c:pt idx="113">
                    <c:v>470</c:v>
                  </c:pt>
                  <c:pt idx="114">
                    <c:v>471</c:v>
                  </c:pt>
                  <c:pt idx="115">
                    <c:v>472</c:v>
                  </c:pt>
                  <c:pt idx="116">
                    <c:v>473</c:v>
                  </c:pt>
                  <c:pt idx="117">
                    <c:v>474</c:v>
                  </c:pt>
                  <c:pt idx="118">
                    <c:v>475</c:v>
                  </c:pt>
                  <c:pt idx="119">
                    <c:v>476</c:v>
                  </c:pt>
                  <c:pt idx="120">
                    <c:v>477</c:v>
                  </c:pt>
                  <c:pt idx="121">
                    <c:v>478</c:v>
                  </c:pt>
                  <c:pt idx="122">
                    <c:v>479</c:v>
                  </c:pt>
                  <c:pt idx="123">
                    <c:v>480</c:v>
                  </c:pt>
                  <c:pt idx="124">
                    <c:v>481</c:v>
                  </c:pt>
                  <c:pt idx="125">
                    <c:v>482</c:v>
                  </c:pt>
                  <c:pt idx="126">
                    <c:v>483</c:v>
                  </c:pt>
                  <c:pt idx="127">
                    <c:v>484</c:v>
                  </c:pt>
                  <c:pt idx="128">
                    <c:v>485</c:v>
                  </c:pt>
                  <c:pt idx="129">
                    <c:v>486</c:v>
                  </c:pt>
                  <c:pt idx="130">
                    <c:v>487</c:v>
                  </c:pt>
                  <c:pt idx="131">
                    <c:v>488</c:v>
                  </c:pt>
                  <c:pt idx="132">
                    <c:v>489</c:v>
                  </c:pt>
                  <c:pt idx="133">
                    <c:v>490</c:v>
                  </c:pt>
                  <c:pt idx="134">
                    <c:v>491</c:v>
                  </c:pt>
                  <c:pt idx="135">
                    <c:v>492</c:v>
                  </c:pt>
                  <c:pt idx="136">
                    <c:v>493</c:v>
                  </c:pt>
                  <c:pt idx="137">
                    <c:v>494</c:v>
                  </c:pt>
                  <c:pt idx="138">
                    <c:v>495</c:v>
                  </c:pt>
                  <c:pt idx="139">
                    <c:v>496</c:v>
                  </c:pt>
                  <c:pt idx="140">
                    <c:v>497</c:v>
                  </c:pt>
                  <c:pt idx="141">
                    <c:v>498</c:v>
                  </c:pt>
                  <c:pt idx="142">
                    <c:v>499</c:v>
                  </c:pt>
                  <c:pt idx="143">
                    <c:v>500</c:v>
                  </c:pt>
                  <c:pt idx="144">
                    <c:v>501</c:v>
                  </c:pt>
                  <c:pt idx="145">
                    <c:v>502</c:v>
                  </c:pt>
                  <c:pt idx="146">
                    <c:v>503</c:v>
                  </c:pt>
                  <c:pt idx="147">
                    <c:v>504</c:v>
                  </c:pt>
                  <c:pt idx="148">
                    <c:v>505</c:v>
                  </c:pt>
                  <c:pt idx="149">
                    <c:v>506</c:v>
                  </c:pt>
                  <c:pt idx="150">
                    <c:v>507</c:v>
                  </c:pt>
                  <c:pt idx="151">
                    <c:v>508</c:v>
                  </c:pt>
                  <c:pt idx="152">
                    <c:v>509</c:v>
                  </c:pt>
                  <c:pt idx="153">
                    <c:v>510</c:v>
                  </c:pt>
                  <c:pt idx="154">
                    <c:v>511</c:v>
                  </c:pt>
                  <c:pt idx="155">
                    <c:v>512</c:v>
                  </c:pt>
                  <c:pt idx="156">
                    <c:v>513</c:v>
                  </c:pt>
                  <c:pt idx="157">
                    <c:v>514</c:v>
                  </c:pt>
                  <c:pt idx="158">
                    <c:v>515</c:v>
                  </c:pt>
                  <c:pt idx="159">
                    <c:v>516</c:v>
                  </c:pt>
                  <c:pt idx="160">
                    <c:v>517</c:v>
                  </c:pt>
                  <c:pt idx="161">
                    <c:v>518</c:v>
                  </c:pt>
                  <c:pt idx="162">
                    <c:v>519</c:v>
                  </c:pt>
                  <c:pt idx="163">
                    <c:v>520</c:v>
                  </c:pt>
                  <c:pt idx="164">
                    <c:v>521</c:v>
                  </c:pt>
                  <c:pt idx="165">
                    <c:v>522</c:v>
                  </c:pt>
                  <c:pt idx="166">
                    <c:v>523</c:v>
                  </c:pt>
                  <c:pt idx="167">
                    <c:v>524</c:v>
                  </c:pt>
                  <c:pt idx="168">
                    <c:v>525</c:v>
                  </c:pt>
                  <c:pt idx="169">
                    <c:v>526</c:v>
                  </c:pt>
                  <c:pt idx="170">
                    <c:v>527</c:v>
                  </c:pt>
                  <c:pt idx="171">
                    <c:v>528</c:v>
                  </c:pt>
                  <c:pt idx="172">
                    <c:v>529</c:v>
                  </c:pt>
                  <c:pt idx="173">
                    <c:v>530</c:v>
                  </c:pt>
                  <c:pt idx="174">
                    <c:v>531</c:v>
                  </c:pt>
                </c:lvl>
              </c:multiLvlStrCache>
            </c:multiLvlStrRef>
          </c:cat>
          <c:val>
            <c:numRef>
              <c:f>登记!#REF!</c:f>
              <c:numCache>
                <c:formatCode>General</c:formatCode>
                <c:ptCount val="173"/>
              </c:numCache>
            </c:numRef>
          </c:val>
          <c:extLst>
            <c:ext xmlns:c16="http://schemas.microsoft.com/office/drawing/2014/chart" uri="{C3380CC4-5D6E-409C-BE32-E72D297353CC}">
              <c16:uniqueId val="{00000004-86E0-4034-A28E-A4CE24EE6D4B}"/>
            </c:ext>
          </c:extLst>
        </c:ser>
        <c:dLbls>
          <c:showLegendKey val="0"/>
          <c:showVal val="0"/>
          <c:showCatName val="0"/>
          <c:showSerName val="0"/>
          <c:showPercent val="0"/>
          <c:showBubbleSize val="0"/>
        </c:dLbls>
        <c:gapWidth val="150"/>
        <c:axId val="1904823039"/>
        <c:axId val="1"/>
      </c:barChart>
      <c:catAx>
        <c:axId val="1904823039"/>
        <c:scaling>
          <c:orientation val="minMax"/>
        </c:scaling>
        <c:delete val="0"/>
        <c:axPos val="b"/>
        <c:numFmt formatCode="General" sourceLinked="1"/>
        <c:majorTickMark val="in"/>
        <c:minorTickMark val="none"/>
        <c:tickLblPos val="nextTo"/>
        <c:spPr>
          <a:ln w="3175">
            <a:solidFill>
              <a:srgbClr val="000000"/>
            </a:solidFill>
            <a:prstDash val="solid"/>
          </a:ln>
        </c:spPr>
        <c:txPr>
          <a:bodyPr rot="-5400000" vert="horz"/>
          <a:lstStyle/>
          <a:p>
            <a:pPr>
              <a:defRPr sz="275" b="0" i="0" u="none" strike="noStrike" baseline="0">
                <a:solidFill>
                  <a:srgbClr val="000000"/>
                </a:solidFill>
                <a:latin typeface="宋体"/>
                <a:ea typeface="宋体"/>
                <a:cs typeface="宋体"/>
              </a:defRPr>
            </a:pPr>
            <a:endParaRPr lang="zh-CN"/>
          </a:p>
        </c:txPr>
        <c:crossAx val="1"/>
        <c:crosses val="autoZero"/>
        <c:auto val="1"/>
        <c:lblAlgn val="ctr"/>
        <c:lblOffset val="100"/>
        <c:tickLblSkip val="160"/>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宋体"/>
                <a:ea typeface="宋体"/>
                <a:cs typeface="宋体"/>
              </a:defRPr>
            </a:pPr>
            <a:endParaRPr lang="zh-CN"/>
          </a:p>
        </c:txPr>
        <c:crossAx val="1904823039"/>
        <c:crosses val="autoZero"/>
        <c:crossBetween val="between"/>
      </c:valAx>
      <c:spPr>
        <a:solidFill>
          <a:srgbClr val="C0C0C0"/>
        </a:solidFill>
        <a:ln w="3175">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宋体"/>
          <a:ea typeface="宋体"/>
          <a:cs typeface="宋体"/>
        </a:defRPr>
      </a:pPr>
      <a:endParaRPr lang="zh-CN"/>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849000488288473"/>
          <c:y val="0.50004069341580537"/>
          <c:w val="0.19697261145554357"/>
          <c:h val="0.58338080898510625"/>
        </c:manualLayout>
      </c:layout>
      <c:barChart>
        <c:barDir val="col"/>
        <c:grouping val="clustered"/>
        <c:varyColors val="0"/>
        <c:ser>
          <c:idx val="0"/>
          <c:order val="0"/>
          <c:tx>
            <c:v>批复文号 民航华北局内许发（登）〔2010〕1号 民航华北局内许发（登）〔2010〕2号 民航华北局内许发（登）〔2010〕2号 民航华北局内许发（登）〔2010〕2号 民航华北局内许发（登）〔2010〕2号 民航华北局内许发（登）〔2010〕2号 民航华北局内许发（登）〔2010〕2号 民航华北局内许发（登）〔2010〕2号 民航华北局内许发（登）〔2010〕2号 民航华北局内许发（登）〔2010〕2号 民航华北局内许发（登）〔2010〕3号 民航华北局内许发（登）〔2010〕3号 民航华北局内许发（登</c:v>
          </c:tx>
          <c:spPr>
            <a:solidFill>
              <a:srgbClr val="9999FF"/>
            </a:solidFill>
            <a:ln w="12700">
              <a:solidFill>
                <a:srgbClr val="000000"/>
              </a:solidFill>
              <a:prstDash val="solid"/>
            </a:ln>
          </c:spPr>
          <c:invertIfNegative val="0"/>
          <c:cat>
            <c:strLit>
              <c:ptCount val="173"/>
              <c:pt idx="0">
                <c:v>2013/1/1
1900/1/4
正班
包头-武汉（往返）
CA
国航
1900/12/23</c:v>
              </c:pt>
              <c:pt idx="1">
                <c:v>2013/1/1
1900/1/14
正班
呼和浩特-长沙（往返）
CA
国航
1900/12/24</c:v>
              </c:pt>
              <c:pt idx="2">
                <c:v>2013/1/1
1900/1/14
正班
天津-哈尔滨（往返）
CA
国航
1900/12/25</c:v>
              </c:pt>
              <c:pt idx="3">
                <c:v>2013/1/1
1900/1/28
正班
天津-三亚（往返）
CA
国航
1900/12/26</c:v>
              </c:pt>
              <c:pt idx="4">
                <c:v>2013/1/1
1900/1/14
正班
天津-厦门（往返）
CA
国航
1900/12/27</c:v>
              </c:pt>
              <c:pt idx="5">
                <c:v>2013/1/1
1900/1/14
正班
呼和浩特-赤峰（往返）
CA
国航
1900/12/28</c:v>
              </c:pt>
              <c:pt idx="6">
                <c:v>2013/1/1
1900/1/14
正班
呼和浩特-海拉尔
ZH
深航
1900/12/29</c:v>
              </c:pt>
              <c:pt idx="7">
                <c:v>2013/1/1
1900/1/14
正班
北京-满洲里（往返）
KN
中联航
1900/12/30</c:v>
              </c:pt>
              <c:pt idx="8">
                <c:v>2013/1/1
1900/3/24
正班
北京-鄂尔多斯（往返）
KN
中联航
1900/12/31</c:v>
              </c:pt>
              <c:pt idx="9">
                <c:v>2013/1/1
1900/2/25
正班
北京-呼和浩特（往返）
KN
中联航
1901/1/1</c:v>
              </c:pt>
              <c:pt idx="10">
                <c:v>2013/1/1
1900/2/11
正班
北京-海拉尔（往返）
KN
中联航
1901/1/2</c:v>
              </c:pt>
              <c:pt idx="11">
                <c:v>2013/1/1
1900/2/25
正班
北京-包头（往返）
KN
中联航
1901/1/3</c:v>
              </c:pt>
              <c:pt idx="12">
                <c:v>2013/1/1
1900/1/14
正班
北京-长治（往返）
KN
中联航
1901/1/4</c:v>
              </c:pt>
              <c:pt idx="13">
                <c:v>2013/1/1
1900/1/14
正班
天津-郑州-贵阳（往返）
GS 
天津航 
1901/1/5</c:v>
              </c:pt>
              <c:pt idx="14">
                <c:v>2013/1/1
1900/1/14
正班
呼和浩特-满洲里（往返）
GS 
天津航 
1901/1/6</c:v>
              </c:pt>
              <c:pt idx="15">
                <c:v>2013/1/1
1900/1/14
正班
呼和浩特-通辽（往返）
GS 
天津航 
1901/1/7</c:v>
              </c:pt>
              <c:pt idx="16">
                <c:v>2013/1/1
1900/1/14
正班
天津-温州（往返）
GS 
天津航 
1901/1/8</c:v>
              </c:pt>
              <c:pt idx="17">
                <c:v>2013/1/1
1900/1/28
正班
海拉尔-呼和浩特（往返）
GS 
天津航 
1901/1/9</c:v>
              </c:pt>
              <c:pt idx="18">
                <c:v>2013/1/1
1900/1/28
正班
太原-天津（往返）
GS 
天津航 
1901/1/10</c:v>
              </c:pt>
              <c:pt idx="19">
                <c:v>2013/1/1
1900/1/28
正班
天津-杭州（往返）
GS 
天津航 
1901/1/11</c:v>
              </c:pt>
              <c:pt idx="20">
                <c:v>2013/1/1
1900/1/14
正班
天津-南京（往返）
GS 
天津航 
1901/1/12</c:v>
              </c:pt>
              <c:pt idx="21">
                <c:v>2013/1/1
1900/1/14
正班
呼和浩特-赤峰-大连（往返）
GS 
天津航 
1901/1/13</c:v>
              </c:pt>
              <c:pt idx="22">
                <c:v>2013/1/1
1900/1/14
正班
太原-榆林-银川（往返）
JR
幸福航
1901/1/14</c:v>
              </c:pt>
              <c:pt idx="23">
                <c:v>2013/1/1
1900/1/14
正班
天津-深圳（往返）
MF
厦航
1901/1/15</c:v>
              </c:pt>
              <c:pt idx="24">
                <c:v>2013/1/1
1900/1/14
正班
天津-烟台（往返）
BK 
奥凯航 
1901/1/16</c:v>
              </c:pt>
              <c:pt idx="25">
                <c:v>2013/1/25
1900/1/4
正班
呼和浩特-长春（往返）
GS
天津航
1901/1/17</c:v>
              </c:pt>
              <c:pt idx="26">
                <c:v>2013/1/25
1900/1/6
正班
天津-沈阳-延吉（往返）
GS
天津航
1901/1/18</c:v>
              </c:pt>
              <c:pt idx="27">
                <c:v>2013/1/15
1900/1/14
正班
石家庄-昆明（往返）
KN
中联航
1901/1/19</c:v>
              </c:pt>
              <c:pt idx="28">
                <c:v>2013/1/15
1900/1/28
正班
石家庄-成都（往返）
KN
中联航
1901/1/20</c:v>
              </c:pt>
              <c:pt idx="29">
                <c:v>2013/1/15
1900/1/14
正班
石家庄-重庆-昆明（往返）
KN
中联航
1901/1/21</c:v>
              </c:pt>
              <c:pt idx="30">
                <c:v>2013/1/15
1900/1/14
正班
石家庄-西安-贵阳（往返）
KN
中联航
1901/1/22</c:v>
              </c:pt>
              <c:pt idx="31">
                <c:v>2013/1/20
1900/1/14
正班
太原-武汉-厦门（往返）
MU
东航
1901/1/23</c:v>
              </c:pt>
              <c:pt idx="32">
                <c:v>2013/1/25
1900/1/8
正班
呼和浩特-锡林浩特-沈阳（往返）
GS
天津航
1901/1/24</c:v>
              </c:pt>
              <c:pt idx="33">
                <c:v>2013/3/7
1900/1/14
正班
太原-长治-福州
MU
东航
1901/1/25</c:v>
              </c:pt>
              <c:pt idx="34">
                <c:v>2013/3/7
1900/1/14
正班
石家庄-杭州-三亚
NS
河北航
1901/1/26</c:v>
              </c:pt>
              <c:pt idx="35">
                <c:v>2013/3/31
1900/1/14
正班
大连-呼和浩特（往返）
CA
国航
1901/1/27</c:v>
              </c:pt>
              <c:pt idx="36">
                <c:v>2013/3/31
1900/1/14
正班
大连-包头（往返）
CA
国航
1901/1/28</c:v>
              </c:pt>
              <c:pt idx="37">
                <c:v>2013/3/31
1900/1/14
正班
天津-西安-乌鲁木齐（往返）
CA
国航
1901/1/29</c:v>
              </c:pt>
              <c:pt idx="38">
                <c:v>2013/4/15
1900/1/14
正班
太原-南昌-贵阳（往返）
MU
东航
1901/1/30</c:v>
              </c:pt>
              <c:pt idx="39">
                <c:v>2013/3/31
1900/1/14
正班
太原-常州-福州（往返）
HU
海航
1901/1/31</c:v>
              </c:pt>
              <c:pt idx="40">
                <c:v>2013/3/31
1900/1/14
正班
太原-南京（往返）
HU
海航
1901/2/1</c:v>
              </c:pt>
              <c:pt idx="41">
                <c:v>2013/3/31
1900/1/14
正班
太原-西宁（往返）
HU
海航
1901/2/2</c:v>
              </c:pt>
              <c:pt idx="42">
                <c:v>2013/3/31
1900/1/14
正班
呼和浩特-鄂尔多斯-兰州（往返）
GS
天津航
1901/2/3</c:v>
              </c:pt>
              <c:pt idx="43">
                <c:v>2013/3/31
1900/1/14
正班
邯郸-大连（往返）
GS
天津航
1901/2/4</c:v>
              </c:pt>
              <c:pt idx="44">
                <c:v>2013/3/31
1900/1/14
正班
呼和浩特-石家庄-合肥（往返）
GS
天津航
1901/2/5</c:v>
              </c:pt>
              <c:pt idx="45">
                <c:v>2013/3/31
1900/1/6
正班
呼和浩特-郑州-黄山（往返）
GS
天津航
1901/2/6</c:v>
              </c:pt>
              <c:pt idx="46">
                <c:v>2013/3/31
1900/1/14
正班
天津-郑州-桂林（往返）
GS
天津航
1901/2/7</c:v>
              </c:pt>
              <c:pt idx="47">
                <c:v>2013/3/31
1900/1/6
正班
通辽-天津-海口（往返）
GS
天津航
1901/2/8</c:v>
              </c:pt>
              <c:pt idx="48">
                <c:v>2013/3/31
1900/1/14
正班
呼和浩特-海拉尔-加格达奇（往返）
GS
天津航
1901/2/9</c:v>
              </c:pt>
              <c:pt idx="49">
                <c:v>2013/3/31
1900/1/8
正班
呼和浩特-郑州-杭州（往返）
GS
天津航
1901/2/10</c:v>
              </c:pt>
              <c:pt idx="50">
                <c:v>2013/3/31
1900/1/14
正班
呼和浩特-赤峰（往返）
JD
首都航
1901/2/11</c:v>
              </c:pt>
              <c:pt idx="51">
                <c:v>2013/3/31
1900/1/14
正班
呼和浩特-锡林浩特（往返）
JD
首都航
1901/2/12</c:v>
              </c:pt>
              <c:pt idx="52">
                <c:v>2013/3/31
1900/1/14
正班
呼和浩特-郑州-桂林（往返）
JD
首都航
1901/2/13</c:v>
              </c:pt>
              <c:pt idx="53">
                <c:v>2013/3/31
1900/1/14
正班
呼和浩特-哈尔滨（往返）
JD
首都航
1901/2/14</c:v>
              </c:pt>
              <c:pt idx="54">
                <c:v>2013/5/1
1900/1/14
正班
呼和浩特-青岛（往返）
JD
首都航
1901/2/15</c:v>
              </c:pt>
              <c:pt idx="55">
                <c:v>2013/5/1
1900/1/14
正班
呼和浩特-武汉（往返）
JD
首都航
1901/2/16</c:v>
              </c:pt>
              <c:pt idx="56">
                <c:v>2013/3/31
1900/1/4
正班
石家庄-西安-赣州（往返）
NS
河北航
1901/2/17</c:v>
              </c:pt>
              <c:pt idx="57">
                <c:v>2013/7/1
1900/1/8
正班
长治-天津（往返）
G5
华夏航
1901/2/18</c:v>
              </c:pt>
              <c:pt idx="58">
                <c:v>2013/3/31
1900/1/14
正班
石家庄-昆明（往返）
9C
春秋航
1901/2/19</c:v>
              </c:pt>
              <c:pt idx="59">
                <c:v>2013/3/31
1900/1/14
正班
天津-杭州-三亚（往返）
BK 
奥凯航 
1901/2/20</c:v>
              </c:pt>
              <c:pt idx="60">
                <c:v>2013/3/31
1900/1/14
正班
天津-大连（往返）
BK 
奥凯航 
1901/2/21</c:v>
              </c:pt>
              <c:pt idx="61">
                <c:v>2013/3/31
1900/1/14
正班
天津-乌鲁木齐（往返）
GS
天津航
1901/2/22</c:v>
              </c:pt>
              <c:pt idx="62">
                <c:v>2013/5/13
1900/1/8
正班
呼和浩特-徐州-贵阳
JD
首都航
1901/2/23</c:v>
              </c:pt>
              <c:pt idx="63">
                <c:v>2013/5/1
1900/1/6
正班
鄂尔多斯-太原-宁波
GS
天津航
1901/2/24</c:v>
              </c:pt>
              <c:pt idx="64">
                <c:v>2013/5/1
1900/1/8
正班
鄂尔多斯-武汉
GS
天津航
1901/2/25</c:v>
              </c:pt>
              <c:pt idx="65">
                <c:v>2013/5/1
1900/1/8
正班
鄂尔多斯-呼和浩特-通辽
GS
天津航
1901/2/26</c:v>
              </c:pt>
              <c:pt idx="66">
                <c:v>2013/5/1
1900/1/6
正班
鄂尔多斯-南昌
GS
天津航
1901/2/27</c:v>
              </c:pt>
              <c:pt idx="67">
                <c:v>2013/5/1
1900/1/14
正班
鄂尔多斯-郑州-温州
GS
天津航
1901/2/28</c:v>
              </c:pt>
              <c:pt idx="68">
                <c:v>2013/6/1
1900/1/6
正班
天津-襄阳-海口
GS
天津航
1901/3/1</c:v>
              </c:pt>
              <c:pt idx="69">
                <c:v>2013/5/13
1900/1/8
正班
鄂尔多斯-合肥
GS
天津航
1901/3/2</c:v>
              </c:pt>
              <c:pt idx="70">
                <c:v>2013/5/10
1900/1/14
正班
石家庄-鄂尔多斯
NS
河北航
1901/3/3</c:v>
              </c:pt>
              <c:pt idx="71">
                <c:v>2013/5/10
1900/1/6
正班
石家庄-唐山
NS
河北航
1901/3/4</c:v>
              </c:pt>
              <c:pt idx="72">
                <c:v>2013/6/1
1900/1/14
正班
石家庄-秦皇岛
NS
河北航
1901/3/5</c:v>
              </c:pt>
              <c:pt idx="73">
                <c:v>2013/5/15
1900/1/14
旅游包机
呼和浩特-南昌-海口
JD
首都航
1901/3/6</c:v>
              </c:pt>
              <c:pt idx="74">
                <c:v>2013/5/27
1900/1/14
正班
天津-沈阳-延吉（往返）
GS 
天津航 
1901/3/7</c:v>
              </c:pt>
              <c:pt idx="75">
                <c:v>2013/7/1
1900/1/14
正班
太原-杭州-揭阳潮汕
MU
东航
1901/3/8</c:v>
              </c:pt>
              <c:pt idx="76">
                <c:v>2013/6/11
1900/1/6
正班
天津-昆明
BK
奥凯航
1901/3/9</c:v>
              </c:pt>
              <c:pt idx="77">
                <c:v>2013/6/27
1900/1/14
正班
天津-海拉尔
GS
天津航
1901/3/10</c:v>
              </c:pt>
              <c:pt idx="78">
                <c:v>2013/6/20
1900/1/14
正班
天津-常德-柳州
GS
天津航
1901/3/11</c:v>
              </c:pt>
              <c:pt idx="79">
                <c:v>2013/6/10
1900/1/14
正班
满洲里-哈尔滨
GS
天津航
1901/3/12</c:v>
              </c:pt>
              <c:pt idx="80">
                <c:v>2013/6/20
1900/1/14
正班
天津-呼和浩特
MF
厦航
1901/3/13</c:v>
              </c:pt>
              <c:pt idx="81">
                <c:v>2013/6/20
1900/1/14
正班
天津-银川
MF
厦航
1901/3/14</c:v>
              </c:pt>
              <c:pt idx="82">
                <c:v>2013/6/20
1900/1/14
正班
天津-大连
MF
厦航
1901/3/15</c:v>
              </c:pt>
              <c:pt idx="83">
                <c:v>2013/6/20
1900/1/14
正班
天津-青岛
MF
厦航
1901/3/16</c:v>
              </c:pt>
              <c:pt idx="84">
                <c:v>2013/6/20
1900/1/14
正班
天津-烟台
MF
厦航
1901/3/17</c:v>
              </c:pt>
              <c:pt idx="85">
                <c:v>2013/6/20
1900/1/14
正班
天津-长沙-昆明
MF
厦航
1901/3/18</c:v>
              </c:pt>
              <c:pt idx="86">
                <c:v>2013/6/20
1900/1/14
正班
天津-太原
MF
厦航
1901/3/19</c:v>
              </c:pt>
              <c:pt idx="87">
                <c:v>2013/6/20
1900/1/14
正班
天津-郑州
MF
厦航
1901/3/20</c:v>
              </c:pt>
              <c:pt idx="88">
                <c:v>2013/6/20
1900/1/14
正班
天津-哈尔滨
MF
厦航
1901/3/21</c:v>
              </c:pt>
              <c:pt idx="89">
                <c:v>2013/7/1
1900/1/6
旅游包机
阿尔山-杭州
JD
首都航
1901/3/22</c:v>
              </c:pt>
              <c:pt idx="90">
                <c:v>2013/7/1
1900/1/6
旅游包机
呼和浩特-长沙
JD
首都航
1901/3/23</c:v>
              </c:pt>
              <c:pt idx="91">
                <c:v>2013/7/1
1900/1/8
正班
石家庄-张家口
NS
河北航
1901/3/24</c:v>
              </c:pt>
              <c:pt idx="92">
                <c:v>2013/6/20
1900/1/14
正班
石家庄-呼和浩特-海拉尔
NS
河北航
1901/3/25</c:v>
              </c:pt>
              <c:pt idx="93">
                <c:v>2013/7/1
1900/1/6
正班
天津-西宁
BK
奥凯航
1901/3/26</c:v>
              </c:pt>
              <c:pt idx="94">
                <c:v>2013/7/1
1900/1/14
正班
太原-贵阳
HU
海航
1901/3/27</c:v>
              </c:pt>
              <c:pt idx="95">
                <c:v>2013/7/1
1900/1/14
正班
天津-海拉尔
HU
海航
1901/3/28</c:v>
              </c:pt>
              <c:pt idx="96">
                <c:v>2013/7/1
1900/1/14
正班
天津-沈阳
GS
天津航
1901/3/29</c:v>
              </c:pt>
              <c:pt idx="97">
                <c:v>2013/6/28
1900/1/14
正班
呼和浩特-巴彦淖尔-银川
GS
天津航
1901/3/30</c:v>
              </c:pt>
              <c:pt idx="98">
                <c:v>2013/7/1
1900/1/14
正班
北京-乌海
CA
国航
1901/3/31</c:v>
              </c:pt>
              <c:pt idx="99">
                <c:v>2013/7/10
1900/1/14
正班
天津-哈尔滨（往返）
BK
奥凯航
1901/4/1</c:v>
              </c:pt>
              <c:pt idx="100">
                <c:v>2013/8/26
1900/1/8
正班
石家庄-南京-厦门（往返）
NS
河北航
1901/4/2</c:v>
              </c:pt>
              <c:pt idx="101">
                <c:v>2013/9/1
1900/1/8
正班 
天津-张家界 
BK 
奥凯航 
1901/4/3</c:v>
              </c:pt>
              <c:pt idx="102">
                <c:v>2013/9/15
1900/1/14
正班
天津-昆明（往返）
9C
春秋航
1901/4/4</c:v>
              </c:pt>
              <c:pt idx="103">
                <c:v>2013/10/16
1900/1/6
正班
石家庄-南京-泉州（往返）
NS
河北航
1901/4/5</c:v>
              </c:pt>
              <c:pt idx="104">
                <c:v>2013/9/1
1900/1/8
正班
天津-包头（往返）
GS 
天津航 
1901/4/6</c:v>
              </c:pt>
              <c:pt idx="105">
                <c:v>2013/9/20
1900/1/14
正班
天津-鄂尔多斯（往返）
GS 
天津航 
1901/4/7</c:v>
              </c:pt>
              <c:pt idx="106">
                <c:v>2013/9/15
1900/1/14
正班
呼和浩特-石家庄（往返）
GS 
天津航 
1901/4/8</c:v>
              </c:pt>
              <c:pt idx="107">
                <c:v>2013/9/15
1900/1/14
正班
石家庄-秦皇岛（往返）
GS 
天津航 
1901/4/9</c:v>
              </c:pt>
              <c:pt idx="108">
                <c:v>2013/9/15
1900/1/14
正班
石家庄-张家口（往返）
GS 
天津航 
1901/4/10</c:v>
              </c:pt>
              <c:pt idx="109">
                <c:v>2013/9/20
1900/1/8
正班
天津-赤峰-海拉尔（往返）
GS 
天津航 
1901/4/11</c:v>
              </c:pt>
              <c:pt idx="110">
                <c:v>2013/9/17
1900/1/6
正班
通辽-济南（往返）
GS 
天津航 
1901/4/12</c:v>
              </c:pt>
              <c:pt idx="111">
                <c:v>2013/9/15
1900/1/8
旅游包机
呼和浩特-西安-北海
JD
首都航
1901/4/13</c:v>
              </c:pt>
              <c:pt idx="112">
                <c:v>2013/9/15
1900/1/14
正班
呼和浩特-太原-济南（往返）
GS 
天津航 
1901/4/14</c:v>
              </c:pt>
              <c:pt idx="113">
                <c:v>2013/9/15
1900/1/8
正班
天津-郑州-海口（往返）
GS 
天津航 
1901/4/15</c:v>
              </c:pt>
              <c:pt idx="114">
                <c:v>2013/9/15
1900/1/14
正班
呼和浩特-天津-大连（往返）
GS 
天津航 
1901/4/16</c:v>
              </c:pt>
              <c:pt idx="115">
                <c:v>2013/9/15
1900/1/6
正班
呼和浩特-郑州-揭阳潮汕
GS 
天津航 
1901/4/17</c:v>
              </c:pt>
              <c:pt idx="116">
                <c:v>2013/9/15
1900/1/14
正班
天津-厦门
GS 
天津航 
1901/4/18</c:v>
              </c:pt>
              <c:pt idx="117">
                <c:v>2013/9/15
1900/1/14
正班
天津-哈尔滨
GS 
天津航 
1901/4/19</c:v>
              </c:pt>
              <c:pt idx="118">
                <c:v>2013/9/15
1900/1/6
正班
天津-黄山-海口
GS 
天津航 
1901/4/20</c:v>
              </c:pt>
              <c:pt idx="119">
                <c:v>2013/9/19
1900/1/6
正班
天津-长沙-遵义
GS 
天津航 
1901/4/21</c:v>
              </c:pt>
              <c:pt idx="120">
                <c:v>2013/10/27
1900/1/14
正班
天津-杭州-三亚
CA
国航
1901/4/22</c:v>
              </c:pt>
              <c:pt idx="121">
                <c:v>2013/12/1
1900/1/10
正班
大同-天津
CA
国航
1901/4/23</c:v>
              </c:pt>
              <c:pt idx="122">
                <c:v>2013/10/27
1900/1/14
正班
呼和浩特-长沙-海口
CA
国航
1901/4/24</c:v>
              </c:pt>
              <c:pt idx="123">
                <c:v>2013/10/27
1900/1/6
正班
呼和浩特-满洲里
CA
国航
1901/4/25</c:v>
              </c:pt>
              <c:pt idx="124">
                <c:v>2013/10/27
1900/1/14
正班
太原-重庆
MU
东航
1901/4/26</c:v>
              </c:pt>
              <c:pt idx="125">
                <c:v>2013/11/15
1900/1/14
正班
太原-合肥-三亚
MU
东航
1901/4/27</c:v>
              </c:pt>
              <c:pt idx="126">
                <c:v>2013/10/27
1900/1/14
正班
太原-温州-三亚
MU
东航
1901/4/28</c:v>
              </c:pt>
              <c:pt idx="127">
                <c:v>2013/10/27
1900/1/14
正班
鄂尔多斯-石家庄-南昌
GS 
天津航 
1901/4/29</c:v>
              </c:pt>
              <c:pt idx="128">
                <c:v>2013/10/27
1900/1/14
正班
鄂尔多斯-石家庄-济南
GS 
天津航 
1901/4/30</c:v>
              </c:pt>
              <c:pt idx="129">
                <c:v>2013/10/27
1900/1/8
正班
鄂尔多斯-天津-长春
GS 
天津航 
1901/5/1</c:v>
              </c:pt>
              <c:pt idx="130">
                <c:v>2013/10/27
1900/1/14
正班
鄂尔多斯-银川-兰州
GS 
天津航 
1901/5/2</c:v>
              </c:pt>
              <c:pt idx="131">
                <c:v>2013/10/27
1900/1/14
正班
鄂尔多斯-杭州
GS 
天津航 
1901/5/3</c:v>
              </c:pt>
              <c:pt idx="132">
                <c:v>2013/10/27
1900/1/14
正班
鄂尔多斯-南京-厦门
GS 
天津航 
1901/5/4</c:v>
              </c:pt>
              <c:pt idx="133">
                <c:v>2013/10/27
1900/1/14
正班
呼和浩特-石家庄-无锡
GS 
天津航 
1901/5/5</c:v>
              </c:pt>
              <c:pt idx="134">
                <c:v>2013/10/27
1900/1/14
正班
天津-郑州-南宁
GS 
天津航 
1901/5/6</c:v>
              </c:pt>
              <c:pt idx="135">
                <c:v>2013/10/27
1900/1/8
正班
天津-济宁-武汉
GS 
天津航 
1901/5/7</c:v>
              </c:pt>
              <c:pt idx="136">
                <c:v>2013/10/27
1900/1/6
正班
天津-宁波-揭阳潮汕
GS 
天津航 
1901/5/8</c:v>
              </c:pt>
              <c:pt idx="137">
                <c:v>2013/10/27
1900/1/14
正班
天津-乌鲁木齐-喀什
GS 
天津航 
1901/5/9</c:v>
              </c:pt>
              <c:pt idx="138">
                <c:v>2013/10/27
1900/1/6
正班
天津-沈阳-佳木斯
GS 
天津航 
1901/5/10</c:v>
              </c:pt>
              <c:pt idx="139">
                <c:v>2013/10/27
1900/1/8
正班
天津-沈阳-牡丹江
GS 
天津航 
1901/5/11</c:v>
              </c:pt>
              <c:pt idx="140">
                <c:v>2013/10/27
1900/1/6
正班
呼和浩特-太原
GS 
天津航 
1901/5/12</c:v>
              </c:pt>
              <c:pt idx="141">
                <c:v>2013/10/27
1900/1/14
正班
天津-海口
GS 
天津航 
1901/5/13</c:v>
              </c:pt>
              <c:pt idx="142">
                <c:v>2013/10/27
1900/1/14
正班
鄂尔多斯-长沙-海口
GS 
天津航 
1901/5/14</c:v>
              </c:pt>
              <c:pt idx="143">
                <c:v>2013/10/27
1900/1/14
正班
鄂尔多斯-郑州-合肥
GS 
天津航 
1901/5/15</c:v>
              </c:pt>
              <c:pt idx="144">
                <c:v>2013/10/27
1900/1/14
正班
天津-三亚
GS 
天津航 
1901/5/16</c:v>
              </c:pt>
              <c:pt idx="145">
                <c:v>2013/10/27
1900/1/14
正班
天津-长沙
GS 
天津航 
1901/5/17</c:v>
              </c:pt>
              <c:pt idx="146">
                <c:v>2013/10/27
1900/1/14
正班
天津-石家庄
GS 
天津航 
1901/5/18</c:v>
              </c:pt>
              <c:pt idx="147">
                <c:v>2013/10/27
1900/1/14
正班
呼和浩特-海拉尔-哈尔滨
GS 
天津航 
1901/5/19</c:v>
              </c:pt>
              <c:pt idx="148">
                <c:v>2013/10/27
1900/1/14
正班
天津-长沙-昆明
MF
厦航
1901/5/20</c:v>
              </c:pt>
              <c:pt idx="149">
                <c:v>2013/10/27
1900/1/6
正班
天津-厦门
BK 
奥凯航 
1901/5/21</c:v>
              </c:pt>
              <c:pt idx="150">
                <c:v>2013/10/27
1900/1/8
正班
天津-泉州-海口
BK 
奥凯航 
1901/5/22</c:v>
              </c:pt>
              <c:pt idx="151">
                <c:v>2013/10/27
1900/1/6
正班
天津-重庆-三亚
BK 
奥凯航 
1901/5/23</c:v>
              </c:pt>
              <c:pt idx="152">
                <c:v>2013/10/27
1900/1/6
正班
天津-沈阳-延吉
BK 
奥凯航 
1901/5/24</c:v>
              </c:pt>
              <c:pt idx="153">
                <c:v>2013/10/27
1900/1/14
正班
邯郸-大连
G5
华夏航
1901/5/25</c:v>
              </c:pt>
              <c:pt idx="154">
                <c:v>2013/10/27
1900/1/14
正班
石家庄-唐山
9C
春秋航
1901/5/26</c:v>
              </c:pt>
              <c:pt idx="155">
                <c:v>2013/10/27
1900/1/14
正班
天津-郑州
8Y
邮航
1901/5/27</c:v>
              </c:pt>
              <c:pt idx="156">
                <c:v>2013/10/27
1900/1/14
正班
石家庄-三亚
KN
中联航
1901/5/28</c:v>
              </c:pt>
              <c:pt idx="157">
                <c:v>2013/11/10
1900/1/14
正班
天津-武汉
MF
厦航
1901/5/29</c:v>
              </c:pt>
              <c:pt idx="158">
                <c:v>2013/11/7
1900/1/14
正班
阿拉善左旗-阿拉善右旗
BK 
奥凯航 
1901/5/30</c:v>
              </c:pt>
              <c:pt idx="159">
                <c:v>2013/11/7
1900/1/14
正班
阿拉善右旗-额济纳旗-阿拉善左旗
BK 
奥凯航 
1901/5/31</c:v>
              </c:pt>
              <c:pt idx="160">
                <c:v>2013/11/7
1900/1/14
正班
阿拉善左旗-呼和浩特
BK 
奥凯航 
1901/6/1</c:v>
              </c:pt>
              <c:pt idx="161">
                <c:v>2013/11/18
1900/1/4
正班
天津-呼和浩特-阿拉善左旗
BK 
奥凯航 
1901/6/2</c:v>
              </c:pt>
              <c:pt idx="162">
                <c:v>2013/12/5
1900/1/8
正班
石家庄-济宁-海口
JD
首都航
1901/6/3</c:v>
              </c:pt>
              <c:pt idx="163">
                <c:v>2013/12/2
1900/1/14
正班
石家庄-榆林
GS 
天津航 
1901/6/4</c:v>
              </c:pt>
              <c:pt idx="164">
                <c:v>2013/12/10
1900/1/14
正班
鄂尔多斯-重庆-贵阳
GS 
天津航 
1901/6/5</c:v>
              </c:pt>
              <c:pt idx="165">
                <c:v>2013/12/10
1900/1/14
正班
石家庄-杭州
NS
河北航
1901/6/6</c:v>
              </c:pt>
              <c:pt idx="166">
                <c:v>2014/1/10
1900/1/14
正班
石家庄-重庆
NS
河北航
1901/6/7</c:v>
              </c:pt>
              <c:pt idx="167">
                <c:v>2014/1/26
1900/1/14
正班
天津-海口
9C
春秋航
1901/6/8</c:v>
              </c:pt>
              <c:pt idx="168">
                <c:v>2014/2/10
1900/1/14
正班
太原-南京-福州
MU
东航
1901/6/9</c:v>
              </c:pt>
              <c:pt idx="169">
                <c:v>2014/3/1
1900/1/14
正班
石家庄-贵阳-昆明
NS
河北航
1901/6/10</c:v>
              </c:pt>
              <c:pt idx="170">
                <c:v>2014/3/1
1900/1/14
正班
石家庄-包头
KN
中联航
1901/6/11</c:v>
              </c:pt>
              <c:pt idx="171">
                <c:v>2014/3/12
1900/1/14
正班
阿拉善左旗-阿拉善右旗-额济纳旗
BK 
奥凯航 
1901/6/12</c:v>
              </c:pt>
              <c:pt idx="172">
                <c:v>2014/3/12
1900/1/4
正班
阿拉善左旗-兰州
BK 
奥凯航 
1901/6/13</c:v>
              </c:pt>
            </c:strLit>
          </c:cat>
          <c:val>
            <c:numLit>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numLit>
          </c:val>
          <c:extLst>
            <c:ext xmlns:c16="http://schemas.microsoft.com/office/drawing/2014/chart" uri="{C3380CC4-5D6E-409C-BE32-E72D297353CC}">
              <c16:uniqueId val="{00000000-BEF5-4D38-8898-A33FD2BCDA62}"/>
            </c:ext>
          </c:extLst>
        </c:ser>
        <c:ser>
          <c:idx val="1"/>
          <c:order val="1"/>
          <c:tx>
            <c:v>批复时间 41737 41065 41065 41065 41065 41065 41065 41065 41065 41065 41065 41065 41065 41065 41072 41072 41072 41075 41092 41092 41092 41092 41092 41092 41092 41092 41092 41092 41092 41092 41092 41092 41095 41095 41095 41095 41095 41095 41095 41099 41099 4109</c:v>
          </c:tx>
          <c:spPr>
            <a:solidFill>
              <a:srgbClr val="993366"/>
            </a:solidFill>
            <a:ln w="12700">
              <a:solidFill>
                <a:srgbClr val="000000"/>
              </a:solidFill>
              <a:prstDash val="solid"/>
            </a:ln>
          </c:spPr>
          <c:invertIfNegative val="0"/>
          <c:cat>
            <c:strLit>
              <c:ptCount val="173"/>
              <c:pt idx="0">
                <c:v>2013/1/1
1900/1/4
正班
包头-武汉（往返）
CA
国航
1900/12/23</c:v>
              </c:pt>
              <c:pt idx="1">
                <c:v>2013/1/1
1900/1/14
正班
呼和浩特-长沙（往返）
CA
国航
1900/12/24</c:v>
              </c:pt>
              <c:pt idx="2">
                <c:v>2013/1/1
1900/1/14
正班
天津-哈尔滨（往返）
CA
国航
1900/12/25</c:v>
              </c:pt>
              <c:pt idx="3">
                <c:v>2013/1/1
1900/1/28
正班
天津-三亚（往返）
CA
国航
1900/12/26</c:v>
              </c:pt>
              <c:pt idx="4">
                <c:v>2013/1/1
1900/1/14
正班
天津-厦门（往返）
CA
国航
1900/12/27</c:v>
              </c:pt>
              <c:pt idx="5">
                <c:v>2013/1/1
1900/1/14
正班
呼和浩特-赤峰（往返）
CA
国航
1900/12/28</c:v>
              </c:pt>
              <c:pt idx="6">
                <c:v>2013/1/1
1900/1/14
正班
呼和浩特-海拉尔
ZH
深航
1900/12/29</c:v>
              </c:pt>
              <c:pt idx="7">
                <c:v>2013/1/1
1900/1/14
正班
北京-满洲里（往返）
KN
中联航
1900/12/30</c:v>
              </c:pt>
              <c:pt idx="8">
                <c:v>2013/1/1
1900/3/24
正班
北京-鄂尔多斯（往返）
KN
中联航
1900/12/31</c:v>
              </c:pt>
              <c:pt idx="9">
                <c:v>2013/1/1
1900/2/25
正班
北京-呼和浩特（往返）
KN
中联航
1901/1/1</c:v>
              </c:pt>
              <c:pt idx="10">
                <c:v>2013/1/1
1900/2/11
正班
北京-海拉尔（往返）
KN
中联航
1901/1/2</c:v>
              </c:pt>
              <c:pt idx="11">
                <c:v>2013/1/1
1900/2/25
正班
北京-包头（往返）
KN
中联航
1901/1/3</c:v>
              </c:pt>
              <c:pt idx="12">
                <c:v>2013/1/1
1900/1/14
正班
北京-长治（往返）
KN
中联航
1901/1/4</c:v>
              </c:pt>
              <c:pt idx="13">
                <c:v>2013/1/1
1900/1/14
正班
天津-郑州-贵阳（往返）
GS 
天津航 
1901/1/5</c:v>
              </c:pt>
              <c:pt idx="14">
                <c:v>2013/1/1
1900/1/14
正班
呼和浩特-满洲里（往返）
GS 
天津航 
1901/1/6</c:v>
              </c:pt>
              <c:pt idx="15">
                <c:v>2013/1/1
1900/1/14
正班
呼和浩特-通辽（往返）
GS 
天津航 
1901/1/7</c:v>
              </c:pt>
              <c:pt idx="16">
                <c:v>2013/1/1
1900/1/14
正班
天津-温州（往返）
GS 
天津航 
1901/1/8</c:v>
              </c:pt>
              <c:pt idx="17">
                <c:v>2013/1/1
1900/1/28
正班
海拉尔-呼和浩特（往返）
GS 
天津航 
1901/1/9</c:v>
              </c:pt>
              <c:pt idx="18">
                <c:v>2013/1/1
1900/1/28
正班
太原-天津（往返）
GS 
天津航 
1901/1/10</c:v>
              </c:pt>
              <c:pt idx="19">
                <c:v>2013/1/1
1900/1/28
正班
天津-杭州（往返）
GS 
天津航 
1901/1/11</c:v>
              </c:pt>
              <c:pt idx="20">
                <c:v>2013/1/1
1900/1/14
正班
天津-南京（往返）
GS 
天津航 
1901/1/12</c:v>
              </c:pt>
              <c:pt idx="21">
                <c:v>2013/1/1
1900/1/14
正班
呼和浩特-赤峰-大连（往返）
GS 
天津航 
1901/1/13</c:v>
              </c:pt>
              <c:pt idx="22">
                <c:v>2013/1/1
1900/1/14
正班
太原-榆林-银川（往返）
JR
幸福航
1901/1/14</c:v>
              </c:pt>
              <c:pt idx="23">
                <c:v>2013/1/1
1900/1/14
正班
天津-深圳（往返）
MF
厦航
1901/1/15</c:v>
              </c:pt>
              <c:pt idx="24">
                <c:v>2013/1/1
1900/1/14
正班
天津-烟台（往返）
BK 
奥凯航 
1901/1/16</c:v>
              </c:pt>
              <c:pt idx="25">
                <c:v>2013/1/25
1900/1/4
正班
呼和浩特-长春（往返）
GS
天津航
1901/1/17</c:v>
              </c:pt>
              <c:pt idx="26">
                <c:v>2013/1/25
1900/1/6
正班
天津-沈阳-延吉（往返）
GS
天津航
1901/1/18</c:v>
              </c:pt>
              <c:pt idx="27">
                <c:v>2013/1/15
1900/1/14
正班
石家庄-昆明（往返）
KN
中联航
1901/1/19</c:v>
              </c:pt>
              <c:pt idx="28">
                <c:v>2013/1/15
1900/1/28
正班
石家庄-成都（往返）
KN
中联航
1901/1/20</c:v>
              </c:pt>
              <c:pt idx="29">
                <c:v>2013/1/15
1900/1/14
正班
石家庄-重庆-昆明（往返）
KN
中联航
1901/1/21</c:v>
              </c:pt>
              <c:pt idx="30">
                <c:v>2013/1/15
1900/1/14
正班
石家庄-西安-贵阳（往返）
KN
中联航
1901/1/22</c:v>
              </c:pt>
              <c:pt idx="31">
                <c:v>2013/1/20
1900/1/14
正班
太原-武汉-厦门（往返）
MU
东航
1901/1/23</c:v>
              </c:pt>
              <c:pt idx="32">
                <c:v>2013/1/25
1900/1/8
正班
呼和浩特-锡林浩特-沈阳（往返）
GS
天津航
1901/1/24</c:v>
              </c:pt>
              <c:pt idx="33">
                <c:v>2013/3/7
1900/1/14
正班
太原-长治-福州
MU
东航
1901/1/25</c:v>
              </c:pt>
              <c:pt idx="34">
                <c:v>2013/3/7
1900/1/14
正班
石家庄-杭州-三亚
NS
河北航
1901/1/26</c:v>
              </c:pt>
              <c:pt idx="35">
                <c:v>2013/3/31
1900/1/14
正班
大连-呼和浩特（往返）
CA
国航
1901/1/27</c:v>
              </c:pt>
              <c:pt idx="36">
                <c:v>2013/3/31
1900/1/14
正班
大连-包头（往返）
CA
国航
1901/1/28</c:v>
              </c:pt>
              <c:pt idx="37">
                <c:v>2013/3/31
1900/1/14
正班
天津-西安-乌鲁木齐（往返）
CA
国航
1901/1/29</c:v>
              </c:pt>
              <c:pt idx="38">
                <c:v>2013/4/15
1900/1/14
正班
太原-南昌-贵阳（往返）
MU
东航
1901/1/30</c:v>
              </c:pt>
              <c:pt idx="39">
                <c:v>2013/3/31
1900/1/14
正班
太原-常州-福州（往返）
HU
海航
1901/1/31</c:v>
              </c:pt>
              <c:pt idx="40">
                <c:v>2013/3/31
1900/1/14
正班
太原-南京（往返）
HU
海航
1901/2/1</c:v>
              </c:pt>
              <c:pt idx="41">
                <c:v>2013/3/31
1900/1/14
正班
太原-西宁（往返）
HU
海航
1901/2/2</c:v>
              </c:pt>
              <c:pt idx="42">
                <c:v>2013/3/31
1900/1/14
正班
呼和浩特-鄂尔多斯-兰州（往返）
GS
天津航
1901/2/3</c:v>
              </c:pt>
              <c:pt idx="43">
                <c:v>2013/3/31
1900/1/14
正班
邯郸-大连（往返）
GS
天津航
1901/2/4</c:v>
              </c:pt>
              <c:pt idx="44">
                <c:v>2013/3/31
1900/1/14
正班
呼和浩特-石家庄-合肥（往返）
GS
天津航
1901/2/5</c:v>
              </c:pt>
              <c:pt idx="45">
                <c:v>2013/3/31
1900/1/6
正班
呼和浩特-郑州-黄山（往返）
GS
天津航
1901/2/6</c:v>
              </c:pt>
              <c:pt idx="46">
                <c:v>2013/3/31
1900/1/14
正班
天津-郑州-桂林（往返）
GS
天津航
1901/2/7</c:v>
              </c:pt>
              <c:pt idx="47">
                <c:v>2013/3/31
1900/1/6
正班
通辽-天津-海口（往返）
GS
天津航
1901/2/8</c:v>
              </c:pt>
              <c:pt idx="48">
                <c:v>2013/3/31
1900/1/14
正班
呼和浩特-海拉尔-加格达奇（往返）
GS
天津航
1901/2/9</c:v>
              </c:pt>
              <c:pt idx="49">
                <c:v>2013/3/31
1900/1/8
正班
呼和浩特-郑州-杭州（往返）
GS
天津航
1901/2/10</c:v>
              </c:pt>
              <c:pt idx="50">
                <c:v>2013/3/31
1900/1/14
正班
呼和浩特-赤峰（往返）
JD
首都航
1901/2/11</c:v>
              </c:pt>
              <c:pt idx="51">
                <c:v>2013/3/31
1900/1/14
正班
呼和浩特-锡林浩特（往返）
JD
首都航
1901/2/12</c:v>
              </c:pt>
              <c:pt idx="52">
                <c:v>2013/3/31
1900/1/14
正班
呼和浩特-郑州-桂林（往返）
JD
首都航
1901/2/13</c:v>
              </c:pt>
              <c:pt idx="53">
                <c:v>2013/3/31
1900/1/14
正班
呼和浩特-哈尔滨（往返）
JD
首都航
1901/2/14</c:v>
              </c:pt>
              <c:pt idx="54">
                <c:v>2013/5/1
1900/1/14
正班
呼和浩特-青岛（往返）
JD
首都航
1901/2/15</c:v>
              </c:pt>
              <c:pt idx="55">
                <c:v>2013/5/1
1900/1/14
正班
呼和浩特-武汉（往返）
JD
首都航
1901/2/16</c:v>
              </c:pt>
              <c:pt idx="56">
                <c:v>2013/3/31
1900/1/4
正班
石家庄-西安-赣州（往返）
NS
河北航
1901/2/17</c:v>
              </c:pt>
              <c:pt idx="57">
                <c:v>2013/7/1
1900/1/8
正班
长治-天津（往返）
G5
华夏航
1901/2/18</c:v>
              </c:pt>
              <c:pt idx="58">
                <c:v>2013/3/31
1900/1/14
正班
石家庄-昆明（往返）
9C
春秋航
1901/2/19</c:v>
              </c:pt>
              <c:pt idx="59">
                <c:v>2013/3/31
1900/1/14
正班
天津-杭州-三亚（往返）
BK 
奥凯航 
1901/2/20</c:v>
              </c:pt>
              <c:pt idx="60">
                <c:v>2013/3/31
1900/1/14
正班
天津-大连（往返）
BK 
奥凯航 
1901/2/21</c:v>
              </c:pt>
              <c:pt idx="61">
                <c:v>2013/3/31
1900/1/14
正班
天津-乌鲁木齐（往返）
GS
天津航
1901/2/22</c:v>
              </c:pt>
              <c:pt idx="62">
                <c:v>2013/5/13
1900/1/8
正班
呼和浩特-徐州-贵阳
JD
首都航
1901/2/23</c:v>
              </c:pt>
              <c:pt idx="63">
                <c:v>2013/5/1
1900/1/6
正班
鄂尔多斯-太原-宁波
GS
天津航
1901/2/24</c:v>
              </c:pt>
              <c:pt idx="64">
                <c:v>2013/5/1
1900/1/8
正班
鄂尔多斯-武汉
GS
天津航
1901/2/25</c:v>
              </c:pt>
              <c:pt idx="65">
                <c:v>2013/5/1
1900/1/8
正班
鄂尔多斯-呼和浩特-通辽
GS
天津航
1901/2/26</c:v>
              </c:pt>
              <c:pt idx="66">
                <c:v>2013/5/1
1900/1/6
正班
鄂尔多斯-南昌
GS
天津航
1901/2/27</c:v>
              </c:pt>
              <c:pt idx="67">
                <c:v>2013/5/1
1900/1/14
正班
鄂尔多斯-郑州-温州
GS
天津航
1901/2/28</c:v>
              </c:pt>
              <c:pt idx="68">
                <c:v>2013/6/1
1900/1/6
正班
天津-襄阳-海口
GS
天津航
1901/3/1</c:v>
              </c:pt>
              <c:pt idx="69">
                <c:v>2013/5/13
1900/1/8
正班
鄂尔多斯-合肥
GS
天津航
1901/3/2</c:v>
              </c:pt>
              <c:pt idx="70">
                <c:v>2013/5/10
1900/1/14
正班
石家庄-鄂尔多斯
NS
河北航
1901/3/3</c:v>
              </c:pt>
              <c:pt idx="71">
                <c:v>2013/5/10
1900/1/6
正班
石家庄-唐山
NS
河北航
1901/3/4</c:v>
              </c:pt>
              <c:pt idx="72">
                <c:v>2013/6/1
1900/1/14
正班
石家庄-秦皇岛
NS
河北航
1901/3/5</c:v>
              </c:pt>
              <c:pt idx="73">
                <c:v>2013/5/15
1900/1/14
旅游包机
呼和浩特-南昌-海口
JD
首都航
1901/3/6</c:v>
              </c:pt>
              <c:pt idx="74">
                <c:v>2013/5/27
1900/1/14
正班
天津-沈阳-延吉（往返）
GS 
天津航 
1901/3/7</c:v>
              </c:pt>
              <c:pt idx="75">
                <c:v>2013/7/1
1900/1/14
正班
太原-杭州-揭阳潮汕
MU
东航
1901/3/8</c:v>
              </c:pt>
              <c:pt idx="76">
                <c:v>2013/6/11
1900/1/6
正班
天津-昆明
BK
奥凯航
1901/3/9</c:v>
              </c:pt>
              <c:pt idx="77">
                <c:v>2013/6/27
1900/1/14
正班
天津-海拉尔
GS
天津航
1901/3/10</c:v>
              </c:pt>
              <c:pt idx="78">
                <c:v>2013/6/20
1900/1/14
正班
天津-常德-柳州
GS
天津航
1901/3/11</c:v>
              </c:pt>
              <c:pt idx="79">
                <c:v>2013/6/10
1900/1/14
正班
满洲里-哈尔滨
GS
天津航
1901/3/12</c:v>
              </c:pt>
              <c:pt idx="80">
                <c:v>2013/6/20
1900/1/14
正班
天津-呼和浩特
MF
厦航
1901/3/13</c:v>
              </c:pt>
              <c:pt idx="81">
                <c:v>2013/6/20
1900/1/14
正班
天津-银川
MF
厦航
1901/3/14</c:v>
              </c:pt>
              <c:pt idx="82">
                <c:v>2013/6/20
1900/1/14
正班
天津-大连
MF
厦航
1901/3/15</c:v>
              </c:pt>
              <c:pt idx="83">
                <c:v>2013/6/20
1900/1/14
正班
天津-青岛
MF
厦航
1901/3/16</c:v>
              </c:pt>
              <c:pt idx="84">
                <c:v>2013/6/20
1900/1/14
正班
天津-烟台
MF
厦航
1901/3/17</c:v>
              </c:pt>
              <c:pt idx="85">
                <c:v>2013/6/20
1900/1/14
正班
天津-长沙-昆明
MF
厦航
1901/3/18</c:v>
              </c:pt>
              <c:pt idx="86">
                <c:v>2013/6/20
1900/1/14
正班
天津-太原
MF
厦航
1901/3/19</c:v>
              </c:pt>
              <c:pt idx="87">
                <c:v>2013/6/20
1900/1/14
正班
天津-郑州
MF
厦航
1901/3/20</c:v>
              </c:pt>
              <c:pt idx="88">
                <c:v>2013/6/20
1900/1/14
正班
天津-哈尔滨
MF
厦航
1901/3/21</c:v>
              </c:pt>
              <c:pt idx="89">
                <c:v>2013/7/1
1900/1/6
旅游包机
阿尔山-杭州
JD
首都航
1901/3/22</c:v>
              </c:pt>
              <c:pt idx="90">
                <c:v>2013/7/1
1900/1/6
旅游包机
呼和浩特-长沙
JD
首都航
1901/3/23</c:v>
              </c:pt>
              <c:pt idx="91">
                <c:v>2013/7/1
1900/1/8
正班
石家庄-张家口
NS
河北航
1901/3/24</c:v>
              </c:pt>
              <c:pt idx="92">
                <c:v>2013/6/20
1900/1/14
正班
石家庄-呼和浩特-海拉尔
NS
河北航
1901/3/25</c:v>
              </c:pt>
              <c:pt idx="93">
                <c:v>2013/7/1
1900/1/6
正班
天津-西宁
BK
奥凯航
1901/3/26</c:v>
              </c:pt>
              <c:pt idx="94">
                <c:v>2013/7/1
1900/1/14
正班
太原-贵阳
HU
海航
1901/3/27</c:v>
              </c:pt>
              <c:pt idx="95">
                <c:v>2013/7/1
1900/1/14
正班
天津-海拉尔
HU
海航
1901/3/28</c:v>
              </c:pt>
              <c:pt idx="96">
                <c:v>2013/7/1
1900/1/14
正班
天津-沈阳
GS
天津航
1901/3/29</c:v>
              </c:pt>
              <c:pt idx="97">
                <c:v>2013/6/28
1900/1/14
正班
呼和浩特-巴彦淖尔-银川
GS
天津航
1901/3/30</c:v>
              </c:pt>
              <c:pt idx="98">
                <c:v>2013/7/1
1900/1/14
正班
北京-乌海
CA
国航
1901/3/31</c:v>
              </c:pt>
              <c:pt idx="99">
                <c:v>2013/7/10
1900/1/14
正班
天津-哈尔滨（往返）
BK
奥凯航
1901/4/1</c:v>
              </c:pt>
              <c:pt idx="100">
                <c:v>2013/8/26
1900/1/8
正班
石家庄-南京-厦门（往返）
NS
河北航
1901/4/2</c:v>
              </c:pt>
              <c:pt idx="101">
                <c:v>2013/9/1
1900/1/8
正班 
天津-张家界 
BK 
奥凯航 
1901/4/3</c:v>
              </c:pt>
              <c:pt idx="102">
                <c:v>2013/9/15
1900/1/14
正班
天津-昆明（往返）
9C
春秋航
1901/4/4</c:v>
              </c:pt>
              <c:pt idx="103">
                <c:v>2013/10/16
1900/1/6
正班
石家庄-南京-泉州（往返）
NS
河北航
1901/4/5</c:v>
              </c:pt>
              <c:pt idx="104">
                <c:v>2013/9/1
1900/1/8
正班
天津-包头（往返）
GS 
天津航 
1901/4/6</c:v>
              </c:pt>
              <c:pt idx="105">
                <c:v>2013/9/20
1900/1/14
正班
天津-鄂尔多斯（往返）
GS 
天津航 
1901/4/7</c:v>
              </c:pt>
              <c:pt idx="106">
                <c:v>2013/9/15
1900/1/14
正班
呼和浩特-石家庄（往返）
GS 
天津航 
1901/4/8</c:v>
              </c:pt>
              <c:pt idx="107">
                <c:v>2013/9/15
1900/1/14
正班
石家庄-秦皇岛（往返）
GS 
天津航 
1901/4/9</c:v>
              </c:pt>
              <c:pt idx="108">
                <c:v>2013/9/15
1900/1/14
正班
石家庄-张家口（往返）
GS 
天津航 
1901/4/10</c:v>
              </c:pt>
              <c:pt idx="109">
                <c:v>2013/9/20
1900/1/8
正班
天津-赤峰-海拉尔（往返）
GS 
天津航 
1901/4/11</c:v>
              </c:pt>
              <c:pt idx="110">
                <c:v>2013/9/17
1900/1/6
正班
通辽-济南（往返）
GS 
天津航 
1901/4/12</c:v>
              </c:pt>
              <c:pt idx="111">
                <c:v>2013/9/15
1900/1/8
旅游包机
呼和浩特-西安-北海
JD
首都航
1901/4/13</c:v>
              </c:pt>
              <c:pt idx="112">
                <c:v>2013/9/15
1900/1/14
正班
呼和浩特-太原-济南（往返）
GS 
天津航 
1901/4/14</c:v>
              </c:pt>
              <c:pt idx="113">
                <c:v>2013/9/15
1900/1/8
正班
天津-郑州-海口（往返）
GS 
天津航 
1901/4/15</c:v>
              </c:pt>
              <c:pt idx="114">
                <c:v>2013/9/15
1900/1/14
正班
呼和浩特-天津-大连（往返）
GS 
天津航 
1901/4/16</c:v>
              </c:pt>
              <c:pt idx="115">
                <c:v>2013/9/15
1900/1/6
正班
呼和浩特-郑州-揭阳潮汕
GS 
天津航 
1901/4/17</c:v>
              </c:pt>
              <c:pt idx="116">
                <c:v>2013/9/15
1900/1/14
正班
天津-厦门
GS 
天津航 
1901/4/18</c:v>
              </c:pt>
              <c:pt idx="117">
                <c:v>2013/9/15
1900/1/14
正班
天津-哈尔滨
GS 
天津航 
1901/4/19</c:v>
              </c:pt>
              <c:pt idx="118">
                <c:v>2013/9/15
1900/1/6
正班
天津-黄山-海口
GS 
天津航 
1901/4/20</c:v>
              </c:pt>
              <c:pt idx="119">
                <c:v>2013/9/19
1900/1/6
正班
天津-长沙-遵义
GS 
天津航 
1901/4/21</c:v>
              </c:pt>
              <c:pt idx="120">
                <c:v>2013/10/27
1900/1/14
正班
天津-杭州-三亚
CA
国航
1901/4/22</c:v>
              </c:pt>
              <c:pt idx="121">
                <c:v>2013/12/1
1900/1/10
正班
大同-天津
CA
国航
1901/4/23</c:v>
              </c:pt>
              <c:pt idx="122">
                <c:v>2013/10/27
1900/1/14
正班
呼和浩特-长沙-海口
CA
国航
1901/4/24</c:v>
              </c:pt>
              <c:pt idx="123">
                <c:v>2013/10/27
1900/1/6
正班
呼和浩特-满洲里
CA
国航
1901/4/25</c:v>
              </c:pt>
              <c:pt idx="124">
                <c:v>2013/10/27
1900/1/14
正班
太原-重庆
MU
东航
1901/4/26</c:v>
              </c:pt>
              <c:pt idx="125">
                <c:v>2013/11/15
1900/1/14
正班
太原-合肥-三亚
MU
东航
1901/4/27</c:v>
              </c:pt>
              <c:pt idx="126">
                <c:v>2013/10/27
1900/1/14
正班
太原-温州-三亚
MU
东航
1901/4/28</c:v>
              </c:pt>
              <c:pt idx="127">
                <c:v>2013/10/27
1900/1/14
正班
鄂尔多斯-石家庄-南昌
GS 
天津航 
1901/4/29</c:v>
              </c:pt>
              <c:pt idx="128">
                <c:v>2013/10/27
1900/1/14
正班
鄂尔多斯-石家庄-济南
GS 
天津航 
1901/4/30</c:v>
              </c:pt>
              <c:pt idx="129">
                <c:v>2013/10/27
1900/1/8
正班
鄂尔多斯-天津-长春
GS 
天津航 
1901/5/1</c:v>
              </c:pt>
              <c:pt idx="130">
                <c:v>2013/10/27
1900/1/14
正班
鄂尔多斯-银川-兰州
GS 
天津航 
1901/5/2</c:v>
              </c:pt>
              <c:pt idx="131">
                <c:v>2013/10/27
1900/1/14
正班
鄂尔多斯-杭州
GS 
天津航 
1901/5/3</c:v>
              </c:pt>
              <c:pt idx="132">
                <c:v>2013/10/27
1900/1/14
正班
鄂尔多斯-南京-厦门
GS 
天津航 
1901/5/4</c:v>
              </c:pt>
              <c:pt idx="133">
                <c:v>2013/10/27
1900/1/14
正班
呼和浩特-石家庄-无锡
GS 
天津航 
1901/5/5</c:v>
              </c:pt>
              <c:pt idx="134">
                <c:v>2013/10/27
1900/1/14
正班
天津-郑州-南宁
GS 
天津航 
1901/5/6</c:v>
              </c:pt>
              <c:pt idx="135">
                <c:v>2013/10/27
1900/1/8
正班
天津-济宁-武汉
GS 
天津航 
1901/5/7</c:v>
              </c:pt>
              <c:pt idx="136">
                <c:v>2013/10/27
1900/1/6
正班
天津-宁波-揭阳潮汕
GS 
天津航 
1901/5/8</c:v>
              </c:pt>
              <c:pt idx="137">
                <c:v>2013/10/27
1900/1/14
正班
天津-乌鲁木齐-喀什
GS 
天津航 
1901/5/9</c:v>
              </c:pt>
              <c:pt idx="138">
                <c:v>2013/10/27
1900/1/6
正班
天津-沈阳-佳木斯
GS 
天津航 
1901/5/10</c:v>
              </c:pt>
              <c:pt idx="139">
                <c:v>2013/10/27
1900/1/8
正班
天津-沈阳-牡丹江
GS 
天津航 
1901/5/11</c:v>
              </c:pt>
              <c:pt idx="140">
                <c:v>2013/10/27
1900/1/6
正班
呼和浩特-太原
GS 
天津航 
1901/5/12</c:v>
              </c:pt>
              <c:pt idx="141">
                <c:v>2013/10/27
1900/1/14
正班
天津-海口
GS 
天津航 
1901/5/13</c:v>
              </c:pt>
              <c:pt idx="142">
                <c:v>2013/10/27
1900/1/14
正班
鄂尔多斯-长沙-海口
GS 
天津航 
1901/5/14</c:v>
              </c:pt>
              <c:pt idx="143">
                <c:v>2013/10/27
1900/1/14
正班
鄂尔多斯-郑州-合肥
GS 
天津航 
1901/5/15</c:v>
              </c:pt>
              <c:pt idx="144">
                <c:v>2013/10/27
1900/1/14
正班
天津-三亚
GS 
天津航 
1901/5/16</c:v>
              </c:pt>
              <c:pt idx="145">
                <c:v>2013/10/27
1900/1/14
正班
天津-长沙
GS 
天津航 
1901/5/17</c:v>
              </c:pt>
              <c:pt idx="146">
                <c:v>2013/10/27
1900/1/14
正班
天津-石家庄
GS 
天津航 
1901/5/18</c:v>
              </c:pt>
              <c:pt idx="147">
                <c:v>2013/10/27
1900/1/14
正班
呼和浩特-海拉尔-哈尔滨
GS 
天津航 
1901/5/19</c:v>
              </c:pt>
              <c:pt idx="148">
                <c:v>2013/10/27
1900/1/14
正班
天津-长沙-昆明
MF
厦航
1901/5/20</c:v>
              </c:pt>
              <c:pt idx="149">
                <c:v>2013/10/27
1900/1/6
正班
天津-厦门
BK 
奥凯航 
1901/5/21</c:v>
              </c:pt>
              <c:pt idx="150">
                <c:v>2013/10/27
1900/1/8
正班
天津-泉州-海口
BK 
奥凯航 
1901/5/22</c:v>
              </c:pt>
              <c:pt idx="151">
                <c:v>2013/10/27
1900/1/6
正班
天津-重庆-三亚
BK 
奥凯航 
1901/5/23</c:v>
              </c:pt>
              <c:pt idx="152">
                <c:v>2013/10/27
1900/1/6
正班
天津-沈阳-延吉
BK 
奥凯航 
1901/5/24</c:v>
              </c:pt>
              <c:pt idx="153">
                <c:v>2013/10/27
1900/1/14
正班
邯郸-大连
G5
华夏航
1901/5/25</c:v>
              </c:pt>
              <c:pt idx="154">
                <c:v>2013/10/27
1900/1/14
正班
石家庄-唐山
9C
春秋航
1901/5/26</c:v>
              </c:pt>
              <c:pt idx="155">
                <c:v>2013/10/27
1900/1/14
正班
天津-郑州
8Y
邮航
1901/5/27</c:v>
              </c:pt>
              <c:pt idx="156">
                <c:v>2013/10/27
1900/1/14
正班
石家庄-三亚
KN
中联航
1901/5/28</c:v>
              </c:pt>
              <c:pt idx="157">
                <c:v>2013/11/10
1900/1/14
正班
天津-武汉
MF
厦航
1901/5/29</c:v>
              </c:pt>
              <c:pt idx="158">
                <c:v>2013/11/7
1900/1/14
正班
阿拉善左旗-阿拉善右旗
BK 
奥凯航 
1901/5/30</c:v>
              </c:pt>
              <c:pt idx="159">
                <c:v>2013/11/7
1900/1/14
正班
阿拉善右旗-额济纳旗-阿拉善左旗
BK 
奥凯航 
1901/5/31</c:v>
              </c:pt>
              <c:pt idx="160">
                <c:v>2013/11/7
1900/1/14
正班
阿拉善左旗-呼和浩特
BK 
奥凯航 
1901/6/1</c:v>
              </c:pt>
              <c:pt idx="161">
                <c:v>2013/11/18
1900/1/4
正班
天津-呼和浩特-阿拉善左旗
BK 
奥凯航 
1901/6/2</c:v>
              </c:pt>
              <c:pt idx="162">
                <c:v>2013/12/5
1900/1/8
正班
石家庄-济宁-海口
JD
首都航
1901/6/3</c:v>
              </c:pt>
              <c:pt idx="163">
                <c:v>2013/12/2
1900/1/14
正班
石家庄-榆林
GS 
天津航 
1901/6/4</c:v>
              </c:pt>
              <c:pt idx="164">
                <c:v>2013/12/10
1900/1/14
正班
鄂尔多斯-重庆-贵阳
GS 
天津航 
1901/6/5</c:v>
              </c:pt>
              <c:pt idx="165">
                <c:v>2013/12/10
1900/1/14
正班
石家庄-杭州
NS
河北航
1901/6/6</c:v>
              </c:pt>
              <c:pt idx="166">
                <c:v>2014/1/10
1900/1/14
正班
石家庄-重庆
NS
河北航
1901/6/7</c:v>
              </c:pt>
              <c:pt idx="167">
                <c:v>2014/1/26
1900/1/14
正班
天津-海口
9C
春秋航
1901/6/8</c:v>
              </c:pt>
              <c:pt idx="168">
                <c:v>2014/2/10
1900/1/14
正班
太原-南京-福州
MU
东航
1901/6/9</c:v>
              </c:pt>
              <c:pt idx="169">
                <c:v>2014/3/1
1900/1/14
正班
石家庄-贵阳-昆明
NS
河北航
1901/6/10</c:v>
              </c:pt>
              <c:pt idx="170">
                <c:v>2014/3/1
1900/1/14
正班
石家庄-包头
KN
中联航
1901/6/11</c:v>
              </c:pt>
              <c:pt idx="171">
                <c:v>2014/3/12
1900/1/14
正班
阿拉善左旗-阿拉善右旗-额济纳旗
BK 
奥凯航 
1901/6/12</c:v>
              </c:pt>
              <c:pt idx="172">
                <c:v>2014/3/12
1900/1/4
正班
阿拉善左旗-兰州
BK 
奥凯航 
1901/6/13</c:v>
              </c:pt>
            </c:strLit>
          </c:cat>
          <c:val>
            <c:numLit>
              <c:formatCode>General</c:formatCode>
              <c:ptCount val="173"/>
              <c:pt idx="31">
                <c:v>41285</c:v>
              </c:pt>
              <c:pt idx="32">
                <c:v>41297</c:v>
              </c:pt>
              <c:pt idx="33">
                <c:v>41337</c:v>
              </c:pt>
              <c:pt idx="34">
                <c:v>41337</c:v>
              </c:pt>
              <c:pt idx="35">
                <c:v>41355</c:v>
              </c:pt>
              <c:pt idx="36">
                <c:v>41355</c:v>
              </c:pt>
              <c:pt idx="37">
                <c:v>41355</c:v>
              </c:pt>
              <c:pt idx="38">
                <c:v>41355</c:v>
              </c:pt>
              <c:pt idx="39">
                <c:v>41355</c:v>
              </c:pt>
              <c:pt idx="40">
                <c:v>41355</c:v>
              </c:pt>
              <c:pt idx="41">
                <c:v>41355</c:v>
              </c:pt>
              <c:pt idx="42">
                <c:v>41355</c:v>
              </c:pt>
              <c:pt idx="43">
                <c:v>41355</c:v>
              </c:pt>
              <c:pt idx="44">
                <c:v>41355</c:v>
              </c:pt>
              <c:pt idx="45">
                <c:v>41355</c:v>
              </c:pt>
              <c:pt idx="46">
                <c:v>41355</c:v>
              </c:pt>
              <c:pt idx="47">
                <c:v>41355</c:v>
              </c:pt>
              <c:pt idx="48">
                <c:v>41355</c:v>
              </c:pt>
              <c:pt idx="49">
                <c:v>41355</c:v>
              </c:pt>
              <c:pt idx="50">
                <c:v>41355</c:v>
              </c:pt>
              <c:pt idx="51">
                <c:v>41355</c:v>
              </c:pt>
              <c:pt idx="52">
                <c:v>41355</c:v>
              </c:pt>
              <c:pt idx="53">
                <c:v>41355</c:v>
              </c:pt>
              <c:pt idx="54">
                <c:v>41355</c:v>
              </c:pt>
              <c:pt idx="55">
                <c:v>41355</c:v>
              </c:pt>
              <c:pt idx="56">
                <c:v>41355</c:v>
              </c:pt>
              <c:pt idx="57">
                <c:v>41355</c:v>
              </c:pt>
              <c:pt idx="58">
                <c:v>41355</c:v>
              </c:pt>
              <c:pt idx="59">
                <c:v>41355</c:v>
              </c:pt>
              <c:pt idx="60">
                <c:v>41355</c:v>
              </c:pt>
              <c:pt idx="61">
                <c:v>41360</c:v>
              </c:pt>
              <c:pt idx="62">
                <c:v>41391</c:v>
              </c:pt>
              <c:pt idx="63">
                <c:v>41391</c:v>
              </c:pt>
              <c:pt idx="64">
                <c:v>41391</c:v>
              </c:pt>
              <c:pt idx="65">
                <c:v>41391</c:v>
              </c:pt>
              <c:pt idx="66">
                <c:v>41391</c:v>
              </c:pt>
              <c:pt idx="67">
                <c:v>41391</c:v>
              </c:pt>
              <c:pt idx="68">
                <c:v>41391</c:v>
              </c:pt>
              <c:pt idx="69">
                <c:v>41403</c:v>
              </c:pt>
              <c:pt idx="70">
                <c:v>41403</c:v>
              </c:pt>
              <c:pt idx="71">
                <c:v>41403</c:v>
              </c:pt>
              <c:pt idx="72">
                <c:v>41403</c:v>
              </c:pt>
              <c:pt idx="73">
                <c:v>41403</c:v>
              </c:pt>
              <c:pt idx="74">
                <c:v>41416</c:v>
              </c:pt>
              <c:pt idx="75">
                <c:v>41425</c:v>
              </c:pt>
              <c:pt idx="76">
                <c:v>41425</c:v>
              </c:pt>
              <c:pt idx="77">
                <c:v>41425</c:v>
              </c:pt>
              <c:pt idx="78">
                <c:v>41425</c:v>
              </c:pt>
              <c:pt idx="79">
                <c:v>41425</c:v>
              </c:pt>
              <c:pt idx="80">
                <c:v>41425</c:v>
              </c:pt>
              <c:pt idx="81">
                <c:v>41425</c:v>
              </c:pt>
              <c:pt idx="82">
                <c:v>41425</c:v>
              </c:pt>
              <c:pt idx="83">
                <c:v>41425</c:v>
              </c:pt>
              <c:pt idx="84">
                <c:v>41425</c:v>
              </c:pt>
              <c:pt idx="85">
                <c:v>41425</c:v>
              </c:pt>
              <c:pt idx="86">
                <c:v>41425</c:v>
              </c:pt>
              <c:pt idx="87">
                <c:v>41425</c:v>
              </c:pt>
              <c:pt idx="88">
                <c:v>41425</c:v>
              </c:pt>
              <c:pt idx="89">
                <c:v>41425</c:v>
              </c:pt>
              <c:pt idx="90">
                <c:v>41425</c:v>
              </c:pt>
              <c:pt idx="91">
                <c:v>41425</c:v>
              </c:pt>
              <c:pt idx="92">
                <c:v>41425</c:v>
              </c:pt>
              <c:pt idx="93">
                <c:v>41439</c:v>
              </c:pt>
              <c:pt idx="94">
                <c:v>41439</c:v>
              </c:pt>
              <c:pt idx="95">
                <c:v>41439</c:v>
              </c:pt>
              <c:pt idx="96">
                <c:v>41439</c:v>
              </c:pt>
              <c:pt idx="97">
                <c:v>41442</c:v>
              </c:pt>
              <c:pt idx="98">
                <c:v>41444</c:v>
              </c:pt>
              <c:pt idx="99">
                <c:v>41471</c:v>
              </c:pt>
              <c:pt idx="100">
                <c:v>41503</c:v>
              </c:pt>
              <c:pt idx="101">
                <c:v>41495</c:v>
              </c:pt>
              <c:pt idx="102">
                <c:v>41507</c:v>
              </c:pt>
              <c:pt idx="103">
                <c:v>41516</c:v>
              </c:pt>
              <c:pt idx="104">
                <c:v>41516</c:v>
              </c:pt>
              <c:pt idx="105">
                <c:v>41516</c:v>
              </c:pt>
              <c:pt idx="106">
                <c:v>41526</c:v>
              </c:pt>
              <c:pt idx="107">
                <c:v>41526</c:v>
              </c:pt>
              <c:pt idx="108">
                <c:v>41526</c:v>
              </c:pt>
              <c:pt idx="109">
                <c:v>41526</c:v>
              </c:pt>
              <c:pt idx="110">
                <c:v>41526</c:v>
              </c:pt>
              <c:pt idx="111">
                <c:v>41530</c:v>
              </c:pt>
              <c:pt idx="112">
                <c:v>41530</c:v>
              </c:pt>
              <c:pt idx="113">
                <c:v>41530</c:v>
              </c:pt>
              <c:pt idx="114">
                <c:v>41530</c:v>
              </c:pt>
              <c:pt idx="115">
                <c:v>41530</c:v>
              </c:pt>
              <c:pt idx="116">
                <c:v>41530</c:v>
              </c:pt>
              <c:pt idx="117">
                <c:v>41530</c:v>
              </c:pt>
              <c:pt idx="118">
                <c:v>41530</c:v>
              </c:pt>
              <c:pt idx="119">
                <c:v>41533</c:v>
              </c:pt>
              <c:pt idx="120">
                <c:v>41568</c:v>
              </c:pt>
              <c:pt idx="121">
                <c:v>41568</c:v>
              </c:pt>
              <c:pt idx="122">
                <c:v>41568</c:v>
              </c:pt>
              <c:pt idx="123">
                <c:v>41568</c:v>
              </c:pt>
              <c:pt idx="124">
                <c:v>41568</c:v>
              </c:pt>
              <c:pt idx="125">
                <c:v>41568</c:v>
              </c:pt>
              <c:pt idx="126">
                <c:v>41568</c:v>
              </c:pt>
              <c:pt idx="127">
                <c:v>41568</c:v>
              </c:pt>
              <c:pt idx="128">
                <c:v>41568</c:v>
              </c:pt>
              <c:pt idx="129">
                <c:v>41568</c:v>
              </c:pt>
              <c:pt idx="130">
                <c:v>41568</c:v>
              </c:pt>
              <c:pt idx="131">
                <c:v>41568</c:v>
              </c:pt>
              <c:pt idx="132">
                <c:v>41568</c:v>
              </c:pt>
              <c:pt idx="133">
                <c:v>41568</c:v>
              </c:pt>
              <c:pt idx="134">
                <c:v>41568</c:v>
              </c:pt>
              <c:pt idx="135">
                <c:v>41568</c:v>
              </c:pt>
              <c:pt idx="136">
                <c:v>41568</c:v>
              </c:pt>
              <c:pt idx="137">
                <c:v>41568</c:v>
              </c:pt>
              <c:pt idx="138">
                <c:v>41568</c:v>
              </c:pt>
              <c:pt idx="139">
                <c:v>41568</c:v>
              </c:pt>
              <c:pt idx="140">
                <c:v>41568</c:v>
              </c:pt>
              <c:pt idx="141">
                <c:v>41568</c:v>
              </c:pt>
              <c:pt idx="142">
                <c:v>41568</c:v>
              </c:pt>
              <c:pt idx="143">
                <c:v>41568</c:v>
              </c:pt>
              <c:pt idx="144">
                <c:v>41568</c:v>
              </c:pt>
              <c:pt idx="145">
                <c:v>41568</c:v>
              </c:pt>
              <c:pt idx="146">
                <c:v>41568</c:v>
              </c:pt>
              <c:pt idx="147">
                <c:v>41568</c:v>
              </c:pt>
              <c:pt idx="148">
                <c:v>41568</c:v>
              </c:pt>
              <c:pt idx="149">
                <c:v>41568</c:v>
              </c:pt>
              <c:pt idx="150">
                <c:v>41568</c:v>
              </c:pt>
              <c:pt idx="151">
                <c:v>41568</c:v>
              </c:pt>
              <c:pt idx="152">
                <c:v>41568</c:v>
              </c:pt>
              <c:pt idx="153">
                <c:v>41568</c:v>
              </c:pt>
              <c:pt idx="154">
                <c:v>41568</c:v>
              </c:pt>
              <c:pt idx="155">
                <c:v>41568</c:v>
              </c:pt>
              <c:pt idx="156">
                <c:v>41568</c:v>
              </c:pt>
              <c:pt idx="157">
                <c:v>41572</c:v>
              </c:pt>
              <c:pt idx="158">
                <c:v>41582</c:v>
              </c:pt>
              <c:pt idx="159">
                <c:v>41582</c:v>
              </c:pt>
              <c:pt idx="160">
                <c:v>41582</c:v>
              </c:pt>
              <c:pt idx="161">
                <c:v>41582</c:v>
              </c:pt>
              <c:pt idx="162">
                <c:v>41599</c:v>
              </c:pt>
              <c:pt idx="163">
                <c:v>41607</c:v>
              </c:pt>
              <c:pt idx="164">
                <c:v>41612</c:v>
              </c:pt>
              <c:pt idx="165">
                <c:v>41612</c:v>
              </c:pt>
              <c:pt idx="166">
                <c:v>41642</c:v>
              </c:pt>
              <c:pt idx="167">
                <c:v>41652</c:v>
              </c:pt>
              <c:pt idx="168">
                <c:v>41665</c:v>
              </c:pt>
              <c:pt idx="169">
                <c:v>41687</c:v>
              </c:pt>
              <c:pt idx="170">
                <c:v>41696</c:v>
              </c:pt>
              <c:pt idx="171">
                <c:v>41710</c:v>
              </c:pt>
              <c:pt idx="172">
                <c:v>41710</c:v>
              </c:pt>
            </c:numLit>
          </c:val>
          <c:extLst>
            <c:ext xmlns:c16="http://schemas.microsoft.com/office/drawing/2014/chart" uri="{C3380CC4-5D6E-409C-BE32-E72D297353CC}">
              <c16:uniqueId val="{00000001-BEF5-4D38-8898-A33FD2BCDA62}"/>
            </c:ext>
          </c:extLst>
        </c:ser>
        <c:ser>
          <c:idx val="2"/>
          <c:order val="2"/>
          <c:tx>
            <c:v>备注 缺红头文件 缺红头文件 缺红头文件 缺红头文件 缺红头文件 缺红头文件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换发 缺红头</c:v>
          </c:tx>
          <c:spPr>
            <a:solidFill>
              <a:srgbClr val="FFFFCC"/>
            </a:solidFill>
            <a:ln w="12700">
              <a:solidFill>
                <a:srgbClr val="000000"/>
              </a:solidFill>
              <a:prstDash val="solid"/>
            </a:ln>
          </c:spPr>
          <c:invertIfNegative val="0"/>
          <c:cat>
            <c:strLit>
              <c:ptCount val="173"/>
              <c:pt idx="0">
                <c:v>2013/1/1
1900/1/4
正班
包头-武汉（往返）
CA
国航
1900/12/23</c:v>
              </c:pt>
              <c:pt idx="1">
                <c:v>2013/1/1
1900/1/14
正班
呼和浩特-长沙（往返）
CA
国航
1900/12/24</c:v>
              </c:pt>
              <c:pt idx="2">
                <c:v>2013/1/1
1900/1/14
正班
天津-哈尔滨（往返）
CA
国航
1900/12/25</c:v>
              </c:pt>
              <c:pt idx="3">
                <c:v>2013/1/1
1900/1/28
正班
天津-三亚（往返）
CA
国航
1900/12/26</c:v>
              </c:pt>
              <c:pt idx="4">
                <c:v>2013/1/1
1900/1/14
正班
天津-厦门（往返）
CA
国航
1900/12/27</c:v>
              </c:pt>
              <c:pt idx="5">
                <c:v>2013/1/1
1900/1/14
正班
呼和浩特-赤峰（往返）
CA
国航
1900/12/28</c:v>
              </c:pt>
              <c:pt idx="6">
                <c:v>2013/1/1
1900/1/14
正班
呼和浩特-海拉尔
ZH
深航
1900/12/29</c:v>
              </c:pt>
              <c:pt idx="7">
                <c:v>2013/1/1
1900/1/14
正班
北京-满洲里（往返）
KN
中联航
1900/12/30</c:v>
              </c:pt>
              <c:pt idx="8">
                <c:v>2013/1/1
1900/3/24
正班
北京-鄂尔多斯（往返）
KN
中联航
1900/12/31</c:v>
              </c:pt>
              <c:pt idx="9">
                <c:v>2013/1/1
1900/2/25
正班
北京-呼和浩特（往返）
KN
中联航
1901/1/1</c:v>
              </c:pt>
              <c:pt idx="10">
                <c:v>2013/1/1
1900/2/11
正班
北京-海拉尔（往返）
KN
中联航
1901/1/2</c:v>
              </c:pt>
              <c:pt idx="11">
                <c:v>2013/1/1
1900/2/25
正班
北京-包头（往返）
KN
中联航
1901/1/3</c:v>
              </c:pt>
              <c:pt idx="12">
                <c:v>2013/1/1
1900/1/14
正班
北京-长治（往返）
KN
中联航
1901/1/4</c:v>
              </c:pt>
              <c:pt idx="13">
                <c:v>2013/1/1
1900/1/14
正班
天津-郑州-贵阳（往返）
GS 
天津航 
1901/1/5</c:v>
              </c:pt>
              <c:pt idx="14">
                <c:v>2013/1/1
1900/1/14
正班
呼和浩特-满洲里（往返）
GS 
天津航 
1901/1/6</c:v>
              </c:pt>
              <c:pt idx="15">
                <c:v>2013/1/1
1900/1/14
正班
呼和浩特-通辽（往返）
GS 
天津航 
1901/1/7</c:v>
              </c:pt>
              <c:pt idx="16">
                <c:v>2013/1/1
1900/1/14
正班
天津-温州（往返）
GS 
天津航 
1901/1/8</c:v>
              </c:pt>
              <c:pt idx="17">
                <c:v>2013/1/1
1900/1/28
正班
海拉尔-呼和浩特（往返）
GS 
天津航 
1901/1/9</c:v>
              </c:pt>
              <c:pt idx="18">
                <c:v>2013/1/1
1900/1/28
正班
太原-天津（往返）
GS 
天津航 
1901/1/10</c:v>
              </c:pt>
              <c:pt idx="19">
                <c:v>2013/1/1
1900/1/28
正班
天津-杭州（往返）
GS 
天津航 
1901/1/11</c:v>
              </c:pt>
              <c:pt idx="20">
                <c:v>2013/1/1
1900/1/14
正班
天津-南京（往返）
GS 
天津航 
1901/1/12</c:v>
              </c:pt>
              <c:pt idx="21">
                <c:v>2013/1/1
1900/1/14
正班
呼和浩特-赤峰-大连（往返）
GS 
天津航 
1901/1/13</c:v>
              </c:pt>
              <c:pt idx="22">
                <c:v>2013/1/1
1900/1/14
正班
太原-榆林-银川（往返）
JR
幸福航
1901/1/14</c:v>
              </c:pt>
              <c:pt idx="23">
                <c:v>2013/1/1
1900/1/14
正班
天津-深圳（往返）
MF
厦航
1901/1/15</c:v>
              </c:pt>
              <c:pt idx="24">
                <c:v>2013/1/1
1900/1/14
正班
天津-烟台（往返）
BK 
奥凯航 
1901/1/16</c:v>
              </c:pt>
              <c:pt idx="25">
                <c:v>2013/1/25
1900/1/4
正班
呼和浩特-长春（往返）
GS
天津航
1901/1/17</c:v>
              </c:pt>
              <c:pt idx="26">
                <c:v>2013/1/25
1900/1/6
正班
天津-沈阳-延吉（往返）
GS
天津航
1901/1/18</c:v>
              </c:pt>
              <c:pt idx="27">
                <c:v>2013/1/15
1900/1/14
正班
石家庄-昆明（往返）
KN
中联航
1901/1/19</c:v>
              </c:pt>
              <c:pt idx="28">
                <c:v>2013/1/15
1900/1/28
正班
石家庄-成都（往返）
KN
中联航
1901/1/20</c:v>
              </c:pt>
              <c:pt idx="29">
                <c:v>2013/1/15
1900/1/14
正班
石家庄-重庆-昆明（往返）
KN
中联航
1901/1/21</c:v>
              </c:pt>
              <c:pt idx="30">
                <c:v>2013/1/15
1900/1/14
正班
石家庄-西安-贵阳（往返）
KN
中联航
1901/1/22</c:v>
              </c:pt>
              <c:pt idx="31">
                <c:v>2013/1/20
1900/1/14
正班
太原-武汉-厦门（往返）
MU
东航
1901/1/23</c:v>
              </c:pt>
              <c:pt idx="32">
                <c:v>2013/1/25
1900/1/8
正班
呼和浩特-锡林浩特-沈阳（往返）
GS
天津航
1901/1/24</c:v>
              </c:pt>
              <c:pt idx="33">
                <c:v>2013/3/7
1900/1/14
正班
太原-长治-福州
MU
东航
1901/1/25</c:v>
              </c:pt>
              <c:pt idx="34">
                <c:v>2013/3/7
1900/1/14
正班
石家庄-杭州-三亚
NS
河北航
1901/1/26</c:v>
              </c:pt>
              <c:pt idx="35">
                <c:v>2013/3/31
1900/1/14
正班
大连-呼和浩特（往返）
CA
国航
1901/1/27</c:v>
              </c:pt>
              <c:pt idx="36">
                <c:v>2013/3/31
1900/1/14
正班
大连-包头（往返）
CA
国航
1901/1/28</c:v>
              </c:pt>
              <c:pt idx="37">
                <c:v>2013/3/31
1900/1/14
正班
天津-西安-乌鲁木齐（往返）
CA
国航
1901/1/29</c:v>
              </c:pt>
              <c:pt idx="38">
                <c:v>2013/4/15
1900/1/14
正班
太原-南昌-贵阳（往返）
MU
东航
1901/1/30</c:v>
              </c:pt>
              <c:pt idx="39">
                <c:v>2013/3/31
1900/1/14
正班
太原-常州-福州（往返）
HU
海航
1901/1/31</c:v>
              </c:pt>
              <c:pt idx="40">
                <c:v>2013/3/31
1900/1/14
正班
太原-南京（往返）
HU
海航
1901/2/1</c:v>
              </c:pt>
              <c:pt idx="41">
                <c:v>2013/3/31
1900/1/14
正班
太原-西宁（往返）
HU
海航
1901/2/2</c:v>
              </c:pt>
              <c:pt idx="42">
                <c:v>2013/3/31
1900/1/14
正班
呼和浩特-鄂尔多斯-兰州（往返）
GS
天津航
1901/2/3</c:v>
              </c:pt>
              <c:pt idx="43">
                <c:v>2013/3/31
1900/1/14
正班
邯郸-大连（往返）
GS
天津航
1901/2/4</c:v>
              </c:pt>
              <c:pt idx="44">
                <c:v>2013/3/31
1900/1/14
正班
呼和浩特-石家庄-合肥（往返）
GS
天津航
1901/2/5</c:v>
              </c:pt>
              <c:pt idx="45">
                <c:v>2013/3/31
1900/1/6
正班
呼和浩特-郑州-黄山（往返）
GS
天津航
1901/2/6</c:v>
              </c:pt>
              <c:pt idx="46">
                <c:v>2013/3/31
1900/1/14
正班
天津-郑州-桂林（往返）
GS
天津航
1901/2/7</c:v>
              </c:pt>
              <c:pt idx="47">
                <c:v>2013/3/31
1900/1/6
正班
通辽-天津-海口（往返）
GS
天津航
1901/2/8</c:v>
              </c:pt>
              <c:pt idx="48">
                <c:v>2013/3/31
1900/1/14
正班
呼和浩特-海拉尔-加格达奇（往返）
GS
天津航
1901/2/9</c:v>
              </c:pt>
              <c:pt idx="49">
                <c:v>2013/3/31
1900/1/8
正班
呼和浩特-郑州-杭州（往返）
GS
天津航
1901/2/10</c:v>
              </c:pt>
              <c:pt idx="50">
                <c:v>2013/3/31
1900/1/14
正班
呼和浩特-赤峰（往返）
JD
首都航
1901/2/11</c:v>
              </c:pt>
              <c:pt idx="51">
                <c:v>2013/3/31
1900/1/14
正班
呼和浩特-锡林浩特（往返）
JD
首都航
1901/2/12</c:v>
              </c:pt>
              <c:pt idx="52">
                <c:v>2013/3/31
1900/1/14
正班
呼和浩特-郑州-桂林（往返）
JD
首都航
1901/2/13</c:v>
              </c:pt>
              <c:pt idx="53">
                <c:v>2013/3/31
1900/1/14
正班
呼和浩特-哈尔滨（往返）
JD
首都航
1901/2/14</c:v>
              </c:pt>
              <c:pt idx="54">
                <c:v>2013/5/1
1900/1/14
正班
呼和浩特-青岛（往返）
JD
首都航
1901/2/15</c:v>
              </c:pt>
              <c:pt idx="55">
                <c:v>2013/5/1
1900/1/14
正班
呼和浩特-武汉（往返）
JD
首都航
1901/2/16</c:v>
              </c:pt>
              <c:pt idx="56">
                <c:v>2013/3/31
1900/1/4
正班
石家庄-西安-赣州（往返）
NS
河北航
1901/2/17</c:v>
              </c:pt>
              <c:pt idx="57">
                <c:v>2013/7/1
1900/1/8
正班
长治-天津（往返）
G5
华夏航
1901/2/18</c:v>
              </c:pt>
              <c:pt idx="58">
                <c:v>2013/3/31
1900/1/14
正班
石家庄-昆明（往返）
9C
春秋航
1901/2/19</c:v>
              </c:pt>
              <c:pt idx="59">
                <c:v>2013/3/31
1900/1/14
正班
天津-杭州-三亚（往返）
BK 
奥凯航 
1901/2/20</c:v>
              </c:pt>
              <c:pt idx="60">
                <c:v>2013/3/31
1900/1/14
正班
天津-大连（往返）
BK 
奥凯航 
1901/2/21</c:v>
              </c:pt>
              <c:pt idx="61">
                <c:v>2013/3/31
1900/1/14
正班
天津-乌鲁木齐（往返）
GS
天津航
1901/2/22</c:v>
              </c:pt>
              <c:pt idx="62">
                <c:v>2013/5/13
1900/1/8
正班
呼和浩特-徐州-贵阳
JD
首都航
1901/2/23</c:v>
              </c:pt>
              <c:pt idx="63">
                <c:v>2013/5/1
1900/1/6
正班
鄂尔多斯-太原-宁波
GS
天津航
1901/2/24</c:v>
              </c:pt>
              <c:pt idx="64">
                <c:v>2013/5/1
1900/1/8
正班
鄂尔多斯-武汉
GS
天津航
1901/2/25</c:v>
              </c:pt>
              <c:pt idx="65">
                <c:v>2013/5/1
1900/1/8
正班
鄂尔多斯-呼和浩特-通辽
GS
天津航
1901/2/26</c:v>
              </c:pt>
              <c:pt idx="66">
                <c:v>2013/5/1
1900/1/6
正班
鄂尔多斯-南昌
GS
天津航
1901/2/27</c:v>
              </c:pt>
              <c:pt idx="67">
                <c:v>2013/5/1
1900/1/14
正班
鄂尔多斯-郑州-温州
GS
天津航
1901/2/28</c:v>
              </c:pt>
              <c:pt idx="68">
                <c:v>2013/6/1
1900/1/6
正班
天津-襄阳-海口
GS
天津航
1901/3/1</c:v>
              </c:pt>
              <c:pt idx="69">
                <c:v>2013/5/13
1900/1/8
正班
鄂尔多斯-合肥
GS
天津航
1901/3/2</c:v>
              </c:pt>
              <c:pt idx="70">
                <c:v>2013/5/10
1900/1/14
正班
石家庄-鄂尔多斯
NS
河北航
1901/3/3</c:v>
              </c:pt>
              <c:pt idx="71">
                <c:v>2013/5/10
1900/1/6
正班
石家庄-唐山
NS
河北航
1901/3/4</c:v>
              </c:pt>
              <c:pt idx="72">
                <c:v>2013/6/1
1900/1/14
正班
石家庄-秦皇岛
NS
河北航
1901/3/5</c:v>
              </c:pt>
              <c:pt idx="73">
                <c:v>2013/5/15
1900/1/14
旅游包机
呼和浩特-南昌-海口
JD
首都航
1901/3/6</c:v>
              </c:pt>
              <c:pt idx="74">
                <c:v>2013/5/27
1900/1/14
正班
天津-沈阳-延吉（往返）
GS 
天津航 
1901/3/7</c:v>
              </c:pt>
              <c:pt idx="75">
                <c:v>2013/7/1
1900/1/14
正班
太原-杭州-揭阳潮汕
MU
东航
1901/3/8</c:v>
              </c:pt>
              <c:pt idx="76">
                <c:v>2013/6/11
1900/1/6
正班
天津-昆明
BK
奥凯航
1901/3/9</c:v>
              </c:pt>
              <c:pt idx="77">
                <c:v>2013/6/27
1900/1/14
正班
天津-海拉尔
GS
天津航
1901/3/10</c:v>
              </c:pt>
              <c:pt idx="78">
                <c:v>2013/6/20
1900/1/14
正班
天津-常德-柳州
GS
天津航
1901/3/11</c:v>
              </c:pt>
              <c:pt idx="79">
                <c:v>2013/6/10
1900/1/14
正班
满洲里-哈尔滨
GS
天津航
1901/3/12</c:v>
              </c:pt>
              <c:pt idx="80">
                <c:v>2013/6/20
1900/1/14
正班
天津-呼和浩特
MF
厦航
1901/3/13</c:v>
              </c:pt>
              <c:pt idx="81">
                <c:v>2013/6/20
1900/1/14
正班
天津-银川
MF
厦航
1901/3/14</c:v>
              </c:pt>
              <c:pt idx="82">
                <c:v>2013/6/20
1900/1/14
正班
天津-大连
MF
厦航
1901/3/15</c:v>
              </c:pt>
              <c:pt idx="83">
                <c:v>2013/6/20
1900/1/14
正班
天津-青岛
MF
厦航
1901/3/16</c:v>
              </c:pt>
              <c:pt idx="84">
                <c:v>2013/6/20
1900/1/14
正班
天津-烟台
MF
厦航
1901/3/17</c:v>
              </c:pt>
              <c:pt idx="85">
                <c:v>2013/6/20
1900/1/14
正班
天津-长沙-昆明
MF
厦航
1901/3/18</c:v>
              </c:pt>
              <c:pt idx="86">
                <c:v>2013/6/20
1900/1/14
正班
天津-太原
MF
厦航
1901/3/19</c:v>
              </c:pt>
              <c:pt idx="87">
                <c:v>2013/6/20
1900/1/14
正班
天津-郑州
MF
厦航
1901/3/20</c:v>
              </c:pt>
              <c:pt idx="88">
                <c:v>2013/6/20
1900/1/14
正班
天津-哈尔滨
MF
厦航
1901/3/21</c:v>
              </c:pt>
              <c:pt idx="89">
                <c:v>2013/7/1
1900/1/6
旅游包机
阿尔山-杭州
JD
首都航
1901/3/22</c:v>
              </c:pt>
              <c:pt idx="90">
                <c:v>2013/7/1
1900/1/6
旅游包机
呼和浩特-长沙
JD
首都航
1901/3/23</c:v>
              </c:pt>
              <c:pt idx="91">
                <c:v>2013/7/1
1900/1/8
正班
石家庄-张家口
NS
河北航
1901/3/24</c:v>
              </c:pt>
              <c:pt idx="92">
                <c:v>2013/6/20
1900/1/14
正班
石家庄-呼和浩特-海拉尔
NS
河北航
1901/3/25</c:v>
              </c:pt>
              <c:pt idx="93">
                <c:v>2013/7/1
1900/1/6
正班
天津-西宁
BK
奥凯航
1901/3/26</c:v>
              </c:pt>
              <c:pt idx="94">
                <c:v>2013/7/1
1900/1/14
正班
太原-贵阳
HU
海航
1901/3/27</c:v>
              </c:pt>
              <c:pt idx="95">
                <c:v>2013/7/1
1900/1/14
正班
天津-海拉尔
HU
海航
1901/3/28</c:v>
              </c:pt>
              <c:pt idx="96">
                <c:v>2013/7/1
1900/1/14
正班
天津-沈阳
GS
天津航
1901/3/29</c:v>
              </c:pt>
              <c:pt idx="97">
                <c:v>2013/6/28
1900/1/14
正班
呼和浩特-巴彦淖尔-银川
GS
天津航
1901/3/30</c:v>
              </c:pt>
              <c:pt idx="98">
                <c:v>2013/7/1
1900/1/14
正班
北京-乌海
CA
国航
1901/3/31</c:v>
              </c:pt>
              <c:pt idx="99">
                <c:v>2013/7/10
1900/1/14
正班
天津-哈尔滨（往返）
BK
奥凯航
1901/4/1</c:v>
              </c:pt>
              <c:pt idx="100">
                <c:v>2013/8/26
1900/1/8
正班
石家庄-南京-厦门（往返）
NS
河北航
1901/4/2</c:v>
              </c:pt>
              <c:pt idx="101">
                <c:v>2013/9/1
1900/1/8
正班 
天津-张家界 
BK 
奥凯航 
1901/4/3</c:v>
              </c:pt>
              <c:pt idx="102">
                <c:v>2013/9/15
1900/1/14
正班
天津-昆明（往返）
9C
春秋航
1901/4/4</c:v>
              </c:pt>
              <c:pt idx="103">
                <c:v>2013/10/16
1900/1/6
正班
石家庄-南京-泉州（往返）
NS
河北航
1901/4/5</c:v>
              </c:pt>
              <c:pt idx="104">
                <c:v>2013/9/1
1900/1/8
正班
天津-包头（往返）
GS 
天津航 
1901/4/6</c:v>
              </c:pt>
              <c:pt idx="105">
                <c:v>2013/9/20
1900/1/14
正班
天津-鄂尔多斯（往返）
GS 
天津航 
1901/4/7</c:v>
              </c:pt>
              <c:pt idx="106">
                <c:v>2013/9/15
1900/1/14
正班
呼和浩特-石家庄（往返）
GS 
天津航 
1901/4/8</c:v>
              </c:pt>
              <c:pt idx="107">
                <c:v>2013/9/15
1900/1/14
正班
石家庄-秦皇岛（往返）
GS 
天津航 
1901/4/9</c:v>
              </c:pt>
              <c:pt idx="108">
                <c:v>2013/9/15
1900/1/14
正班
石家庄-张家口（往返）
GS 
天津航 
1901/4/10</c:v>
              </c:pt>
              <c:pt idx="109">
                <c:v>2013/9/20
1900/1/8
正班
天津-赤峰-海拉尔（往返）
GS 
天津航 
1901/4/11</c:v>
              </c:pt>
              <c:pt idx="110">
                <c:v>2013/9/17
1900/1/6
正班
通辽-济南（往返）
GS 
天津航 
1901/4/12</c:v>
              </c:pt>
              <c:pt idx="111">
                <c:v>2013/9/15
1900/1/8
旅游包机
呼和浩特-西安-北海
JD
首都航
1901/4/13</c:v>
              </c:pt>
              <c:pt idx="112">
                <c:v>2013/9/15
1900/1/14
正班
呼和浩特-太原-济南（往返）
GS 
天津航 
1901/4/14</c:v>
              </c:pt>
              <c:pt idx="113">
                <c:v>2013/9/15
1900/1/8
正班
天津-郑州-海口（往返）
GS 
天津航 
1901/4/15</c:v>
              </c:pt>
              <c:pt idx="114">
                <c:v>2013/9/15
1900/1/14
正班
呼和浩特-天津-大连（往返）
GS 
天津航 
1901/4/16</c:v>
              </c:pt>
              <c:pt idx="115">
                <c:v>2013/9/15
1900/1/6
正班
呼和浩特-郑州-揭阳潮汕
GS 
天津航 
1901/4/17</c:v>
              </c:pt>
              <c:pt idx="116">
                <c:v>2013/9/15
1900/1/14
正班
天津-厦门
GS 
天津航 
1901/4/18</c:v>
              </c:pt>
              <c:pt idx="117">
                <c:v>2013/9/15
1900/1/14
正班
天津-哈尔滨
GS 
天津航 
1901/4/19</c:v>
              </c:pt>
              <c:pt idx="118">
                <c:v>2013/9/15
1900/1/6
正班
天津-黄山-海口
GS 
天津航 
1901/4/20</c:v>
              </c:pt>
              <c:pt idx="119">
                <c:v>2013/9/19
1900/1/6
正班
天津-长沙-遵义
GS 
天津航 
1901/4/21</c:v>
              </c:pt>
              <c:pt idx="120">
                <c:v>2013/10/27
1900/1/14
正班
天津-杭州-三亚
CA
国航
1901/4/22</c:v>
              </c:pt>
              <c:pt idx="121">
                <c:v>2013/12/1
1900/1/10
正班
大同-天津
CA
国航
1901/4/23</c:v>
              </c:pt>
              <c:pt idx="122">
                <c:v>2013/10/27
1900/1/14
正班
呼和浩特-长沙-海口
CA
国航
1901/4/24</c:v>
              </c:pt>
              <c:pt idx="123">
                <c:v>2013/10/27
1900/1/6
正班
呼和浩特-满洲里
CA
国航
1901/4/25</c:v>
              </c:pt>
              <c:pt idx="124">
                <c:v>2013/10/27
1900/1/14
正班
太原-重庆
MU
东航
1901/4/26</c:v>
              </c:pt>
              <c:pt idx="125">
                <c:v>2013/11/15
1900/1/14
正班
太原-合肥-三亚
MU
东航
1901/4/27</c:v>
              </c:pt>
              <c:pt idx="126">
                <c:v>2013/10/27
1900/1/14
正班
太原-温州-三亚
MU
东航
1901/4/28</c:v>
              </c:pt>
              <c:pt idx="127">
                <c:v>2013/10/27
1900/1/14
正班
鄂尔多斯-石家庄-南昌
GS 
天津航 
1901/4/29</c:v>
              </c:pt>
              <c:pt idx="128">
                <c:v>2013/10/27
1900/1/14
正班
鄂尔多斯-石家庄-济南
GS 
天津航 
1901/4/30</c:v>
              </c:pt>
              <c:pt idx="129">
                <c:v>2013/10/27
1900/1/8
正班
鄂尔多斯-天津-长春
GS 
天津航 
1901/5/1</c:v>
              </c:pt>
              <c:pt idx="130">
                <c:v>2013/10/27
1900/1/14
正班
鄂尔多斯-银川-兰州
GS 
天津航 
1901/5/2</c:v>
              </c:pt>
              <c:pt idx="131">
                <c:v>2013/10/27
1900/1/14
正班
鄂尔多斯-杭州
GS 
天津航 
1901/5/3</c:v>
              </c:pt>
              <c:pt idx="132">
                <c:v>2013/10/27
1900/1/14
正班
鄂尔多斯-南京-厦门
GS 
天津航 
1901/5/4</c:v>
              </c:pt>
              <c:pt idx="133">
                <c:v>2013/10/27
1900/1/14
正班
呼和浩特-石家庄-无锡
GS 
天津航 
1901/5/5</c:v>
              </c:pt>
              <c:pt idx="134">
                <c:v>2013/10/27
1900/1/14
正班
天津-郑州-南宁
GS 
天津航 
1901/5/6</c:v>
              </c:pt>
              <c:pt idx="135">
                <c:v>2013/10/27
1900/1/8
正班
天津-济宁-武汉
GS 
天津航 
1901/5/7</c:v>
              </c:pt>
              <c:pt idx="136">
                <c:v>2013/10/27
1900/1/6
正班
天津-宁波-揭阳潮汕
GS 
天津航 
1901/5/8</c:v>
              </c:pt>
              <c:pt idx="137">
                <c:v>2013/10/27
1900/1/14
正班
天津-乌鲁木齐-喀什
GS 
天津航 
1901/5/9</c:v>
              </c:pt>
              <c:pt idx="138">
                <c:v>2013/10/27
1900/1/6
正班
天津-沈阳-佳木斯
GS 
天津航 
1901/5/10</c:v>
              </c:pt>
              <c:pt idx="139">
                <c:v>2013/10/27
1900/1/8
正班
天津-沈阳-牡丹江
GS 
天津航 
1901/5/11</c:v>
              </c:pt>
              <c:pt idx="140">
                <c:v>2013/10/27
1900/1/6
正班
呼和浩特-太原
GS 
天津航 
1901/5/12</c:v>
              </c:pt>
              <c:pt idx="141">
                <c:v>2013/10/27
1900/1/14
正班
天津-海口
GS 
天津航 
1901/5/13</c:v>
              </c:pt>
              <c:pt idx="142">
                <c:v>2013/10/27
1900/1/14
正班
鄂尔多斯-长沙-海口
GS 
天津航 
1901/5/14</c:v>
              </c:pt>
              <c:pt idx="143">
                <c:v>2013/10/27
1900/1/14
正班
鄂尔多斯-郑州-合肥
GS 
天津航 
1901/5/15</c:v>
              </c:pt>
              <c:pt idx="144">
                <c:v>2013/10/27
1900/1/14
正班
天津-三亚
GS 
天津航 
1901/5/16</c:v>
              </c:pt>
              <c:pt idx="145">
                <c:v>2013/10/27
1900/1/14
正班
天津-长沙
GS 
天津航 
1901/5/17</c:v>
              </c:pt>
              <c:pt idx="146">
                <c:v>2013/10/27
1900/1/14
正班
天津-石家庄
GS 
天津航 
1901/5/18</c:v>
              </c:pt>
              <c:pt idx="147">
                <c:v>2013/10/27
1900/1/14
正班
呼和浩特-海拉尔-哈尔滨
GS 
天津航 
1901/5/19</c:v>
              </c:pt>
              <c:pt idx="148">
                <c:v>2013/10/27
1900/1/14
正班
天津-长沙-昆明
MF
厦航
1901/5/20</c:v>
              </c:pt>
              <c:pt idx="149">
                <c:v>2013/10/27
1900/1/6
正班
天津-厦门
BK 
奥凯航 
1901/5/21</c:v>
              </c:pt>
              <c:pt idx="150">
                <c:v>2013/10/27
1900/1/8
正班
天津-泉州-海口
BK 
奥凯航 
1901/5/22</c:v>
              </c:pt>
              <c:pt idx="151">
                <c:v>2013/10/27
1900/1/6
正班
天津-重庆-三亚
BK 
奥凯航 
1901/5/23</c:v>
              </c:pt>
              <c:pt idx="152">
                <c:v>2013/10/27
1900/1/6
正班
天津-沈阳-延吉
BK 
奥凯航 
1901/5/24</c:v>
              </c:pt>
              <c:pt idx="153">
                <c:v>2013/10/27
1900/1/14
正班
邯郸-大连
G5
华夏航
1901/5/25</c:v>
              </c:pt>
              <c:pt idx="154">
                <c:v>2013/10/27
1900/1/14
正班
石家庄-唐山
9C
春秋航
1901/5/26</c:v>
              </c:pt>
              <c:pt idx="155">
                <c:v>2013/10/27
1900/1/14
正班
天津-郑州
8Y
邮航
1901/5/27</c:v>
              </c:pt>
              <c:pt idx="156">
                <c:v>2013/10/27
1900/1/14
正班
石家庄-三亚
KN
中联航
1901/5/28</c:v>
              </c:pt>
              <c:pt idx="157">
                <c:v>2013/11/10
1900/1/14
正班
天津-武汉
MF
厦航
1901/5/29</c:v>
              </c:pt>
              <c:pt idx="158">
                <c:v>2013/11/7
1900/1/14
正班
阿拉善左旗-阿拉善右旗
BK 
奥凯航 
1901/5/30</c:v>
              </c:pt>
              <c:pt idx="159">
                <c:v>2013/11/7
1900/1/14
正班
阿拉善右旗-额济纳旗-阿拉善左旗
BK 
奥凯航 
1901/5/31</c:v>
              </c:pt>
              <c:pt idx="160">
                <c:v>2013/11/7
1900/1/14
正班
阿拉善左旗-呼和浩特
BK 
奥凯航 
1901/6/1</c:v>
              </c:pt>
              <c:pt idx="161">
                <c:v>2013/11/18
1900/1/4
正班
天津-呼和浩特-阿拉善左旗
BK 
奥凯航 
1901/6/2</c:v>
              </c:pt>
              <c:pt idx="162">
                <c:v>2013/12/5
1900/1/8
正班
石家庄-济宁-海口
JD
首都航
1901/6/3</c:v>
              </c:pt>
              <c:pt idx="163">
                <c:v>2013/12/2
1900/1/14
正班
石家庄-榆林
GS 
天津航 
1901/6/4</c:v>
              </c:pt>
              <c:pt idx="164">
                <c:v>2013/12/10
1900/1/14
正班
鄂尔多斯-重庆-贵阳
GS 
天津航 
1901/6/5</c:v>
              </c:pt>
              <c:pt idx="165">
                <c:v>2013/12/10
1900/1/14
正班
石家庄-杭州
NS
河北航
1901/6/6</c:v>
              </c:pt>
              <c:pt idx="166">
                <c:v>2014/1/10
1900/1/14
正班
石家庄-重庆
NS
河北航
1901/6/7</c:v>
              </c:pt>
              <c:pt idx="167">
                <c:v>2014/1/26
1900/1/14
正班
天津-海口
9C
春秋航
1901/6/8</c:v>
              </c:pt>
              <c:pt idx="168">
                <c:v>2014/2/10
1900/1/14
正班
太原-南京-福州
MU
东航
1901/6/9</c:v>
              </c:pt>
              <c:pt idx="169">
                <c:v>2014/3/1
1900/1/14
正班
石家庄-贵阳-昆明
NS
河北航
1901/6/10</c:v>
              </c:pt>
              <c:pt idx="170">
                <c:v>2014/3/1
1900/1/14
正班
石家庄-包头
KN
中联航
1901/6/11</c:v>
              </c:pt>
              <c:pt idx="171">
                <c:v>2014/3/12
1900/1/14
正班
阿拉善左旗-阿拉善右旗-额济纳旗
BK 
奥凯航 
1901/6/12</c:v>
              </c:pt>
              <c:pt idx="172">
                <c:v>2014/3/12
1900/1/4
正班
阿拉善左旗-兰州
BK 
奥凯航 
1901/6/13</c:v>
              </c:pt>
            </c:strLit>
          </c:cat>
          <c:val>
            <c:numLit>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31">
                <c:v>0</c:v>
              </c:pt>
              <c:pt idx="32">
                <c:v>0</c:v>
              </c:pt>
              <c:pt idx="33">
                <c:v>0</c:v>
              </c:pt>
              <c:pt idx="34">
                <c:v>0</c:v>
              </c:pt>
              <c:pt idx="35">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120">
                <c:v>0</c:v>
              </c:pt>
            </c:numLit>
          </c:val>
          <c:extLst>
            <c:ext xmlns:c16="http://schemas.microsoft.com/office/drawing/2014/chart" uri="{C3380CC4-5D6E-409C-BE32-E72D297353CC}">
              <c16:uniqueId val="{00000002-BEF5-4D38-8898-A33FD2BCDA62}"/>
            </c:ext>
          </c:extLst>
        </c:ser>
        <c:ser>
          <c:idx val="3"/>
          <c:order val="3"/>
          <c:tx>
            <c:v>登记!#REF!</c:v>
          </c:tx>
          <c:spPr>
            <a:solidFill>
              <a:srgbClr val="CCFFFF"/>
            </a:solidFill>
            <a:ln w="12700">
              <a:solidFill>
                <a:srgbClr val="000000"/>
              </a:solidFill>
              <a:prstDash val="solid"/>
            </a:ln>
          </c:spPr>
          <c:invertIfNegative val="0"/>
          <c:cat>
            <c:strLit>
              <c:ptCount val="173"/>
              <c:pt idx="0">
                <c:v>2013/1/1
1900/1/4
正班
包头-武汉（往返）
CA
国航
1900/12/23</c:v>
              </c:pt>
              <c:pt idx="1">
                <c:v>2013/1/1
1900/1/14
正班
呼和浩特-长沙（往返）
CA
国航
1900/12/24</c:v>
              </c:pt>
              <c:pt idx="2">
                <c:v>2013/1/1
1900/1/14
正班
天津-哈尔滨（往返）
CA
国航
1900/12/25</c:v>
              </c:pt>
              <c:pt idx="3">
                <c:v>2013/1/1
1900/1/28
正班
天津-三亚（往返）
CA
国航
1900/12/26</c:v>
              </c:pt>
              <c:pt idx="4">
                <c:v>2013/1/1
1900/1/14
正班
天津-厦门（往返）
CA
国航
1900/12/27</c:v>
              </c:pt>
              <c:pt idx="5">
                <c:v>2013/1/1
1900/1/14
正班
呼和浩特-赤峰（往返）
CA
国航
1900/12/28</c:v>
              </c:pt>
              <c:pt idx="6">
                <c:v>2013/1/1
1900/1/14
正班
呼和浩特-海拉尔
ZH
深航
1900/12/29</c:v>
              </c:pt>
              <c:pt idx="7">
                <c:v>2013/1/1
1900/1/14
正班
北京-满洲里（往返）
KN
中联航
1900/12/30</c:v>
              </c:pt>
              <c:pt idx="8">
                <c:v>2013/1/1
1900/3/24
正班
北京-鄂尔多斯（往返）
KN
中联航
1900/12/31</c:v>
              </c:pt>
              <c:pt idx="9">
                <c:v>2013/1/1
1900/2/25
正班
北京-呼和浩特（往返）
KN
中联航
1901/1/1</c:v>
              </c:pt>
              <c:pt idx="10">
                <c:v>2013/1/1
1900/2/11
正班
北京-海拉尔（往返）
KN
中联航
1901/1/2</c:v>
              </c:pt>
              <c:pt idx="11">
                <c:v>2013/1/1
1900/2/25
正班
北京-包头（往返）
KN
中联航
1901/1/3</c:v>
              </c:pt>
              <c:pt idx="12">
                <c:v>2013/1/1
1900/1/14
正班
北京-长治（往返）
KN
中联航
1901/1/4</c:v>
              </c:pt>
              <c:pt idx="13">
                <c:v>2013/1/1
1900/1/14
正班
天津-郑州-贵阳（往返）
GS 
天津航 
1901/1/5</c:v>
              </c:pt>
              <c:pt idx="14">
                <c:v>2013/1/1
1900/1/14
正班
呼和浩特-满洲里（往返）
GS 
天津航 
1901/1/6</c:v>
              </c:pt>
              <c:pt idx="15">
                <c:v>2013/1/1
1900/1/14
正班
呼和浩特-通辽（往返）
GS 
天津航 
1901/1/7</c:v>
              </c:pt>
              <c:pt idx="16">
                <c:v>2013/1/1
1900/1/14
正班
天津-温州（往返）
GS 
天津航 
1901/1/8</c:v>
              </c:pt>
              <c:pt idx="17">
                <c:v>2013/1/1
1900/1/28
正班
海拉尔-呼和浩特（往返）
GS 
天津航 
1901/1/9</c:v>
              </c:pt>
              <c:pt idx="18">
                <c:v>2013/1/1
1900/1/28
正班
太原-天津（往返）
GS 
天津航 
1901/1/10</c:v>
              </c:pt>
              <c:pt idx="19">
                <c:v>2013/1/1
1900/1/28
正班
天津-杭州（往返）
GS 
天津航 
1901/1/11</c:v>
              </c:pt>
              <c:pt idx="20">
                <c:v>2013/1/1
1900/1/14
正班
天津-南京（往返）
GS 
天津航 
1901/1/12</c:v>
              </c:pt>
              <c:pt idx="21">
                <c:v>2013/1/1
1900/1/14
正班
呼和浩特-赤峰-大连（往返）
GS 
天津航 
1901/1/13</c:v>
              </c:pt>
              <c:pt idx="22">
                <c:v>2013/1/1
1900/1/14
正班
太原-榆林-银川（往返）
JR
幸福航
1901/1/14</c:v>
              </c:pt>
              <c:pt idx="23">
                <c:v>2013/1/1
1900/1/14
正班
天津-深圳（往返）
MF
厦航
1901/1/15</c:v>
              </c:pt>
              <c:pt idx="24">
                <c:v>2013/1/1
1900/1/14
正班
天津-烟台（往返）
BK 
奥凯航 
1901/1/16</c:v>
              </c:pt>
              <c:pt idx="25">
                <c:v>2013/1/25
1900/1/4
正班
呼和浩特-长春（往返）
GS
天津航
1901/1/17</c:v>
              </c:pt>
              <c:pt idx="26">
                <c:v>2013/1/25
1900/1/6
正班
天津-沈阳-延吉（往返）
GS
天津航
1901/1/18</c:v>
              </c:pt>
              <c:pt idx="27">
                <c:v>2013/1/15
1900/1/14
正班
石家庄-昆明（往返）
KN
中联航
1901/1/19</c:v>
              </c:pt>
              <c:pt idx="28">
                <c:v>2013/1/15
1900/1/28
正班
石家庄-成都（往返）
KN
中联航
1901/1/20</c:v>
              </c:pt>
              <c:pt idx="29">
                <c:v>2013/1/15
1900/1/14
正班
石家庄-重庆-昆明（往返）
KN
中联航
1901/1/21</c:v>
              </c:pt>
              <c:pt idx="30">
                <c:v>2013/1/15
1900/1/14
正班
石家庄-西安-贵阳（往返）
KN
中联航
1901/1/22</c:v>
              </c:pt>
              <c:pt idx="31">
                <c:v>2013/1/20
1900/1/14
正班
太原-武汉-厦门（往返）
MU
东航
1901/1/23</c:v>
              </c:pt>
              <c:pt idx="32">
                <c:v>2013/1/25
1900/1/8
正班
呼和浩特-锡林浩特-沈阳（往返）
GS
天津航
1901/1/24</c:v>
              </c:pt>
              <c:pt idx="33">
                <c:v>2013/3/7
1900/1/14
正班
太原-长治-福州
MU
东航
1901/1/25</c:v>
              </c:pt>
              <c:pt idx="34">
                <c:v>2013/3/7
1900/1/14
正班
石家庄-杭州-三亚
NS
河北航
1901/1/26</c:v>
              </c:pt>
              <c:pt idx="35">
                <c:v>2013/3/31
1900/1/14
正班
大连-呼和浩特（往返）
CA
国航
1901/1/27</c:v>
              </c:pt>
              <c:pt idx="36">
                <c:v>2013/3/31
1900/1/14
正班
大连-包头（往返）
CA
国航
1901/1/28</c:v>
              </c:pt>
              <c:pt idx="37">
                <c:v>2013/3/31
1900/1/14
正班
天津-西安-乌鲁木齐（往返）
CA
国航
1901/1/29</c:v>
              </c:pt>
              <c:pt idx="38">
                <c:v>2013/4/15
1900/1/14
正班
太原-南昌-贵阳（往返）
MU
东航
1901/1/30</c:v>
              </c:pt>
              <c:pt idx="39">
                <c:v>2013/3/31
1900/1/14
正班
太原-常州-福州（往返）
HU
海航
1901/1/31</c:v>
              </c:pt>
              <c:pt idx="40">
                <c:v>2013/3/31
1900/1/14
正班
太原-南京（往返）
HU
海航
1901/2/1</c:v>
              </c:pt>
              <c:pt idx="41">
                <c:v>2013/3/31
1900/1/14
正班
太原-西宁（往返）
HU
海航
1901/2/2</c:v>
              </c:pt>
              <c:pt idx="42">
                <c:v>2013/3/31
1900/1/14
正班
呼和浩特-鄂尔多斯-兰州（往返）
GS
天津航
1901/2/3</c:v>
              </c:pt>
              <c:pt idx="43">
                <c:v>2013/3/31
1900/1/14
正班
邯郸-大连（往返）
GS
天津航
1901/2/4</c:v>
              </c:pt>
              <c:pt idx="44">
                <c:v>2013/3/31
1900/1/14
正班
呼和浩特-石家庄-合肥（往返）
GS
天津航
1901/2/5</c:v>
              </c:pt>
              <c:pt idx="45">
                <c:v>2013/3/31
1900/1/6
正班
呼和浩特-郑州-黄山（往返）
GS
天津航
1901/2/6</c:v>
              </c:pt>
              <c:pt idx="46">
                <c:v>2013/3/31
1900/1/14
正班
天津-郑州-桂林（往返）
GS
天津航
1901/2/7</c:v>
              </c:pt>
              <c:pt idx="47">
                <c:v>2013/3/31
1900/1/6
正班
通辽-天津-海口（往返）
GS
天津航
1901/2/8</c:v>
              </c:pt>
              <c:pt idx="48">
                <c:v>2013/3/31
1900/1/14
正班
呼和浩特-海拉尔-加格达奇（往返）
GS
天津航
1901/2/9</c:v>
              </c:pt>
              <c:pt idx="49">
                <c:v>2013/3/31
1900/1/8
正班
呼和浩特-郑州-杭州（往返）
GS
天津航
1901/2/10</c:v>
              </c:pt>
              <c:pt idx="50">
                <c:v>2013/3/31
1900/1/14
正班
呼和浩特-赤峰（往返）
JD
首都航
1901/2/11</c:v>
              </c:pt>
              <c:pt idx="51">
                <c:v>2013/3/31
1900/1/14
正班
呼和浩特-锡林浩特（往返）
JD
首都航
1901/2/12</c:v>
              </c:pt>
              <c:pt idx="52">
                <c:v>2013/3/31
1900/1/14
正班
呼和浩特-郑州-桂林（往返）
JD
首都航
1901/2/13</c:v>
              </c:pt>
              <c:pt idx="53">
                <c:v>2013/3/31
1900/1/14
正班
呼和浩特-哈尔滨（往返）
JD
首都航
1901/2/14</c:v>
              </c:pt>
              <c:pt idx="54">
                <c:v>2013/5/1
1900/1/14
正班
呼和浩特-青岛（往返）
JD
首都航
1901/2/15</c:v>
              </c:pt>
              <c:pt idx="55">
                <c:v>2013/5/1
1900/1/14
正班
呼和浩特-武汉（往返）
JD
首都航
1901/2/16</c:v>
              </c:pt>
              <c:pt idx="56">
                <c:v>2013/3/31
1900/1/4
正班
石家庄-西安-赣州（往返）
NS
河北航
1901/2/17</c:v>
              </c:pt>
              <c:pt idx="57">
                <c:v>2013/7/1
1900/1/8
正班
长治-天津（往返）
G5
华夏航
1901/2/18</c:v>
              </c:pt>
              <c:pt idx="58">
                <c:v>2013/3/31
1900/1/14
正班
石家庄-昆明（往返）
9C
春秋航
1901/2/19</c:v>
              </c:pt>
              <c:pt idx="59">
                <c:v>2013/3/31
1900/1/14
正班
天津-杭州-三亚（往返）
BK 
奥凯航 
1901/2/20</c:v>
              </c:pt>
              <c:pt idx="60">
                <c:v>2013/3/31
1900/1/14
正班
天津-大连（往返）
BK 
奥凯航 
1901/2/21</c:v>
              </c:pt>
              <c:pt idx="61">
                <c:v>2013/3/31
1900/1/14
正班
天津-乌鲁木齐（往返）
GS
天津航
1901/2/22</c:v>
              </c:pt>
              <c:pt idx="62">
                <c:v>2013/5/13
1900/1/8
正班
呼和浩特-徐州-贵阳
JD
首都航
1901/2/23</c:v>
              </c:pt>
              <c:pt idx="63">
                <c:v>2013/5/1
1900/1/6
正班
鄂尔多斯-太原-宁波
GS
天津航
1901/2/24</c:v>
              </c:pt>
              <c:pt idx="64">
                <c:v>2013/5/1
1900/1/8
正班
鄂尔多斯-武汉
GS
天津航
1901/2/25</c:v>
              </c:pt>
              <c:pt idx="65">
                <c:v>2013/5/1
1900/1/8
正班
鄂尔多斯-呼和浩特-通辽
GS
天津航
1901/2/26</c:v>
              </c:pt>
              <c:pt idx="66">
                <c:v>2013/5/1
1900/1/6
正班
鄂尔多斯-南昌
GS
天津航
1901/2/27</c:v>
              </c:pt>
              <c:pt idx="67">
                <c:v>2013/5/1
1900/1/14
正班
鄂尔多斯-郑州-温州
GS
天津航
1901/2/28</c:v>
              </c:pt>
              <c:pt idx="68">
                <c:v>2013/6/1
1900/1/6
正班
天津-襄阳-海口
GS
天津航
1901/3/1</c:v>
              </c:pt>
              <c:pt idx="69">
                <c:v>2013/5/13
1900/1/8
正班
鄂尔多斯-合肥
GS
天津航
1901/3/2</c:v>
              </c:pt>
              <c:pt idx="70">
                <c:v>2013/5/10
1900/1/14
正班
石家庄-鄂尔多斯
NS
河北航
1901/3/3</c:v>
              </c:pt>
              <c:pt idx="71">
                <c:v>2013/5/10
1900/1/6
正班
石家庄-唐山
NS
河北航
1901/3/4</c:v>
              </c:pt>
              <c:pt idx="72">
                <c:v>2013/6/1
1900/1/14
正班
石家庄-秦皇岛
NS
河北航
1901/3/5</c:v>
              </c:pt>
              <c:pt idx="73">
                <c:v>2013/5/15
1900/1/14
旅游包机
呼和浩特-南昌-海口
JD
首都航
1901/3/6</c:v>
              </c:pt>
              <c:pt idx="74">
                <c:v>2013/5/27
1900/1/14
正班
天津-沈阳-延吉（往返）
GS 
天津航 
1901/3/7</c:v>
              </c:pt>
              <c:pt idx="75">
                <c:v>2013/7/1
1900/1/14
正班
太原-杭州-揭阳潮汕
MU
东航
1901/3/8</c:v>
              </c:pt>
              <c:pt idx="76">
                <c:v>2013/6/11
1900/1/6
正班
天津-昆明
BK
奥凯航
1901/3/9</c:v>
              </c:pt>
              <c:pt idx="77">
                <c:v>2013/6/27
1900/1/14
正班
天津-海拉尔
GS
天津航
1901/3/10</c:v>
              </c:pt>
              <c:pt idx="78">
                <c:v>2013/6/20
1900/1/14
正班
天津-常德-柳州
GS
天津航
1901/3/11</c:v>
              </c:pt>
              <c:pt idx="79">
                <c:v>2013/6/10
1900/1/14
正班
满洲里-哈尔滨
GS
天津航
1901/3/12</c:v>
              </c:pt>
              <c:pt idx="80">
                <c:v>2013/6/20
1900/1/14
正班
天津-呼和浩特
MF
厦航
1901/3/13</c:v>
              </c:pt>
              <c:pt idx="81">
                <c:v>2013/6/20
1900/1/14
正班
天津-银川
MF
厦航
1901/3/14</c:v>
              </c:pt>
              <c:pt idx="82">
                <c:v>2013/6/20
1900/1/14
正班
天津-大连
MF
厦航
1901/3/15</c:v>
              </c:pt>
              <c:pt idx="83">
                <c:v>2013/6/20
1900/1/14
正班
天津-青岛
MF
厦航
1901/3/16</c:v>
              </c:pt>
              <c:pt idx="84">
                <c:v>2013/6/20
1900/1/14
正班
天津-烟台
MF
厦航
1901/3/17</c:v>
              </c:pt>
              <c:pt idx="85">
                <c:v>2013/6/20
1900/1/14
正班
天津-长沙-昆明
MF
厦航
1901/3/18</c:v>
              </c:pt>
              <c:pt idx="86">
                <c:v>2013/6/20
1900/1/14
正班
天津-太原
MF
厦航
1901/3/19</c:v>
              </c:pt>
              <c:pt idx="87">
                <c:v>2013/6/20
1900/1/14
正班
天津-郑州
MF
厦航
1901/3/20</c:v>
              </c:pt>
              <c:pt idx="88">
                <c:v>2013/6/20
1900/1/14
正班
天津-哈尔滨
MF
厦航
1901/3/21</c:v>
              </c:pt>
              <c:pt idx="89">
                <c:v>2013/7/1
1900/1/6
旅游包机
阿尔山-杭州
JD
首都航
1901/3/22</c:v>
              </c:pt>
              <c:pt idx="90">
                <c:v>2013/7/1
1900/1/6
旅游包机
呼和浩特-长沙
JD
首都航
1901/3/23</c:v>
              </c:pt>
              <c:pt idx="91">
                <c:v>2013/7/1
1900/1/8
正班
石家庄-张家口
NS
河北航
1901/3/24</c:v>
              </c:pt>
              <c:pt idx="92">
                <c:v>2013/6/20
1900/1/14
正班
石家庄-呼和浩特-海拉尔
NS
河北航
1901/3/25</c:v>
              </c:pt>
              <c:pt idx="93">
                <c:v>2013/7/1
1900/1/6
正班
天津-西宁
BK
奥凯航
1901/3/26</c:v>
              </c:pt>
              <c:pt idx="94">
                <c:v>2013/7/1
1900/1/14
正班
太原-贵阳
HU
海航
1901/3/27</c:v>
              </c:pt>
              <c:pt idx="95">
                <c:v>2013/7/1
1900/1/14
正班
天津-海拉尔
HU
海航
1901/3/28</c:v>
              </c:pt>
              <c:pt idx="96">
                <c:v>2013/7/1
1900/1/14
正班
天津-沈阳
GS
天津航
1901/3/29</c:v>
              </c:pt>
              <c:pt idx="97">
                <c:v>2013/6/28
1900/1/14
正班
呼和浩特-巴彦淖尔-银川
GS
天津航
1901/3/30</c:v>
              </c:pt>
              <c:pt idx="98">
                <c:v>2013/7/1
1900/1/14
正班
北京-乌海
CA
国航
1901/3/31</c:v>
              </c:pt>
              <c:pt idx="99">
                <c:v>2013/7/10
1900/1/14
正班
天津-哈尔滨（往返）
BK
奥凯航
1901/4/1</c:v>
              </c:pt>
              <c:pt idx="100">
                <c:v>2013/8/26
1900/1/8
正班
石家庄-南京-厦门（往返）
NS
河北航
1901/4/2</c:v>
              </c:pt>
              <c:pt idx="101">
                <c:v>2013/9/1
1900/1/8
正班 
天津-张家界 
BK 
奥凯航 
1901/4/3</c:v>
              </c:pt>
              <c:pt idx="102">
                <c:v>2013/9/15
1900/1/14
正班
天津-昆明（往返）
9C
春秋航
1901/4/4</c:v>
              </c:pt>
              <c:pt idx="103">
                <c:v>2013/10/16
1900/1/6
正班
石家庄-南京-泉州（往返）
NS
河北航
1901/4/5</c:v>
              </c:pt>
              <c:pt idx="104">
                <c:v>2013/9/1
1900/1/8
正班
天津-包头（往返）
GS 
天津航 
1901/4/6</c:v>
              </c:pt>
              <c:pt idx="105">
                <c:v>2013/9/20
1900/1/14
正班
天津-鄂尔多斯（往返）
GS 
天津航 
1901/4/7</c:v>
              </c:pt>
              <c:pt idx="106">
                <c:v>2013/9/15
1900/1/14
正班
呼和浩特-石家庄（往返）
GS 
天津航 
1901/4/8</c:v>
              </c:pt>
              <c:pt idx="107">
                <c:v>2013/9/15
1900/1/14
正班
石家庄-秦皇岛（往返）
GS 
天津航 
1901/4/9</c:v>
              </c:pt>
              <c:pt idx="108">
                <c:v>2013/9/15
1900/1/14
正班
石家庄-张家口（往返）
GS 
天津航 
1901/4/10</c:v>
              </c:pt>
              <c:pt idx="109">
                <c:v>2013/9/20
1900/1/8
正班
天津-赤峰-海拉尔（往返）
GS 
天津航 
1901/4/11</c:v>
              </c:pt>
              <c:pt idx="110">
                <c:v>2013/9/17
1900/1/6
正班
通辽-济南（往返）
GS 
天津航 
1901/4/12</c:v>
              </c:pt>
              <c:pt idx="111">
                <c:v>2013/9/15
1900/1/8
旅游包机
呼和浩特-西安-北海
JD
首都航
1901/4/13</c:v>
              </c:pt>
              <c:pt idx="112">
                <c:v>2013/9/15
1900/1/14
正班
呼和浩特-太原-济南（往返）
GS 
天津航 
1901/4/14</c:v>
              </c:pt>
              <c:pt idx="113">
                <c:v>2013/9/15
1900/1/8
正班
天津-郑州-海口（往返）
GS 
天津航 
1901/4/15</c:v>
              </c:pt>
              <c:pt idx="114">
                <c:v>2013/9/15
1900/1/14
正班
呼和浩特-天津-大连（往返）
GS 
天津航 
1901/4/16</c:v>
              </c:pt>
              <c:pt idx="115">
                <c:v>2013/9/15
1900/1/6
正班
呼和浩特-郑州-揭阳潮汕
GS 
天津航 
1901/4/17</c:v>
              </c:pt>
              <c:pt idx="116">
                <c:v>2013/9/15
1900/1/14
正班
天津-厦门
GS 
天津航 
1901/4/18</c:v>
              </c:pt>
              <c:pt idx="117">
                <c:v>2013/9/15
1900/1/14
正班
天津-哈尔滨
GS 
天津航 
1901/4/19</c:v>
              </c:pt>
              <c:pt idx="118">
                <c:v>2013/9/15
1900/1/6
正班
天津-黄山-海口
GS 
天津航 
1901/4/20</c:v>
              </c:pt>
              <c:pt idx="119">
                <c:v>2013/9/19
1900/1/6
正班
天津-长沙-遵义
GS 
天津航 
1901/4/21</c:v>
              </c:pt>
              <c:pt idx="120">
                <c:v>2013/10/27
1900/1/14
正班
天津-杭州-三亚
CA
国航
1901/4/22</c:v>
              </c:pt>
              <c:pt idx="121">
                <c:v>2013/12/1
1900/1/10
正班
大同-天津
CA
国航
1901/4/23</c:v>
              </c:pt>
              <c:pt idx="122">
                <c:v>2013/10/27
1900/1/14
正班
呼和浩特-长沙-海口
CA
国航
1901/4/24</c:v>
              </c:pt>
              <c:pt idx="123">
                <c:v>2013/10/27
1900/1/6
正班
呼和浩特-满洲里
CA
国航
1901/4/25</c:v>
              </c:pt>
              <c:pt idx="124">
                <c:v>2013/10/27
1900/1/14
正班
太原-重庆
MU
东航
1901/4/26</c:v>
              </c:pt>
              <c:pt idx="125">
                <c:v>2013/11/15
1900/1/14
正班
太原-合肥-三亚
MU
东航
1901/4/27</c:v>
              </c:pt>
              <c:pt idx="126">
                <c:v>2013/10/27
1900/1/14
正班
太原-温州-三亚
MU
东航
1901/4/28</c:v>
              </c:pt>
              <c:pt idx="127">
                <c:v>2013/10/27
1900/1/14
正班
鄂尔多斯-石家庄-南昌
GS 
天津航 
1901/4/29</c:v>
              </c:pt>
              <c:pt idx="128">
                <c:v>2013/10/27
1900/1/14
正班
鄂尔多斯-石家庄-济南
GS 
天津航 
1901/4/30</c:v>
              </c:pt>
              <c:pt idx="129">
                <c:v>2013/10/27
1900/1/8
正班
鄂尔多斯-天津-长春
GS 
天津航 
1901/5/1</c:v>
              </c:pt>
              <c:pt idx="130">
                <c:v>2013/10/27
1900/1/14
正班
鄂尔多斯-银川-兰州
GS 
天津航 
1901/5/2</c:v>
              </c:pt>
              <c:pt idx="131">
                <c:v>2013/10/27
1900/1/14
正班
鄂尔多斯-杭州
GS 
天津航 
1901/5/3</c:v>
              </c:pt>
              <c:pt idx="132">
                <c:v>2013/10/27
1900/1/14
正班
鄂尔多斯-南京-厦门
GS 
天津航 
1901/5/4</c:v>
              </c:pt>
              <c:pt idx="133">
                <c:v>2013/10/27
1900/1/14
正班
呼和浩特-石家庄-无锡
GS 
天津航 
1901/5/5</c:v>
              </c:pt>
              <c:pt idx="134">
                <c:v>2013/10/27
1900/1/14
正班
天津-郑州-南宁
GS 
天津航 
1901/5/6</c:v>
              </c:pt>
              <c:pt idx="135">
                <c:v>2013/10/27
1900/1/8
正班
天津-济宁-武汉
GS 
天津航 
1901/5/7</c:v>
              </c:pt>
              <c:pt idx="136">
                <c:v>2013/10/27
1900/1/6
正班
天津-宁波-揭阳潮汕
GS 
天津航 
1901/5/8</c:v>
              </c:pt>
              <c:pt idx="137">
                <c:v>2013/10/27
1900/1/14
正班
天津-乌鲁木齐-喀什
GS 
天津航 
1901/5/9</c:v>
              </c:pt>
              <c:pt idx="138">
                <c:v>2013/10/27
1900/1/6
正班
天津-沈阳-佳木斯
GS 
天津航 
1901/5/10</c:v>
              </c:pt>
              <c:pt idx="139">
                <c:v>2013/10/27
1900/1/8
正班
天津-沈阳-牡丹江
GS 
天津航 
1901/5/11</c:v>
              </c:pt>
              <c:pt idx="140">
                <c:v>2013/10/27
1900/1/6
正班
呼和浩特-太原
GS 
天津航 
1901/5/12</c:v>
              </c:pt>
              <c:pt idx="141">
                <c:v>2013/10/27
1900/1/14
正班
天津-海口
GS 
天津航 
1901/5/13</c:v>
              </c:pt>
              <c:pt idx="142">
                <c:v>2013/10/27
1900/1/14
正班
鄂尔多斯-长沙-海口
GS 
天津航 
1901/5/14</c:v>
              </c:pt>
              <c:pt idx="143">
                <c:v>2013/10/27
1900/1/14
正班
鄂尔多斯-郑州-合肥
GS 
天津航 
1901/5/15</c:v>
              </c:pt>
              <c:pt idx="144">
                <c:v>2013/10/27
1900/1/14
正班
天津-三亚
GS 
天津航 
1901/5/16</c:v>
              </c:pt>
              <c:pt idx="145">
                <c:v>2013/10/27
1900/1/14
正班
天津-长沙
GS 
天津航 
1901/5/17</c:v>
              </c:pt>
              <c:pt idx="146">
                <c:v>2013/10/27
1900/1/14
正班
天津-石家庄
GS 
天津航 
1901/5/18</c:v>
              </c:pt>
              <c:pt idx="147">
                <c:v>2013/10/27
1900/1/14
正班
呼和浩特-海拉尔-哈尔滨
GS 
天津航 
1901/5/19</c:v>
              </c:pt>
              <c:pt idx="148">
                <c:v>2013/10/27
1900/1/14
正班
天津-长沙-昆明
MF
厦航
1901/5/20</c:v>
              </c:pt>
              <c:pt idx="149">
                <c:v>2013/10/27
1900/1/6
正班
天津-厦门
BK 
奥凯航 
1901/5/21</c:v>
              </c:pt>
              <c:pt idx="150">
                <c:v>2013/10/27
1900/1/8
正班
天津-泉州-海口
BK 
奥凯航 
1901/5/22</c:v>
              </c:pt>
              <c:pt idx="151">
                <c:v>2013/10/27
1900/1/6
正班
天津-重庆-三亚
BK 
奥凯航 
1901/5/23</c:v>
              </c:pt>
              <c:pt idx="152">
                <c:v>2013/10/27
1900/1/6
正班
天津-沈阳-延吉
BK 
奥凯航 
1901/5/24</c:v>
              </c:pt>
              <c:pt idx="153">
                <c:v>2013/10/27
1900/1/14
正班
邯郸-大连
G5
华夏航
1901/5/25</c:v>
              </c:pt>
              <c:pt idx="154">
                <c:v>2013/10/27
1900/1/14
正班
石家庄-唐山
9C
春秋航
1901/5/26</c:v>
              </c:pt>
              <c:pt idx="155">
                <c:v>2013/10/27
1900/1/14
正班
天津-郑州
8Y
邮航
1901/5/27</c:v>
              </c:pt>
              <c:pt idx="156">
                <c:v>2013/10/27
1900/1/14
正班
石家庄-三亚
KN
中联航
1901/5/28</c:v>
              </c:pt>
              <c:pt idx="157">
                <c:v>2013/11/10
1900/1/14
正班
天津-武汉
MF
厦航
1901/5/29</c:v>
              </c:pt>
              <c:pt idx="158">
                <c:v>2013/11/7
1900/1/14
正班
阿拉善左旗-阿拉善右旗
BK 
奥凯航 
1901/5/30</c:v>
              </c:pt>
              <c:pt idx="159">
                <c:v>2013/11/7
1900/1/14
正班
阿拉善右旗-额济纳旗-阿拉善左旗
BK 
奥凯航 
1901/5/31</c:v>
              </c:pt>
              <c:pt idx="160">
                <c:v>2013/11/7
1900/1/14
正班
阿拉善左旗-呼和浩特
BK 
奥凯航 
1901/6/1</c:v>
              </c:pt>
              <c:pt idx="161">
                <c:v>2013/11/18
1900/1/4
正班
天津-呼和浩特-阿拉善左旗
BK 
奥凯航 
1901/6/2</c:v>
              </c:pt>
              <c:pt idx="162">
                <c:v>2013/12/5
1900/1/8
正班
石家庄-济宁-海口
JD
首都航
1901/6/3</c:v>
              </c:pt>
              <c:pt idx="163">
                <c:v>2013/12/2
1900/1/14
正班
石家庄-榆林
GS 
天津航 
1901/6/4</c:v>
              </c:pt>
              <c:pt idx="164">
                <c:v>2013/12/10
1900/1/14
正班
鄂尔多斯-重庆-贵阳
GS 
天津航 
1901/6/5</c:v>
              </c:pt>
              <c:pt idx="165">
                <c:v>2013/12/10
1900/1/14
正班
石家庄-杭州
NS
河北航
1901/6/6</c:v>
              </c:pt>
              <c:pt idx="166">
                <c:v>2014/1/10
1900/1/14
正班
石家庄-重庆
NS
河北航
1901/6/7</c:v>
              </c:pt>
              <c:pt idx="167">
                <c:v>2014/1/26
1900/1/14
正班
天津-海口
9C
春秋航
1901/6/8</c:v>
              </c:pt>
              <c:pt idx="168">
                <c:v>2014/2/10
1900/1/14
正班
太原-南京-福州
MU
东航
1901/6/9</c:v>
              </c:pt>
              <c:pt idx="169">
                <c:v>2014/3/1
1900/1/14
正班
石家庄-贵阳-昆明
NS
河北航
1901/6/10</c:v>
              </c:pt>
              <c:pt idx="170">
                <c:v>2014/3/1
1900/1/14
正班
石家庄-包头
KN
中联航
1901/6/11</c:v>
              </c:pt>
              <c:pt idx="171">
                <c:v>2014/3/12
1900/1/14
正班
阿拉善左旗-阿拉善右旗-额济纳旗
BK 
奥凯航 
1901/6/12</c:v>
              </c:pt>
              <c:pt idx="172">
                <c:v>2014/3/12
1900/1/4
正班
阿拉善左旗-兰州
BK 
奥凯航 
1901/6/13</c:v>
              </c:pt>
            </c:strLit>
          </c:cat>
          <c:val>
            <c:numLit>
              <c:formatCode>General</c:formatCode>
              <c:ptCount val="1"/>
              <c:pt idx="0">
                <c:v>0</c:v>
              </c:pt>
            </c:numLit>
          </c:val>
          <c:extLst>
            <c:ext xmlns:c16="http://schemas.microsoft.com/office/drawing/2014/chart" uri="{C3380CC4-5D6E-409C-BE32-E72D297353CC}">
              <c16:uniqueId val="{00000003-BEF5-4D38-8898-A33FD2BCDA62}"/>
            </c:ext>
          </c:extLst>
        </c:ser>
        <c:ser>
          <c:idx val="4"/>
          <c:order val="4"/>
          <c:spPr>
            <a:solidFill>
              <a:srgbClr val="660066"/>
            </a:solidFill>
            <a:ln w="12700">
              <a:solidFill>
                <a:srgbClr val="000000"/>
              </a:solidFill>
              <a:prstDash val="solid"/>
            </a:ln>
          </c:spPr>
          <c:invertIfNegative val="0"/>
          <c:cat>
            <c:strLit>
              <c:ptCount val="173"/>
              <c:pt idx="0">
                <c:v>2013/1/1
1900/1/4
正班
包头-武汉（往返）
CA
国航
1900/12/23</c:v>
              </c:pt>
              <c:pt idx="1">
                <c:v>2013/1/1
1900/1/14
正班
呼和浩特-长沙（往返）
CA
国航
1900/12/24</c:v>
              </c:pt>
              <c:pt idx="2">
                <c:v>2013/1/1
1900/1/14
正班
天津-哈尔滨（往返）
CA
国航
1900/12/25</c:v>
              </c:pt>
              <c:pt idx="3">
                <c:v>2013/1/1
1900/1/28
正班
天津-三亚（往返）
CA
国航
1900/12/26</c:v>
              </c:pt>
              <c:pt idx="4">
                <c:v>2013/1/1
1900/1/14
正班
天津-厦门（往返）
CA
国航
1900/12/27</c:v>
              </c:pt>
              <c:pt idx="5">
                <c:v>2013/1/1
1900/1/14
正班
呼和浩特-赤峰（往返）
CA
国航
1900/12/28</c:v>
              </c:pt>
              <c:pt idx="6">
                <c:v>2013/1/1
1900/1/14
正班
呼和浩特-海拉尔
ZH
深航
1900/12/29</c:v>
              </c:pt>
              <c:pt idx="7">
                <c:v>2013/1/1
1900/1/14
正班
北京-满洲里（往返）
KN
中联航
1900/12/30</c:v>
              </c:pt>
              <c:pt idx="8">
                <c:v>2013/1/1
1900/3/24
正班
北京-鄂尔多斯（往返）
KN
中联航
1900/12/31</c:v>
              </c:pt>
              <c:pt idx="9">
                <c:v>2013/1/1
1900/2/25
正班
北京-呼和浩特（往返）
KN
中联航
1901/1/1</c:v>
              </c:pt>
              <c:pt idx="10">
                <c:v>2013/1/1
1900/2/11
正班
北京-海拉尔（往返）
KN
中联航
1901/1/2</c:v>
              </c:pt>
              <c:pt idx="11">
                <c:v>2013/1/1
1900/2/25
正班
北京-包头（往返）
KN
中联航
1901/1/3</c:v>
              </c:pt>
              <c:pt idx="12">
                <c:v>2013/1/1
1900/1/14
正班
北京-长治（往返）
KN
中联航
1901/1/4</c:v>
              </c:pt>
              <c:pt idx="13">
                <c:v>2013/1/1
1900/1/14
正班
天津-郑州-贵阳（往返）
GS 
天津航 
1901/1/5</c:v>
              </c:pt>
              <c:pt idx="14">
                <c:v>2013/1/1
1900/1/14
正班
呼和浩特-满洲里（往返）
GS 
天津航 
1901/1/6</c:v>
              </c:pt>
              <c:pt idx="15">
                <c:v>2013/1/1
1900/1/14
正班
呼和浩特-通辽（往返）
GS 
天津航 
1901/1/7</c:v>
              </c:pt>
              <c:pt idx="16">
                <c:v>2013/1/1
1900/1/14
正班
天津-温州（往返）
GS 
天津航 
1901/1/8</c:v>
              </c:pt>
              <c:pt idx="17">
                <c:v>2013/1/1
1900/1/28
正班
海拉尔-呼和浩特（往返）
GS 
天津航 
1901/1/9</c:v>
              </c:pt>
              <c:pt idx="18">
                <c:v>2013/1/1
1900/1/28
正班
太原-天津（往返）
GS 
天津航 
1901/1/10</c:v>
              </c:pt>
              <c:pt idx="19">
                <c:v>2013/1/1
1900/1/28
正班
天津-杭州（往返）
GS 
天津航 
1901/1/11</c:v>
              </c:pt>
              <c:pt idx="20">
                <c:v>2013/1/1
1900/1/14
正班
天津-南京（往返）
GS 
天津航 
1901/1/12</c:v>
              </c:pt>
              <c:pt idx="21">
                <c:v>2013/1/1
1900/1/14
正班
呼和浩特-赤峰-大连（往返）
GS 
天津航 
1901/1/13</c:v>
              </c:pt>
              <c:pt idx="22">
                <c:v>2013/1/1
1900/1/14
正班
太原-榆林-银川（往返）
JR
幸福航
1901/1/14</c:v>
              </c:pt>
              <c:pt idx="23">
                <c:v>2013/1/1
1900/1/14
正班
天津-深圳（往返）
MF
厦航
1901/1/15</c:v>
              </c:pt>
              <c:pt idx="24">
                <c:v>2013/1/1
1900/1/14
正班
天津-烟台（往返）
BK 
奥凯航 
1901/1/16</c:v>
              </c:pt>
              <c:pt idx="25">
                <c:v>2013/1/25
1900/1/4
正班
呼和浩特-长春（往返）
GS
天津航
1901/1/17</c:v>
              </c:pt>
              <c:pt idx="26">
                <c:v>2013/1/25
1900/1/6
正班
天津-沈阳-延吉（往返）
GS
天津航
1901/1/18</c:v>
              </c:pt>
              <c:pt idx="27">
                <c:v>2013/1/15
1900/1/14
正班
石家庄-昆明（往返）
KN
中联航
1901/1/19</c:v>
              </c:pt>
              <c:pt idx="28">
                <c:v>2013/1/15
1900/1/28
正班
石家庄-成都（往返）
KN
中联航
1901/1/20</c:v>
              </c:pt>
              <c:pt idx="29">
                <c:v>2013/1/15
1900/1/14
正班
石家庄-重庆-昆明（往返）
KN
中联航
1901/1/21</c:v>
              </c:pt>
              <c:pt idx="30">
                <c:v>2013/1/15
1900/1/14
正班
石家庄-西安-贵阳（往返）
KN
中联航
1901/1/22</c:v>
              </c:pt>
              <c:pt idx="31">
                <c:v>2013/1/20
1900/1/14
正班
太原-武汉-厦门（往返）
MU
东航
1901/1/23</c:v>
              </c:pt>
              <c:pt idx="32">
                <c:v>2013/1/25
1900/1/8
正班
呼和浩特-锡林浩特-沈阳（往返）
GS
天津航
1901/1/24</c:v>
              </c:pt>
              <c:pt idx="33">
                <c:v>2013/3/7
1900/1/14
正班
太原-长治-福州
MU
东航
1901/1/25</c:v>
              </c:pt>
              <c:pt idx="34">
                <c:v>2013/3/7
1900/1/14
正班
石家庄-杭州-三亚
NS
河北航
1901/1/26</c:v>
              </c:pt>
              <c:pt idx="35">
                <c:v>2013/3/31
1900/1/14
正班
大连-呼和浩特（往返）
CA
国航
1901/1/27</c:v>
              </c:pt>
              <c:pt idx="36">
                <c:v>2013/3/31
1900/1/14
正班
大连-包头（往返）
CA
国航
1901/1/28</c:v>
              </c:pt>
              <c:pt idx="37">
                <c:v>2013/3/31
1900/1/14
正班
天津-西安-乌鲁木齐（往返）
CA
国航
1901/1/29</c:v>
              </c:pt>
              <c:pt idx="38">
                <c:v>2013/4/15
1900/1/14
正班
太原-南昌-贵阳（往返）
MU
东航
1901/1/30</c:v>
              </c:pt>
              <c:pt idx="39">
                <c:v>2013/3/31
1900/1/14
正班
太原-常州-福州（往返）
HU
海航
1901/1/31</c:v>
              </c:pt>
              <c:pt idx="40">
                <c:v>2013/3/31
1900/1/14
正班
太原-南京（往返）
HU
海航
1901/2/1</c:v>
              </c:pt>
              <c:pt idx="41">
                <c:v>2013/3/31
1900/1/14
正班
太原-西宁（往返）
HU
海航
1901/2/2</c:v>
              </c:pt>
              <c:pt idx="42">
                <c:v>2013/3/31
1900/1/14
正班
呼和浩特-鄂尔多斯-兰州（往返）
GS
天津航
1901/2/3</c:v>
              </c:pt>
              <c:pt idx="43">
                <c:v>2013/3/31
1900/1/14
正班
邯郸-大连（往返）
GS
天津航
1901/2/4</c:v>
              </c:pt>
              <c:pt idx="44">
                <c:v>2013/3/31
1900/1/14
正班
呼和浩特-石家庄-合肥（往返）
GS
天津航
1901/2/5</c:v>
              </c:pt>
              <c:pt idx="45">
                <c:v>2013/3/31
1900/1/6
正班
呼和浩特-郑州-黄山（往返）
GS
天津航
1901/2/6</c:v>
              </c:pt>
              <c:pt idx="46">
                <c:v>2013/3/31
1900/1/14
正班
天津-郑州-桂林（往返）
GS
天津航
1901/2/7</c:v>
              </c:pt>
              <c:pt idx="47">
                <c:v>2013/3/31
1900/1/6
正班
通辽-天津-海口（往返）
GS
天津航
1901/2/8</c:v>
              </c:pt>
              <c:pt idx="48">
                <c:v>2013/3/31
1900/1/14
正班
呼和浩特-海拉尔-加格达奇（往返）
GS
天津航
1901/2/9</c:v>
              </c:pt>
              <c:pt idx="49">
                <c:v>2013/3/31
1900/1/8
正班
呼和浩特-郑州-杭州（往返）
GS
天津航
1901/2/10</c:v>
              </c:pt>
              <c:pt idx="50">
                <c:v>2013/3/31
1900/1/14
正班
呼和浩特-赤峰（往返）
JD
首都航
1901/2/11</c:v>
              </c:pt>
              <c:pt idx="51">
                <c:v>2013/3/31
1900/1/14
正班
呼和浩特-锡林浩特（往返）
JD
首都航
1901/2/12</c:v>
              </c:pt>
              <c:pt idx="52">
                <c:v>2013/3/31
1900/1/14
正班
呼和浩特-郑州-桂林（往返）
JD
首都航
1901/2/13</c:v>
              </c:pt>
              <c:pt idx="53">
                <c:v>2013/3/31
1900/1/14
正班
呼和浩特-哈尔滨（往返）
JD
首都航
1901/2/14</c:v>
              </c:pt>
              <c:pt idx="54">
                <c:v>2013/5/1
1900/1/14
正班
呼和浩特-青岛（往返）
JD
首都航
1901/2/15</c:v>
              </c:pt>
              <c:pt idx="55">
                <c:v>2013/5/1
1900/1/14
正班
呼和浩特-武汉（往返）
JD
首都航
1901/2/16</c:v>
              </c:pt>
              <c:pt idx="56">
                <c:v>2013/3/31
1900/1/4
正班
石家庄-西安-赣州（往返）
NS
河北航
1901/2/17</c:v>
              </c:pt>
              <c:pt idx="57">
                <c:v>2013/7/1
1900/1/8
正班
长治-天津（往返）
G5
华夏航
1901/2/18</c:v>
              </c:pt>
              <c:pt idx="58">
                <c:v>2013/3/31
1900/1/14
正班
石家庄-昆明（往返）
9C
春秋航
1901/2/19</c:v>
              </c:pt>
              <c:pt idx="59">
                <c:v>2013/3/31
1900/1/14
正班
天津-杭州-三亚（往返）
BK 
奥凯航 
1901/2/20</c:v>
              </c:pt>
              <c:pt idx="60">
                <c:v>2013/3/31
1900/1/14
正班
天津-大连（往返）
BK 
奥凯航 
1901/2/21</c:v>
              </c:pt>
              <c:pt idx="61">
                <c:v>2013/3/31
1900/1/14
正班
天津-乌鲁木齐（往返）
GS
天津航
1901/2/22</c:v>
              </c:pt>
              <c:pt idx="62">
                <c:v>2013/5/13
1900/1/8
正班
呼和浩特-徐州-贵阳
JD
首都航
1901/2/23</c:v>
              </c:pt>
              <c:pt idx="63">
                <c:v>2013/5/1
1900/1/6
正班
鄂尔多斯-太原-宁波
GS
天津航
1901/2/24</c:v>
              </c:pt>
              <c:pt idx="64">
                <c:v>2013/5/1
1900/1/8
正班
鄂尔多斯-武汉
GS
天津航
1901/2/25</c:v>
              </c:pt>
              <c:pt idx="65">
                <c:v>2013/5/1
1900/1/8
正班
鄂尔多斯-呼和浩特-通辽
GS
天津航
1901/2/26</c:v>
              </c:pt>
              <c:pt idx="66">
                <c:v>2013/5/1
1900/1/6
正班
鄂尔多斯-南昌
GS
天津航
1901/2/27</c:v>
              </c:pt>
              <c:pt idx="67">
                <c:v>2013/5/1
1900/1/14
正班
鄂尔多斯-郑州-温州
GS
天津航
1901/2/28</c:v>
              </c:pt>
              <c:pt idx="68">
                <c:v>2013/6/1
1900/1/6
正班
天津-襄阳-海口
GS
天津航
1901/3/1</c:v>
              </c:pt>
              <c:pt idx="69">
                <c:v>2013/5/13
1900/1/8
正班
鄂尔多斯-合肥
GS
天津航
1901/3/2</c:v>
              </c:pt>
              <c:pt idx="70">
                <c:v>2013/5/10
1900/1/14
正班
石家庄-鄂尔多斯
NS
河北航
1901/3/3</c:v>
              </c:pt>
              <c:pt idx="71">
                <c:v>2013/5/10
1900/1/6
正班
石家庄-唐山
NS
河北航
1901/3/4</c:v>
              </c:pt>
              <c:pt idx="72">
                <c:v>2013/6/1
1900/1/14
正班
石家庄-秦皇岛
NS
河北航
1901/3/5</c:v>
              </c:pt>
              <c:pt idx="73">
                <c:v>2013/5/15
1900/1/14
旅游包机
呼和浩特-南昌-海口
JD
首都航
1901/3/6</c:v>
              </c:pt>
              <c:pt idx="74">
                <c:v>2013/5/27
1900/1/14
正班
天津-沈阳-延吉（往返）
GS 
天津航 
1901/3/7</c:v>
              </c:pt>
              <c:pt idx="75">
                <c:v>2013/7/1
1900/1/14
正班
太原-杭州-揭阳潮汕
MU
东航
1901/3/8</c:v>
              </c:pt>
              <c:pt idx="76">
                <c:v>2013/6/11
1900/1/6
正班
天津-昆明
BK
奥凯航
1901/3/9</c:v>
              </c:pt>
              <c:pt idx="77">
                <c:v>2013/6/27
1900/1/14
正班
天津-海拉尔
GS
天津航
1901/3/10</c:v>
              </c:pt>
              <c:pt idx="78">
                <c:v>2013/6/20
1900/1/14
正班
天津-常德-柳州
GS
天津航
1901/3/11</c:v>
              </c:pt>
              <c:pt idx="79">
                <c:v>2013/6/10
1900/1/14
正班
满洲里-哈尔滨
GS
天津航
1901/3/12</c:v>
              </c:pt>
              <c:pt idx="80">
                <c:v>2013/6/20
1900/1/14
正班
天津-呼和浩特
MF
厦航
1901/3/13</c:v>
              </c:pt>
              <c:pt idx="81">
                <c:v>2013/6/20
1900/1/14
正班
天津-银川
MF
厦航
1901/3/14</c:v>
              </c:pt>
              <c:pt idx="82">
                <c:v>2013/6/20
1900/1/14
正班
天津-大连
MF
厦航
1901/3/15</c:v>
              </c:pt>
              <c:pt idx="83">
                <c:v>2013/6/20
1900/1/14
正班
天津-青岛
MF
厦航
1901/3/16</c:v>
              </c:pt>
              <c:pt idx="84">
                <c:v>2013/6/20
1900/1/14
正班
天津-烟台
MF
厦航
1901/3/17</c:v>
              </c:pt>
              <c:pt idx="85">
                <c:v>2013/6/20
1900/1/14
正班
天津-长沙-昆明
MF
厦航
1901/3/18</c:v>
              </c:pt>
              <c:pt idx="86">
                <c:v>2013/6/20
1900/1/14
正班
天津-太原
MF
厦航
1901/3/19</c:v>
              </c:pt>
              <c:pt idx="87">
                <c:v>2013/6/20
1900/1/14
正班
天津-郑州
MF
厦航
1901/3/20</c:v>
              </c:pt>
              <c:pt idx="88">
                <c:v>2013/6/20
1900/1/14
正班
天津-哈尔滨
MF
厦航
1901/3/21</c:v>
              </c:pt>
              <c:pt idx="89">
                <c:v>2013/7/1
1900/1/6
旅游包机
阿尔山-杭州
JD
首都航
1901/3/22</c:v>
              </c:pt>
              <c:pt idx="90">
                <c:v>2013/7/1
1900/1/6
旅游包机
呼和浩特-长沙
JD
首都航
1901/3/23</c:v>
              </c:pt>
              <c:pt idx="91">
                <c:v>2013/7/1
1900/1/8
正班
石家庄-张家口
NS
河北航
1901/3/24</c:v>
              </c:pt>
              <c:pt idx="92">
                <c:v>2013/6/20
1900/1/14
正班
石家庄-呼和浩特-海拉尔
NS
河北航
1901/3/25</c:v>
              </c:pt>
              <c:pt idx="93">
                <c:v>2013/7/1
1900/1/6
正班
天津-西宁
BK
奥凯航
1901/3/26</c:v>
              </c:pt>
              <c:pt idx="94">
                <c:v>2013/7/1
1900/1/14
正班
太原-贵阳
HU
海航
1901/3/27</c:v>
              </c:pt>
              <c:pt idx="95">
                <c:v>2013/7/1
1900/1/14
正班
天津-海拉尔
HU
海航
1901/3/28</c:v>
              </c:pt>
              <c:pt idx="96">
                <c:v>2013/7/1
1900/1/14
正班
天津-沈阳
GS
天津航
1901/3/29</c:v>
              </c:pt>
              <c:pt idx="97">
                <c:v>2013/6/28
1900/1/14
正班
呼和浩特-巴彦淖尔-银川
GS
天津航
1901/3/30</c:v>
              </c:pt>
              <c:pt idx="98">
                <c:v>2013/7/1
1900/1/14
正班
北京-乌海
CA
国航
1901/3/31</c:v>
              </c:pt>
              <c:pt idx="99">
                <c:v>2013/7/10
1900/1/14
正班
天津-哈尔滨（往返）
BK
奥凯航
1901/4/1</c:v>
              </c:pt>
              <c:pt idx="100">
                <c:v>2013/8/26
1900/1/8
正班
石家庄-南京-厦门（往返）
NS
河北航
1901/4/2</c:v>
              </c:pt>
              <c:pt idx="101">
                <c:v>2013/9/1
1900/1/8
正班 
天津-张家界 
BK 
奥凯航 
1901/4/3</c:v>
              </c:pt>
              <c:pt idx="102">
                <c:v>2013/9/15
1900/1/14
正班
天津-昆明（往返）
9C
春秋航
1901/4/4</c:v>
              </c:pt>
              <c:pt idx="103">
                <c:v>2013/10/16
1900/1/6
正班
石家庄-南京-泉州（往返）
NS
河北航
1901/4/5</c:v>
              </c:pt>
              <c:pt idx="104">
                <c:v>2013/9/1
1900/1/8
正班
天津-包头（往返）
GS 
天津航 
1901/4/6</c:v>
              </c:pt>
              <c:pt idx="105">
                <c:v>2013/9/20
1900/1/14
正班
天津-鄂尔多斯（往返）
GS 
天津航 
1901/4/7</c:v>
              </c:pt>
              <c:pt idx="106">
                <c:v>2013/9/15
1900/1/14
正班
呼和浩特-石家庄（往返）
GS 
天津航 
1901/4/8</c:v>
              </c:pt>
              <c:pt idx="107">
                <c:v>2013/9/15
1900/1/14
正班
石家庄-秦皇岛（往返）
GS 
天津航 
1901/4/9</c:v>
              </c:pt>
              <c:pt idx="108">
                <c:v>2013/9/15
1900/1/14
正班
石家庄-张家口（往返）
GS 
天津航 
1901/4/10</c:v>
              </c:pt>
              <c:pt idx="109">
                <c:v>2013/9/20
1900/1/8
正班
天津-赤峰-海拉尔（往返）
GS 
天津航 
1901/4/11</c:v>
              </c:pt>
              <c:pt idx="110">
                <c:v>2013/9/17
1900/1/6
正班
通辽-济南（往返）
GS 
天津航 
1901/4/12</c:v>
              </c:pt>
              <c:pt idx="111">
                <c:v>2013/9/15
1900/1/8
旅游包机
呼和浩特-西安-北海
JD
首都航
1901/4/13</c:v>
              </c:pt>
              <c:pt idx="112">
                <c:v>2013/9/15
1900/1/14
正班
呼和浩特-太原-济南（往返）
GS 
天津航 
1901/4/14</c:v>
              </c:pt>
              <c:pt idx="113">
                <c:v>2013/9/15
1900/1/8
正班
天津-郑州-海口（往返）
GS 
天津航 
1901/4/15</c:v>
              </c:pt>
              <c:pt idx="114">
                <c:v>2013/9/15
1900/1/14
正班
呼和浩特-天津-大连（往返）
GS 
天津航 
1901/4/16</c:v>
              </c:pt>
              <c:pt idx="115">
                <c:v>2013/9/15
1900/1/6
正班
呼和浩特-郑州-揭阳潮汕
GS 
天津航 
1901/4/17</c:v>
              </c:pt>
              <c:pt idx="116">
                <c:v>2013/9/15
1900/1/14
正班
天津-厦门
GS 
天津航 
1901/4/18</c:v>
              </c:pt>
              <c:pt idx="117">
                <c:v>2013/9/15
1900/1/14
正班
天津-哈尔滨
GS 
天津航 
1901/4/19</c:v>
              </c:pt>
              <c:pt idx="118">
                <c:v>2013/9/15
1900/1/6
正班
天津-黄山-海口
GS 
天津航 
1901/4/20</c:v>
              </c:pt>
              <c:pt idx="119">
                <c:v>2013/9/19
1900/1/6
正班
天津-长沙-遵义
GS 
天津航 
1901/4/21</c:v>
              </c:pt>
              <c:pt idx="120">
                <c:v>2013/10/27
1900/1/14
正班
天津-杭州-三亚
CA
国航
1901/4/22</c:v>
              </c:pt>
              <c:pt idx="121">
                <c:v>2013/12/1
1900/1/10
正班
大同-天津
CA
国航
1901/4/23</c:v>
              </c:pt>
              <c:pt idx="122">
                <c:v>2013/10/27
1900/1/14
正班
呼和浩特-长沙-海口
CA
国航
1901/4/24</c:v>
              </c:pt>
              <c:pt idx="123">
                <c:v>2013/10/27
1900/1/6
正班
呼和浩特-满洲里
CA
国航
1901/4/25</c:v>
              </c:pt>
              <c:pt idx="124">
                <c:v>2013/10/27
1900/1/14
正班
太原-重庆
MU
东航
1901/4/26</c:v>
              </c:pt>
              <c:pt idx="125">
                <c:v>2013/11/15
1900/1/14
正班
太原-合肥-三亚
MU
东航
1901/4/27</c:v>
              </c:pt>
              <c:pt idx="126">
                <c:v>2013/10/27
1900/1/14
正班
太原-温州-三亚
MU
东航
1901/4/28</c:v>
              </c:pt>
              <c:pt idx="127">
                <c:v>2013/10/27
1900/1/14
正班
鄂尔多斯-石家庄-南昌
GS 
天津航 
1901/4/29</c:v>
              </c:pt>
              <c:pt idx="128">
                <c:v>2013/10/27
1900/1/14
正班
鄂尔多斯-石家庄-济南
GS 
天津航 
1901/4/30</c:v>
              </c:pt>
              <c:pt idx="129">
                <c:v>2013/10/27
1900/1/8
正班
鄂尔多斯-天津-长春
GS 
天津航 
1901/5/1</c:v>
              </c:pt>
              <c:pt idx="130">
                <c:v>2013/10/27
1900/1/14
正班
鄂尔多斯-银川-兰州
GS 
天津航 
1901/5/2</c:v>
              </c:pt>
              <c:pt idx="131">
                <c:v>2013/10/27
1900/1/14
正班
鄂尔多斯-杭州
GS 
天津航 
1901/5/3</c:v>
              </c:pt>
              <c:pt idx="132">
                <c:v>2013/10/27
1900/1/14
正班
鄂尔多斯-南京-厦门
GS 
天津航 
1901/5/4</c:v>
              </c:pt>
              <c:pt idx="133">
                <c:v>2013/10/27
1900/1/14
正班
呼和浩特-石家庄-无锡
GS 
天津航 
1901/5/5</c:v>
              </c:pt>
              <c:pt idx="134">
                <c:v>2013/10/27
1900/1/14
正班
天津-郑州-南宁
GS 
天津航 
1901/5/6</c:v>
              </c:pt>
              <c:pt idx="135">
                <c:v>2013/10/27
1900/1/8
正班
天津-济宁-武汉
GS 
天津航 
1901/5/7</c:v>
              </c:pt>
              <c:pt idx="136">
                <c:v>2013/10/27
1900/1/6
正班
天津-宁波-揭阳潮汕
GS 
天津航 
1901/5/8</c:v>
              </c:pt>
              <c:pt idx="137">
                <c:v>2013/10/27
1900/1/14
正班
天津-乌鲁木齐-喀什
GS 
天津航 
1901/5/9</c:v>
              </c:pt>
              <c:pt idx="138">
                <c:v>2013/10/27
1900/1/6
正班
天津-沈阳-佳木斯
GS 
天津航 
1901/5/10</c:v>
              </c:pt>
              <c:pt idx="139">
                <c:v>2013/10/27
1900/1/8
正班
天津-沈阳-牡丹江
GS 
天津航 
1901/5/11</c:v>
              </c:pt>
              <c:pt idx="140">
                <c:v>2013/10/27
1900/1/6
正班
呼和浩特-太原
GS 
天津航 
1901/5/12</c:v>
              </c:pt>
              <c:pt idx="141">
                <c:v>2013/10/27
1900/1/14
正班
天津-海口
GS 
天津航 
1901/5/13</c:v>
              </c:pt>
              <c:pt idx="142">
                <c:v>2013/10/27
1900/1/14
正班
鄂尔多斯-长沙-海口
GS 
天津航 
1901/5/14</c:v>
              </c:pt>
              <c:pt idx="143">
                <c:v>2013/10/27
1900/1/14
正班
鄂尔多斯-郑州-合肥
GS 
天津航 
1901/5/15</c:v>
              </c:pt>
              <c:pt idx="144">
                <c:v>2013/10/27
1900/1/14
正班
天津-三亚
GS 
天津航 
1901/5/16</c:v>
              </c:pt>
              <c:pt idx="145">
                <c:v>2013/10/27
1900/1/14
正班
天津-长沙
GS 
天津航 
1901/5/17</c:v>
              </c:pt>
              <c:pt idx="146">
                <c:v>2013/10/27
1900/1/14
正班
天津-石家庄
GS 
天津航 
1901/5/18</c:v>
              </c:pt>
              <c:pt idx="147">
                <c:v>2013/10/27
1900/1/14
正班
呼和浩特-海拉尔-哈尔滨
GS 
天津航 
1901/5/19</c:v>
              </c:pt>
              <c:pt idx="148">
                <c:v>2013/10/27
1900/1/14
正班
天津-长沙-昆明
MF
厦航
1901/5/20</c:v>
              </c:pt>
              <c:pt idx="149">
                <c:v>2013/10/27
1900/1/6
正班
天津-厦门
BK 
奥凯航 
1901/5/21</c:v>
              </c:pt>
              <c:pt idx="150">
                <c:v>2013/10/27
1900/1/8
正班
天津-泉州-海口
BK 
奥凯航 
1901/5/22</c:v>
              </c:pt>
              <c:pt idx="151">
                <c:v>2013/10/27
1900/1/6
正班
天津-重庆-三亚
BK 
奥凯航 
1901/5/23</c:v>
              </c:pt>
              <c:pt idx="152">
                <c:v>2013/10/27
1900/1/6
正班
天津-沈阳-延吉
BK 
奥凯航 
1901/5/24</c:v>
              </c:pt>
              <c:pt idx="153">
                <c:v>2013/10/27
1900/1/14
正班
邯郸-大连
G5
华夏航
1901/5/25</c:v>
              </c:pt>
              <c:pt idx="154">
                <c:v>2013/10/27
1900/1/14
正班
石家庄-唐山
9C
春秋航
1901/5/26</c:v>
              </c:pt>
              <c:pt idx="155">
                <c:v>2013/10/27
1900/1/14
正班
天津-郑州
8Y
邮航
1901/5/27</c:v>
              </c:pt>
              <c:pt idx="156">
                <c:v>2013/10/27
1900/1/14
正班
石家庄-三亚
KN
中联航
1901/5/28</c:v>
              </c:pt>
              <c:pt idx="157">
                <c:v>2013/11/10
1900/1/14
正班
天津-武汉
MF
厦航
1901/5/29</c:v>
              </c:pt>
              <c:pt idx="158">
                <c:v>2013/11/7
1900/1/14
正班
阿拉善左旗-阿拉善右旗
BK 
奥凯航 
1901/5/30</c:v>
              </c:pt>
              <c:pt idx="159">
                <c:v>2013/11/7
1900/1/14
正班
阿拉善右旗-额济纳旗-阿拉善左旗
BK 
奥凯航 
1901/5/31</c:v>
              </c:pt>
              <c:pt idx="160">
                <c:v>2013/11/7
1900/1/14
正班
阿拉善左旗-呼和浩特
BK 
奥凯航 
1901/6/1</c:v>
              </c:pt>
              <c:pt idx="161">
                <c:v>2013/11/18
1900/1/4
正班
天津-呼和浩特-阿拉善左旗
BK 
奥凯航 
1901/6/2</c:v>
              </c:pt>
              <c:pt idx="162">
                <c:v>2013/12/5
1900/1/8
正班
石家庄-济宁-海口
JD
首都航
1901/6/3</c:v>
              </c:pt>
              <c:pt idx="163">
                <c:v>2013/12/2
1900/1/14
正班
石家庄-榆林
GS 
天津航 
1901/6/4</c:v>
              </c:pt>
              <c:pt idx="164">
                <c:v>2013/12/10
1900/1/14
正班
鄂尔多斯-重庆-贵阳
GS 
天津航 
1901/6/5</c:v>
              </c:pt>
              <c:pt idx="165">
                <c:v>2013/12/10
1900/1/14
正班
石家庄-杭州
NS
河北航
1901/6/6</c:v>
              </c:pt>
              <c:pt idx="166">
                <c:v>2014/1/10
1900/1/14
正班
石家庄-重庆
NS
河北航
1901/6/7</c:v>
              </c:pt>
              <c:pt idx="167">
                <c:v>2014/1/26
1900/1/14
正班
天津-海口
9C
春秋航
1901/6/8</c:v>
              </c:pt>
              <c:pt idx="168">
                <c:v>2014/2/10
1900/1/14
正班
太原-南京-福州
MU
东航
1901/6/9</c:v>
              </c:pt>
              <c:pt idx="169">
                <c:v>2014/3/1
1900/1/14
正班
石家庄-贵阳-昆明
NS
河北航
1901/6/10</c:v>
              </c:pt>
              <c:pt idx="170">
                <c:v>2014/3/1
1900/1/14
正班
石家庄-包头
KN
中联航
1901/6/11</c:v>
              </c:pt>
              <c:pt idx="171">
                <c:v>2014/3/12
1900/1/14
正班
阿拉善左旗-阿拉善右旗-额济纳旗
BK 
奥凯航 
1901/6/12</c:v>
              </c:pt>
              <c:pt idx="172">
                <c:v>2014/3/12
1900/1/4
正班
阿拉善左旗-兰州
BK 
奥凯航 
1901/6/13</c:v>
              </c:pt>
            </c:strLit>
          </c:cat>
          <c:val>
            <c:numLit>
              <c:formatCode>General</c:formatCode>
              <c:ptCount val="1"/>
              <c:pt idx="0">
                <c:v>0</c:v>
              </c:pt>
            </c:numLit>
          </c:val>
          <c:extLst>
            <c:ext xmlns:c16="http://schemas.microsoft.com/office/drawing/2014/chart" uri="{C3380CC4-5D6E-409C-BE32-E72D297353CC}">
              <c16:uniqueId val="{00000004-BEF5-4D38-8898-A33FD2BCDA62}"/>
            </c:ext>
          </c:extLst>
        </c:ser>
        <c:dLbls>
          <c:showLegendKey val="0"/>
          <c:showVal val="0"/>
          <c:showCatName val="0"/>
          <c:showSerName val="0"/>
          <c:showPercent val="0"/>
          <c:showBubbleSize val="0"/>
        </c:dLbls>
        <c:gapWidth val="150"/>
        <c:axId val="1904823871"/>
        <c:axId val="1"/>
      </c:barChart>
      <c:catAx>
        <c:axId val="1904823871"/>
        <c:scaling>
          <c:orientation val="minMax"/>
        </c:scaling>
        <c:delete val="0"/>
        <c:axPos val="b"/>
        <c:numFmt formatCode="General" sourceLinked="1"/>
        <c:majorTickMark val="in"/>
        <c:minorTickMark val="none"/>
        <c:tickLblPos val="nextTo"/>
        <c:spPr>
          <a:ln w="3175">
            <a:solidFill>
              <a:srgbClr val="000000"/>
            </a:solidFill>
            <a:prstDash val="solid"/>
          </a:ln>
        </c:spPr>
        <c:txPr>
          <a:bodyPr rot="-5400000" vert="horz"/>
          <a:lstStyle/>
          <a:p>
            <a:pPr>
              <a:defRPr sz="275" b="0" i="0" u="none" strike="noStrike" baseline="0">
                <a:solidFill>
                  <a:srgbClr val="000000"/>
                </a:solidFill>
                <a:latin typeface="宋体"/>
                <a:ea typeface="宋体"/>
                <a:cs typeface="宋体"/>
              </a:defRPr>
            </a:pPr>
            <a:endParaRPr lang="zh-CN"/>
          </a:p>
        </c:txPr>
        <c:crossAx val="1"/>
        <c:crosses val="autoZero"/>
        <c:auto val="1"/>
        <c:lblAlgn val="ctr"/>
        <c:lblOffset val="100"/>
        <c:tickLblSkip val="160"/>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宋体"/>
                <a:ea typeface="宋体"/>
                <a:cs typeface="宋体"/>
              </a:defRPr>
            </a:pPr>
            <a:endParaRPr lang="zh-CN"/>
          </a:p>
        </c:txPr>
        <c:crossAx val="1904823871"/>
        <c:crosses val="autoZero"/>
        <c:crossBetween val="between"/>
      </c:valAx>
      <c:spPr>
        <a:solidFill>
          <a:srgbClr val="C0C0C0"/>
        </a:solidFill>
        <a:ln w="3175">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宋体"/>
          <a:ea typeface="宋体"/>
          <a:cs typeface="宋体"/>
        </a:defRPr>
      </a:pPr>
      <a:endParaRPr lang="zh-CN"/>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76200</xdr:colOff>
      <xdr:row>270</xdr:row>
      <xdr:rowOff>19050</xdr:rowOff>
    </xdr:from>
    <xdr:to>
      <xdr:col>8</xdr:col>
      <xdr:colOff>704850</xdr:colOff>
      <xdr:row>270</xdr:row>
      <xdr:rowOff>133350</xdr:rowOff>
    </xdr:to>
    <xdr:graphicFrame macro="">
      <xdr:nvGraphicFramePr>
        <xdr:cNvPr id="1312"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270</xdr:row>
      <xdr:rowOff>19050</xdr:rowOff>
    </xdr:from>
    <xdr:to>
      <xdr:col>8</xdr:col>
      <xdr:colOff>704850</xdr:colOff>
      <xdr:row>270</xdr:row>
      <xdr:rowOff>133350</xdr:rowOff>
    </xdr:to>
    <xdr:graphicFrame macro="">
      <xdr:nvGraphicFramePr>
        <xdr:cNvPr id="131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WINDOWS\TEMP\GOLDPYR4\ARENTO\TOOLBOX.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TS01\jhc\unzipped\Eastern%20Airline%20FE\fnl-gp2\ToolboxGP\Kor\OSP_Becht_Fin.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OWER%20ASSUMPTION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TS01\jhc\unzipped\Eastern%20Airline%20FE\GP\tamer\DOS\TEMP\GPTLBX9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S01\jhc\unzipped\Eastern%20Airline%20FE\GP\GP_Ph1\SBB-OIs\Hel-O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S01\jhc\unzipped\Eastern%20Airline%20FE\GP\tamer\WINDOWS\GP_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10.49.65.9/DOCUME~1/bzqkf0/LOCALS~1/Temp/onworking/AP_COMMON_BCM_ALL_SCHEMATIC_070619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10.49.65.9/DOCUME~1/bzqkf0/LOCALS~1/Temp/Powerdissipation_GM_BCM_Asia-WMP14Nov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S01\jhc\CHR\ARBEJDE\Q4D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10.49.65.9/OK/S19-BCM/S19&#12289;A0%20and%20JC22%20BCM%20PIN%20LIST%20V1.0%2020100112.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TECH&#32534;&#36753;20090309"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TS01\jhc\unzipped\Eastern%20Airline%20FE\Backup%20of%20Backup%20of%20LINDA%20LISTONE.xl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box"/>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1R-Shou COP Gf"/>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ASSUMPTION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box"/>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TE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 Overview"/>
      <sheetName val="Toolbo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Multi"/>
      <sheetName val="BB"/>
      <sheetName val="Profile"/>
      <sheetName val="1"/>
      <sheetName val="2"/>
      <sheetName val="3"/>
      <sheetName val="4"/>
      <sheetName val="5"/>
      <sheetName val="Pur"/>
      <sheetName val="Prg"/>
    </sheetNames>
    <sheetDataSet>
      <sheetData sheetId="0" refreshError="1"/>
      <sheetData sheetId="1" refreshError="1"/>
      <sheetData sheetId="2" refreshError="1"/>
      <sheetData sheetId="3">
        <row r="4">
          <cell r="D4" t="str">
            <v>ARS</v>
          </cell>
        </row>
        <row r="5">
          <cell r="D5" t="str">
            <v>AUD</v>
          </cell>
        </row>
        <row r="6">
          <cell r="D6" t="str">
            <v>ATS</v>
          </cell>
        </row>
        <row r="7">
          <cell r="D7" t="str">
            <v>BEF</v>
          </cell>
        </row>
        <row r="8">
          <cell r="D8" t="str">
            <v>BGL</v>
          </cell>
        </row>
        <row r="9">
          <cell r="D9" t="str">
            <v>BWP</v>
          </cell>
        </row>
        <row r="10">
          <cell r="D10" t="str">
            <v>BRL</v>
          </cell>
        </row>
        <row r="11">
          <cell r="D11" t="str">
            <v>CAD</v>
          </cell>
        </row>
        <row r="12">
          <cell r="D12" t="str">
            <v>CLP</v>
          </cell>
        </row>
        <row r="13">
          <cell r="D13" t="str">
            <v>CNY</v>
          </cell>
        </row>
        <row r="14">
          <cell r="D14" t="str">
            <v>COP</v>
          </cell>
        </row>
        <row r="15">
          <cell r="D15" t="str">
            <v>HRK</v>
          </cell>
        </row>
        <row r="16">
          <cell r="D16" t="str">
            <v>CZK</v>
          </cell>
        </row>
        <row r="17">
          <cell r="D17" t="str">
            <v>DKK</v>
          </cell>
        </row>
        <row r="18">
          <cell r="D18" t="str">
            <v>ECS</v>
          </cell>
        </row>
        <row r="19">
          <cell r="D19" t="str">
            <v>EEK</v>
          </cell>
        </row>
        <row r="20">
          <cell r="D20" t="str">
            <v>EGP</v>
          </cell>
        </row>
        <row r="21">
          <cell r="D21" t="str">
            <v>EUR</v>
          </cell>
        </row>
        <row r="22">
          <cell r="D22" t="str">
            <v>FIM</v>
          </cell>
        </row>
        <row r="23">
          <cell r="D23" t="str">
            <v>FRF</v>
          </cell>
        </row>
        <row r="24">
          <cell r="D24" t="str">
            <v>DEM</v>
          </cell>
        </row>
        <row r="25">
          <cell r="D25" t="str">
            <v>GRD</v>
          </cell>
        </row>
        <row r="26">
          <cell r="D26" t="str">
            <v>HKD</v>
          </cell>
        </row>
        <row r="27">
          <cell r="D27" t="str">
            <v>HUF</v>
          </cell>
        </row>
        <row r="28">
          <cell r="D28" t="str">
            <v>INR</v>
          </cell>
        </row>
        <row r="29">
          <cell r="D29" t="str">
            <v>IDR</v>
          </cell>
        </row>
        <row r="30">
          <cell r="D30" t="str">
            <v>IRR</v>
          </cell>
        </row>
        <row r="31">
          <cell r="D31" t="str">
            <v>IEP</v>
          </cell>
        </row>
        <row r="32">
          <cell r="D32" t="str">
            <v>ILS</v>
          </cell>
        </row>
        <row r="33">
          <cell r="D33" t="str">
            <v>ITL</v>
          </cell>
        </row>
        <row r="34">
          <cell r="D34" t="str">
            <v>JPY</v>
          </cell>
        </row>
        <row r="35">
          <cell r="D35" t="str">
            <v>KES</v>
          </cell>
        </row>
        <row r="36">
          <cell r="D36" t="str">
            <v>KWD</v>
          </cell>
        </row>
        <row r="37">
          <cell r="D37" t="str">
            <v>LUF</v>
          </cell>
        </row>
        <row r="38">
          <cell r="D38" t="str">
            <v>LVL</v>
          </cell>
        </row>
        <row r="39">
          <cell r="D39" t="str">
            <v>MAD</v>
          </cell>
        </row>
        <row r="40">
          <cell r="D40" t="str">
            <v>MYR</v>
          </cell>
        </row>
        <row r="41">
          <cell r="D41" t="str">
            <v>MTL</v>
          </cell>
        </row>
        <row r="42">
          <cell r="D42" t="str">
            <v>MXN</v>
          </cell>
        </row>
        <row r="43">
          <cell r="D43" t="str">
            <v>NLG</v>
          </cell>
        </row>
        <row r="44">
          <cell r="D44" t="str">
            <v>NZD</v>
          </cell>
        </row>
        <row r="45">
          <cell r="D45" t="str">
            <v>NGN</v>
          </cell>
        </row>
        <row r="46">
          <cell r="D46" t="str">
            <v>NOK</v>
          </cell>
        </row>
        <row r="47">
          <cell r="D47" t="str">
            <v>PYG</v>
          </cell>
        </row>
        <row r="48">
          <cell r="D48" t="str">
            <v>PEN</v>
          </cell>
        </row>
        <row r="49">
          <cell r="D49" t="str">
            <v>PHP</v>
          </cell>
        </row>
        <row r="50">
          <cell r="D50" t="str">
            <v>PLN</v>
          </cell>
        </row>
        <row r="51">
          <cell r="D51" t="str">
            <v>PTE</v>
          </cell>
        </row>
        <row r="52">
          <cell r="D52" t="str">
            <v>ROL</v>
          </cell>
        </row>
        <row r="53">
          <cell r="D53" t="str">
            <v>RUB</v>
          </cell>
        </row>
        <row r="54">
          <cell r="D54" t="str">
            <v>SAR</v>
          </cell>
        </row>
        <row r="55">
          <cell r="D55" t="str">
            <v>SGD</v>
          </cell>
        </row>
        <row r="56">
          <cell r="D56" t="str">
            <v>SKK</v>
          </cell>
        </row>
        <row r="57">
          <cell r="D57" t="str">
            <v>SIT</v>
          </cell>
        </row>
        <row r="58">
          <cell r="D58" t="str">
            <v>ZAR</v>
          </cell>
        </row>
        <row r="59">
          <cell r="D59" t="str">
            <v>KRW</v>
          </cell>
        </row>
        <row r="60">
          <cell r="D60" t="str">
            <v>ESP</v>
          </cell>
        </row>
        <row r="61">
          <cell r="D61" t="str">
            <v>SEK</v>
          </cell>
        </row>
        <row r="62">
          <cell r="D62" t="str">
            <v>CHF</v>
          </cell>
        </row>
        <row r="63">
          <cell r="D63" t="str">
            <v>TWD</v>
          </cell>
        </row>
        <row r="64">
          <cell r="D64" t="str">
            <v>THB</v>
          </cell>
        </row>
        <row r="65">
          <cell r="D65" t="str">
            <v>TND</v>
          </cell>
        </row>
        <row r="66">
          <cell r="D66" t="str">
            <v>TRL</v>
          </cell>
        </row>
        <row r="67">
          <cell r="D67" t="str">
            <v>AED</v>
          </cell>
        </row>
        <row r="68">
          <cell r="D68" t="str">
            <v>GBP</v>
          </cell>
        </row>
        <row r="69">
          <cell r="D69" t="str">
            <v>USD</v>
          </cell>
        </row>
      </sheetData>
      <sheetData sheetId="4" refreshError="1"/>
      <sheetData sheetId="5" refreshError="1"/>
      <sheetData sheetId="6" refreshError="1"/>
      <sheetData sheetId="7" refreshError="1"/>
      <sheetData sheetId="8" refreshError="1"/>
      <sheetData sheetId="9"/>
      <sheetData sheetId="10">
        <row r="24">
          <cell r="G24">
            <v>1</v>
          </cell>
        </row>
        <row r="33">
          <cell r="G33" t="str">
            <v>B</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Devices"/>
      <sheetName val="REV_Dictionary"/>
    </sheetNames>
    <sheetDataSet>
      <sheetData sheetId="0" refreshError="1"/>
      <sheetData sheetId="1">
        <row r="2">
          <cell r="B2" t="str">
            <v>Devices</v>
          </cell>
          <cell r="C2" t="str">
            <v>Package</v>
          </cell>
          <cell r="E2" t="str">
            <v>N</v>
          </cell>
          <cell r="F2" t="str">
            <v>RDSON_25</v>
          </cell>
          <cell r="G2" t="str">
            <v>RDSON_150</v>
          </cell>
          <cell r="H2" t="str">
            <v>a_RON</v>
          </cell>
          <cell r="I2" t="str">
            <v>RTH_JA</v>
          </cell>
          <cell r="J2" t="str">
            <v>RTH_JC</v>
          </cell>
          <cell r="K2" t="str">
            <v>SR Rise</v>
          </cell>
          <cell r="L2" t="str">
            <v>SR Fall</v>
          </cell>
        </row>
        <row r="3">
          <cell r="F3" t="str">
            <v>[mR]</v>
          </cell>
          <cell r="G3" t="str">
            <v>[mR]</v>
          </cell>
          <cell r="H3" t="str">
            <v>[1/K]</v>
          </cell>
          <cell r="I3" t="str">
            <v>[K/W]</v>
          </cell>
          <cell r="J3" t="str">
            <v>[K/W]</v>
          </cell>
          <cell r="K3" t="str">
            <v>[V/µs]</v>
          </cell>
          <cell r="L3" t="str">
            <v>[V/µs]</v>
          </cell>
        </row>
        <row r="5">
          <cell r="B5" t="str">
            <v>Device Templates</v>
          </cell>
          <cell r="C5" t="str">
            <v>Device Templates</v>
          </cell>
          <cell r="E5">
            <v>1</v>
          </cell>
          <cell r="F5">
            <v>4000</v>
          </cell>
          <cell r="G5">
            <v>8000</v>
          </cell>
          <cell r="H5">
            <v>8.0000000000000002E-3</v>
          </cell>
          <cell r="I5">
            <v>100</v>
          </cell>
          <cell r="J5">
            <v>100</v>
          </cell>
          <cell r="K5">
            <v>10</v>
          </cell>
          <cell r="L5">
            <v>10</v>
          </cell>
        </row>
        <row r="6">
          <cell r="B6" t="str">
            <v>Device_Not_In_Table</v>
          </cell>
          <cell r="C6" t="str">
            <v>NA</v>
          </cell>
          <cell r="E6">
            <v>1</v>
          </cell>
          <cell r="F6">
            <v>4000</v>
          </cell>
          <cell r="G6">
            <v>8000</v>
          </cell>
          <cell r="H6">
            <v>8.0000000000000002E-3</v>
          </cell>
          <cell r="I6">
            <v>100</v>
          </cell>
          <cell r="J6">
            <v>100</v>
          </cell>
          <cell r="K6">
            <v>10</v>
          </cell>
          <cell r="L6">
            <v>10</v>
          </cell>
        </row>
        <row r="7">
          <cell r="B7" t="str">
            <v>1_CHANNEL_DEVICE</v>
          </cell>
          <cell r="C7" t="str">
            <v>NA</v>
          </cell>
          <cell r="E7">
            <v>1</v>
          </cell>
          <cell r="F7">
            <v>4000</v>
          </cell>
          <cell r="G7">
            <v>8000</v>
          </cell>
          <cell r="H7">
            <v>8.0000000000000002E-3</v>
          </cell>
          <cell r="I7">
            <v>100</v>
          </cell>
          <cell r="J7">
            <v>100</v>
          </cell>
          <cell r="K7">
            <v>10</v>
          </cell>
          <cell r="L7">
            <v>10</v>
          </cell>
        </row>
        <row r="8">
          <cell r="B8" t="str">
            <v>2_CHANNEL_DEVICE</v>
          </cell>
          <cell r="C8" t="str">
            <v>NA</v>
          </cell>
          <cell r="E8">
            <v>2</v>
          </cell>
          <cell r="F8">
            <v>4000</v>
          </cell>
          <cell r="G8">
            <v>8000</v>
          </cell>
          <cell r="H8">
            <v>8.0000000000000002E-3</v>
          </cell>
          <cell r="I8">
            <v>100</v>
          </cell>
          <cell r="J8">
            <v>100</v>
          </cell>
          <cell r="K8">
            <v>10</v>
          </cell>
          <cell r="L8">
            <v>10</v>
          </cell>
        </row>
        <row r="9">
          <cell r="B9" t="str">
            <v>3_CHANNEL_DEVICE</v>
          </cell>
          <cell r="C9" t="str">
            <v>NA</v>
          </cell>
          <cell r="E9">
            <v>3</v>
          </cell>
          <cell r="F9">
            <v>4000</v>
          </cell>
          <cell r="G9">
            <v>8000</v>
          </cell>
          <cell r="H9">
            <v>8.0000000000000002E-3</v>
          </cell>
          <cell r="I9">
            <v>100</v>
          </cell>
          <cell r="J9">
            <v>100</v>
          </cell>
          <cell r="K9">
            <v>10</v>
          </cell>
          <cell r="L9">
            <v>10</v>
          </cell>
        </row>
        <row r="10">
          <cell r="B10" t="str">
            <v>4_CHANNEL_DEVICE</v>
          </cell>
          <cell r="C10" t="str">
            <v>NA</v>
          </cell>
          <cell r="E10">
            <v>4</v>
          </cell>
          <cell r="F10">
            <v>4000</v>
          </cell>
          <cell r="G10">
            <v>8000</v>
          </cell>
          <cell r="H10">
            <v>8.0000000000000002E-3</v>
          </cell>
          <cell r="I10">
            <v>100</v>
          </cell>
          <cell r="J10">
            <v>100</v>
          </cell>
          <cell r="K10">
            <v>10</v>
          </cell>
          <cell r="L10">
            <v>10</v>
          </cell>
        </row>
        <row r="11">
          <cell r="B11" t="str">
            <v>5_CHANNEL_DEVICE</v>
          </cell>
          <cell r="C11" t="str">
            <v>NA</v>
          </cell>
          <cell r="E11">
            <v>5</v>
          </cell>
          <cell r="F11">
            <v>4000</v>
          </cell>
          <cell r="G11">
            <v>8000</v>
          </cell>
          <cell r="H11">
            <v>8.0000000000000002E-3</v>
          </cell>
          <cell r="I11">
            <v>100</v>
          </cell>
          <cell r="J11">
            <v>100</v>
          </cell>
          <cell r="K11">
            <v>10</v>
          </cell>
          <cell r="L11">
            <v>10</v>
          </cell>
        </row>
        <row r="12">
          <cell r="B12" t="str">
            <v>6_CHANNEL_DEVICE</v>
          </cell>
          <cell r="C12" t="str">
            <v>NA</v>
          </cell>
          <cell r="E12">
            <v>6</v>
          </cell>
          <cell r="F12">
            <v>4000</v>
          </cell>
          <cell r="G12">
            <v>8000</v>
          </cell>
          <cell r="H12">
            <v>8.0000000000000002E-3</v>
          </cell>
          <cell r="I12">
            <v>100</v>
          </cell>
          <cell r="J12">
            <v>100</v>
          </cell>
          <cell r="K12">
            <v>10</v>
          </cell>
          <cell r="L12">
            <v>10</v>
          </cell>
        </row>
        <row r="13">
          <cell r="B13" t="str">
            <v>8_CHANNEL_DEVICE</v>
          </cell>
          <cell r="C13" t="str">
            <v>NA</v>
          </cell>
          <cell r="E13">
            <v>8</v>
          </cell>
          <cell r="F13">
            <v>4000</v>
          </cell>
          <cell r="G13">
            <v>8000</v>
          </cell>
          <cell r="H13">
            <v>8.0000000000000002E-3</v>
          </cell>
          <cell r="I13">
            <v>100</v>
          </cell>
          <cell r="J13">
            <v>100</v>
          </cell>
          <cell r="K13">
            <v>10</v>
          </cell>
          <cell r="L13">
            <v>10</v>
          </cell>
        </row>
        <row r="14">
          <cell r="B14" t="str">
            <v>INFINEON (LS_HIT)</v>
          </cell>
          <cell r="C14" t="str">
            <v>Infineon</v>
          </cell>
          <cell r="E14">
            <v>1</v>
          </cell>
          <cell r="F14">
            <v>4000</v>
          </cell>
          <cell r="G14">
            <v>8000</v>
          </cell>
          <cell r="H14">
            <v>8.0000000000000002E-3</v>
          </cell>
          <cell r="I14">
            <v>100</v>
          </cell>
          <cell r="J14">
            <v>100</v>
          </cell>
          <cell r="K14">
            <v>10</v>
          </cell>
          <cell r="L14">
            <v>10</v>
          </cell>
        </row>
        <row r="15">
          <cell r="B15" t="str">
            <v>BSP75N</v>
          </cell>
          <cell r="C15" t="str">
            <v>PSOT_223_4</v>
          </cell>
          <cell r="E15">
            <v>1</v>
          </cell>
          <cell r="F15">
            <v>675</v>
          </cell>
          <cell r="G15">
            <v>1350</v>
          </cell>
          <cell r="H15">
            <v>8.0000000000000002E-3</v>
          </cell>
          <cell r="I15">
            <v>70</v>
          </cell>
          <cell r="J15">
            <v>10</v>
          </cell>
          <cell r="K15">
            <v>5</v>
          </cell>
          <cell r="L15">
            <v>5</v>
          </cell>
        </row>
        <row r="16">
          <cell r="B16" t="str">
            <v>BSP76</v>
          </cell>
          <cell r="C16" t="str">
            <v>PSOT_223_4</v>
          </cell>
          <cell r="E16">
            <v>1</v>
          </cell>
          <cell r="F16">
            <v>190</v>
          </cell>
          <cell r="G16">
            <v>480</v>
          </cell>
          <cell r="H16">
            <v>1.2210526315789474E-2</v>
          </cell>
          <cell r="I16">
            <v>72</v>
          </cell>
          <cell r="J16">
            <v>17</v>
          </cell>
          <cell r="K16">
            <v>0.4</v>
          </cell>
          <cell r="L16">
            <v>0.4</v>
          </cell>
        </row>
        <row r="17">
          <cell r="B17" t="str">
            <v>BSP77</v>
          </cell>
          <cell r="C17" t="str">
            <v>PSOT_223_4</v>
          </cell>
          <cell r="E17">
            <v>1</v>
          </cell>
          <cell r="F17">
            <v>120</v>
          </cell>
          <cell r="G17">
            <v>240</v>
          </cell>
          <cell r="H17">
            <v>8.0000000000000002E-3</v>
          </cell>
          <cell r="I17">
            <v>72</v>
          </cell>
          <cell r="J17">
            <v>17</v>
          </cell>
          <cell r="K17">
            <v>0.4</v>
          </cell>
          <cell r="L17">
            <v>0.4</v>
          </cell>
        </row>
        <row r="18">
          <cell r="B18" t="str">
            <v>BSP78</v>
          </cell>
          <cell r="C18" t="str">
            <v>PSOT_223_4</v>
          </cell>
          <cell r="E18">
            <v>1</v>
          </cell>
          <cell r="F18">
            <v>60</v>
          </cell>
          <cell r="G18">
            <v>100</v>
          </cell>
          <cell r="H18">
            <v>5.3333333333333332E-3</v>
          </cell>
          <cell r="I18">
            <v>72</v>
          </cell>
          <cell r="J18">
            <v>17</v>
          </cell>
          <cell r="K18">
            <v>0.3</v>
          </cell>
          <cell r="L18">
            <v>0.3</v>
          </cell>
        </row>
        <row r="19">
          <cell r="B19" t="str">
            <v>BTS117</v>
          </cell>
          <cell r="C19" t="str">
            <v>PTO220_3_45</v>
          </cell>
          <cell r="E19">
            <v>1</v>
          </cell>
          <cell r="F19">
            <v>100</v>
          </cell>
          <cell r="G19">
            <v>200</v>
          </cell>
          <cell r="H19">
            <v>8.0000000000000002E-3</v>
          </cell>
          <cell r="I19">
            <v>45</v>
          </cell>
          <cell r="J19">
            <v>2.5</v>
          </cell>
          <cell r="K19">
            <v>0.3</v>
          </cell>
          <cell r="L19">
            <v>0.3</v>
          </cell>
        </row>
        <row r="20">
          <cell r="B20" t="str">
            <v>BTS118D</v>
          </cell>
          <cell r="C20" t="str">
            <v>PTO252_3_11</v>
          </cell>
          <cell r="E20">
            <v>1</v>
          </cell>
          <cell r="F20">
            <v>120</v>
          </cell>
          <cell r="G20">
            <v>240</v>
          </cell>
          <cell r="H20">
            <v>8.0000000000000002E-3</v>
          </cell>
          <cell r="I20">
            <v>55</v>
          </cell>
          <cell r="J20">
            <v>3</v>
          </cell>
          <cell r="K20">
            <v>0.3</v>
          </cell>
          <cell r="L20">
            <v>0.3</v>
          </cell>
        </row>
        <row r="21">
          <cell r="B21" t="str">
            <v>BTS134D</v>
          </cell>
          <cell r="C21" t="str">
            <v>PTO252_3_11</v>
          </cell>
          <cell r="E21">
            <v>1</v>
          </cell>
          <cell r="F21">
            <v>60</v>
          </cell>
          <cell r="G21">
            <v>100</v>
          </cell>
          <cell r="H21">
            <v>5.3333333333333332E-3</v>
          </cell>
          <cell r="I21">
            <v>55</v>
          </cell>
          <cell r="J21">
            <v>1.5</v>
          </cell>
          <cell r="K21">
            <v>0.3</v>
          </cell>
          <cell r="L21">
            <v>0.3</v>
          </cell>
        </row>
        <row r="22">
          <cell r="B22" t="str">
            <v>BTS141</v>
          </cell>
          <cell r="C22" t="str">
            <v>PTO220_3_45</v>
          </cell>
          <cell r="E22">
            <v>1</v>
          </cell>
          <cell r="F22">
            <v>34</v>
          </cell>
          <cell r="G22">
            <v>68</v>
          </cell>
          <cell r="H22">
            <v>8.0000000000000002E-3</v>
          </cell>
          <cell r="I22">
            <v>45</v>
          </cell>
          <cell r="J22">
            <v>0.84</v>
          </cell>
          <cell r="K22">
            <v>0.3</v>
          </cell>
          <cell r="L22">
            <v>0.3</v>
          </cell>
        </row>
        <row r="23">
          <cell r="B23" t="str">
            <v>BTS142D</v>
          </cell>
          <cell r="C23" t="str">
            <v>PTO252_3_11</v>
          </cell>
          <cell r="E23">
            <v>1</v>
          </cell>
          <cell r="F23">
            <v>34</v>
          </cell>
          <cell r="G23">
            <v>68</v>
          </cell>
          <cell r="H23">
            <v>8.0000000000000002E-3</v>
          </cell>
          <cell r="I23">
            <v>55</v>
          </cell>
          <cell r="J23">
            <v>1.1000000000000001</v>
          </cell>
          <cell r="K23">
            <v>0.3</v>
          </cell>
          <cell r="L23">
            <v>0.3</v>
          </cell>
        </row>
        <row r="24">
          <cell r="B24" t="str">
            <v>BTS3408G</v>
          </cell>
          <cell r="C24" t="str">
            <v>PDSO_8_3</v>
          </cell>
          <cell r="E24">
            <v>2</v>
          </cell>
          <cell r="F24">
            <v>550</v>
          </cell>
          <cell r="G24">
            <v>1000</v>
          </cell>
          <cell r="H24">
            <v>6.5454545454545453E-3</v>
          </cell>
          <cell r="I24">
            <v>142</v>
          </cell>
          <cell r="J24">
            <v>10</v>
          </cell>
          <cell r="K24">
            <v>0.3</v>
          </cell>
          <cell r="L24">
            <v>0.3</v>
          </cell>
        </row>
        <row r="25">
          <cell r="B25" t="str">
            <v>BTS3410G</v>
          </cell>
          <cell r="C25" t="str">
            <v>PDSO_8_7</v>
          </cell>
          <cell r="E25">
            <v>2</v>
          </cell>
          <cell r="F25">
            <v>240</v>
          </cell>
          <cell r="G25">
            <v>480</v>
          </cell>
          <cell r="H25">
            <v>8.0000000000000002E-3</v>
          </cell>
          <cell r="I25">
            <v>160</v>
          </cell>
          <cell r="J25">
            <v>30</v>
          </cell>
          <cell r="K25">
            <v>0.3</v>
          </cell>
          <cell r="L25">
            <v>0.3</v>
          </cell>
        </row>
        <row r="26">
          <cell r="B26" t="str">
            <v>INFINEON (MINI_PROFET)</v>
          </cell>
          <cell r="C26" t="str">
            <v>Infineon</v>
          </cell>
          <cell r="E26">
            <v>1</v>
          </cell>
          <cell r="F26">
            <v>4000</v>
          </cell>
          <cell r="G26">
            <v>8000</v>
          </cell>
          <cell r="H26">
            <v>8.0000000000000002E-3</v>
          </cell>
          <cell r="I26">
            <v>100</v>
          </cell>
          <cell r="J26">
            <v>100</v>
          </cell>
          <cell r="K26">
            <v>10</v>
          </cell>
          <cell r="L26">
            <v>10</v>
          </cell>
        </row>
        <row r="27">
          <cell r="B27" t="str">
            <v>BSP772T</v>
          </cell>
          <cell r="C27" t="str">
            <v>NEED</v>
          </cell>
          <cell r="E27">
            <v>1</v>
          </cell>
          <cell r="F27">
            <v>60</v>
          </cell>
          <cell r="G27">
            <v>120</v>
          </cell>
          <cell r="H27">
            <v>8.0000000000000002E-3</v>
          </cell>
          <cell r="I27">
            <v>70</v>
          </cell>
          <cell r="J27">
            <v>10</v>
          </cell>
          <cell r="K27">
            <v>0.7</v>
          </cell>
          <cell r="L27">
            <v>0.7</v>
          </cell>
        </row>
        <row r="28">
          <cell r="B28" t="str">
            <v>INFINEON (HS_PROFET)</v>
          </cell>
          <cell r="C28" t="str">
            <v>Infineon</v>
          </cell>
          <cell r="E28">
            <v>1</v>
          </cell>
          <cell r="F28">
            <v>4000</v>
          </cell>
          <cell r="G28">
            <v>8000</v>
          </cell>
          <cell r="H28">
            <v>8.0000000000000002E-3</v>
          </cell>
          <cell r="I28">
            <v>100</v>
          </cell>
          <cell r="J28">
            <v>100</v>
          </cell>
          <cell r="K28">
            <v>10</v>
          </cell>
          <cell r="L28">
            <v>10</v>
          </cell>
        </row>
        <row r="29">
          <cell r="B29" t="str">
            <v>BTS5210G</v>
          </cell>
          <cell r="C29" t="str">
            <v>NEED</v>
          </cell>
          <cell r="E29">
            <v>2</v>
          </cell>
          <cell r="F29">
            <v>140</v>
          </cell>
          <cell r="G29">
            <v>280</v>
          </cell>
          <cell r="H29">
            <v>8.0000000000000002E-3</v>
          </cell>
          <cell r="I29">
            <v>40</v>
          </cell>
          <cell r="J29">
            <v>15</v>
          </cell>
          <cell r="K29">
            <v>0.25</v>
          </cell>
          <cell r="L29">
            <v>0.25</v>
          </cell>
        </row>
        <row r="30">
          <cell r="B30" t="str">
            <v>BTS5230GS</v>
          </cell>
          <cell r="C30" t="str">
            <v>NEED</v>
          </cell>
          <cell r="E30">
            <v>2</v>
          </cell>
          <cell r="F30">
            <v>140</v>
          </cell>
          <cell r="G30">
            <v>280</v>
          </cell>
          <cell r="H30">
            <v>8.0000000000000002E-3</v>
          </cell>
          <cell r="I30">
            <v>53</v>
          </cell>
          <cell r="J30">
            <v>38</v>
          </cell>
          <cell r="K30">
            <v>0.25</v>
          </cell>
          <cell r="L30">
            <v>0.25</v>
          </cell>
        </row>
        <row r="31">
          <cell r="B31" t="str">
            <v>BTS5234G</v>
          </cell>
          <cell r="C31" t="str">
            <v>NEED</v>
          </cell>
          <cell r="E31">
            <v>2</v>
          </cell>
          <cell r="F31">
            <v>60</v>
          </cell>
          <cell r="G31">
            <v>120</v>
          </cell>
          <cell r="H31">
            <v>8.0000000000000002E-3</v>
          </cell>
          <cell r="I31">
            <v>50</v>
          </cell>
          <cell r="J31">
            <v>35</v>
          </cell>
          <cell r="K31">
            <v>0.25</v>
          </cell>
          <cell r="L31">
            <v>0.25</v>
          </cell>
        </row>
        <row r="32">
          <cell r="B32" t="str">
            <v>BTS5241G</v>
          </cell>
          <cell r="C32" t="str">
            <v>NEED</v>
          </cell>
          <cell r="E32">
            <v>2</v>
          </cell>
          <cell r="F32">
            <v>25</v>
          </cell>
          <cell r="G32">
            <v>50</v>
          </cell>
          <cell r="H32">
            <v>8.0000000000000002E-3</v>
          </cell>
          <cell r="I32">
            <v>44</v>
          </cell>
          <cell r="J32">
            <v>32</v>
          </cell>
          <cell r="K32">
            <v>0.25</v>
          </cell>
          <cell r="L32">
            <v>0.25</v>
          </cell>
        </row>
        <row r="33">
          <cell r="B33" t="str">
            <v>BTS5241L</v>
          </cell>
          <cell r="C33" t="str">
            <v>NEED</v>
          </cell>
          <cell r="E33">
            <v>2</v>
          </cell>
          <cell r="F33">
            <v>25</v>
          </cell>
          <cell r="G33">
            <v>50</v>
          </cell>
          <cell r="H33">
            <v>8.0000000000000002E-3</v>
          </cell>
          <cell r="I33">
            <v>40</v>
          </cell>
          <cell r="J33">
            <v>2.2000000000000002</v>
          </cell>
          <cell r="K33">
            <v>0.25</v>
          </cell>
          <cell r="L33">
            <v>0.25</v>
          </cell>
        </row>
        <row r="34">
          <cell r="B34" t="str">
            <v>BTS5243G</v>
          </cell>
          <cell r="C34" t="str">
            <v>NEED</v>
          </cell>
          <cell r="E34">
            <v>2</v>
          </cell>
          <cell r="F34">
            <v>21</v>
          </cell>
          <cell r="G34">
            <v>42</v>
          </cell>
          <cell r="H34">
            <v>8.0000000000000002E-3</v>
          </cell>
          <cell r="I34">
            <v>44</v>
          </cell>
          <cell r="J34">
            <v>32</v>
          </cell>
          <cell r="K34">
            <v>0.25</v>
          </cell>
          <cell r="L34">
            <v>0.25</v>
          </cell>
        </row>
        <row r="35">
          <cell r="B35" t="str">
            <v>BTS5434G</v>
          </cell>
          <cell r="C35" t="str">
            <v>NEED</v>
          </cell>
          <cell r="E35">
            <v>4</v>
          </cell>
          <cell r="F35">
            <v>60</v>
          </cell>
          <cell r="G35">
            <v>115</v>
          </cell>
          <cell r="H35">
            <v>7.3333333333333332E-3</v>
          </cell>
          <cell r="I35">
            <v>44</v>
          </cell>
          <cell r="J35">
            <v>30</v>
          </cell>
          <cell r="K35">
            <v>0.25</v>
          </cell>
          <cell r="L35">
            <v>0.25</v>
          </cell>
        </row>
        <row r="36">
          <cell r="B36" t="str">
            <v>BTS5441G</v>
          </cell>
          <cell r="C36" t="str">
            <v>NEED</v>
          </cell>
          <cell r="E36">
            <v>4</v>
          </cell>
          <cell r="F36">
            <v>25</v>
          </cell>
          <cell r="G36">
            <v>50</v>
          </cell>
          <cell r="H36">
            <v>8.0000000000000002E-3</v>
          </cell>
          <cell r="I36">
            <v>40</v>
          </cell>
          <cell r="J36">
            <v>30</v>
          </cell>
          <cell r="K36">
            <v>0.25</v>
          </cell>
          <cell r="L36">
            <v>0.25</v>
          </cell>
        </row>
        <row r="37">
          <cell r="B37" t="str">
            <v>BTS6133D</v>
          </cell>
          <cell r="C37" t="str">
            <v>NEED</v>
          </cell>
          <cell r="E37">
            <v>1</v>
          </cell>
          <cell r="F37">
            <v>12</v>
          </cell>
          <cell r="G37">
            <v>21</v>
          </cell>
          <cell r="H37">
            <v>6.0000000000000001E-3</v>
          </cell>
          <cell r="I37">
            <v>45</v>
          </cell>
          <cell r="J37">
            <v>1.1000000000000001</v>
          </cell>
          <cell r="K37">
            <v>0.3</v>
          </cell>
          <cell r="L37">
            <v>0.3</v>
          </cell>
        </row>
        <row r="38">
          <cell r="B38" t="str">
            <v>BTS6142D</v>
          </cell>
          <cell r="C38" t="str">
            <v>NEED</v>
          </cell>
          <cell r="E38">
            <v>1</v>
          </cell>
          <cell r="F38">
            <v>12</v>
          </cell>
          <cell r="G38">
            <v>22</v>
          </cell>
          <cell r="H38">
            <v>6.6666666666666671E-3</v>
          </cell>
          <cell r="I38">
            <v>45</v>
          </cell>
          <cell r="J38">
            <v>1.3</v>
          </cell>
          <cell r="K38">
            <v>0.3</v>
          </cell>
          <cell r="L38">
            <v>0.3</v>
          </cell>
        </row>
        <row r="39">
          <cell r="B39" t="str">
            <v>BTS6143D</v>
          </cell>
          <cell r="C39" t="str">
            <v>NEED</v>
          </cell>
          <cell r="E39">
            <v>1</v>
          </cell>
          <cell r="F39">
            <v>10</v>
          </cell>
          <cell r="G39">
            <v>18</v>
          </cell>
          <cell r="H39">
            <v>6.4000000000000003E-3</v>
          </cell>
          <cell r="I39">
            <v>45</v>
          </cell>
          <cell r="J39">
            <v>1.1000000000000001</v>
          </cell>
          <cell r="K39">
            <v>0.25</v>
          </cell>
          <cell r="L39">
            <v>0.25</v>
          </cell>
        </row>
        <row r="40">
          <cell r="B40" t="str">
            <v>BTS6144P</v>
          </cell>
          <cell r="C40" t="str">
            <v>NEED</v>
          </cell>
          <cell r="E40">
            <v>1</v>
          </cell>
          <cell r="F40">
            <v>9</v>
          </cell>
          <cell r="G40">
            <v>17</v>
          </cell>
          <cell r="H40">
            <v>7.1111111111111115E-3</v>
          </cell>
          <cell r="I40">
            <v>33</v>
          </cell>
          <cell r="J40">
            <v>0.75</v>
          </cell>
          <cell r="K40">
            <v>0.3</v>
          </cell>
          <cell r="L40">
            <v>0.3</v>
          </cell>
        </row>
        <row r="41">
          <cell r="B41" t="str">
            <v>BTS650P</v>
          </cell>
          <cell r="C41" t="str">
            <v>NEED</v>
          </cell>
          <cell r="E41">
            <v>1</v>
          </cell>
          <cell r="F41">
            <v>6</v>
          </cell>
          <cell r="G41">
            <v>10.5</v>
          </cell>
          <cell r="H41">
            <v>6.0000000000000001E-3</v>
          </cell>
          <cell r="I41">
            <v>39</v>
          </cell>
          <cell r="J41">
            <v>0.75</v>
          </cell>
          <cell r="K41">
            <v>1.1000000000000001</v>
          </cell>
          <cell r="L41">
            <v>1.1000000000000001</v>
          </cell>
        </row>
        <row r="42">
          <cell r="B42" t="str">
            <v>BTS650P_2s</v>
          </cell>
          <cell r="C42" t="str">
            <v>NEED</v>
          </cell>
          <cell r="E42">
            <v>1</v>
          </cell>
          <cell r="F42">
            <v>6</v>
          </cell>
          <cell r="G42">
            <v>10.5</v>
          </cell>
          <cell r="H42">
            <v>6.0000000000000001E-3</v>
          </cell>
          <cell r="I42">
            <v>5</v>
          </cell>
          <cell r="J42">
            <v>0.75</v>
          </cell>
          <cell r="K42">
            <v>1.1000000000000001</v>
          </cell>
          <cell r="L42">
            <v>1.1000000000000001</v>
          </cell>
        </row>
        <row r="43">
          <cell r="B43" t="str">
            <v>BTS650P_8s</v>
          </cell>
          <cell r="C43" t="str">
            <v>NEED</v>
          </cell>
          <cell r="E43">
            <v>1</v>
          </cell>
          <cell r="F43">
            <v>6</v>
          </cell>
          <cell r="G43">
            <v>10.5</v>
          </cell>
          <cell r="H43">
            <v>6.0000000000000001E-3</v>
          </cell>
          <cell r="I43">
            <v>10</v>
          </cell>
          <cell r="J43">
            <v>0.75</v>
          </cell>
          <cell r="K43">
            <v>1.1000000000000001</v>
          </cell>
          <cell r="L43">
            <v>1.1000000000000001</v>
          </cell>
        </row>
        <row r="44">
          <cell r="B44" t="str">
            <v>BTS716G</v>
          </cell>
          <cell r="C44" t="str">
            <v>PDSO_20</v>
          </cell>
          <cell r="E44">
            <v>4</v>
          </cell>
          <cell r="F44">
            <v>140</v>
          </cell>
          <cell r="G44">
            <v>280</v>
          </cell>
          <cell r="H44">
            <v>8.0000000000000002E-3</v>
          </cell>
          <cell r="I44">
            <v>35</v>
          </cell>
          <cell r="J44">
            <v>17</v>
          </cell>
          <cell r="K44">
            <v>0.2</v>
          </cell>
          <cell r="L44">
            <v>0.2</v>
          </cell>
        </row>
        <row r="45">
          <cell r="B45" t="str">
            <v>INFINEON (SPOC)</v>
          </cell>
          <cell r="C45" t="str">
            <v>Infineon (SPOC)</v>
          </cell>
          <cell r="E45">
            <v>1</v>
          </cell>
          <cell r="F45">
            <v>4000</v>
          </cell>
          <cell r="G45">
            <v>8000</v>
          </cell>
          <cell r="H45">
            <v>8.0000000000000002E-3</v>
          </cell>
          <cell r="I45">
            <v>100</v>
          </cell>
          <cell r="J45">
            <v>100</v>
          </cell>
          <cell r="K45">
            <v>10</v>
          </cell>
          <cell r="L45">
            <v>10</v>
          </cell>
        </row>
        <row r="46">
          <cell r="B46" t="str">
            <v>SPOC_25mOhm</v>
          </cell>
          <cell r="C46" t="str">
            <v>PDSO_36_FP</v>
          </cell>
          <cell r="E46">
            <v>5</v>
          </cell>
          <cell r="F46">
            <v>25</v>
          </cell>
          <cell r="G46">
            <v>50</v>
          </cell>
          <cell r="H46">
            <v>8.0000000000000002E-3</v>
          </cell>
          <cell r="I46">
            <v>40</v>
          </cell>
          <cell r="J46">
            <v>20</v>
          </cell>
          <cell r="K46">
            <v>0.3</v>
          </cell>
          <cell r="L46">
            <v>0.3</v>
          </cell>
        </row>
        <row r="47">
          <cell r="B47" t="str">
            <v>SPOC_40mOhm</v>
          </cell>
          <cell r="C47" t="str">
            <v>PDSO_36_FP</v>
          </cell>
          <cell r="E47">
            <v>5</v>
          </cell>
          <cell r="F47">
            <v>40</v>
          </cell>
          <cell r="G47">
            <v>80</v>
          </cell>
          <cell r="H47">
            <v>8.0000000000000002E-3</v>
          </cell>
          <cell r="I47">
            <v>40</v>
          </cell>
          <cell r="J47">
            <v>20</v>
          </cell>
          <cell r="K47">
            <v>0.3</v>
          </cell>
          <cell r="L47">
            <v>0.3</v>
          </cell>
        </row>
        <row r="48">
          <cell r="B48" t="str">
            <v>SPOC_100mOhm</v>
          </cell>
          <cell r="C48" t="str">
            <v>PDSO_36_FP</v>
          </cell>
          <cell r="E48">
            <v>5</v>
          </cell>
          <cell r="F48">
            <v>100</v>
          </cell>
          <cell r="G48">
            <v>200</v>
          </cell>
          <cell r="H48">
            <v>8.0000000000000002E-3</v>
          </cell>
          <cell r="I48">
            <v>40</v>
          </cell>
          <cell r="J48">
            <v>20</v>
          </cell>
          <cell r="K48">
            <v>0.3</v>
          </cell>
          <cell r="L48">
            <v>0.3</v>
          </cell>
        </row>
        <row r="49">
          <cell r="B49" t="str">
            <v>NXP (IPOC)</v>
          </cell>
          <cell r="C49" t="str">
            <v>IPOC</v>
          </cell>
          <cell r="E49">
            <v>1</v>
          </cell>
          <cell r="F49">
            <v>4000</v>
          </cell>
          <cell r="G49">
            <v>8000</v>
          </cell>
          <cell r="H49">
            <v>8.0000000000000002E-3</v>
          </cell>
          <cell r="I49">
            <v>100</v>
          </cell>
          <cell r="J49">
            <v>100</v>
          </cell>
          <cell r="K49">
            <v>10</v>
          </cell>
          <cell r="L49">
            <v>10</v>
          </cell>
        </row>
        <row r="50">
          <cell r="B50" t="str">
            <v xml:space="preserve"> 5mOhm_1X</v>
          </cell>
          <cell r="C50" t="str">
            <v>D2PAK</v>
          </cell>
          <cell r="E50">
            <v>1</v>
          </cell>
          <cell r="F50">
            <v>5</v>
          </cell>
          <cell r="G50">
            <v>9</v>
          </cell>
          <cell r="H50">
            <v>6.4000000000000003E-3</v>
          </cell>
          <cell r="I50">
            <v>30</v>
          </cell>
          <cell r="J50">
            <v>2</v>
          </cell>
          <cell r="K50">
            <v>0.3</v>
          </cell>
          <cell r="L50">
            <v>0.3</v>
          </cell>
        </row>
        <row r="51">
          <cell r="B51" t="str">
            <v xml:space="preserve"> 6mOhm_1X</v>
          </cell>
          <cell r="C51" t="str">
            <v>D2PAK</v>
          </cell>
          <cell r="E51">
            <v>1</v>
          </cell>
          <cell r="F51">
            <v>6</v>
          </cell>
          <cell r="G51">
            <v>10.8</v>
          </cell>
          <cell r="H51">
            <v>6.4000000000000012E-3</v>
          </cell>
          <cell r="I51">
            <v>30</v>
          </cell>
          <cell r="J51">
            <v>2</v>
          </cell>
          <cell r="K51">
            <v>0.3</v>
          </cell>
          <cell r="L51">
            <v>0.3</v>
          </cell>
        </row>
        <row r="52">
          <cell r="B52" t="str">
            <v xml:space="preserve"> 8mOhm_1X</v>
          </cell>
          <cell r="C52" t="str">
            <v>D2PAK</v>
          </cell>
          <cell r="E52">
            <v>1</v>
          </cell>
          <cell r="F52">
            <v>8</v>
          </cell>
          <cell r="G52">
            <v>14.4</v>
          </cell>
          <cell r="H52">
            <v>6.4000000000000003E-3</v>
          </cell>
          <cell r="I52">
            <v>30</v>
          </cell>
          <cell r="J52">
            <v>2</v>
          </cell>
          <cell r="K52">
            <v>0.3</v>
          </cell>
          <cell r="L52">
            <v>0.3</v>
          </cell>
        </row>
        <row r="53">
          <cell r="B53" t="str">
            <v>10mOhm_1X</v>
          </cell>
          <cell r="C53" t="str">
            <v>D2PAK</v>
          </cell>
          <cell r="E53">
            <v>1</v>
          </cell>
          <cell r="F53">
            <v>10</v>
          </cell>
          <cell r="G53">
            <v>18</v>
          </cell>
          <cell r="H53">
            <v>6.4000000000000003E-3</v>
          </cell>
          <cell r="I53">
            <v>30</v>
          </cell>
          <cell r="J53">
            <v>2</v>
          </cell>
          <cell r="K53">
            <v>0.3</v>
          </cell>
          <cell r="L53">
            <v>0.3</v>
          </cell>
        </row>
        <row r="54">
          <cell r="B54" t="str">
            <v>12mOhm_1X</v>
          </cell>
          <cell r="C54" t="str">
            <v>D2PAK</v>
          </cell>
          <cell r="E54">
            <v>1</v>
          </cell>
          <cell r="F54">
            <v>12</v>
          </cell>
          <cell r="G54">
            <v>21.6</v>
          </cell>
          <cell r="H54">
            <v>6.4000000000000012E-3</v>
          </cell>
          <cell r="I54">
            <v>30</v>
          </cell>
          <cell r="J54">
            <v>2</v>
          </cell>
          <cell r="K54">
            <v>0.3</v>
          </cell>
          <cell r="L54">
            <v>0.3</v>
          </cell>
        </row>
        <row r="55">
          <cell r="B55" t="str">
            <v>15mOhm_1X</v>
          </cell>
          <cell r="C55" t="str">
            <v>D2PAK</v>
          </cell>
          <cell r="E55">
            <v>1</v>
          </cell>
          <cell r="F55">
            <v>15</v>
          </cell>
          <cell r="G55">
            <v>27</v>
          </cell>
          <cell r="H55">
            <v>6.4000000000000003E-3</v>
          </cell>
          <cell r="I55">
            <v>30</v>
          </cell>
          <cell r="J55">
            <v>2</v>
          </cell>
          <cell r="K55">
            <v>0.3</v>
          </cell>
          <cell r="L55">
            <v>0.3</v>
          </cell>
        </row>
        <row r="56">
          <cell r="B56" t="str">
            <v>20mOhm_1X</v>
          </cell>
          <cell r="C56" t="str">
            <v>D2PAK</v>
          </cell>
          <cell r="E56">
            <v>1</v>
          </cell>
          <cell r="F56">
            <v>20</v>
          </cell>
          <cell r="G56">
            <v>36</v>
          </cell>
          <cell r="H56">
            <v>6.4000000000000003E-3</v>
          </cell>
          <cell r="I56">
            <v>30</v>
          </cell>
          <cell r="J56">
            <v>2</v>
          </cell>
          <cell r="K56">
            <v>0.3</v>
          </cell>
          <cell r="L56">
            <v>0.3</v>
          </cell>
        </row>
        <row r="57">
          <cell r="B57" t="str">
            <v>25mOhm_1X</v>
          </cell>
          <cell r="C57" t="str">
            <v>D2PAK</v>
          </cell>
          <cell r="E57">
            <v>1</v>
          </cell>
          <cell r="F57">
            <v>25</v>
          </cell>
          <cell r="G57">
            <v>45</v>
          </cell>
          <cell r="H57">
            <v>6.4000000000000003E-3</v>
          </cell>
          <cell r="I57">
            <v>30</v>
          </cell>
          <cell r="J57">
            <v>2</v>
          </cell>
          <cell r="K57">
            <v>0.3</v>
          </cell>
          <cell r="L57">
            <v>0.3</v>
          </cell>
        </row>
        <row r="58">
          <cell r="B58" t="str">
            <v>8mOhm_2X</v>
          </cell>
          <cell r="C58" t="str">
            <v>SO20</v>
          </cell>
          <cell r="E58">
            <v>2</v>
          </cell>
          <cell r="F58">
            <v>8</v>
          </cell>
          <cell r="G58">
            <v>14.4</v>
          </cell>
          <cell r="H58">
            <v>6.4000000000000003E-3</v>
          </cell>
          <cell r="I58">
            <v>45</v>
          </cell>
          <cell r="J58">
            <v>15</v>
          </cell>
          <cell r="K58">
            <v>0.3</v>
          </cell>
          <cell r="L58">
            <v>0.3</v>
          </cell>
        </row>
        <row r="59">
          <cell r="B59" t="str">
            <v>10mOhm_2X</v>
          </cell>
          <cell r="C59" t="str">
            <v>SO20</v>
          </cell>
          <cell r="E59">
            <v>2</v>
          </cell>
          <cell r="F59">
            <v>10</v>
          </cell>
          <cell r="G59">
            <v>18</v>
          </cell>
          <cell r="H59">
            <v>6.4000000000000003E-3</v>
          </cell>
          <cell r="I59">
            <v>45</v>
          </cell>
          <cell r="J59">
            <v>15</v>
          </cell>
          <cell r="K59">
            <v>0.3</v>
          </cell>
          <cell r="L59">
            <v>0.3</v>
          </cell>
        </row>
        <row r="60">
          <cell r="B60" t="str">
            <v>12mOhm_2X</v>
          </cell>
          <cell r="C60" t="str">
            <v>SO20</v>
          </cell>
          <cell r="E60">
            <v>2</v>
          </cell>
          <cell r="F60">
            <v>12</v>
          </cell>
          <cell r="G60">
            <v>21.6</v>
          </cell>
          <cell r="H60">
            <v>6.4000000000000012E-3</v>
          </cell>
          <cell r="I60">
            <v>45</v>
          </cell>
          <cell r="J60">
            <v>15</v>
          </cell>
          <cell r="K60">
            <v>0.3</v>
          </cell>
          <cell r="L60">
            <v>0.3</v>
          </cell>
        </row>
        <row r="61">
          <cell r="B61" t="str">
            <v>15mOhm_2X</v>
          </cell>
          <cell r="C61" t="str">
            <v>SO20</v>
          </cell>
          <cell r="E61">
            <v>2</v>
          </cell>
          <cell r="F61">
            <v>15</v>
          </cell>
          <cell r="G61">
            <v>27</v>
          </cell>
          <cell r="H61">
            <v>6.4000000000000003E-3</v>
          </cell>
          <cell r="I61">
            <v>45</v>
          </cell>
          <cell r="J61">
            <v>15</v>
          </cell>
          <cell r="K61">
            <v>0.3</v>
          </cell>
          <cell r="L61">
            <v>0.3</v>
          </cell>
        </row>
        <row r="62">
          <cell r="B62" t="str">
            <v>20mOhm_2X</v>
          </cell>
          <cell r="C62" t="str">
            <v>SO20</v>
          </cell>
          <cell r="E62">
            <v>2</v>
          </cell>
          <cell r="F62">
            <v>20</v>
          </cell>
          <cell r="G62">
            <v>36</v>
          </cell>
          <cell r="H62">
            <v>6.4000000000000003E-3</v>
          </cell>
          <cell r="I62">
            <v>45</v>
          </cell>
          <cell r="J62">
            <v>15</v>
          </cell>
          <cell r="K62">
            <v>0.3</v>
          </cell>
          <cell r="L62">
            <v>0.3</v>
          </cell>
        </row>
        <row r="63">
          <cell r="B63" t="str">
            <v>25mOhm_2X</v>
          </cell>
          <cell r="C63" t="str">
            <v>SO20</v>
          </cell>
          <cell r="E63">
            <v>2</v>
          </cell>
          <cell r="F63">
            <v>25</v>
          </cell>
          <cell r="G63">
            <v>45</v>
          </cell>
          <cell r="H63">
            <v>6.4000000000000003E-3</v>
          </cell>
          <cell r="I63">
            <v>45</v>
          </cell>
          <cell r="J63">
            <v>15</v>
          </cell>
          <cell r="K63">
            <v>0.3</v>
          </cell>
          <cell r="L63">
            <v>0.3</v>
          </cell>
        </row>
        <row r="64">
          <cell r="B64" t="str">
            <v>30mOhm_2X</v>
          </cell>
          <cell r="C64" t="str">
            <v>SO20</v>
          </cell>
          <cell r="E64">
            <v>2</v>
          </cell>
          <cell r="F64">
            <v>30</v>
          </cell>
          <cell r="G64">
            <v>54</v>
          </cell>
          <cell r="H64">
            <v>6.4000000000000003E-3</v>
          </cell>
          <cell r="I64">
            <v>45</v>
          </cell>
          <cell r="J64">
            <v>15</v>
          </cell>
          <cell r="K64">
            <v>0.3</v>
          </cell>
          <cell r="L64">
            <v>0.3</v>
          </cell>
        </row>
        <row r="65">
          <cell r="B65" t="str">
            <v>35mOhm_2X</v>
          </cell>
          <cell r="C65" t="str">
            <v>SO20</v>
          </cell>
          <cell r="E65">
            <v>2</v>
          </cell>
          <cell r="F65">
            <v>35</v>
          </cell>
          <cell r="G65">
            <v>63</v>
          </cell>
          <cell r="H65">
            <v>6.4000000000000003E-3</v>
          </cell>
          <cell r="I65">
            <v>45</v>
          </cell>
          <cell r="J65">
            <v>15</v>
          </cell>
          <cell r="K65">
            <v>0.3</v>
          </cell>
          <cell r="L65">
            <v>0.3</v>
          </cell>
        </row>
        <row r="66">
          <cell r="B66" t="str">
            <v>50mOhm_2X</v>
          </cell>
          <cell r="C66" t="str">
            <v>SO20</v>
          </cell>
          <cell r="E66">
            <v>2</v>
          </cell>
          <cell r="F66">
            <v>50</v>
          </cell>
          <cell r="G66">
            <v>90</v>
          </cell>
          <cell r="H66">
            <v>6.4000000000000003E-3</v>
          </cell>
          <cell r="I66">
            <v>45</v>
          </cell>
          <cell r="J66">
            <v>15</v>
          </cell>
          <cell r="K66">
            <v>0.3</v>
          </cell>
          <cell r="L66">
            <v>0.3</v>
          </cell>
        </row>
        <row r="67">
          <cell r="B67" t="str">
            <v>65mOhm_2X</v>
          </cell>
          <cell r="C67" t="str">
            <v>SO20</v>
          </cell>
          <cell r="E67">
            <v>2</v>
          </cell>
          <cell r="F67">
            <v>65</v>
          </cell>
          <cell r="G67">
            <v>117</v>
          </cell>
          <cell r="H67">
            <v>6.4000000000000003E-3</v>
          </cell>
          <cell r="I67">
            <v>45</v>
          </cell>
          <cell r="J67">
            <v>15</v>
          </cell>
          <cell r="K67">
            <v>0.3</v>
          </cell>
          <cell r="L67">
            <v>0.3</v>
          </cell>
        </row>
        <row r="68">
          <cell r="B68" t="str">
            <v>100mOhm_2X</v>
          </cell>
          <cell r="C68" t="str">
            <v>SO20</v>
          </cell>
          <cell r="E68">
            <v>2</v>
          </cell>
          <cell r="F68">
            <v>100</v>
          </cell>
          <cell r="G68">
            <v>180</v>
          </cell>
          <cell r="H68">
            <v>6.4000000000000003E-3</v>
          </cell>
          <cell r="I68">
            <v>45</v>
          </cell>
          <cell r="J68">
            <v>15</v>
          </cell>
          <cell r="K68">
            <v>0.3</v>
          </cell>
          <cell r="L68">
            <v>0.3</v>
          </cell>
        </row>
        <row r="69">
          <cell r="B69" t="str">
            <v>8mOhm_3X</v>
          </cell>
          <cell r="C69" t="str">
            <v>SO28</v>
          </cell>
          <cell r="E69">
            <v>3</v>
          </cell>
          <cell r="F69">
            <v>8</v>
          </cell>
          <cell r="G69">
            <v>14.4</v>
          </cell>
          <cell r="H69">
            <v>6.4000000000000003E-3</v>
          </cell>
          <cell r="I69">
            <v>45</v>
          </cell>
          <cell r="J69">
            <v>10</v>
          </cell>
          <cell r="K69">
            <v>0.3</v>
          </cell>
          <cell r="L69">
            <v>0.3</v>
          </cell>
        </row>
        <row r="70">
          <cell r="B70" t="str">
            <v>10mOhm_3X</v>
          </cell>
          <cell r="C70" t="str">
            <v>SO28</v>
          </cell>
          <cell r="E70">
            <v>3</v>
          </cell>
          <cell r="F70">
            <v>10</v>
          </cell>
          <cell r="G70">
            <v>18</v>
          </cell>
          <cell r="H70">
            <v>6.4000000000000003E-3</v>
          </cell>
          <cell r="I70">
            <v>45</v>
          </cell>
          <cell r="J70">
            <v>10</v>
          </cell>
          <cell r="K70">
            <v>0.3</v>
          </cell>
          <cell r="L70">
            <v>0.3</v>
          </cell>
        </row>
        <row r="71">
          <cell r="B71" t="str">
            <v>15mOhm_3X</v>
          </cell>
          <cell r="C71" t="str">
            <v>SO28</v>
          </cell>
          <cell r="E71">
            <v>3</v>
          </cell>
          <cell r="F71">
            <v>15</v>
          </cell>
          <cell r="G71">
            <v>27</v>
          </cell>
          <cell r="H71">
            <v>6.4000000000000003E-3</v>
          </cell>
          <cell r="I71">
            <v>45</v>
          </cell>
          <cell r="J71">
            <v>10</v>
          </cell>
          <cell r="K71">
            <v>0.3</v>
          </cell>
          <cell r="L71">
            <v>0.3</v>
          </cell>
        </row>
        <row r="72">
          <cell r="B72" t="str">
            <v>20mOhm_3X</v>
          </cell>
          <cell r="C72" t="str">
            <v>SO28</v>
          </cell>
          <cell r="E72">
            <v>3</v>
          </cell>
          <cell r="F72">
            <v>20</v>
          </cell>
          <cell r="G72">
            <v>36</v>
          </cell>
          <cell r="H72">
            <v>6.4000000000000003E-3</v>
          </cell>
          <cell r="I72">
            <v>45</v>
          </cell>
          <cell r="J72">
            <v>10</v>
          </cell>
          <cell r="K72">
            <v>0.3</v>
          </cell>
          <cell r="L72">
            <v>0.3</v>
          </cell>
        </row>
        <row r="73">
          <cell r="B73" t="str">
            <v>25mOhm_3X</v>
          </cell>
          <cell r="C73" t="str">
            <v>SO28</v>
          </cell>
          <cell r="E73">
            <v>3</v>
          </cell>
          <cell r="F73">
            <v>25</v>
          </cell>
          <cell r="G73">
            <v>45</v>
          </cell>
          <cell r="H73">
            <v>6.4000000000000003E-3</v>
          </cell>
          <cell r="I73">
            <v>45</v>
          </cell>
          <cell r="J73">
            <v>10</v>
          </cell>
          <cell r="K73">
            <v>0.3</v>
          </cell>
          <cell r="L73">
            <v>0.3</v>
          </cell>
        </row>
        <row r="74">
          <cell r="B74" t="str">
            <v>35mOhm_3X</v>
          </cell>
          <cell r="C74" t="str">
            <v>SO28</v>
          </cell>
          <cell r="E74">
            <v>3</v>
          </cell>
          <cell r="F74">
            <v>35</v>
          </cell>
          <cell r="G74">
            <v>63</v>
          </cell>
          <cell r="H74">
            <v>6.4000000000000003E-3</v>
          </cell>
          <cell r="I74">
            <v>45</v>
          </cell>
          <cell r="J74">
            <v>10</v>
          </cell>
          <cell r="K74">
            <v>0.3</v>
          </cell>
          <cell r="L74">
            <v>0.3</v>
          </cell>
        </row>
        <row r="75">
          <cell r="B75" t="str">
            <v>50mOhm_3X</v>
          </cell>
          <cell r="C75" t="str">
            <v>SO28</v>
          </cell>
          <cell r="E75">
            <v>3</v>
          </cell>
          <cell r="F75">
            <v>50</v>
          </cell>
          <cell r="G75">
            <v>90</v>
          </cell>
          <cell r="H75">
            <v>6.4000000000000003E-3</v>
          </cell>
          <cell r="I75">
            <v>45</v>
          </cell>
          <cell r="J75">
            <v>10</v>
          </cell>
          <cell r="K75">
            <v>0.3</v>
          </cell>
          <cell r="L75">
            <v>0.3</v>
          </cell>
        </row>
        <row r="76">
          <cell r="B76" t="str">
            <v>100mOhm_3X</v>
          </cell>
          <cell r="C76" t="str">
            <v>SO28</v>
          </cell>
          <cell r="E76">
            <v>3</v>
          </cell>
          <cell r="F76">
            <v>100</v>
          </cell>
          <cell r="G76">
            <v>180</v>
          </cell>
          <cell r="H76">
            <v>6.4000000000000003E-3</v>
          </cell>
          <cell r="I76">
            <v>45</v>
          </cell>
          <cell r="J76">
            <v>10</v>
          </cell>
          <cell r="K76">
            <v>0.3</v>
          </cell>
          <cell r="L76">
            <v>0.3</v>
          </cell>
        </row>
        <row r="77">
          <cell r="B77" t="str">
            <v>NXP (IPOC 85%)</v>
          </cell>
          <cell r="C77" t="str">
            <v>IPOC (85%)</v>
          </cell>
          <cell r="E77">
            <v>1</v>
          </cell>
          <cell r="F77">
            <v>4000</v>
          </cell>
          <cell r="G77">
            <v>8000</v>
          </cell>
          <cell r="H77">
            <v>8.0000000000000002E-3</v>
          </cell>
          <cell r="I77">
            <v>100</v>
          </cell>
          <cell r="J77">
            <v>100</v>
          </cell>
          <cell r="K77">
            <v>10</v>
          </cell>
          <cell r="L77">
            <v>10</v>
          </cell>
        </row>
        <row r="78">
          <cell r="B78" t="str">
            <v>5mOhm_1X_85</v>
          </cell>
          <cell r="C78" t="str">
            <v>D2PAK</v>
          </cell>
          <cell r="E78">
            <v>1</v>
          </cell>
          <cell r="F78">
            <v>4.25</v>
          </cell>
          <cell r="G78">
            <v>7.65</v>
          </cell>
          <cell r="H78">
            <v>6.4000000000000003E-3</v>
          </cell>
          <cell r="I78">
            <v>30</v>
          </cell>
          <cell r="J78">
            <v>2</v>
          </cell>
          <cell r="K78">
            <v>0.3</v>
          </cell>
          <cell r="L78">
            <v>0.3</v>
          </cell>
        </row>
        <row r="79">
          <cell r="B79" t="str">
            <v>6mOhm_1X_85</v>
          </cell>
          <cell r="C79" t="str">
            <v>D2PAK</v>
          </cell>
          <cell r="E79">
            <v>1</v>
          </cell>
          <cell r="F79">
            <v>5.0999999999999996</v>
          </cell>
          <cell r="G79">
            <v>9.18</v>
          </cell>
          <cell r="H79">
            <v>6.4000000000000003E-3</v>
          </cell>
          <cell r="I79">
            <v>30</v>
          </cell>
          <cell r="J79">
            <v>2</v>
          </cell>
          <cell r="K79">
            <v>0.3</v>
          </cell>
          <cell r="L79">
            <v>0.3</v>
          </cell>
        </row>
        <row r="80">
          <cell r="B80" t="str">
            <v>8mOhm_1X_85</v>
          </cell>
          <cell r="C80" t="str">
            <v>D2PAK</v>
          </cell>
          <cell r="E80">
            <v>1</v>
          </cell>
          <cell r="F80">
            <v>6.8</v>
          </cell>
          <cell r="G80">
            <v>12.24</v>
          </cell>
          <cell r="H80">
            <v>6.4000000000000003E-3</v>
          </cell>
          <cell r="I80">
            <v>30</v>
          </cell>
          <cell r="J80">
            <v>2</v>
          </cell>
          <cell r="K80">
            <v>0.3</v>
          </cell>
          <cell r="L80">
            <v>0.3</v>
          </cell>
        </row>
        <row r="81">
          <cell r="B81" t="str">
            <v>10mOhm_1X_85</v>
          </cell>
          <cell r="C81" t="str">
            <v>D2PAK</v>
          </cell>
          <cell r="E81">
            <v>1</v>
          </cell>
          <cell r="F81">
            <v>8.5</v>
          </cell>
          <cell r="G81">
            <v>15.3</v>
          </cell>
          <cell r="H81">
            <v>6.4000000000000003E-3</v>
          </cell>
          <cell r="I81">
            <v>30</v>
          </cell>
          <cell r="J81">
            <v>2</v>
          </cell>
          <cell r="K81">
            <v>0.3</v>
          </cell>
          <cell r="L81">
            <v>0.3</v>
          </cell>
        </row>
        <row r="82">
          <cell r="B82" t="str">
            <v>15mOhm_1X_85</v>
          </cell>
          <cell r="C82" t="str">
            <v>D2PAK</v>
          </cell>
          <cell r="E82">
            <v>1</v>
          </cell>
          <cell r="F82">
            <v>12.8</v>
          </cell>
          <cell r="G82">
            <v>23.04</v>
          </cell>
          <cell r="H82">
            <v>6.3999999999999994E-3</v>
          </cell>
          <cell r="I82">
            <v>30</v>
          </cell>
          <cell r="J82">
            <v>2</v>
          </cell>
          <cell r="K82">
            <v>0.3</v>
          </cell>
          <cell r="L82">
            <v>0.3</v>
          </cell>
        </row>
        <row r="83">
          <cell r="B83" t="str">
            <v>20mOhm_1X_85</v>
          </cell>
          <cell r="C83" t="str">
            <v>D2PAK</v>
          </cell>
          <cell r="E83">
            <v>1</v>
          </cell>
          <cell r="F83">
            <v>17</v>
          </cell>
          <cell r="G83">
            <v>30.6</v>
          </cell>
          <cell r="H83">
            <v>6.4000000000000003E-3</v>
          </cell>
          <cell r="I83">
            <v>30</v>
          </cell>
          <cell r="J83">
            <v>2</v>
          </cell>
          <cell r="K83">
            <v>0.3</v>
          </cell>
          <cell r="L83">
            <v>0.3</v>
          </cell>
        </row>
        <row r="84">
          <cell r="B84" t="str">
            <v>25mOhm_1X_85</v>
          </cell>
          <cell r="C84" t="str">
            <v>D2PAK</v>
          </cell>
          <cell r="E84">
            <v>1</v>
          </cell>
          <cell r="F84">
            <v>21.25</v>
          </cell>
          <cell r="G84">
            <v>38.25</v>
          </cell>
          <cell r="H84">
            <v>6.4000000000000003E-3</v>
          </cell>
          <cell r="I84">
            <v>30</v>
          </cell>
          <cell r="J84">
            <v>2</v>
          </cell>
          <cell r="K84">
            <v>0.3</v>
          </cell>
          <cell r="L84">
            <v>0.3</v>
          </cell>
        </row>
        <row r="85">
          <cell r="B85" t="str">
            <v>10mOhm_2X_85</v>
          </cell>
          <cell r="C85" t="str">
            <v>SO20</v>
          </cell>
          <cell r="E85">
            <v>2</v>
          </cell>
          <cell r="F85">
            <v>8.5</v>
          </cell>
          <cell r="G85">
            <v>15.3</v>
          </cell>
          <cell r="H85">
            <v>6.4000000000000003E-3</v>
          </cell>
          <cell r="I85">
            <v>44</v>
          </cell>
          <cell r="J85">
            <v>12.1</v>
          </cell>
          <cell r="K85">
            <v>0.3</v>
          </cell>
          <cell r="L85">
            <v>0.3</v>
          </cell>
        </row>
        <row r="86">
          <cell r="B86" t="str">
            <v>12mOhm_2X_85</v>
          </cell>
          <cell r="C86" t="str">
            <v>SO20</v>
          </cell>
          <cell r="E86">
            <v>2</v>
          </cell>
          <cell r="F86">
            <v>10.199999999999999</v>
          </cell>
          <cell r="G86">
            <v>18.36</v>
          </cell>
          <cell r="H86">
            <v>6.4000000000000003E-3</v>
          </cell>
          <cell r="I86">
            <v>44</v>
          </cell>
          <cell r="J86">
            <v>12.1</v>
          </cell>
          <cell r="K86">
            <v>0.3</v>
          </cell>
          <cell r="L86">
            <v>0.3</v>
          </cell>
        </row>
        <row r="87">
          <cell r="B87" t="str">
            <v>15mOhm_2X_85</v>
          </cell>
          <cell r="C87" t="str">
            <v>SO20</v>
          </cell>
          <cell r="E87">
            <v>2</v>
          </cell>
          <cell r="F87">
            <v>12.8</v>
          </cell>
          <cell r="G87">
            <v>23.04</v>
          </cell>
          <cell r="H87">
            <v>6.3999999999999994E-3</v>
          </cell>
          <cell r="I87">
            <v>44</v>
          </cell>
          <cell r="J87">
            <v>12.1</v>
          </cell>
          <cell r="K87">
            <v>0.3</v>
          </cell>
          <cell r="L87">
            <v>0.3</v>
          </cell>
        </row>
        <row r="88">
          <cell r="B88" t="str">
            <v>20mOhm_2X_85</v>
          </cell>
          <cell r="C88" t="str">
            <v>SO20</v>
          </cell>
          <cell r="E88">
            <v>2</v>
          </cell>
          <cell r="F88">
            <v>17</v>
          </cell>
          <cell r="G88">
            <v>30.6</v>
          </cell>
          <cell r="H88">
            <v>6.4000000000000003E-3</v>
          </cell>
          <cell r="I88">
            <v>44</v>
          </cell>
          <cell r="J88">
            <v>12.1</v>
          </cell>
          <cell r="K88">
            <v>0.3</v>
          </cell>
          <cell r="L88">
            <v>0.3</v>
          </cell>
        </row>
        <row r="89">
          <cell r="B89" t="str">
            <v>25mOhm_2X_85</v>
          </cell>
          <cell r="C89" t="str">
            <v>SO20</v>
          </cell>
          <cell r="E89">
            <v>2</v>
          </cell>
          <cell r="F89">
            <v>21.25</v>
          </cell>
          <cell r="G89">
            <v>38.25</v>
          </cell>
          <cell r="H89">
            <v>6.4000000000000003E-3</v>
          </cell>
          <cell r="I89">
            <v>44</v>
          </cell>
          <cell r="J89">
            <v>12.1</v>
          </cell>
          <cell r="K89">
            <v>0.3</v>
          </cell>
          <cell r="L89">
            <v>0.3</v>
          </cell>
        </row>
        <row r="90">
          <cell r="B90" t="str">
            <v>35mOhm_2X_85</v>
          </cell>
          <cell r="C90" t="str">
            <v>SO20</v>
          </cell>
          <cell r="E90">
            <v>2</v>
          </cell>
          <cell r="F90">
            <v>29.75</v>
          </cell>
          <cell r="G90">
            <v>53.55</v>
          </cell>
          <cell r="H90">
            <v>6.3999999999999994E-3</v>
          </cell>
          <cell r="I90">
            <v>44</v>
          </cell>
          <cell r="J90">
            <v>12.1</v>
          </cell>
          <cell r="K90">
            <v>0.3</v>
          </cell>
          <cell r="L90">
            <v>0.3</v>
          </cell>
        </row>
        <row r="91">
          <cell r="B91" t="str">
            <v>50mOhm_2X_85</v>
          </cell>
          <cell r="C91" t="str">
            <v>SO20</v>
          </cell>
          <cell r="E91">
            <v>2</v>
          </cell>
          <cell r="F91">
            <v>42.5</v>
          </cell>
          <cell r="G91">
            <v>76.5</v>
          </cell>
          <cell r="H91">
            <v>6.4000000000000003E-3</v>
          </cell>
          <cell r="I91">
            <v>44</v>
          </cell>
          <cell r="J91">
            <v>12.1</v>
          </cell>
          <cell r="K91">
            <v>0.3</v>
          </cell>
          <cell r="L91">
            <v>0.3</v>
          </cell>
        </row>
        <row r="92">
          <cell r="B92" t="str">
            <v>100mOhm_2X_85</v>
          </cell>
          <cell r="C92" t="str">
            <v>SO20</v>
          </cell>
          <cell r="E92">
            <v>2</v>
          </cell>
          <cell r="F92">
            <v>85</v>
          </cell>
          <cell r="G92">
            <v>153</v>
          </cell>
          <cell r="H92">
            <v>6.4000000000000003E-3</v>
          </cell>
          <cell r="I92">
            <v>44</v>
          </cell>
          <cell r="J92">
            <v>12.1</v>
          </cell>
          <cell r="K92">
            <v>0.3</v>
          </cell>
          <cell r="L92">
            <v>0.3</v>
          </cell>
        </row>
        <row r="93">
          <cell r="B93" t="str">
            <v>10mOhm_3X_85</v>
          </cell>
          <cell r="C93" t="str">
            <v>SO28</v>
          </cell>
          <cell r="E93">
            <v>3</v>
          </cell>
          <cell r="F93">
            <v>8.5</v>
          </cell>
          <cell r="G93">
            <v>15.3</v>
          </cell>
          <cell r="H93">
            <v>6.4000000000000003E-3</v>
          </cell>
          <cell r="I93">
            <v>42</v>
          </cell>
          <cell r="J93">
            <v>11</v>
          </cell>
          <cell r="K93">
            <v>0.3</v>
          </cell>
          <cell r="L93">
            <v>0.3</v>
          </cell>
        </row>
        <row r="94">
          <cell r="B94" t="str">
            <v>15mOhm_3X_85</v>
          </cell>
          <cell r="C94" t="str">
            <v>SO28</v>
          </cell>
          <cell r="E94">
            <v>3</v>
          </cell>
          <cell r="F94">
            <v>12.8</v>
          </cell>
          <cell r="G94">
            <v>23.04</v>
          </cell>
          <cell r="H94">
            <v>6.3999999999999994E-3</v>
          </cell>
          <cell r="I94">
            <v>42</v>
          </cell>
          <cell r="J94">
            <v>11</v>
          </cell>
          <cell r="K94">
            <v>0.3</v>
          </cell>
          <cell r="L94">
            <v>0.3</v>
          </cell>
        </row>
        <row r="95">
          <cell r="B95" t="str">
            <v>20mOhm_3X_85</v>
          </cell>
          <cell r="C95" t="str">
            <v>SO28</v>
          </cell>
          <cell r="E95">
            <v>3</v>
          </cell>
          <cell r="F95">
            <v>17</v>
          </cell>
          <cell r="G95">
            <v>30.6</v>
          </cell>
          <cell r="H95">
            <v>6.4000000000000003E-3</v>
          </cell>
          <cell r="I95">
            <v>42</v>
          </cell>
          <cell r="J95">
            <v>11</v>
          </cell>
          <cell r="K95">
            <v>0.3</v>
          </cell>
          <cell r="L95">
            <v>0.3</v>
          </cell>
        </row>
        <row r="96">
          <cell r="B96" t="str">
            <v>25mOhm_3X_85</v>
          </cell>
          <cell r="C96" t="str">
            <v>SO28</v>
          </cell>
          <cell r="E96">
            <v>3</v>
          </cell>
          <cell r="F96">
            <v>21.25</v>
          </cell>
          <cell r="G96">
            <v>38.25</v>
          </cell>
          <cell r="H96">
            <v>6.4000000000000003E-3</v>
          </cell>
          <cell r="I96">
            <v>42</v>
          </cell>
          <cell r="J96">
            <v>11</v>
          </cell>
          <cell r="K96">
            <v>0.3</v>
          </cell>
          <cell r="L96">
            <v>0.3</v>
          </cell>
        </row>
        <row r="97">
          <cell r="B97" t="str">
            <v>35mOhm_3X_85</v>
          </cell>
          <cell r="C97" t="str">
            <v>SO28</v>
          </cell>
          <cell r="E97">
            <v>3</v>
          </cell>
          <cell r="F97">
            <v>29.8</v>
          </cell>
          <cell r="G97">
            <v>53.64</v>
          </cell>
          <cell r="H97">
            <v>6.4000000000000003E-3</v>
          </cell>
          <cell r="I97">
            <v>42</v>
          </cell>
          <cell r="J97">
            <v>11</v>
          </cell>
          <cell r="K97">
            <v>0.3</v>
          </cell>
          <cell r="L97">
            <v>0.3</v>
          </cell>
        </row>
        <row r="98">
          <cell r="B98" t="str">
            <v>50mOhm_3X_85</v>
          </cell>
          <cell r="C98" t="str">
            <v>SO28</v>
          </cell>
          <cell r="E98">
            <v>3</v>
          </cell>
          <cell r="F98">
            <v>42.4</v>
          </cell>
          <cell r="G98">
            <v>76.319999999999993</v>
          </cell>
          <cell r="H98">
            <v>6.3999999999999986E-3</v>
          </cell>
          <cell r="I98">
            <v>42</v>
          </cell>
          <cell r="J98">
            <v>11</v>
          </cell>
          <cell r="K98">
            <v>0.3</v>
          </cell>
          <cell r="L98">
            <v>0.3</v>
          </cell>
        </row>
        <row r="99">
          <cell r="B99" t="str">
            <v>100mOhm_3X_85</v>
          </cell>
          <cell r="C99" t="str">
            <v>SO28</v>
          </cell>
          <cell r="E99">
            <v>3</v>
          </cell>
          <cell r="F99">
            <v>85</v>
          </cell>
          <cell r="G99">
            <v>153</v>
          </cell>
          <cell r="H99">
            <v>6.4000000000000003E-3</v>
          </cell>
          <cell r="I99">
            <v>42</v>
          </cell>
          <cell r="J99">
            <v>11</v>
          </cell>
          <cell r="K99">
            <v>0.3</v>
          </cell>
          <cell r="L99">
            <v>0.3</v>
          </cell>
        </row>
        <row r="100">
          <cell r="B100" t="str">
            <v>ST (OMNIFET)</v>
          </cell>
          <cell r="C100" t="str">
            <v>ST</v>
          </cell>
          <cell r="E100">
            <v>1</v>
          </cell>
          <cell r="F100">
            <v>4000</v>
          </cell>
          <cell r="G100">
            <v>8000</v>
          </cell>
          <cell r="H100">
            <v>8.0000000000000002E-3</v>
          </cell>
          <cell r="I100">
            <v>100</v>
          </cell>
          <cell r="J100">
            <v>100</v>
          </cell>
          <cell r="K100">
            <v>10</v>
          </cell>
          <cell r="L100">
            <v>10</v>
          </cell>
        </row>
        <row r="101">
          <cell r="B101" t="str">
            <v>VND1NV04</v>
          </cell>
          <cell r="C101" t="str">
            <v>DPAK</v>
          </cell>
          <cell r="E101">
            <v>1</v>
          </cell>
          <cell r="F101">
            <v>250</v>
          </cell>
          <cell r="G101">
            <v>500</v>
          </cell>
          <cell r="H101">
            <v>8.0000000000000002E-3</v>
          </cell>
          <cell r="I101">
            <v>54</v>
          </cell>
          <cell r="J101">
            <v>3.5</v>
          </cell>
          <cell r="K101">
            <v>0.27</v>
          </cell>
          <cell r="L101">
            <v>0.27</v>
          </cell>
        </row>
        <row r="102">
          <cell r="B102" t="str">
            <v>VNN1NV04</v>
          </cell>
          <cell r="C102" t="str">
            <v>SOT223</v>
          </cell>
          <cell r="E102">
            <v>1</v>
          </cell>
          <cell r="F102">
            <v>250</v>
          </cell>
          <cell r="G102">
            <v>500</v>
          </cell>
          <cell r="H102">
            <v>8.0000000000000002E-3</v>
          </cell>
          <cell r="I102">
            <v>70</v>
          </cell>
          <cell r="J102">
            <v>18</v>
          </cell>
          <cell r="K102">
            <v>0.27</v>
          </cell>
          <cell r="L102">
            <v>0.27</v>
          </cell>
        </row>
        <row r="103">
          <cell r="B103" t="str">
            <v>VNS1NV04</v>
          </cell>
          <cell r="C103" t="str">
            <v>SO8</v>
          </cell>
          <cell r="E103">
            <v>1</v>
          </cell>
          <cell r="F103">
            <v>250</v>
          </cell>
          <cell r="G103">
            <v>500</v>
          </cell>
          <cell r="H103">
            <v>8.0000000000000002E-3</v>
          </cell>
          <cell r="I103">
            <v>65</v>
          </cell>
          <cell r="J103">
            <v>15</v>
          </cell>
          <cell r="K103">
            <v>0.27</v>
          </cell>
          <cell r="L103">
            <v>0.27</v>
          </cell>
        </row>
        <row r="104">
          <cell r="B104" t="str">
            <v>VNS1NV04D</v>
          </cell>
          <cell r="C104" t="str">
            <v>SO8</v>
          </cell>
          <cell r="E104">
            <v>2</v>
          </cell>
          <cell r="F104">
            <v>250</v>
          </cell>
          <cell r="G104">
            <v>500</v>
          </cell>
          <cell r="H104">
            <v>8.0000000000000002E-3</v>
          </cell>
          <cell r="I104">
            <v>65</v>
          </cell>
          <cell r="J104">
            <v>15</v>
          </cell>
          <cell r="K104">
            <v>0.4</v>
          </cell>
          <cell r="L104">
            <v>0.27</v>
          </cell>
        </row>
        <row r="105">
          <cell r="B105" t="str">
            <v>ST (MO3)</v>
          </cell>
          <cell r="C105" t="str">
            <v>ST</v>
          </cell>
          <cell r="E105">
            <v>1</v>
          </cell>
          <cell r="F105">
            <v>4000</v>
          </cell>
          <cell r="G105">
            <v>8000</v>
          </cell>
          <cell r="H105">
            <v>8.0000000000000002E-3</v>
          </cell>
          <cell r="I105">
            <v>100</v>
          </cell>
          <cell r="J105">
            <v>100</v>
          </cell>
          <cell r="K105">
            <v>10</v>
          </cell>
          <cell r="L105">
            <v>10</v>
          </cell>
        </row>
        <row r="106">
          <cell r="B106" t="str">
            <v>VN750PT</v>
          </cell>
          <cell r="C106" t="str">
            <v>PPAK</v>
          </cell>
          <cell r="E106">
            <v>1</v>
          </cell>
          <cell r="F106">
            <v>60</v>
          </cell>
          <cell r="G106">
            <v>120</v>
          </cell>
          <cell r="H106">
            <v>8.0000000000000002E-3</v>
          </cell>
          <cell r="I106">
            <v>30</v>
          </cell>
          <cell r="J106">
            <v>3</v>
          </cell>
          <cell r="K106">
            <v>0.5</v>
          </cell>
          <cell r="L106">
            <v>0.32</v>
          </cell>
        </row>
        <row r="107">
          <cell r="B107" t="str">
            <v>VND810SP</v>
          </cell>
          <cell r="C107" t="str">
            <v>PSO10</v>
          </cell>
          <cell r="E107">
            <v>2</v>
          </cell>
          <cell r="F107">
            <v>160</v>
          </cell>
          <cell r="G107">
            <v>320</v>
          </cell>
          <cell r="H107">
            <v>8.0000000000000002E-3</v>
          </cell>
          <cell r="I107">
            <v>20</v>
          </cell>
          <cell r="J107">
            <v>2.2999999999999998</v>
          </cell>
          <cell r="K107">
            <v>0.65</v>
          </cell>
          <cell r="L107">
            <v>0.23</v>
          </cell>
        </row>
        <row r="108">
          <cell r="B108" t="str">
            <v>VND830SP</v>
          </cell>
          <cell r="C108" t="str">
            <v>PSO10</v>
          </cell>
          <cell r="E108">
            <v>2</v>
          </cell>
          <cell r="F108">
            <v>60</v>
          </cell>
          <cell r="G108">
            <v>120</v>
          </cell>
          <cell r="H108">
            <v>8.0000000000000002E-3</v>
          </cell>
          <cell r="I108">
            <v>20</v>
          </cell>
          <cell r="J108">
            <v>1.7</v>
          </cell>
          <cell r="K108">
            <v>0.4</v>
          </cell>
          <cell r="L108">
            <v>0.4</v>
          </cell>
        </row>
        <row r="109">
          <cell r="B109" t="str">
            <v>VND920</v>
          </cell>
          <cell r="C109" t="str">
            <v>SO28</v>
          </cell>
          <cell r="E109">
            <v>2</v>
          </cell>
          <cell r="F109">
            <v>16</v>
          </cell>
          <cell r="G109">
            <v>32</v>
          </cell>
          <cell r="H109">
            <v>8.0000000000000002E-3</v>
          </cell>
          <cell r="I109">
            <v>20</v>
          </cell>
          <cell r="J109">
            <v>20</v>
          </cell>
          <cell r="K109">
            <v>0.5</v>
          </cell>
          <cell r="L109">
            <v>0.27</v>
          </cell>
        </row>
        <row r="110">
          <cell r="B110" t="str">
            <v>ST (MO5)</v>
          </cell>
          <cell r="C110" t="str">
            <v>ST</v>
          </cell>
          <cell r="E110">
            <v>1</v>
          </cell>
          <cell r="F110">
            <v>4000</v>
          </cell>
          <cell r="G110">
            <v>8000</v>
          </cell>
          <cell r="H110">
            <v>8.0000000000000002E-3</v>
          </cell>
          <cell r="I110">
            <v>100</v>
          </cell>
          <cell r="J110">
            <v>100</v>
          </cell>
          <cell r="K110">
            <v>10</v>
          </cell>
          <cell r="L110">
            <v>10</v>
          </cell>
        </row>
        <row r="111">
          <cell r="B111" t="str">
            <v>VN5010AK-E</v>
          </cell>
          <cell r="C111" t="str">
            <v>PSSO24</v>
          </cell>
          <cell r="E111">
            <v>1</v>
          </cell>
          <cell r="F111">
            <v>10</v>
          </cell>
          <cell r="G111">
            <v>18</v>
          </cell>
          <cell r="H111">
            <v>6.4000000000000003E-3</v>
          </cell>
          <cell r="I111">
            <v>30</v>
          </cell>
          <cell r="J111">
            <v>0.3</v>
          </cell>
          <cell r="K111">
            <v>0.3</v>
          </cell>
          <cell r="L111">
            <v>0.3</v>
          </cell>
        </row>
        <row r="112">
          <cell r="B112" t="str">
            <v>VN5012AK-E</v>
          </cell>
          <cell r="C112" t="str">
            <v>PSSO24</v>
          </cell>
          <cell r="E112">
            <v>1</v>
          </cell>
          <cell r="F112">
            <v>12</v>
          </cell>
          <cell r="G112">
            <v>24</v>
          </cell>
          <cell r="H112">
            <v>8.0000000000000002E-3</v>
          </cell>
          <cell r="I112">
            <v>30</v>
          </cell>
          <cell r="J112">
            <v>1.7</v>
          </cell>
          <cell r="K112">
            <v>0.3</v>
          </cell>
          <cell r="L112">
            <v>0.3</v>
          </cell>
        </row>
        <row r="113">
          <cell r="B113" t="str">
            <v>VN5016AJ-E</v>
          </cell>
          <cell r="C113" t="str">
            <v>PSSO12</v>
          </cell>
          <cell r="E113">
            <v>1</v>
          </cell>
          <cell r="F113">
            <v>16</v>
          </cell>
          <cell r="G113">
            <v>28.8</v>
          </cell>
          <cell r="H113">
            <v>6.4000000000000003E-3</v>
          </cell>
          <cell r="I113">
            <v>30</v>
          </cell>
          <cell r="J113">
            <v>0.5</v>
          </cell>
          <cell r="K113">
            <v>0.3</v>
          </cell>
          <cell r="L113">
            <v>0.3</v>
          </cell>
        </row>
        <row r="114">
          <cell r="B114" t="str">
            <v>VN5025AJ-E</v>
          </cell>
          <cell r="C114" t="str">
            <v>PSSO12</v>
          </cell>
          <cell r="E114">
            <v>1</v>
          </cell>
          <cell r="F114">
            <v>25</v>
          </cell>
          <cell r="G114">
            <v>45</v>
          </cell>
          <cell r="H114">
            <v>6.4000000000000003E-3</v>
          </cell>
          <cell r="I114">
            <v>30</v>
          </cell>
          <cell r="J114">
            <v>2.2999999999999998</v>
          </cell>
          <cell r="K114">
            <v>0.3</v>
          </cell>
          <cell r="L114">
            <v>0.3</v>
          </cell>
        </row>
        <row r="115">
          <cell r="B115" t="str">
            <v>VN5050J-E</v>
          </cell>
          <cell r="C115" t="str">
            <v>PSSO12</v>
          </cell>
          <cell r="E115">
            <v>1</v>
          </cell>
          <cell r="F115">
            <v>50</v>
          </cell>
          <cell r="G115">
            <v>90</v>
          </cell>
          <cell r="H115">
            <v>6.4000000000000003E-3</v>
          </cell>
          <cell r="I115">
            <v>30</v>
          </cell>
          <cell r="J115">
            <v>2.2999999999999998</v>
          </cell>
          <cell r="K115">
            <v>0.3</v>
          </cell>
          <cell r="L115">
            <v>0.3</v>
          </cell>
        </row>
        <row r="116">
          <cell r="B116" t="str">
            <v>VN5050AJ-E</v>
          </cell>
          <cell r="C116" t="str">
            <v>PSSO12</v>
          </cell>
          <cell r="E116">
            <v>1</v>
          </cell>
          <cell r="F116">
            <v>50</v>
          </cell>
          <cell r="G116">
            <v>90</v>
          </cell>
          <cell r="H116">
            <v>6.4000000000000003E-3</v>
          </cell>
          <cell r="I116">
            <v>30</v>
          </cell>
          <cell r="J116">
            <v>2.2999999999999998</v>
          </cell>
          <cell r="K116">
            <v>0.3</v>
          </cell>
          <cell r="L116">
            <v>0.3</v>
          </cell>
        </row>
        <row r="117">
          <cell r="B117" t="str">
            <v>VN5160S-E</v>
          </cell>
          <cell r="C117" t="str">
            <v>SO8</v>
          </cell>
          <cell r="E117">
            <v>1</v>
          </cell>
          <cell r="F117">
            <v>160</v>
          </cell>
          <cell r="G117">
            <v>288</v>
          </cell>
          <cell r="H117">
            <v>6.4000000000000003E-3</v>
          </cell>
          <cell r="I117">
            <v>65</v>
          </cell>
          <cell r="J117">
            <v>15</v>
          </cell>
          <cell r="K117">
            <v>0.3</v>
          </cell>
          <cell r="L117">
            <v>0.3</v>
          </cell>
        </row>
        <row r="118">
          <cell r="B118" t="str">
            <v>VND5004A(SP30)-E</v>
          </cell>
          <cell r="C118" t="str">
            <v>MPSO_30</v>
          </cell>
          <cell r="E118">
            <v>2</v>
          </cell>
          <cell r="F118">
            <v>4</v>
          </cell>
          <cell r="G118">
            <v>7.2</v>
          </cell>
          <cell r="H118">
            <v>6.4000000000000003E-3</v>
          </cell>
          <cell r="I118">
            <v>20</v>
          </cell>
          <cell r="J118">
            <v>0.35</v>
          </cell>
          <cell r="K118">
            <v>0.3</v>
          </cell>
          <cell r="L118">
            <v>0.3</v>
          </cell>
        </row>
        <row r="119">
          <cell r="B119" t="str">
            <v>VND5012AK-E</v>
          </cell>
          <cell r="C119" t="str">
            <v>PSSO_24</v>
          </cell>
          <cell r="E119">
            <v>2</v>
          </cell>
          <cell r="F119">
            <v>12</v>
          </cell>
          <cell r="G119">
            <v>21.6</v>
          </cell>
          <cell r="H119">
            <v>6.4000000000000012E-3</v>
          </cell>
          <cell r="I119">
            <v>30</v>
          </cell>
          <cell r="J119">
            <v>0.4</v>
          </cell>
          <cell r="K119">
            <v>0.3</v>
          </cell>
          <cell r="L119">
            <v>0.3</v>
          </cell>
        </row>
        <row r="120">
          <cell r="B120" t="str">
            <v>VND5025AK-E</v>
          </cell>
          <cell r="C120" t="str">
            <v>PSSO_24</v>
          </cell>
          <cell r="E120">
            <v>2</v>
          </cell>
          <cell r="F120">
            <v>25</v>
          </cell>
          <cell r="G120">
            <v>45</v>
          </cell>
          <cell r="H120">
            <v>6.4000000000000003E-3</v>
          </cell>
          <cell r="I120">
            <v>30</v>
          </cell>
          <cell r="J120">
            <v>1.35</v>
          </cell>
          <cell r="K120">
            <v>0.3</v>
          </cell>
          <cell r="L120">
            <v>0.3</v>
          </cell>
        </row>
        <row r="121">
          <cell r="B121" t="str">
            <v>VND5050J-E</v>
          </cell>
          <cell r="C121" t="str">
            <v>PSSO_12</v>
          </cell>
          <cell r="E121">
            <v>2</v>
          </cell>
          <cell r="F121">
            <v>50</v>
          </cell>
          <cell r="G121">
            <v>90</v>
          </cell>
          <cell r="H121">
            <v>6.4000000000000003E-3</v>
          </cell>
          <cell r="I121">
            <v>30</v>
          </cell>
          <cell r="J121">
            <v>2.2999999999999998</v>
          </cell>
          <cell r="K121">
            <v>0.3</v>
          </cell>
          <cell r="L121">
            <v>0.3</v>
          </cell>
        </row>
        <row r="122">
          <cell r="B122" t="str">
            <v>VND5050AJ-E</v>
          </cell>
          <cell r="C122" t="str">
            <v>PSSO_12</v>
          </cell>
          <cell r="E122">
            <v>2</v>
          </cell>
          <cell r="F122">
            <v>50</v>
          </cell>
          <cell r="G122">
            <v>90</v>
          </cell>
          <cell r="H122">
            <v>6.4000000000000003E-3</v>
          </cell>
          <cell r="I122">
            <v>30</v>
          </cell>
          <cell r="J122">
            <v>2.2999999999999998</v>
          </cell>
          <cell r="K122">
            <v>0.3</v>
          </cell>
          <cell r="L122">
            <v>0.3</v>
          </cell>
        </row>
        <row r="123">
          <cell r="B123" t="str">
            <v>VND5050K-E</v>
          </cell>
          <cell r="C123" t="str">
            <v>PSSO_24</v>
          </cell>
          <cell r="E123">
            <v>2</v>
          </cell>
          <cell r="F123">
            <v>50</v>
          </cell>
          <cell r="G123">
            <v>90</v>
          </cell>
          <cell r="H123">
            <v>6.4000000000000003E-3</v>
          </cell>
          <cell r="I123">
            <v>30</v>
          </cell>
          <cell r="J123">
            <v>1.7</v>
          </cell>
          <cell r="K123">
            <v>0.3</v>
          </cell>
          <cell r="L123">
            <v>0.3</v>
          </cell>
        </row>
        <row r="124">
          <cell r="B124" t="str">
            <v>VND5050AK-E</v>
          </cell>
          <cell r="C124" t="str">
            <v>PSSO_24</v>
          </cell>
          <cell r="E124">
            <v>2</v>
          </cell>
          <cell r="F124">
            <v>50</v>
          </cell>
          <cell r="G124">
            <v>90</v>
          </cell>
          <cell r="H124">
            <v>6.4000000000000003E-3</v>
          </cell>
          <cell r="I124">
            <v>30</v>
          </cell>
          <cell r="J124">
            <v>1.7</v>
          </cell>
          <cell r="K124">
            <v>0.3</v>
          </cell>
          <cell r="L124">
            <v>0.3</v>
          </cell>
        </row>
        <row r="125">
          <cell r="B125" t="str">
            <v>VND5160AJ-E</v>
          </cell>
          <cell r="C125" t="str">
            <v>PSSO_12</v>
          </cell>
          <cell r="E125">
            <v>2</v>
          </cell>
          <cell r="F125">
            <v>160</v>
          </cell>
          <cell r="G125">
            <v>288</v>
          </cell>
          <cell r="H125">
            <v>6.4000000000000003E-3</v>
          </cell>
          <cell r="I125">
            <v>30</v>
          </cell>
          <cell r="J125">
            <v>2.2999999999999998</v>
          </cell>
          <cell r="K125">
            <v>0.3</v>
          </cell>
          <cell r="L125">
            <v>0.3</v>
          </cell>
        </row>
        <row r="126">
          <cell r="B126" t="str">
            <v>VND5160J-E</v>
          </cell>
          <cell r="C126" t="str">
            <v>PSSO_12</v>
          </cell>
          <cell r="E126">
            <v>2</v>
          </cell>
          <cell r="F126">
            <v>160</v>
          </cell>
          <cell r="G126">
            <v>288</v>
          </cell>
          <cell r="H126">
            <v>6.4000000000000003E-3</v>
          </cell>
          <cell r="I126">
            <v>30</v>
          </cell>
          <cell r="J126">
            <v>2.2999999999999998</v>
          </cell>
          <cell r="K126">
            <v>0.3</v>
          </cell>
          <cell r="L126">
            <v>0.3</v>
          </cell>
        </row>
        <row r="127">
          <cell r="B127" t="str">
            <v>VNQ5025AK-E</v>
          </cell>
          <cell r="C127" t="str">
            <v>PSSO_24</v>
          </cell>
          <cell r="E127">
            <v>4</v>
          </cell>
          <cell r="F127">
            <v>160</v>
          </cell>
          <cell r="G127">
            <v>288</v>
          </cell>
          <cell r="H127">
            <v>6.4000000000000003E-3</v>
          </cell>
          <cell r="I127">
            <v>30</v>
          </cell>
          <cell r="J127">
            <v>1.7</v>
          </cell>
          <cell r="K127">
            <v>0.3</v>
          </cell>
          <cell r="L127">
            <v>0.3</v>
          </cell>
        </row>
        <row r="128">
          <cell r="B128" t="str">
            <v>VNQ5050K-E</v>
          </cell>
          <cell r="C128" t="str">
            <v>PSSO_24</v>
          </cell>
          <cell r="E128">
            <v>4</v>
          </cell>
          <cell r="F128">
            <v>160</v>
          </cell>
          <cell r="G128">
            <v>288</v>
          </cell>
          <cell r="H128">
            <v>6.4000000000000003E-3</v>
          </cell>
          <cell r="I128">
            <v>30</v>
          </cell>
          <cell r="J128">
            <v>1.7</v>
          </cell>
          <cell r="K128">
            <v>0.3</v>
          </cell>
          <cell r="L128">
            <v>0.3</v>
          </cell>
        </row>
        <row r="129">
          <cell r="B129" t="str">
            <v>VNQ5050AK-E</v>
          </cell>
          <cell r="C129" t="str">
            <v>PSSO_24</v>
          </cell>
          <cell r="E129">
            <v>4</v>
          </cell>
          <cell r="F129">
            <v>160</v>
          </cell>
          <cell r="G129">
            <v>288</v>
          </cell>
          <cell r="H129">
            <v>6.4000000000000003E-3</v>
          </cell>
          <cell r="I129">
            <v>30</v>
          </cell>
          <cell r="J129">
            <v>1.7</v>
          </cell>
          <cell r="K129">
            <v>0.3</v>
          </cell>
          <cell r="L129">
            <v>0.3</v>
          </cell>
        </row>
        <row r="130">
          <cell r="B130" t="str">
            <v>VNQ5160K-E</v>
          </cell>
          <cell r="C130" t="str">
            <v>PSSO_24</v>
          </cell>
          <cell r="E130">
            <v>4</v>
          </cell>
          <cell r="F130">
            <v>160</v>
          </cell>
          <cell r="G130">
            <v>288</v>
          </cell>
          <cell r="H130">
            <v>6.4000000000000003E-3</v>
          </cell>
          <cell r="I130">
            <v>30</v>
          </cell>
          <cell r="J130">
            <v>1.7</v>
          </cell>
          <cell r="K130">
            <v>0.3</v>
          </cell>
          <cell r="L130">
            <v>0.3</v>
          </cell>
        </row>
        <row r="131">
          <cell r="B131" t="str">
            <v>ST (MO5 ENHANCED)</v>
          </cell>
          <cell r="C131" t="str">
            <v>ST</v>
          </cell>
          <cell r="E131">
            <v>1</v>
          </cell>
          <cell r="F131">
            <v>4000</v>
          </cell>
          <cell r="G131">
            <v>8000</v>
          </cell>
          <cell r="H131">
            <v>8.0000000000000002E-3</v>
          </cell>
          <cell r="I131">
            <v>100</v>
          </cell>
          <cell r="J131">
            <v>100</v>
          </cell>
          <cell r="K131">
            <v>10</v>
          </cell>
          <cell r="L131">
            <v>10</v>
          </cell>
        </row>
        <row r="132">
          <cell r="B132" t="str">
            <v>VN5E010AH-E</v>
          </cell>
          <cell r="C132" t="str">
            <v>HPAK</v>
          </cell>
          <cell r="E132">
            <v>1</v>
          </cell>
          <cell r="F132">
            <v>10</v>
          </cell>
          <cell r="G132">
            <v>18</v>
          </cell>
          <cell r="H132">
            <v>6.4000000000000003E-3</v>
          </cell>
          <cell r="I132">
            <v>24</v>
          </cell>
          <cell r="J132">
            <v>1.7</v>
          </cell>
          <cell r="K132">
            <v>0.3</v>
          </cell>
          <cell r="L132">
            <v>0.3</v>
          </cell>
        </row>
        <row r="133">
          <cell r="B133" t="str">
            <v>VN5E025AJ-E</v>
          </cell>
          <cell r="C133" t="str">
            <v>PSSO12</v>
          </cell>
          <cell r="E133">
            <v>1</v>
          </cell>
          <cell r="F133">
            <v>25</v>
          </cell>
          <cell r="G133">
            <v>45</v>
          </cell>
          <cell r="H133">
            <v>6.4000000000000003E-3</v>
          </cell>
          <cell r="I133">
            <v>30</v>
          </cell>
          <cell r="J133">
            <v>2</v>
          </cell>
          <cell r="K133">
            <v>0.3</v>
          </cell>
          <cell r="L133">
            <v>0.3</v>
          </cell>
        </row>
        <row r="134">
          <cell r="B134" t="str">
            <v>VN5E050J-E</v>
          </cell>
          <cell r="C134" t="str">
            <v>PSSO12</v>
          </cell>
          <cell r="E134">
            <v>1</v>
          </cell>
          <cell r="F134">
            <v>50</v>
          </cell>
          <cell r="G134">
            <v>90</v>
          </cell>
          <cell r="H134">
            <v>6.4000000000000003E-3</v>
          </cell>
          <cell r="I134">
            <v>30</v>
          </cell>
          <cell r="J134">
            <v>2.2999999999999998</v>
          </cell>
          <cell r="K134">
            <v>0.3</v>
          </cell>
          <cell r="L134">
            <v>0.3</v>
          </cell>
        </row>
        <row r="135">
          <cell r="B135" t="str">
            <v>VN5E050AJ-E</v>
          </cell>
          <cell r="C135" t="str">
            <v>PSSO12</v>
          </cell>
          <cell r="E135">
            <v>1</v>
          </cell>
          <cell r="F135">
            <v>50</v>
          </cell>
          <cell r="G135">
            <v>90</v>
          </cell>
          <cell r="H135">
            <v>6.4000000000000003E-3</v>
          </cell>
          <cell r="I135">
            <v>30</v>
          </cell>
          <cell r="J135">
            <v>2.2999999999999998</v>
          </cell>
          <cell r="K135">
            <v>0.3</v>
          </cell>
          <cell r="L135">
            <v>0.3</v>
          </cell>
        </row>
        <row r="136">
          <cell r="B136" t="str">
            <v>VN5E160S-E</v>
          </cell>
          <cell r="C136" t="str">
            <v>SO8</v>
          </cell>
          <cell r="E136">
            <v>1</v>
          </cell>
          <cell r="F136">
            <v>160</v>
          </cell>
          <cell r="G136">
            <v>288</v>
          </cell>
          <cell r="H136">
            <v>6.4000000000000003E-3</v>
          </cell>
          <cell r="I136">
            <v>65</v>
          </cell>
          <cell r="J136">
            <v>15</v>
          </cell>
          <cell r="K136">
            <v>0.3</v>
          </cell>
          <cell r="L136">
            <v>0.3</v>
          </cell>
        </row>
        <row r="137">
          <cell r="B137" t="str">
            <v>VND5E008AY-E</v>
          </cell>
          <cell r="C137" t="str">
            <v>PSSO_36</v>
          </cell>
          <cell r="E137">
            <v>2</v>
          </cell>
          <cell r="F137">
            <v>4</v>
          </cell>
          <cell r="G137">
            <v>7.2</v>
          </cell>
          <cell r="H137">
            <v>6.4000000000000003E-3</v>
          </cell>
          <cell r="I137">
            <v>20</v>
          </cell>
          <cell r="J137">
            <v>2</v>
          </cell>
          <cell r="K137">
            <v>0.3</v>
          </cell>
          <cell r="L137">
            <v>0.3</v>
          </cell>
        </row>
        <row r="138">
          <cell r="B138" t="str">
            <v>VND5E012AY-E</v>
          </cell>
          <cell r="C138" t="str">
            <v>PSSO_36</v>
          </cell>
          <cell r="E138">
            <v>2</v>
          </cell>
          <cell r="F138">
            <v>12</v>
          </cell>
          <cell r="G138">
            <v>21.6</v>
          </cell>
          <cell r="H138">
            <v>6.4000000000000012E-3</v>
          </cell>
          <cell r="I138">
            <v>20</v>
          </cell>
          <cell r="J138">
            <v>2</v>
          </cell>
          <cell r="K138">
            <v>0.3</v>
          </cell>
          <cell r="L138">
            <v>0.3</v>
          </cell>
        </row>
        <row r="139">
          <cell r="B139" t="str">
            <v>VND5E025AK-E</v>
          </cell>
          <cell r="C139" t="str">
            <v>PSSO_24</v>
          </cell>
          <cell r="E139">
            <v>2</v>
          </cell>
          <cell r="F139">
            <v>25</v>
          </cell>
          <cell r="G139">
            <v>45</v>
          </cell>
          <cell r="H139">
            <v>6.4000000000000003E-3</v>
          </cell>
          <cell r="I139">
            <v>30</v>
          </cell>
          <cell r="J139">
            <v>1.7</v>
          </cell>
          <cell r="K139">
            <v>0.3</v>
          </cell>
          <cell r="L139">
            <v>0.3</v>
          </cell>
        </row>
        <row r="140">
          <cell r="B140" t="str">
            <v>VND5E050J-E</v>
          </cell>
          <cell r="C140" t="str">
            <v>PSSO_12</v>
          </cell>
          <cell r="E140">
            <v>2</v>
          </cell>
          <cell r="F140">
            <v>50</v>
          </cell>
          <cell r="G140">
            <v>90</v>
          </cell>
          <cell r="H140">
            <v>6.4000000000000003E-3</v>
          </cell>
          <cell r="I140">
            <v>30</v>
          </cell>
          <cell r="J140">
            <v>2.2999999999999998</v>
          </cell>
          <cell r="K140">
            <v>0.3</v>
          </cell>
          <cell r="L140">
            <v>0.3</v>
          </cell>
        </row>
        <row r="141">
          <cell r="B141" t="str">
            <v>VND5E050AJ-E</v>
          </cell>
          <cell r="C141" t="str">
            <v>PSSO_12</v>
          </cell>
          <cell r="E141">
            <v>2</v>
          </cell>
          <cell r="F141">
            <v>50</v>
          </cell>
          <cell r="G141">
            <v>90</v>
          </cell>
          <cell r="H141">
            <v>6.4000000000000003E-3</v>
          </cell>
          <cell r="I141">
            <v>30</v>
          </cell>
          <cell r="J141">
            <v>2.2999999999999998</v>
          </cell>
          <cell r="K141">
            <v>0.3</v>
          </cell>
          <cell r="L141">
            <v>0.3</v>
          </cell>
        </row>
        <row r="142">
          <cell r="B142" t="str">
            <v>VND5E050K-E</v>
          </cell>
          <cell r="C142" t="str">
            <v>PSSO_24</v>
          </cell>
          <cell r="E142">
            <v>2</v>
          </cell>
          <cell r="F142">
            <v>50</v>
          </cell>
          <cell r="G142">
            <v>90</v>
          </cell>
          <cell r="H142">
            <v>6.4000000000000003E-3</v>
          </cell>
          <cell r="I142">
            <v>30</v>
          </cell>
          <cell r="J142">
            <v>2.2999999999999998</v>
          </cell>
          <cell r="K142">
            <v>0.3</v>
          </cell>
          <cell r="L142">
            <v>0.3</v>
          </cell>
        </row>
        <row r="143">
          <cell r="B143" t="str">
            <v>VND5E050AK-E</v>
          </cell>
          <cell r="C143" t="str">
            <v>PSSO_24</v>
          </cell>
          <cell r="E143">
            <v>2</v>
          </cell>
          <cell r="F143">
            <v>50</v>
          </cell>
          <cell r="G143">
            <v>90</v>
          </cell>
          <cell r="H143">
            <v>6.4000000000000003E-3</v>
          </cell>
          <cell r="I143">
            <v>30</v>
          </cell>
          <cell r="J143">
            <v>2.2999999999999998</v>
          </cell>
          <cell r="K143">
            <v>0.3</v>
          </cell>
          <cell r="L143">
            <v>0.3</v>
          </cell>
        </row>
        <row r="144">
          <cell r="B144" t="str">
            <v>VND5E160J-E</v>
          </cell>
          <cell r="C144" t="str">
            <v>PSSO_12</v>
          </cell>
          <cell r="E144">
            <v>2</v>
          </cell>
          <cell r="F144">
            <v>160</v>
          </cell>
          <cell r="G144">
            <v>288</v>
          </cell>
          <cell r="H144">
            <v>6.4000000000000003E-3</v>
          </cell>
          <cell r="I144">
            <v>30</v>
          </cell>
          <cell r="J144">
            <v>2.2999999999999998</v>
          </cell>
          <cell r="K144">
            <v>0.3</v>
          </cell>
          <cell r="L144">
            <v>0.3</v>
          </cell>
        </row>
        <row r="145">
          <cell r="B145" t="str">
            <v>VND5E160AJ-E</v>
          </cell>
          <cell r="C145" t="str">
            <v>PSSO_12</v>
          </cell>
          <cell r="E145">
            <v>2</v>
          </cell>
          <cell r="F145">
            <v>160</v>
          </cell>
          <cell r="G145">
            <v>288</v>
          </cell>
          <cell r="H145">
            <v>6.4000000000000003E-3</v>
          </cell>
          <cell r="I145">
            <v>30</v>
          </cell>
          <cell r="J145">
            <v>2.2999999999999998</v>
          </cell>
          <cell r="K145">
            <v>0.3</v>
          </cell>
          <cell r="L145">
            <v>0.3</v>
          </cell>
        </row>
        <row r="146">
          <cell r="B146" t="str">
            <v>VNQ5E050K-E</v>
          </cell>
          <cell r="C146" t="str">
            <v>PSSO_24</v>
          </cell>
          <cell r="E146">
            <v>4</v>
          </cell>
          <cell r="F146">
            <v>160</v>
          </cell>
          <cell r="G146">
            <v>288</v>
          </cell>
          <cell r="H146">
            <v>6.4000000000000003E-3</v>
          </cell>
          <cell r="I146">
            <v>30</v>
          </cell>
          <cell r="J146">
            <v>1.7</v>
          </cell>
          <cell r="K146">
            <v>0.3</v>
          </cell>
          <cell r="L146">
            <v>0.3</v>
          </cell>
        </row>
        <row r="147">
          <cell r="B147" t="str">
            <v>VNQ5E050AK-E</v>
          </cell>
          <cell r="C147" t="str">
            <v>PSSO_24</v>
          </cell>
          <cell r="E147">
            <v>4</v>
          </cell>
          <cell r="F147">
            <v>160</v>
          </cell>
          <cell r="G147">
            <v>288</v>
          </cell>
          <cell r="H147">
            <v>6.4000000000000003E-3</v>
          </cell>
          <cell r="I147">
            <v>30</v>
          </cell>
          <cell r="J147">
            <v>1.7</v>
          </cell>
          <cell r="K147">
            <v>0.3</v>
          </cell>
          <cell r="L147">
            <v>0.3</v>
          </cell>
        </row>
        <row r="148">
          <cell r="B148" t="str">
            <v>VNQ5E160K-E</v>
          </cell>
          <cell r="C148" t="str">
            <v>PSSO_24</v>
          </cell>
          <cell r="E148">
            <v>4</v>
          </cell>
          <cell r="F148">
            <v>160</v>
          </cell>
          <cell r="G148">
            <v>288</v>
          </cell>
          <cell r="H148">
            <v>6.4000000000000003E-3</v>
          </cell>
          <cell r="I148">
            <v>30</v>
          </cell>
          <cell r="J148">
            <v>1.7</v>
          </cell>
          <cell r="K148">
            <v>0.3</v>
          </cell>
          <cell r="L148">
            <v>0.3</v>
          </cell>
        </row>
        <row r="149">
          <cell r="B149" t="str">
            <v>ST (MO6)</v>
          </cell>
          <cell r="C149" t="str">
            <v>ST</v>
          </cell>
          <cell r="E149">
            <v>1</v>
          </cell>
          <cell r="F149">
            <v>4000</v>
          </cell>
          <cell r="G149">
            <v>8000</v>
          </cell>
          <cell r="H149">
            <v>8.0000000000000002E-3</v>
          </cell>
          <cell r="I149">
            <v>100</v>
          </cell>
          <cell r="J149">
            <v>100</v>
          </cell>
          <cell r="K149">
            <v>10</v>
          </cell>
          <cell r="L149">
            <v>10</v>
          </cell>
        </row>
        <row r="150">
          <cell r="B150" t="str">
            <v>VND6004S</v>
          </cell>
          <cell r="C150" t="str">
            <v>PQFN_12_12</v>
          </cell>
          <cell r="E150">
            <v>2</v>
          </cell>
          <cell r="F150">
            <v>4</v>
          </cell>
          <cell r="G150">
            <v>8</v>
          </cell>
          <cell r="H150">
            <v>8.0000000000000002E-3</v>
          </cell>
          <cell r="I150">
            <v>20</v>
          </cell>
          <cell r="J150">
            <v>0.7</v>
          </cell>
          <cell r="K150">
            <v>0.2</v>
          </cell>
          <cell r="L150">
            <v>0.2</v>
          </cell>
        </row>
        <row r="151">
          <cell r="B151" t="str">
            <v>VND6008S</v>
          </cell>
          <cell r="C151" t="str">
            <v>PSSO_36</v>
          </cell>
          <cell r="E151">
            <v>2</v>
          </cell>
          <cell r="F151">
            <v>8</v>
          </cell>
          <cell r="G151">
            <v>16</v>
          </cell>
          <cell r="H151">
            <v>8.0000000000000002E-3</v>
          </cell>
          <cell r="I151">
            <v>20</v>
          </cell>
          <cell r="J151">
            <v>2</v>
          </cell>
          <cell r="K151">
            <v>0.2</v>
          </cell>
          <cell r="L151">
            <v>0.2</v>
          </cell>
        </row>
        <row r="152">
          <cell r="B152" t="str">
            <v>VND6012A</v>
          </cell>
          <cell r="C152" t="str">
            <v>PSSO_36</v>
          </cell>
          <cell r="E152">
            <v>2</v>
          </cell>
          <cell r="F152">
            <v>13</v>
          </cell>
          <cell r="G152">
            <v>26</v>
          </cell>
          <cell r="H152">
            <v>8.0000000000000002E-3</v>
          </cell>
          <cell r="I152">
            <v>20</v>
          </cell>
          <cell r="J152">
            <v>2</v>
          </cell>
          <cell r="K152">
            <v>0.24</v>
          </cell>
          <cell r="L152">
            <v>0.2</v>
          </cell>
        </row>
        <row r="153">
          <cell r="B153" t="str">
            <v>VNQ6009S (1x 120)</v>
          </cell>
          <cell r="C153" t="str">
            <v>PSSO_36</v>
          </cell>
          <cell r="E153">
            <v>4</v>
          </cell>
          <cell r="F153">
            <v>100</v>
          </cell>
          <cell r="G153">
            <v>180</v>
          </cell>
          <cell r="H153">
            <v>6.4000000000000003E-3</v>
          </cell>
          <cell r="I153">
            <v>20</v>
          </cell>
          <cell r="J153">
            <v>2</v>
          </cell>
          <cell r="K153">
            <v>0.2</v>
          </cell>
          <cell r="L153">
            <v>0.2</v>
          </cell>
        </row>
        <row r="154">
          <cell r="B154" t="str">
            <v>VNQ6009S (1x 50)</v>
          </cell>
          <cell r="C154" t="str">
            <v>PSSO_36</v>
          </cell>
          <cell r="E154">
            <v>4</v>
          </cell>
          <cell r="F154">
            <v>43</v>
          </cell>
          <cell r="G154">
            <v>77.400000000000006</v>
          </cell>
          <cell r="H154">
            <v>6.4000000000000012E-3</v>
          </cell>
          <cell r="I154">
            <v>20</v>
          </cell>
          <cell r="J154">
            <v>2</v>
          </cell>
          <cell r="K154">
            <v>0.2</v>
          </cell>
          <cell r="L154">
            <v>0.2</v>
          </cell>
        </row>
        <row r="155">
          <cell r="B155" t="str">
            <v>VNQ6009S (2x 25)</v>
          </cell>
          <cell r="C155" t="str">
            <v>PSSO_36</v>
          </cell>
          <cell r="E155">
            <v>4</v>
          </cell>
          <cell r="F155">
            <v>22</v>
          </cell>
          <cell r="G155">
            <v>39.6</v>
          </cell>
          <cell r="H155">
            <v>6.4000000000000003E-3</v>
          </cell>
          <cell r="I155">
            <v>20</v>
          </cell>
          <cell r="J155">
            <v>2</v>
          </cell>
          <cell r="K155">
            <v>0.2</v>
          </cell>
          <cell r="L155">
            <v>0.2</v>
          </cell>
        </row>
        <row r="156">
          <cell r="B156" t="str">
            <v>ST (DELPHI)</v>
          </cell>
          <cell r="C156" t="str">
            <v>Delco</v>
          </cell>
          <cell r="E156">
            <v>1</v>
          </cell>
          <cell r="F156">
            <v>4000</v>
          </cell>
          <cell r="G156">
            <v>8000</v>
          </cell>
          <cell r="H156">
            <v>8.0000000000000002E-3</v>
          </cell>
          <cell r="I156">
            <v>100</v>
          </cell>
          <cell r="J156">
            <v>100</v>
          </cell>
          <cell r="K156">
            <v>10</v>
          </cell>
          <cell r="L156">
            <v>10</v>
          </cell>
        </row>
        <row r="157">
          <cell r="B157" t="str">
            <v>MCD</v>
          </cell>
          <cell r="C157" t="str">
            <v>SOIC28</v>
          </cell>
          <cell r="E157">
            <v>8</v>
          </cell>
          <cell r="F157">
            <v>700</v>
          </cell>
          <cell r="G157">
            <v>1400</v>
          </cell>
          <cell r="H157">
            <v>8.0000000000000002E-3</v>
          </cell>
          <cell r="I157">
            <v>40</v>
          </cell>
          <cell r="J157">
            <v>20</v>
          </cell>
          <cell r="K157">
            <v>1.2</v>
          </cell>
          <cell r="L157">
            <v>1.2</v>
          </cell>
        </row>
        <row r="158">
          <cell r="B158" t="str">
            <v>FSL (HSD)</v>
          </cell>
          <cell r="C158" t="str">
            <v>Freescale</v>
          </cell>
          <cell r="E158">
            <v>1</v>
          </cell>
          <cell r="F158">
            <v>4000</v>
          </cell>
          <cell r="G158">
            <v>8000</v>
          </cell>
          <cell r="H158">
            <v>8.0000000000000002E-3</v>
          </cell>
          <cell r="I158">
            <v>100</v>
          </cell>
          <cell r="J158">
            <v>100</v>
          </cell>
          <cell r="K158">
            <v>10</v>
          </cell>
          <cell r="L158">
            <v>10</v>
          </cell>
        </row>
        <row r="159">
          <cell r="B159" t="str">
            <v>MC33984</v>
          </cell>
          <cell r="C159" t="str">
            <v>PQFN16</v>
          </cell>
          <cell r="E159">
            <v>2</v>
          </cell>
          <cell r="F159">
            <v>4</v>
          </cell>
          <cell r="G159">
            <v>6.8</v>
          </cell>
          <cell r="H159">
            <v>5.5999999999999999E-3</v>
          </cell>
          <cell r="I159">
            <v>69</v>
          </cell>
          <cell r="J159">
            <v>1</v>
          </cell>
          <cell r="K159">
            <v>0.2</v>
          </cell>
          <cell r="L159">
            <v>0.2</v>
          </cell>
        </row>
        <row r="160">
          <cell r="B160" t="str">
            <v>NEW_DEVICE</v>
          </cell>
          <cell r="C160" t="str">
            <v>New Devices</v>
          </cell>
          <cell r="E160">
            <v>1</v>
          </cell>
          <cell r="F160">
            <v>4000</v>
          </cell>
          <cell r="G160">
            <v>8000</v>
          </cell>
          <cell r="H160">
            <v>8.0000000000000002E-3</v>
          </cell>
          <cell r="I160">
            <v>100</v>
          </cell>
          <cell r="J160">
            <v>100</v>
          </cell>
          <cell r="K160">
            <v>10</v>
          </cell>
          <cell r="L160">
            <v>10</v>
          </cell>
        </row>
        <row r="161">
          <cell r="B161" t="str">
            <v>New_Device</v>
          </cell>
          <cell r="C161" t="str">
            <v>NA</v>
          </cell>
          <cell r="E161">
            <v>1</v>
          </cell>
          <cell r="F161">
            <v>4000</v>
          </cell>
          <cell r="G161">
            <v>8000</v>
          </cell>
          <cell r="H161">
            <v>8.0000000000000002E-3</v>
          </cell>
          <cell r="I161">
            <v>100</v>
          </cell>
          <cell r="J161">
            <v>100</v>
          </cell>
          <cell r="K161">
            <v>10</v>
          </cell>
          <cell r="L161">
            <v>10</v>
          </cell>
        </row>
        <row r="162">
          <cell r="B162" t="str">
            <v>New_Device</v>
          </cell>
          <cell r="C162" t="str">
            <v>NA</v>
          </cell>
          <cell r="E162">
            <v>1</v>
          </cell>
          <cell r="F162">
            <v>4000</v>
          </cell>
          <cell r="G162">
            <v>8000</v>
          </cell>
          <cell r="H162">
            <v>8.0000000000000002E-3</v>
          </cell>
          <cell r="I162">
            <v>100</v>
          </cell>
          <cell r="J162">
            <v>100</v>
          </cell>
          <cell r="K162">
            <v>10</v>
          </cell>
          <cell r="L162">
            <v>10</v>
          </cell>
        </row>
        <row r="163">
          <cell r="B163" t="str">
            <v>New_Device</v>
          </cell>
          <cell r="C163" t="str">
            <v>NA</v>
          </cell>
          <cell r="E163">
            <v>1</v>
          </cell>
          <cell r="F163">
            <v>4000</v>
          </cell>
          <cell r="G163">
            <v>8000</v>
          </cell>
          <cell r="H163">
            <v>8.0000000000000002E-3</v>
          </cell>
          <cell r="I163">
            <v>100</v>
          </cell>
          <cell r="J163">
            <v>100</v>
          </cell>
          <cell r="K163">
            <v>10</v>
          </cell>
          <cell r="L163">
            <v>10</v>
          </cell>
        </row>
        <row r="164">
          <cell r="B164" t="str">
            <v>New_Device</v>
          </cell>
          <cell r="C164" t="str">
            <v>NA</v>
          </cell>
          <cell r="E164">
            <v>1</v>
          </cell>
          <cell r="F164">
            <v>4000</v>
          </cell>
          <cell r="G164">
            <v>8000</v>
          </cell>
          <cell r="H164">
            <v>8.0000000000000002E-3</v>
          </cell>
          <cell r="I164">
            <v>100</v>
          </cell>
          <cell r="J164">
            <v>100</v>
          </cell>
          <cell r="K164">
            <v>10</v>
          </cell>
          <cell r="L164">
            <v>10</v>
          </cell>
        </row>
        <row r="165">
          <cell r="B165" t="str">
            <v>New_Device</v>
          </cell>
          <cell r="C165" t="str">
            <v>NA</v>
          </cell>
          <cell r="E165">
            <v>1</v>
          </cell>
          <cell r="F165">
            <v>4000</v>
          </cell>
          <cell r="G165">
            <v>8000</v>
          </cell>
          <cell r="H165">
            <v>8.0000000000000002E-3</v>
          </cell>
          <cell r="I165">
            <v>100</v>
          </cell>
          <cell r="J165">
            <v>100</v>
          </cell>
          <cell r="K165">
            <v>10</v>
          </cell>
          <cell r="L165">
            <v>10</v>
          </cell>
        </row>
        <row r="166">
          <cell r="B166" t="str">
            <v>New_Device</v>
          </cell>
          <cell r="C166" t="str">
            <v>NA</v>
          </cell>
          <cell r="E166">
            <v>1</v>
          </cell>
          <cell r="F166">
            <v>4000</v>
          </cell>
          <cell r="G166">
            <v>8000</v>
          </cell>
          <cell r="H166">
            <v>8.0000000000000002E-3</v>
          </cell>
          <cell r="I166">
            <v>100</v>
          </cell>
          <cell r="J166">
            <v>100</v>
          </cell>
          <cell r="K166">
            <v>10</v>
          </cell>
          <cell r="L166">
            <v>10</v>
          </cell>
        </row>
        <row r="167">
          <cell r="B167" t="str">
            <v>New_Device</v>
          </cell>
          <cell r="C167" t="str">
            <v>NA</v>
          </cell>
          <cell r="E167">
            <v>1</v>
          </cell>
          <cell r="F167">
            <v>4000</v>
          </cell>
          <cell r="G167">
            <v>8000</v>
          </cell>
          <cell r="H167">
            <v>8.0000000000000002E-3</v>
          </cell>
          <cell r="I167">
            <v>100</v>
          </cell>
          <cell r="J167">
            <v>100</v>
          </cell>
          <cell r="K167">
            <v>10</v>
          </cell>
          <cell r="L167">
            <v>10</v>
          </cell>
        </row>
        <row r="168">
          <cell r="B168" t="str">
            <v>New_Device</v>
          </cell>
          <cell r="C168" t="str">
            <v>NA</v>
          </cell>
          <cell r="E168">
            <v>1</v>
          </cell>
          <cell r="F168">
            <v>4000</v>
          </cell>
          <cell r="G168">
            <v>8000</v>
          </cell>
          <cell r="H168">
            <v>8.0000000000000002E-3</v>
          </cell>
          <cell r="I168">
            <v>100</v>
          </cell>
          <cell r="J168">
            <v>100</v>
          </cell>
          <cell r="K168">
            <v>10</v>
          </cell>
          <cell r="L168">
            <v>10</v>
          </cell>
        </row>
        <row r="169">
          <cell r="B169" t="str">
            <v>New_Device</v>
          </cell>
          <cell r="C169" t="str">
            <v>NA</v>
          </cell>
          <cell r="E169">
            <v>1</v>
          </cell>
          <cell r="F169">
            <v>4000</v>
          </cell>
          <cell r="G169">
            <v>8000</v>
          </cell>
          <cell r="H169">
            <v>8.0000000000000002E-3</v>
          </cell>
          <cell r="I169">
            <v>100</v>
          </cell>
          <cell r="J169">
            <v>100</v>
          </cell>
          <cell r="K169">
            <v>10</v>
          </cell>
          <cell r="L169">
            <v>10</v>
          </cell>
        </row>
        <row r="170">
          <cell r="B170" t="str">
            <v>New_Device</v>
          </cell>
          <cell r="C170" t="str">
            <v>NA</v>
          </cell>
          <cell r="E170">
            <v>1</v>
          </cell>
          <cell r="F170">
            <v>4000</v>
          </cell>
          <cell r="G170">
            <v>8000</v>
          </cell>
          <cell r="H170">
            <v>8.0000000000000002E-3</v>
          </cell>
          <cell r="I170">
            <v>100</v>
          </cell>
          <cell r="J170">
            <v>100</v>
          </cell>
          <cell r="K170">
            <v>10</v>
          </cell>
          <cell r="L170">
            <v>10</v>
          </cell>
        </row>
        <row r="171">
          <cell r="B171" t="str">
            <v>New_Device</v>
          </cell>
          <cell r="C171" t="str">
            <v>NA</v>
          </cell>
          <cell r="E171">
            <v>1</v>
          </cell>
          <cell r="F171">
            <v>4000</v>
          </cell>
          <cell r="G171">
            <v>8000</v>
          </cell>
          <cell r="H171">
            <v>8.0000000000000002E-3</v>
          </cell>
          <cell r="I171">
            <v>100</v>
          </cell>
          <cell r="J171">
            <v>100</v>
          </cell>
          <cell r="K171">
            <v>10</v>
          </cell>
          <cell r="L171">
            <v>10</v>
          </cell>
        </row>
        <row r="172">
          <cell r="B172" t="str">
            <v>New_Device</v>
          </cell>
          <cell r="C172" t="str">
            <v>NA</v>
          </cell>
          <cell r="E172">
            <v>1</v>
          </cell>
          <cell r="F172">
            <v>4000</v>
          </cell>
          <cell r="G172">
            <v>8000</v>
          </cell>
          <cell r="H172">
            <v>8.0000000000000002E-3</v>
          </cell>
          <cell r="I172">
            <v>100</v>
          </cell>
          <cell r="J172">
            <v>100</v>
          </cell>
          <cell r="K172">
            <v>10</v>
          </cell>
          <cell r="L172">
            <v>10</v>
          </cell>
        </row>
        <row r="173">
          <cell r="B173" t="str">
            <v>End_of_Table</v>
          </cell>
          <cell r="E173">
            <v>1</v>
          </cell>
          <cell r="F173">
            <v>4000</v>
          </cell>
          <cell r="G173">
            <v>8000</v>
          </cell>
          <cell r="H173">
            <v>8.0000000000000002E-3</v>
          </cell>
          <cell r="I173">
            <v>100</v>
          </cell>
          <cell r="J173">
            <v>100</v>
          </cell>
          <cell r="K173">
            <v>10</v>
          </cell>
          <cell r="L173">
            <v>10</v>
          </cell>
        </row>
      </sheetData>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19、A0 and JC22 BCM PIN V1.0"/>
      <sheetName val="XL4Poppy"/>
      <sheetName val="_x0000__x0000__x0000__x0000__x0000__x0000__x0000__x0000_"/>
    </sheetNames>
    <sheetDataSet>
      <sheetData sheetId="0"/>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ECH编辑20090309"/>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34"/>
  <sheetViews>
    <sheetView tabSelected="1" workbookViewId="0">
      <pane ySplit="2" topLeftCell="A1418" activePane="bottomLeft" state="frozen"/>
      <selection pane="bottomLeft" activeCell="G1441" sqref="G1441"/>
    </sheetView>
  </sheetViews>
  <sheetFormatPr defaultColWidth="9" defaultRowHeight="14.25"/>
  <cols>
    <col min="1" max="1" width="6" style="6" bestFit="1" customWidth="1"/>
    <col min="2" max="2" width="10.25" style="6" bestFit="1" customWidth="1"/>
    <col min="3" max="3" width="29.75" style="66" customWidth="1"/>
    <col min="4" max="4" width="9.25" style="55" customWidth="1"/>
    <col min="5" max="5" width="6.75" style="6" customWidth="1"/>
    <col min="6" max="6" width="13" style="80" customWidth="1"/>
    <col min="7" max="7" width="41.875" style="6" customWidth="1"/>
    <col min="8" max="8" width="11.625" style="80" bestFit="1" customWidth="1"/>
    <col min="9" max="9" width="23.875" style="126" bestFit="1" customWidth="1"/>
    <col min="10" max="11" width="6.375" style="137" customWidth="1"/>
    <col min="12" max="12" width="5.25" style="122" customWidth="1"/>
    <col min="13" max="13" width="5.625" style="122" customWidth="1"/>
    <col min="14" max="14" width="5.125" style="122" customWidth="1"/>
    <col min="15" max="15" width="4.5" style="122" customWidth="1"/>
    <col min="16" max="16" width="6.125" style="122" customWidth="1"/>
    <col min="17" max="17" width="5.125" style="122" customWidth="1"/>
    <col min="18" max="18" width="6.125" style="122" customWidth="1"/>
    <col min="19" max="19" width="7.5" style="123" bestFit="1" customWidth="1"/>
    <col min="20" max="20" width="7.5" style="123" customWidth="1"/>
    <col min="21" max="21" width="5.75" style="10" customWidth="1"/>
    <col min="22" max="16384" width="9" style="10"/>
  </cols>
  <sheetData>
    <row r="1" spans="1:25" s="85" customFormat="1" ht="50.25" customHeight="1">
      <c r="A1" s="215" t="s">
        <v>1320</v>
      </c>
      <c r="B1" s="215"/>
      <c r="C1" s="215"/>
      <c r="D1" s="215"/>
      <c r="E1" s="215"/>
      <c r="F1" s="215"/>
      <c r="G1" s="215"/>
      <c r="H1" s="215"/>
      <c r="I1" s="215"/>
      <c r="J1" s="215"/>
      <c r="K1" s="215"/>
      <c r="L1" s="215"/>
      <c r="M1" s="215"/>
      <c r="N1" s="215"/>
      <c r="O1" s="215"/>
      <c r="P1" s="215"/>
      <c r="Q1" s="215"/>
      <c r="R1" s="215"/>
      <c r="S1" s="215"/>
      <c r="T1" s="215"/>
      <c r="U1" s="215"/>
    </row>
    <row r="2" spans="1:25" s="173" customFormat="1" ht="52.5" customHeight="1">
      <c r="A2" s="168" t="s">
        <v>470</v>
      </c>
      <c r="B2" s="168" t="s">
        <v>1359</v>
      </c>
      <c r="C2" s="169" t="s">
        <v>472</v>
      </c>
      <c r="D2" s="170" t="s">
        <v>974</v>
      </c>
      <c r="E2" s="168" t="s">
        <v>1156</v>
      </c>
      <c r="F2" s="171" t="s">
        <v>475</v>
      </c>
      <c r="G2" s="168" t="s">
        <v>476</v>
      </c>
      <c r="H2" s="171" t="s">
        <v>477</v>
      </c>
      <c r="I2" s="172" t="s">
        <v>478</v>
      </c>
      <c r="J2" s="174" t="s">
        <v>1492</v>
      </c>
      <c r="K2" s="183" t="s">
        <v>1746</v>
      </c>
      <c r="L2" s="174" t="s">
        <v>1493</v>
      </c>
      <c r="M2" s="183" t="s">
        <v>1755</v>
      </c>
      <c r="N2" s="174" t="s">
        <v>1494</v>
      </c>
      <c r="O2" s="183" t="s">
        <v>1750</v>
      </c>
      <c r="P2" s="174" t="s">
        <v>1754</v>
      </c>
      <c r="Q2" s="183" t="s">
        <v>1705</v>
      </c>
      <c r="R2" s="174" t="s">
        <v>1706</v>
      </c>
      <c r="S2" s="183" t="s">
        <v>1761</v>
      </c>
      <c r="T2" s="183" t="s">
        <v>5382</v>
      </c>
      <c r="U2" s="174" t="s">
        <v>1745</v>
      </c>
    </row>
    <row r="3" spans="1:25" s="9" customFormat="1">
      <c r="A3" s="126">
        <v>645</v>
      </c>
      <c r="B3" s="24" t="s">
        <v>300</v>
      </c>
      <c r="C3" s="63" t="s">
        <v>167</v>
      </c>
      <c r="D3" s="49" t="s">
        <v>121</v>
      </c>
      <c r="E3" s="22">
        <v>2</v>
      </c>
      <c r="F3" s="76">
        <v>41945</v>
      </c>
      <c r="G3" s="203" t="s">
        <v>2206</v>
      </c>
      <c r="H3" s="76">
        <v>41941</v>
      </c>
      <c r="I3" s="126" t="s">
        <v>997</v>
      </c>
      <c r="J3" s="137" t="str">
        <f t="shared" ref="J3" si="0">B3&amp;C3</f>
        <v>邮航天津-呼和浩特</v>
      </c>
      <c r="K3" s="124" t="str">
        <f t="shared" ref="K3" si="1">B3&amp;O3&amp;IF(O3="",,"-")&amp;N3&amp;IF(N3="",,"-")&amp;M3&amp;IF(M3="",,"-")&amp;L3</f>
        <v>邮航呼和浩特-天津</v>
      </c>
      <c r="L3" s="167" t="str">
        <f t="shared" ref="L3" si="2">TRIM(MID(SUBSTITUTE($C3,"-",REPT(" ",50)),COLUMN(A3)*50-49,50))</f>
        <v>天津</v>
      </c>
      <c r="M3" s="167" t="str">
        <f t="shared" ref="M3" si="3">TRIM(MID(SUBSTITUTE($C3,"-",REPT(" ",50)),COLUMN(B3)*50-49,50))</f>
        <v>呼和浩特</v>
      </c>
      <c r="N3" s="167" t="str">
        <f t="shared" ref="N3" si="4">TRIM(MID(SUBSTITUTE($C3,"-",REPT(" ",50)),COLUMN(C3)*50-49,50))</f>
        <v/>
      </c>
      <c r="O3" s="167" t="str">
        <f t="shared" ref="O3" si="5">TRIM(MID(SUBSTITUTE($C3,"-",REPT(" ",50)),COLUMN(D3)*50-49,50))</f>
        <v/>
      </c>
      <c r="P3" s="167" t="str">
        <f>IF(ISERROR(OR(IFERROR(VLOOKUP(B3,受限情况!$G$3:$G$30,1,FALSE),0),IFERROR(VLOOKUP(L3,受限情况!$A$3:$A$28,1,FALSE),0),IFERROR(VLOOKUP(M3,受限情况!$A$3:$A$28,1,FALSE),0),IFERROR(VLOOKUP(N3,受限情况!$A$3:$A$28,1,FALSE),0),IFERROR(VLOOKUP(O3,受限情况!$A$3:$A$28,1,FALSE),0))),"受限","不限")</f>
        <v>不限</v>
      </c>
      <c r="Q3" s="122" t="str">
        <f>IFERROR(IF(AND(H3&gt;=VLOOKUP(B3,受限情况!$G$3:$I$28,2,FALSE),H3&lt;=VLOOKUP(B3,受限情况!$G$3:$I$28,3,FALSE))=TRUE,"错误","正确"),"正确")</f>
        <v>正确</v>
      </c>
      <c r="R3" s="124" t="str">
        <f>IF(OR(IFERROR(AND(H3&gt;=VLOOKUP(L3,受限情况!$A$3:$C$28,2,FALSE),H3&lt;=VLOOKUP(L3,受限情况!$A$3:$C$28,3,FALSE)),0),IFERROR(AND(H3&gt;=VLOOKUP(M3,受限情况!$A$3:$C$28,2,FALSE),H3&lt;=VLOOKUP(M3,受限情况!$A$3:$C$28,3,FALSE)),0),IFERROR(AND(H3&gt;=VLOOKUP(N3,受限情况!$A$3:$C$28,2,FALSE),H3&lt;=VLOOKUP(N3,受限情况!$A$3:$C$28,3,FALSE)),0),IFERROR(AND(H3&gt;=VLOOKUP(O3,受限情况!$A$3:$C$28,2,FALSE),H3&lt;=VLOOKUP(O3,受限情况!$A$3:$C$28,3,FALSE)),0))=TRUE,"错误","正确")</f>
        <v>正确</v>
      </c>
      <c r="S3" s="123" t="str">
        <f>IF((IF(ISERROR(VLOOKUP(J3,注销!I:I,1,FALSE)),0,1)+IF(ISERROR(VLOOKUP(J3,注销!J:J,1,FALSE)),0,1))&gt;0,"注销","没有")</f>
        <v>没有</v>
      </c>
      <c r="T3" s="123" t="str">
        <f>IF((IF(ISERROR(VLOOKUP(J3,注销!I:I,1,FALSE)),0,1)+IF(ISERROR(VLOOKUP(J3,注销!J:J,1,FALSE)),0,1))&gt;0,"注销","没有")</f>
        <v>没有</v>
      </c>
      <c r="U3" s="10" t="str">
        <f>IF(IF(ISERROR(VLOOKUP(J3,J$1:J2,1,FALSE)),0,1)+IF(ISERROR(VLOOKUP(J3,K$1:K2,1,FALSE)),0,1),"已有","没有")</f>
        <v>没有</v>
      </c>
    </row>
    <row r="4" spans="1:25" s="7" customFormat="1">
      <c r="A4" s="126">
        <v>1</v>
      </c>
      <c r="B4" s="126" t="s">
        <v>1324</v>
      </c>
      <c r="C4" s="56" t="s">
        <v>500</v>
      </c>
      <c r="D4" s="42" t="s">
        <v>479</v>
      </c>
      <c r="E4" s="126">
        <v>14</v>
      </c>
      <c r="F4" s="67">
        <v>40212</v>
      </c>
      <c r="G4" s="23" t="s">
        <v>5356</v>
      </c>
      <c r="H4" s="68"/>
      <c r="I4" s="12"/>
      <c r="J4" s="137" t="str">
        <f t="shared" ref="J4:J67" si="6">B4&amp;C4</f>
        <v>天津呼和浩特-海拉尔</v>
      </c>
      <c r="K4" s="124" t="str">
        <f t="shared" ref="K4:K67" si="7">B4&amp;O4&amp;IF(O4="",,"-")&amp;N4&amp;IF(N4="",,"-")&amp;M4&amp;IF(M4="",,"-")&amp;L4</f>
        <v>天津海拉尔-呼和浩特</v>
      </c>
      <c r="L4" s="167" t="str">
        <f t="shared" ref="L4:L67" si="8">TRIM(MID(SUBSTITUTE($C4,"-",REPT(" ",50)),COLUMN(A4)*50-49,50))</f>
        <v>呼和浩特</v>
      </c>
      <c r="M4" s="167" t="str">
        <f t="shared" ref="M4:M67" si="9">TRIM(MID(SUBSTITUTE($C4,"-",REPT(" ",50)),COLUMN(B4)*50-49,50))</f>
        <v>海拉尔</v>
      </c>
      <c r="N4" s="167" t="str">
        <f t="shared" ref="N4:N67" si="10">TRIM(MID(SUBSTITUTE($C4,"-",REPT(" ",50)),COLUMN(C4)*50-49,50))</f>
        <v/>
      </c>
      <c r="O4" s="167" t="str">
        <f t="shared" ref="O4:O67" si="11">TRIM(MID(SUBSTITUTE($C4,"-",REPT(" ",50)),COLUMN(D4)*50-49,50))</f>
        <v/>
      </c>
      <c r="P4" s="167" t="str">
        <f>IF(ISERROR(OR(IFERROR(VLOOKUP(B4,受限情况!$G$3:$G$30,1,FALSE),0),IFERROR(VLOOKUP(L4,受限情况!$A$3:$A$28,1,FALSE),0),IFERROR(VLOOKUP(M4,受限情况!$A$3:$A$28,1,FALSE),0),IFERROR(VLOOKUP(N4,受限情况!$A$3:$A$28,1,FALSE),0),IFERROR(VLOOKUP(O4,受限情况!$A$3:$A$28,1,FALSE),0))),"受限","不限")</f>
        <v>不限</v>
      </c>
      <c r="Q4" s="122" t="str">
        <f>IFERROR(IF(AND(H4&gt;=VLOOKUP(B4,受限情况!$G$3:$I$28,2,FALSE),H4&lt;=VLOOKUP(B4,受限情况!$G$3:$I$28,3,FALSE))=TRUE,"错误","正确"),"正确")</f>
        <v>正确</v>
      </c>
      <c r="R4" s="124" t="str">
        <f>IF(OR(IFERROR(AND(H4&gt;=VLOOKUP(L4,受限情况!$A$3:$C$28,2,FALSE),H4&lt;=VLOOKUP(L4,受限情况!$A$3:$C$28,3,FALSE)),0),IFERROR(AND(H4&gt;=VLOOKUP(M4,受限情况!$A$3:$C$28,2,FALSE),H4&lt;=VLOOKUP(M4,受限情况!$A$3:$C$28,3,FALSE)),0),IFERROR(AND(H4&gt;=VLOOKUP(N4,受限情况!$A$3:$C$28,2,FALSE),H4&lt;=VLOOKUP(N4,受限情况!$A$3:$C$28,3,FALSE)),0),IFERROR(AND(H4&gt;=VLOOKUP(O4,受限情况!$A$3:$C$28,2,FALSE),H4&lt;=VLOOKUP(O4,受限情况!$A$3:$C$28,3,FALSE)),0))=TRUE,"错误","正确")</f>
        <v>正确</v>
      </c>
      <c r="S4" s="123" t="str">
        <f>IF((IF(ISERROR(VLOOKUP(J4,注销!I:I,1,FALSE)),0,1)+IF(ISERROR(VLOOKUP(J4,注销!J:J,1,FALSE)),0,1))&gt;0,"注销","没有")</f>
        <v>没有</v>
      </c>
      <c r="T4" s="123" t="str">
        <f>IF((IF(ISERROR(VLOOKUP(J4,注销!I:I,1,FALSE)),0,1)+IF(ISERROR(VLOOKUP(J4,注销!J:J,1,FALSE)),0,1))&gt;0,"注销","没有")</f>
        <v>没有</v>
      </c>
      <c r="U4" s="10" t="str">
        <f>IF(IF(ISERROR(VLOOKUP(J4,J$1:J3,1,FALSE)),0,1)+IF(ISERROR(VLOOKUP(J4,K$1:K3,1,FALSE)),0,1),"已有","没有")</f>
        <v>没有</v>
      </c>
      <c r="W4" s="9"/>
      <c r="X4" s="9"/>
      <c r="Y4" s="9"/>
    </row>
    <row r="5" spans="1:25" s="7" customFormat="1">
      <c r="A5" s="126">
        <v>2</v>
      </c>
      <c r="B5" s="126" t="s">
        <v>481</v>
      </c>
      <c r="C5" s="56" t="s">
        <v>1351</v>
      </c>
      <c r="D5" s="42" t="s">
        <v>479</v>
      </c>
      <c r="E5" s="126">
        <v>14</v>
      </c>
      <c r="F5" s="68">
        <v>40265</v>
      </c>
      <c r="G5" s="126" t="s">
        <v>5359</v>
      </c>
      <c r="H5" s="68"/>
      <c r="I5" s="126"/>
      <c r="J5" s="137" t="str">
        <f t="shared" si="6"/>
        <v>国航北京首都-乌兰浩特</v>
      </c>
      <c r="K5" s="124" t="str">
        <f t="shared" si="7"/>
        <v>国航乌兰浩特-北京首都</v>
      </c>
      <c r="L5" s="167" t="str">
        <f t="shared" si="8"/>
        <v>北京首都</v>
      </c>
      <c r="M5" s="167" t="str">
        <f t="shared" si="9"/>
        <v>乌兰浩特</v>
      </c>
      <c r="N5" s="167" t="str">
        <f t="shared" si="10"/>
        <v/>
      </c>
      <c r="O5" s="167" t="str">
        <f t="shared" si="11"/>
        <v/>
      </c>
      <c r="P5" s="167" t="str">
        <f>IF(ISERROR(OR(IFERROR(VLOOKUP(B5,受限情况!$G$3:$G$30,1,FALSE),0),IFERROR(VLOOKUP(L5,受限情况!$A$3:$A$28,1,FALSE),0),IFERROR(VLOOKUP(M5,受限情况!$A$3:$A$28,1,FALSE),0),IFERROR(VLOOKUP(N5,受限情况!$A$3:$A$28,1,FALSE),0),IFERROR(VLOOKUP(O5,受限情况!$A$3:$A$28,1,FALSE),0))),"受限","不限")</f>
        <v>受限</v>
      </c>
      <c r="Q5" s="122" t="str">
        <f>IFERROR(IF(AND(H5&gt;=VLOOKUP(B5,受限情况!$G$3:$I$28,2,FALSE),H5&lt;=VLOOKUP(B5,受限情况!$G$3:$I$28,3,FALSE))=TRUE,"错误","正确"),"正确")</f>
        <v>正确</v>
      </c>
      <c r="R5" s="124" t="str">
        <f>IF(OR(IFERROR(AND(H5&gt;=VLOOKUP(L5,受限情况!$A$3:$C$28,2,FALSE),H5&lt;=VLOOKUP(L5,受限情况!$A$3:$C$28,3,FALSE)),0),IFERROR(AND(H5&gt;=VLOOKUP(M5,受限情况!$A$3:$C$28,2,FALSE),H5&lt;=VLOOKUP(M5,受限情况!$A$3:$C$28,3,FALSE)),0),IFERROR(AND(H5&gt;=VLOOKUP(N5,受限情况!$A$3:$C$28,2,FALSE),H5&lt;=VLOOKUP(N5,受限情况!$A$3:$C$28,3,FALSE)),0),IFERROR(AND(H5&gt;=VLOOKUP(O5,受限情况!$A$3:$C$28,2,FALSE),H5&lt;=VLOOKUP(O5,受限情况!$A$3:$C$28,3,FALSE)),0))=TRUE,"错误","正确")</f>
        <v>正确</v>
      </c>
      <c r="S5" s="123" t="str">
        <f>IF((IF(ISERROR(VLOOKUP(J5,注销!I:I,1,FALSE)),0,1)+IF(ISERROR(VLOOKUP(J5,注销!J:J,1,FALSE)),0,1))&gt;0,"注销","没有")</f>
        <v>没有</v>
      </c>
      <c r="T5" s="123" t="str">
        <f>IF((IF(ISERROR(VLOOKUP(J5,注销!I:I,1,FALSE)),0,1)+IF(ISERROR(VLOOKUP(J5,注销!J:J,1,FALSE)),0,1))&gt;0,"注销","没有")</f>
        <v>没有</v>
      </c>
      <c r="U5" s="10" t="str">
        <f>IF(IF(ISERROR(VLOOKUP(J5,J$1:J4,1,FALSE)),0,1)+IF(ISERROR(VLOOKUP(J5,K$1:K4,1,FALSE)),0,1),"已有","没有")</f>
        <v>没有</v>
      </c>
      <c r="W5" s="9"/>
      <c r="X5" s="9"/>
      <c r="Y5" s="9"/>
    </row>
    <row r="6" spans="1:25" s="7" customFormat="1">
      <c r="A6" s="126">
        <v>3</v>
      </c>
      <c r="B6" s="126" t="s">
        <v>481</v>
      </c>
      <c r="C6" s="56" t="s">
        <v>1002</v>
      </c>
      <c r="D6" s="42" t="s">
        <v>479</v>
      </c>
      <c r="E6" s="126">
        <v>14</v>
      </c>
      <c r="F6" s="68">
        <v>40265</v>
      </c>
      <c r="G6" s="126" t="s">
        <v>5359</v>
      </c>
      <c r="H6" s="68"/>
      <c r="I6" s="126"/>
      <c r="J6" s="137" t="str">
        <f t="shared" si="6"/>
        <v>国航海拉尔-呼和浩特-武汉</v>
      </c>
      <c r="K6" s="124" t="str">
        <f t="shared" si="7"/>
        <v>国航武汉-呼和浩特-海拉尔</v>
      </c>
      <c r="L6" s="167" t="str">
        <f t="shared" si="8"/>
        <v>海拉尔</v>
      </c>
      <c r="M6" s="167" t="str">
        <f t="shared" si="9"/>
        <v>呼和浩特</v>
      </c>
      <c r="N6" s="167" t="str">
        <f t="shared" si="10"/>
        <v>武汉</v>
      </c>
      <c r="O6" s="167" t="str">
        <f t="shared" si="11"/>
        <v/>
      </c>
      <c r="P6" s="167" t="str">
        <f>IF(ISERROR(OR(IFERROR(VLOOKUP(B6,受限情况!$G$3:$G$30,1,FALSE),0),IFERROR(VLOOKUP(L6,受限情况!$A$3:$A$28,1,FALSE),0),IFERROR(VLOOKUP(M6,受限情况!$A$3:$A$28,1,FALSE),0),IFERROR(VLOOKUP(N6,受限情况!$A$3:$A$28,1,FALSE),0),IFERROR(VLOOKUP(O6,受限情况!$A$3:$A$28,1,FALSE),0))),"受限","不限")</f>
        <v>不限</v>
      </c>
      <c r="Q6" s="122" t="str">
        <f>IFERROR(IF(AND(H6&gt;=VLOOKUP(B6,受限情况!$G$3:$I$28,2,FALSE),H6&lt;=VLOOKUP(B6,受限情况!$G$3:$I$28,3,FALSE))=TRUE,"错误","正确"),"正确")</f>
        <v>正确</v>
      </c>
      <c r="R6" s="124" t="str">
        <f>IF(OR(IFERROR(AND(H6&gt;=VLOOKUP(L6,受限情况!$A$3:$C$28,2,FALSE),H6&lt;=VLOOKUP(L6,受限情况!$A$3:$C$28,3,FALSE)),0),IFERROR(AND(H6&gt;=VLOOKUP(M6,受限情况!$A$3:$C$28,2,FALSE),H6&lt;=VLOOKUP(M6,受限情况!$A$3:$C$28,3,FALSE)),0),IFERROR(AND(H6&gt;=VLOOKUP(N6,受限情况!$A$3:$C$28,2,FALSE),H6&lt;=VLOOKUP(N6,受限情况!$A$3:$C$28,3,FALSE)),0),IFERROR(AND(H6&gt;=VLOOKUP(O6,受限情况!$A$3:$C$28,2,FALSE),H6&lt;=VLOOKUP(O6,受限情况!$A$3:$C$28,3,FALSE)),0))=TRUE,"错误","正确")</f>
        <v>正确</v>
      </c>
      <c r="S6" s="123" t="str">
        <f>IF((IF(ISERROR(VLOOKUP(J6,注销!I:I,1,FALSE)),0,1)+IF(ISERROR(VLOOKUP(J6,注销!J:J,1,FALSE)),0,1))&gt;0,"注销","没有")</f>
        <v>没有</v>
      </c>
      <c r="T6" s="123" t="str">
        <f>IF((IF(ISERROR(VLOOKUP(J6,注销!I:I,1,FALSE)),0,1)+IF(ISERROR(VLOOKUP(J6,注销!J:J,1,FALSE)),0,1))&gt;0,"注销","没有")</f>
        <v>没有</v>
      </c>
      <c r="U6" s="10" t="str">
        <f>IF(IF(ISERROR(VLOOKUP(J6,J$1:J5,1,FALSE)),0,1)+IF(ISERROR(VLOOKUP(J6,K$1:K5,1,FALSE)),0,1),"已有","没有")</f>
        <v>没有</v>
      </c>
      <c r="W6" s="9"/>
      <c r="X6" s="9"/>
      <c r="Y6" s="9"/>
    </row>
    <row r="7" spans="1:25" s="7" customFormat="1">
      <c r="A7" s="126">
        <v>4</v>
      </c>
      <c r="B7" s="126" t="s">
        <v>481</v>
      </c>
      <c r="C7" s="56" t="s">
        <v>524</v>
      </c>
      <c r="D7" s="42" t="s">
        <v>479</v>
      </c>
      <c r="E7" s="126">
        <v>14</v>
      </c>
      <c r="F7" s="68">
        <v>40391</v>
      </c>
      <c r="G7" s="126" t="s">
        <v>5359</v>
      </c>
      <c r="H7" s="68"/>
      <c r="I7" s="126"/>
      <c r="J7" s="137" t="str">
        <f t="shared" si="6"/>
        <v>国航天津-呼和浩特</v>
      </c>
      <c r="K7" s="124" t="str">
        <f t="shared" si="7"/>
        <v>国航呼和浩特-天津</v>
      </c>
      <c r="L7" s="167" t="str">
        <f t="shared" si="8"/>
        <v>天津</v>
      </c>
      <c r="M7" s="167" t="str">
        <f t="shared" si="9"/>
        <v>呼和浩特</v>
      </c>
      <c r="N7" s="167" t="str">
        <f t="shared" si="10"/>
        <v/>
      </c>
      <c r="O7" s="167" t="str">
        <f t="shared" si="11"/>
        <v/>
      </c>
      <c r="P7" s="167" t="str">
        <f>IF(ISERROR(OR(IFERROR(VLOOKUP(B7,受限情况!$G$3:$G$30,1,FALSE),0),IFERROR(VLOOKUP(L7,受限情况!$A$3:$A$28,1,FALSE),0),IFERROR(VLOOKUP(M7,受限情况!$A$3:$A$28,1,FALSE),0),IFERROR(VLOOKUP(N7,受限情况!$A$3:$A$28,1,FALSE),0),IFERROR(VLOOKUP(O7,受限情况!$A$3:$A$28,1,FALSE),0))),"受限","不限")</f>
        <v>不限</v>
      </c>
      <c r="Q7" s="122" t="str">
        <f>IFERROR(IF(AND(H7&gt;=VLOOKUP(B7,受限情况!$G$3:$I$28,2,FALSE),H7&lt;=VLOOKUP(B7,受限情况!$G$3:$I$28,3,FALSE))=TRUE,"错误","正确"),"正确")</f>
        <v>正确</v>
      </c>
      <c r="R7" s="124" t="str">
        <f>IF(OR(IFERROR(AND(H7&gt;=VLOOKUP(L7,受限情况!$A$3:$C$28,2,FALSE),H7&lt;=VLOOKUP(L7,受限情况!$A$3:$C$28,3,FALSE)),0),IFERROR(AND(H7&gt;=VLOOKUP(M7,受限情况!$A$3:$C$28,2,FALSE),H7&lt;=VLOOKUP(M7,受限情况!$A$3:$C$28,3,FALSE)),0),IFERROR(AND(H7&gt;=VLOOKUP(N7,受限情况!$A$3:$C$28,2,FALSE),H7&lt;=VLOOKUP(N7,受限情况!$A$3:$C$28,3,FALSE)),0),IFERROR(AND(H7&gt;=VLOOKUP(O7,受限情况!$A$3:$C$28,2,FALSE),H7&lt;=VLOOKUP(O7,受限情况!$A$3:$C$28,3,FALSE)),0))=TRUE,"错误","正确")</f>
        <v>正确</v>
      </c>
      <c r="S7" s="123" t="str">
        <f>IF((IF(ISERROR(VLOOKUP(J7,注销!I:I,1,FALSE)),0,1)+IF(ISERROR(VLOOKUP(J7,注销!J:J,1,FALSE)),0,1))&gt;0,"注销","没有")</f>
        <v>没有</v>
      </c>
      <c r="T7" s="123" t="str">
        <f>IF((IF(ISERROR(VLOOKUP(J7,注销!I:I,1,FALSE)),0,1)+IF(ISERROR(VLOOKUP(J7,注销!J:J,1,FALSE)),0,1))&gt;0,"注销","没有")</f>
        <v>没有</v>
      </c>
      <c r="U7" s="10" t="str">
        <f>IF(IF(ISERROR(VLOOKUP(J7,J$1:J6,1,FALSE)),0,1)+IF(ISERROR(VLOOKUP(J7,K$1:K6,1,FALSE)),0,1),"已有","没有")</f>
        <v>没有</v>
      </c>
      <c r="W7" s="9"/>
      <c r="X7" s="9"/>
      <c r="Y7" s="9"/>
    </row>
    <row r="8" spans="1:25" s="7" customFormat="1">
      <c r="A8" s="126">
        <v>5</v>
      </c>
      <c r="B8" s="126" t="s">
        <v>481</v>
      </c>
      <c r="C8" s="56" t="s">
        <v>521</v>
      </c>
      <c r="D8" s="42" t="s">
        <v>479</v>
      </c>
      <c r="E8" s="126">
        <v>14</v>
      </c>
      <c r="F8" s="68">
        <v>40391</v>
      </c>
      <c r="G8" s="126" t="s">
        <v>5359</v>
      </c>
      <c r="H8" s="68"/>
      <c r="I8" s="126"/>
      <c r="J8" s="137" t="str">
        <f t="shared" si="6"/>
        <v>国航天津-海拉尔</v>
      </c>
      <c r="K8" s="124" t="str">
        <f t="shared" si="7"/>
        <v>国航海拉尔-天津</v>
      </c>
      <c r="L8" s="167" t="str">
        <f t="shared" si="8"/>
        <v>天津</v>
      </c>
      <c r="M8" s="167" t="str">
        <f t="shared" si="9"/>
        <v>海拉尔</v>
      </c>
      <c r="N8" s="167" t="str">
        <f t="shared" si="10"/>
        <v/>
      </c>
      <c r="O8" s="167" t="str">
        <f t="shared" si="11"/>
        <v/>
      </c>
      <c r="P8" s="167" t="str">
        <f>IF(ISERROR(OR(IFERROR(VLOOKUP(B8,受限情况!$G$3:$G$30,1,FALSE),0),IFERROR(VLOOKUP(L8,受限情况!$A$3:$A$28,1,FALSE),0),IFERROR(VLOOKUP(M8,受限情况!$A$3:$A$28,1,FALSE),0),IFERROR(VLOOKUP(N8,受限情况!$A$3:$A$28,1,FALSE),0),IFERROR(VLOOKUP(O8,受限情况!$A$3:$A$28,1,FALSE),0))),"受限","不限")</f>
        <v>不限</v>
      </c>
      <c r="Q8" s="122" t="str">
        <f>IFERROR(IF(AND(H8&gt;=VLOOKUP(B8,受限情况!$G$3:$I$28,2,FALSE),H8&lt;=VLOOKUP(B8,受限情况!$G$3:$I$28,3,FALSE))=TRUE,"错误","正确"),"正确")</f>
        <v>正确</v>
      </c>
      <c r="R8" s="124" t="str">
        <f>IF(OR(IFERROR(AND(H8&gt;=VLOOKUP(L8,受限情况!$A$3:$C$28,2,FALSE),H8&lt;=VLOOKUP(L8,受限情况!$A$3:$C$28,3,FALSE)),0),IFERROR(AND(H8&gt;=VLOOKUP(M8,受限情况!$A$3:$C$28,2,FALSE),H8&lt;=VLOOKUP(M8,受限情况!$A$3:$C$28,3,FALSE)),0),IFERROR(AND(H8&gt;=VLOOKUP(N8,受限情况!$A$3:$C$28,2,FALSE),H8&lt;=VLOOKUP(N8,受限情况!$A$3:$C$28,3,FALSE)),0),IFERROR(AND(H8&gt;=VLOOKUP(O8,受限情况!$A$3:$C$28,2,FALSE),H8&lt;=VLOOKUP(O8,受限情况!$A$3:$C$28,3,FALSE)),0))=TRUE,"错误","正确")</f>
        <v>正确</v>
      </c>
      <c r="S8" s="123" t="str">
        <f>IF((IF(ISERROR(VLOOKUP(J8,注销!I:I,1,FALSE)),0,1)+IF(ISERROR(VLOOKUP(J8,注销!J:J,1,FALSE)),0,1))&gt;0,"注销","没有")</f>
        <v>没有</v>
      </c>
      <c r="T8" s="123" t="str">
        <f>IF((IF(ISERROR(VLOOKUP(J8,注销!I:I,1,FALSE)),0,1)+IF(ISERROR(VLOOKUP(J8,注销!J:J,1,FALSE)),0,1))&gt;0,"注销","没有")</f>
        <v>没有</v>
      </c>
      <c r="U8" s="10" t="str">
        <f>IF(IF(ISERROR(VLOOKUP(J8,J$1:J7,1,FALSE)),0,1)+IF(ISERROR(VLOOKUP(J8,K$1:K7,1,FALSE)),0,1),"已有","没有")</f>
        <v>没有</v>
      </c>
      <c r="W8" s="9"/>
      <c r="X8" s="9"/>
      <c r="Y8" s="9"/>
    </row>
    <row r="9" spans="1:25" s="7" customFormat="1">
      <c r="A9" s="126">
        <v>6</v>
      </c>
      <c r="B9" s="126" t="s">
        <v>481</v>
      </c>
      <c r="C9" s="56" t="s">
        <v>529</v>
      </c>
      <c r="D9" s="42" t="s">
        <v>479</v>
      </c>
      <c r="E9" s="126">
        <v>14</v>
      </c>
      <c r="F9" s="68">
        <v>40265</v>
      </c>
      <c r="G9" s="126" t="s">
        <v>5359</v>
      </c>
      <c r="H9" s="68"/>
      <c r="I9" s="126"/>
      <c r="J9" s="137" t="str">
        <f t="shared" si="6"/>
        <v>国航天津-长沙-昆明</v>
      </c>
      <c r="K9" s="124" t="str">
        <f t="shared" si="7"/>
        <v>国航昆明-长沙-天津</v>
      </c>
      <c r="L9" s="167" t="str">
        <f t="shared" si="8"/>
        <v>天津</v>
      </c>
      <c r="M9" s="167" t="str">
        <f t="shared" si="9"/>
        <v>长沙</v>
      </c>
      <c r="N9" s="167" t="str">
        <f t="shared" si="10"/>
        <v>昆明</v>
      </c>
      <c r="O9" s="167" t="str">
        <f t="shared" si="11"/>
        <v/>
      </c>
      <c r="P9" s="167" t="str">
        <f>IF(ISERROR(OR(IFERROR(VLOOKUP(B9,受限情况!$G$3:$G$30,1,FALSE),0),IFERROR(VLOOKUP(L9,受限情况!$A$3:$A$28,1,FALSE),0),IFERROR(VLOOKUP(M9,受限情况!$A$3:$A$28,1,FALSE),0),IFERROR(VLOOKUP(N9,受限情况!$A$3:$A$28,1,FALSE),0),IFERROR(VLOOKUP(O9,受限情况!$A$3:$A$28,1,FALSE),0))),"受限","不限")</f>
        <v>不限</v>
      </c>
      <c r="Q9" s="122" t="str">
        <f>IFERROR(IF(AND(H9&gt;=VLOOKUP(B9,受限情况!$G$3:$I$28,2,FALSE),H9&lt;=VLOOKUP(B9,受限情况!$G$3:$I$28,3,FALSE))=TRUE,"错误","正确"),"正确")</f>
        <v>正确</v>
      </c>
      <c r="R9" s="124" t="str">
        <f>IF(OR(IFERROR(AND(H9&gt;=VLOOKUP(L9,受限情况!$A$3:$C$28,2,FALSE),H9&lt;=VLOOKUP(L9,受限情况!$A$3:$C$28,3,FALSE)),0),IFERROR(AND(H9&gt;=VLOOKUP(M9,受限情况!$A$3:$C$28,2,FALSE),H9&lt;=VLOOKUP(M9,受限情况!$A$3:$C$28,3,FALSE)),0),IFERROR(AND(H9&gt;=VLOOKUP(N9,受限情况!$A$3:$C$28,2,FALSE),H9&lt;=VLOOKUP(N9,受限情况!$A$3:$C$28,3,FALSE)),0),IFERROR(AND(H9&gt;=VLOOKUP(O9,受限情况!$A$3:$C$28,2,FALSE),H9&lt;=VLOOKUP(O9,受限情况!$A$3:$C$28,3,FALSE)),0))=TRUE,"错误","正确")</f>
        <v>正确</v>
      </c>
      <c r="S9" s="123" t="str">
        <f>IF((IF(ISERROR(VLOOKUP(J9,注销!I:I,1,FALSE)),0,1)+IF(ISERROR(VLOOKUP(J9,注销!J:J,1,FALSE)),0,1))&gt;0,"注销","没有")</f>
        <v>注销</v>
      </c>
      <c r="T9" s="123" t="str">
        <f>IF((IF(ISERROR(VLOOKUP(J9,注销!I:I,1,FALSE)),0,1)+IF(ISERROR(VLOOKUP(J9,注销!J:J,1,FALSE)),0,1))&gt;0,"注销","没有")</f>
        <v>注销</v>
      </c>
      <c r="U9" s="10" t="str">
        <f>IF(IF(ISERROR(VLOOKUP(J9,J$1:J8,1,FALSE)),0,1)+IF(ISERROR(VLOOKUP(J9,K$1:K8,1,FALSE)),0,1),"已有","没有")</f>
        <v>没有</v>
      </c>
      <c r="W9" s="9"/>
      <c r="X9" s="9"/>
      <c r="Y9" s="9"/>
    </row>
    <row r="10" spans="1:25" s="7" customFormat="1">
      <c r="A10" s="126">
        <v>7</v>
      </c>
      <c r="B10" s="126" t="s">
        <v>481</v>
      </c>
      <c r="C10" s="56" t="s">
        <v>520</v>
      </c>
      <c r="D10" s="42" t="s">
        <v>479</v>
      </c>
      <c r="E10" s="126">
        <v>14</v>
      </c>
      <c r="F10" s="68">
        <v>40265</v>
      </c>
      <c r="G10" s="126" t="s">
        <v>5359</v>
      </c>
      <c r="H10" s="68"/>
      <c r="I10" s="126"/>
      <c r="J10" s="137" t="str">
        <f t="shared" si="6"/>
        <v>国航天津-昆明</v>
      </c>
      <c r="K10" s="124" t="str">
        <f t="shared" si="7"/>
        <v>国航昆明-天津</v>
      </c>
      <c r="L10" s="167" t="str">
        <f t="shared" si="8"/>
        <v>天津</v>
      </c>
      <c r="M10" s="167" t="str">
        <f t="shared" si="9"/>
        <v>昆明</v>
      </c>
      <c r="N10" s="167" t="str">
        <f t="shared" si="10"/>
        <v/>
      </c>
      <c r="O10" s="167" t="str">
        <f t="shared" si="11"/>
        <v/>
      </c>
      <c r="P10" s="167" t="str">
        <f>IF(ISERROR(OR(IFERROR(VLOOKUP(B10,受限情况!$G$3:$G$30,1,FALSE),0),IFERROR(VLOOKUP(L10,受限情况!$A$3:$A$28,1,FALSE),0),IFERROR(VLOOKUP(M10,受限情况!$A$3:$A$28,1,FALSE),0),IFERROR(VLOOKUP(N10,受限情况!$A$3:$A$28,1,FALSE),0),IFERROR(VLOOKUP(O10,受限情况!$A$3:$A$28,1,FALSE),0))),"受限","不限")</f>
        <v>不限</v>
      </c>
      <c r="Q10" s="122" t="str">
        <f>IFERROR(IF(AND(H10&gt;=VLOOKUP(B10,受限情况!$G$3:$I$28,2,FALSE),H10&lt;=VLOOKUP(B10,受限情况!$G$3:$I$28,3,FALSE))=TRUE,"错误","正确"),"正确")</f>
        <v>正确</v>
      </c>
      <c r="R10" s="124" t="str">
        <f>IF(OR(IFERROR(AND(H10&gt;=VLOOKUP(L10,受限情况!$A$3:$C$28,2,FALSE),H10&lt;=VLOOKUP(L10,受限情况!$A$3:$C$28,3,FALSE)),0),IFERROR(AND(H10&gt;=VLOOKUP(M10,受限情况!$A$3:$C$28,2,FALSE),H10&lt;=VLOOKUP(M10,受限情况!$A$3:$C$28,3,FALSE)),0),IFERROR(AND(H10&gt;=VLOOKUP(N10,受限情况!$A$3:$C$28,2,FALSE),H10&lt;=VLOOKUP(N10,受限情况!$A$3:$C$28,3,FALSE)),0),IFERROR(AND(H10&gt;=VLOOKUP(O10,受限情况!$A$3:$C$28,2,FALSE),H10&lt;=VLOOKUP(O10,受限情况!$A$3:$C$28,3,FALSE)),0))=TRUE,"错误","正确")</f>
        <v>正确</v>
      </c>
      <c r="S10" s="123" t="str">
        <f>IF((IF(ISERROR(VLOOKUP(J10,注销!I:I,1,FALSE)),0,1)+IF(ISERROR(VLOOKUP(J10,注销!J:J,1,FALSE)),0,1))&gt;0,"注销","没有")</f>
        <v>没有</v>
      </c>
      <c r="T10" s="123" t="str">
        <f>IF((IF(ISERROR(VLOOKUP(J10,注销!I:I,1,FALSE)),0,1)+IF(ISERROR(VLOOKUP(J10,注销!J:J,1,FALSE)),0,1))&gt;0,"注销","没有")</f>
        <v>没有</v>
      </c>
      <c r="U10" s="10" t="str">
        <f>IF(IF(ISERROR(VLOOKUP(J10,J$1:J9,1,FALSE)),0,1)+IF(ISERROR(VLOOKUP(J10,K$1:K9,1,FALSE)),0,1),"已有","没有")</f>
        <v>没有</v>
      </c>
      <c r="W10" s="9"/>
      <c r="X10" s="9"/>
      <c r="Y10" s="9"/>
    </row>
    <row r="11" spans="1:25" s="7" customFormat="1">
      <c r="A11" s="126">
        <v>8</v>
      </c>
      <c r="B11" s="126" t="s">
        <v>481</v>
      </c>
      <c r="C11" s="56" t="s">
        <v>1003</v>
      </c>
      <c r="D11" s="42" t="s">
        <v>479</v>
      </c>
      <c r="E11" s="126">
        <v>14</v>
      </c>
      <c r="F11" s="68">
        <v>40330</v>
      </c>
      <c r="G11" s="126" t="s">
        <v>5359</v>
      </c>
      <c r="H11" s="68"/>
      <c r="I11" s="126"/>
      <c r="J11" s="137" t="str">
        <f t="shared" si="6"/>
        <v>国航呼和浩特-郑州-温州</v>
      </c>
      <c r="K11" s="124" t="str">
        <f t="shared" si="7"/>
        <v>国航温州-郑州-呼和浩特</v>
      </c>
      <c r="L11" s="167" t="str">
        <f t="shared" si="8"/>
        <v>呼和浩特</v>
      </c>
      <c r="M11" s="167" t="str">
        <f t="shared" si="9"/>
        <v>郑州</v>
      </c>
      <c r="N11" s="167" t="str">
        <f t="shared" si="10"/>
        <v>温州</v>
      </c>
      <c r="O11" s="167" t="str">
        <f t="shared" si="11"/>
        <v/>
      </c>
      <c r="P11" s="167" t="str">
        <f>IF(ISERROR(OR(IFERROR(VLOOKUP(B11,受限情况!$G$3:$G$30,1,FALSE),0),IFERROR(VLOOKUP(L11,受限情况!$A$3:$A$28,1,FALSE),0),IFERROR(VLOOKUP(M11,受限情况!$A$3:$A$28,1,FALSE),0),IFERROR(VLOOKUP(N11,受限情况!$A$3:$A$28,1,FALSE),0),IFERROR(VLOOKUP(O11,受限情况!$A$3:$A$28,1,FALSE),0))),"受限","不限")</f>
        <v>不限</v>
      </c>
      <c r="Q11" s="122" t="str">
        <f>IFERROR(IF(AND(H11&gt;=VLOOKUP(B11,受限情况!$G$3:$I$28,2,FALSE),H11&lt;=VLOOKUP(B11,受限情况!$G$3:$I$28,3,FALSE))=TRUE,"错误","正确"),"正确")</f>
        <v>正确</v>
      </c>
      <c r="R11" s="124" t="str">
        <f>IF(OR(IFERROR(AND(H11&gt;=VLOOKUP(L11,受限情况!$A$3:$C$28,2,FALSE),H11&lt;=VLOOKUP(L11,受限情况!$A$3:$C$28,3,FALSE)),0),IFERROR(AND(H11&gt;=VLOOKUP(M11,受限情况!$A$3:$C$28,2,FALSE),H11&lt;=VLOOKUP(M11,受限情况!$A$3:$C$28,3,FALSE)),0),IFERROR(AND(H11&gt;=VLOOKUP(N11,受限情况!$A$3:$C$28,2,FALSE),H11&lt;=VLOOKUP(N11,受限情况!$A$3:$C$28,3,FALSE)),0),IFERROR(AND(H11&gt;=VLOOKUP(O11,受限情况!$A$3:$C$28,2,FALSE),H11&lt;=VLOOKUP(O11,受限情况!$A$3:$C$28,3,FALSE)),0))=TRUE,"错误","正确")</f>
        <v>正确</v>
      </c>
      <c r="S11" s="123" t="str">
        <f>IF((IF(ISERROR(VLOOKUP(J11,注销!I:I,1,FALSE)),0,1)+IF(ISERROR(VLOOKUP(J11,注销!J:J,1,FALSE)),0,1))&gt;0,"注销","没有")</f>
        <v>没有</v>
      </c>
      <c r="T11" s="123" t="str">
        <f>IF((IF(ISERROR(VLOOKUP(J11,注销!I:I,1,FALSE)),0,1)+IF(ISERROR(VLOOKUP(J11,注销!J:J,1,FALSE)),0,1))&gt;0,"注销","没有")</f>
        <v>没有</v>
      </c>
      <c r="U11" s="10" t="str">
        <f>IF(IF(ISERROR(VLOOKUP(J11,J$1:J10,1,FALSE)),0,1)+IF(ISERROR(VLOOKUP(J11,K$1:K10,1,FALSE)),0,1),"已有","没有")</f>
        <v>没有</v>
      </c>
      <c r="W11" s="9"/>
      <c r="X11" s="9"/>
      <c r="Y11" s="9"/>
    </row>
    <row r="12" spans="1:25" s="7" customFormat="1">
      <c r="A12" s="126">
        <v>9</v>
      </c>
      <c r="B12" s="126" t="s">
        <v>481</v>
      </c>
      <c r="C12" s="56" t="s">
        <v>1</v>
      </c>
      <c r="D12" s="42" t="s">
        <v>479</v>
      </c>
      <c r="E12" s="126">
        <v>14</v>
      </c>
      <c r="F12" s="68">
        <v>40330</v>
      </c>
      <c r="G12" s="86" t="s">
        <v>5359</v>
      </c>
      <c r="H12" s="68"/>
      <c r="I12" s="126"/>
      <c r="J12" s="137" t="str">
        <f t="shared" si="6"/>
        <v>国航呼和浩特-大连</v>
      </c>
      <c r="K12" s="124" t="str">
        <f t="shared" si="7"/>
        <v>国航大连-呼和浩特</v>
      </c>
      <c r="L12" s="167" t="str">
        <f t="shared" si="8"/>
        <v>呼和浩特</v>
      </c>
      <c r="M12" s="167" t="str">
        <f t="shared" si="9"/>
        <v>大连</v>
      </c>
      <c r="N12" s="167" t="str">
        <f t="shared" si="10"/>
        <v/>
      </c>
      <c r="O12" s="167" t="str">
        <f t="shared" si="11"/>
        <v/>
      </c>
      <c r="P12" s="167" t="str">
        <f>IF(ISERROR(OR(IFERROR(VLOOKUP(B12,受限情况!$G$3:$G$30,1,FALSE),0),IFERROR(VLOOKUP(L12,受限情况!$A$3:$A$28,1,FALSE),0),IFERROR(VLOOKUP(M12,受限情况!$A$3:$A$28,1,FALSE),0),IFERROR(VLOOKUP(N12,受限情况!$A$3:$A$28,1,FALSE),0),IFERROR(VLOOKUP(O12,受限情况!$A$3:$A$28,1,FALSE),0))),"受限","不限")</f>
        <v>受限</v>
      </c>
      <c r="Q12" s="122" t="str">
        <f>IFERROR(IF(AND(H12&gt;=VLOOKUP(B12,受限情况!$G$3:$I$28,2,FALSE),H12&lt;=VLOOKUP(B12,受限情况!$G$3:$I$28,3,FALSE))=TRUE,"错误","正确"),"正确")</f>
        <v>正确</v>
      </c>
      <c r="R12" s="124" t="str">
        <f>IF(OR(IFERROR(AND(H12&gt;=VLOOKUP(L12,受限情况!$A$3:$C$28,2,FALSE),H12&lt;=VLOOKUP(L12,受限情况!$A$3:$C$28,3,FALSE)),0),IFERROR(AND(H12&gt;=VLOOKUP(M12,受限情况!$A$3:$C$28,2,FALSE),H12&lt;=VLOOKUP(M12,受限情况!$A$3:$C$28,3,FALSE)),0),IFERROR(AND(H12&gt;=VLOOKUP(N12,受限情况!$A$3:$C$28,2,FALSE),H12&lt;=VLOOKUP(N12,受限情况!$A$3:$C$28,3,FALSE)),0),IFERROR(AND(H12&gt;=VLOOKUP(O12,受限情况!$A$3:$C$28,2,FALSE),H12&lt;=VLOOKUP(O12,受限情况!$A$3:$C$28,3,FALSE)),0))=TRUE,"错误","正确")</f>
        <v>正确</v>
      </c>
      <c r="S12" s="123" t="str">
        <f>IF((IF(ISERROR(VLOOKUP(J12,注销!I:I,1,FALSE)),0,1)+IF(ISERROR(VLOOKUP(J12,注销!J:J,1,FALSE)),0,1))&gt;0,"注销","没有")</f>
        <v>没有</v>
      </c>
      <c r="T12" s="123" t="str">
        <f>IF((IF(ISERROR(VLOOKUP(J12,注销!I:I,1,FALSE)),0,1)+IF(ISERROR(VLOOKUP(J12,注销!J:J,1,FALSE)),0,1))&gt;0,"注销","没有")</f>
        <v>没有</v>
      </c>
      <c r="U12" s="10" t="str">
        <f>IF(IF(ISERROR(VLOOKUP(J12,J$1:J11,1,FALSE)),0,1)+IF(ISERROR(VLOOKUP(J12,K$1:K11,1,FALSE)),0,1),"已有","没有")</f>
        <v>没有</v>
      </c>
      <c r="W12" s="9"/>
      <c r="X12" s="9"/>
      <c r="Y12" s="9"/>
    </row>
    <row r="13" spans="1:25" s="7" customFormat="1">
      <c r="A13" s="126">
        <v>10</v>
      </c>
      <c r="B13" s="126" t="s">
        <v>481</v>
      </c>
      <c r="C13" s="56" t="s">
        <v>248</v>
      </c>
      <c r="D13" s="42" t="s">
        <v>479</v>
      </c>
      <c r="E13" s="126">
        <v>14</v>
      </c>
      <c r="F13" s="68">
        <v>40330</v>
      </c>
      <c r="G13" s="126" t="s">
        <v>5359</v>
      </c>
      <c r="H13" s="68"/>
      <c r="I13" s="126"/>
      <c r="J13" s="137" t="str">
        <f t="shared" si="6"/>
        <v>国航呼和浩特-锡林浩特</v>
      </c>
      <c r="K13" s="124" t="str">
        <f t="shared" si="7"/>
        <v>国航锡林浩特-呼和浩特</v>
      </c>
      <c r="L13" s="167" t="str">
        <f t="shared" si="8"/>
        <v>呼和浩特</v>
      </c>
      <c r="M13" s="167" t="str">
        <f t="shared" si="9"/>
        <v>锡林浩特</v>
      </c>
      <c r="N13" s="167" t="str">
        <f t="shared" si="10"/>
        <v/>
      </c>
      <c r="O13" s="167" t="str">
        <f t="shared" si="11"/>
        <v/>
      </c>
      <c r="P13" s="167" t="str">
        <f>IF(ISERROR(OR(IFERROR(VLOOKUP(B13,受限情况!$G$3:$G$30,1,FALSE),0),IFERROR(VLOOKUP(L13,受限情况!$A$3:$A$28,1,FALSE),0),IFERROR(VLOOKUP(M13,受限情况!$A$3:$A$28,1,FALSE),0),IFERROR(VLOOKUP(N13,受限情况!$A$3:$A$28,1,FALSE),0),IFERROR(VLOOKUP(O13,受限情况!$A$3:$A$28,1,FALSE),0))),"受限","不限")</f>
        <v>不限</v>
      </c>
      <c r="Q13" s="122" t="str">
        <f>IFERROR(IF(AND(H13&gt;=VLOOKUP(B13,受限情况!$G$3:$I$28,2,FALSE),H13&lt;=VLOOKUP(B13,受限情况!$G$3:$I$28,3,FALSE))=TRUE,"错误","正确"),"正确")</f>
        <v>正确</v>
      </c>
      <c r="R13" s="124" t="str">
        <f>IF(OR(IFERROR(AND(H13&gt;=VLOOKUP(L13,受限情况!$A$3:$C$28,2,FALSE),H13&lt;=VLOOKUP(L13,受限情况!$A$3:$C$28,3,FALSE)),0),IFERROR(AND(H13&gt;=VLOOKUP(M13,受限情况!$A$3:$C$28,2,FALSE),H13&lt;=VLOOKUP(M13,受限情况!$A$3:$C$28,3,FALSE)),0),IFERROR(AND(H13&gt;=VLOOKUP(N13,受限情况!$A$3:$C$28,2,FALSE),H13&lt;=VLOOKUP(N13,受限情况!$A$3:$C$28,3,FALSE)),0),IFERROR(AND(H13&gt;=VLOOKUP(O13,受限情况!$A$3:$C$28,2,FALSE),H13&lt;=VLOOKUP(O13,受限情况!$A$3:$C$28,3,FALSE)),0))=TRUE,"错误","正确")</f>
        <v>正确</v>
      </c>
      <c r="S13" s="123" t="str">
        <f>IF((IF(ISERROR(VLOOKUP(J13,注销!I:I,1,FALSE)),0,1)+IF(ISERROR(VLOOKUP(J13,注销!J:J,1,FALSE)),0,1))&gt;0,"注销","没有")</f>
        <v>没有</v>
      </c>
      <c r="T13" s="123" t="str">
        <f>IF((IF(ISERROR(VLOOKUP(J13,注销!I:I,1,FALSE)),0,1)+IF(ISERROR(VLOOKUP(J13,注销!J:J,1,FALSE)),0,1))&gt;0,"注销","没有")</f>
        <v>没有</v>
      </c>
      <c r="U13" s="10" t="str">
        <f>IF(IF(ISERROR(VLOOKUP(J13,J$1:J12,1,FALSE)),0,1)+IF(ISERROR(VLOOKUP(J13,K$1:K12,1,FALSE)),0,1),"已有","没有")</f>
        <v>没有</v>
      </c>
      <c r="W13" s="9"/>
      <c r="X13" s="9"/>
      <c r="Y13" s="9"/>
    </row>
    <row r="14" spans="1:25" s="7" customFormat="1">
      <c r="A14" s="126">
        <v>11</v>
      </c>
      <c r="B14" s="126" t="s">
        <v>482</v>
      </c>
      <c r="C14" s="56" t="s">
        <v>555</v>
      </c>
      <c r="D14" s="42" t="s">
        <v>479</v>
      </c>
      <c r="E14" s="126">
        <v>14</v>
      </c>
      <c r="F14" s="68">
        <v>40265</v>
      </c>
      <c r="G14" s="126" t="s">
        <v>5362</v>
      </c>
      <c r="H14" s="68"/>
      <c r="I14" s="126"/>
      <c r="J14" s="137" t="str">
        <f t="shared" si="6"/>
        <v>东航呼和浩特-满洲里</v>
      </c>
      <c r="K14" s="124" t="str">
        <f t="shared" si="7"/>
        <v>东航满洲里-呼和浩特</v>
      </c>
      <c r="L14" s="167" t="str">
        <f t="shared" si="8"/>
        <v>呼和浩特</v>
      </c>
      <c r="M14" s="167" t="str">
        <f t="shared" si="9"/>
        <v>满洲里</v>
      </c>
      <c r="N14" s="167" t="str">
        <f t="shared" si="10"/>
        <v/>
      </c>
      <c r="O14" s="167" t="str">
        <f t="shared" si="11"/>
        <v/>
      </c>
      <c r="P14" s="167" t="str">
        <f>IF(ISERROR(OR(IFERROR(VLOOKUP(B14,受限情况!$G$3:$G$30,1,FALSE),0),IFERROR(VLOOKUP(L14,受限情况!$A$3:$A$28,1,FALSE),0),IFERROR(VLOOKUP(M14,受限情况!$A$3:$A$28,1,FALSE),0),IFERROR(VLOOKUP(N14,受限情况!$A$3:$A$28,1,FALSE),0),IFERROR(VLOOKUP(O14,受限情况!$A$3:$A$28,1,FALSE),0))),"受限","不限")</f>
        <v>不限</v>
      </c>
      <c r="Q14" s="122" t="str">
        <f>IFERROR(IF(AND(H14&gt;=VLOOKUP(B14,受限情况!$G$3:$I$28,2,FALSE),H14&lt;=VLOOKUP(B14,受限情况!$G$3:$I$28,3,FALSE))=TRUE,"错误","正确"),"正确")</f>
        <v>正确</v>
      </c>
      <c r="R14" s="124" t="str">
        <f>IF(OR(IFERROR(AND(H14&gt;=VLOOKUP(L14,受限情况!$A$3:$C$28,2,FALSE),H14&lt;=VLOOKUP(L14,受限情况!$A$3:$C$28,3,FALSE)),0),IFERROR(AND(H14&gt;=VLOOKUP(M14,受限情况!$A$3:$C$28,2,FALSE),H14&lt;=VLOOKUP(M14,受限情况!$A$3:$C$28,3,FALSE)),0),IFERROR(AND(H14&gt;=VLOOKUP(N14,受限情况!$A$3:$C$28,2,FALSE),H14&lt;=VLOOKUP(N14,受限情况!$A$3:$C$28,3,FALSE)),0),IFERROR(AND(H14&gt;=VLOOKUP(O14,受限情况!$A$3:$C$28,2,FALSE),H14&lt;=VLOOKUP(O14,受限情况!$A$3:$C$28,3,FALSE)),0))=TRUE,"错误","正确")</f>
        <v>正确</v>
      </c>
      <c r="S14" s="123" t="str">
        <f>IF((IF(ISERROR(VLOOKUP(J14,注销!I:I,1,FALSE)),0,1)+IF(ISERROR(VLOOKUP(J14,注销!J:J,1,FALSE)),0,1))&gt;0,"注销","没有")</f>
        <v>注销</v>
      </c>
      <c r="T14" s="123" t="str">
        <f>IF((IF(ISERROR(VLOOKUP(J14,注销!I:I,1,FALSE)),0,1)+IF(ISERROR(VLOOKUP(J14,注销!J:J,1,FALSE)),0,1))&gt;0,"注销","没有")</f>
        <v>注销</v>
      </c>
      <c r="U14" s="10" t="str">
        <f>IF(IF(ISERROR(VLOOKUP(J14,J$1:J13,1,FALSE)),0,1)+IF(ISERROR(VLOOKUP(J14,K$1:K13,1,FALSE)),0,1),"已有","没有")</f>
        <v>没有</v>
      </c>
      <c r="W14" s="9"/>
      <c r="X14" s="9"/>
      <c r="Y14" s="9"/>
    </row>
    <row r="15" spans="1:25" s="7" customFormat="1">
      <c r="A15" s="126">
        <v>12</v>
      </c>
      <c r="B15" s="126" t="s">
        <v>482</v>
      </c>
      <c r="C15" s="56" t="s">
        <v>225</v>
      </c>
      <c r="D15" s="42" t="s">
        <v>479</v>
      </c>
      <c r="E15" s="126">
        <v>14</v>
      </c>
      <c r="F15" s="68">
        <v>40265</v>
      </c>
      <c r="G15" s="126" t="s">
        <v>5362</v>
      </c>
      <c r="H15" s="68"/>
      <c r="I15" s="126"/>
      <c r="J15" s="137" t="str">
        <f t="shared" si="6"/>
        <v>东航呼和浩特-二连浩特</v>
      </c>
      <c r="K15" s="124" t="str">
        <f t="shared" si="7"/>
        <v>东航二连浩特-呼和浩特</v>
      </c>
      <c r="L15" s="167" t="str">
        <f t="shared" si="8"/>
        <v>呼和浩特</v>
      </c>
      <c r="M15" s="167" t="str">
        <f t="shared" si="9"/>
        <v>二连浩特</v>
      </c>
      <c r="N15" s="167" t="str">
        <f t="shared" si="10"/>
        <v/>
      </c>
      <c r="O15" s="167" t="str">
        <f t="shared" si="11"/>
        <v/>
      </c>
      <c r="P15" s="167" t="str">
        <f>IF(ISERROR(OR(IFERROR(VLOOKUP(B15,受限情况!$G$3:$G$30,1,FALSE),0),IFERROR(VLOOKUP(L15,受限情况!$A$3:$A$28,1,FALSE),0),IFERROR(VLOOKUP(M15,受限情况!$A$3:$A$28,1,FALSE),0),IFERROR(VLOOKUP(N15,受限情况!$A$3:$A$28,1,FALSE),0),IFERROR(VLOOKUP(O15,受限情况!$A$3:$A$28,1,FALSE),0))),"受限","不限")</f>
        <v>不限</v>
      </c>
      <c r="Q15" s="122" t="str">
        <f>IFERROR(IF(AND(H15&gt;=VLOOKUP(B15,受限情况!$G$3:$I$28,2,FALSE),H15&lt;=VLOOKUP(B15,受限情况!$G$3:$I$28,3,FALSE))=TRUE,"错误","正确"),"正确")</f>
        <v>正确</v>
      </c>
      <c r="R15" s="124" t="str">
        <f>IF(OR(IFERROR(AND(H15&gt;=VLOOKUP(L15,受限情况!$A$3:$C$28,2,FALSE),H15&lt;=VLOOKUP(L15,受限情况!$A$3:$C$28,3,FALSE)),0),IFERROR(AND(H15&gt;=VLOOKUP(M15,受限情况!$A$3:$C$28,2,FALSE),H15&lt;=VLOOKUP(M15,受限情况!$A$3:$C$28,3,FALSE)),0),IFERROR(AND(H15&gt;=VLOOKUP(N15,受限情况!$A$3:$C$28,2,FALSE),H15&lt;=VLOOKUP(N15,受限情况!$A$3:$C$28,3,FALSE)),0),IFERROR(AND(H15&gt;=VLOOKUP(O15,受限情况!$A$3:$C$28,2,FALSE),H15&lt;=VLOOKUP(O15,受限情况!$A$3:$C$28,3,FALSE)),0))=TRUE,"错误","正确")</f>
        <v>正确</v>
      </c>
      <c r="S15" s="123" t="str">
        <f>IF((IF(ISERROR(VLOOKUP(J15,注销!I:I,1,FALSE)),0,1)+IF(ISERROR(VLOOKUP(J15,注销!J:J,1,FALSE)),0,1))&gt;0,"注销","没有")</f>
        <v>注销</v>
      </c>
      <c r="T15" s="123" t="str">
        <f>IF((IF(ISERROR(VLOOKUP(J15,注销!I:I,1,FALSE)),0,1)+IF(ISERROR(VLOOKUP(J15,注销!J:J,1,FALSE)),0,1))&gt;0,"注销","没有")</f>
        <v>注销</v>
      </c>
      <c r="U15" s="10" t="str">
        <f>IF(IF(ISERROR(VLOOKUP(J15,J$1:J14,1,FALSE)),0,1)+IF(ISERROR(VLOOKUP(J15,K$1:K14,1,FALSE)),0,1),"已有","没有")</f>
        <v>没有</v>
      </c>
      <c r="W15" s="9"/>
      <c r="X15" s="9"/>
      <c r="Y15" s="9"/>
    </row>
    <row r="16" spans="1:25" s="7" customFormat="1">
      <c r="A16" s="126">
        <v>13</v>
      </c>
      <c r="B16" s="126" t="s">
        <v>482</v>
      </c>
      <c r="C16" s="56" t="s">
        <v>411</v>
      </c>
      <c r="D16" s="42" t="s">
        <v>479</v>
      </c>
      <c r="E16" s="126">
        <v>14</v>
      </c>
      <c r="F16" s="68">
        <v>40265</v>
      </c>
      <c r="G16" s="126" t="s">
        <v>5362</v>
      </c>
      <c r="H16" s="68"/>
      <c r="I16" s="126"/>
      <c r="J16" s="137" t="str">
        <f t="shared" si="6"/>
        <v>东航呼和浩特-乌海</v>
      </c>
      <c r="K16" s="124" t="str">
        <f t="shared" si="7"/>
        <v>东航乌海-呼和浩特</v>
      </c>
      <c r="L16" s="167" t="str">
        <f t="shared" si="8"/>
        <v>呼和浩特</v>
      </c>
      <c r="M16" s="167" t="str">
        <f t="shared" si="9"/>
        <v>乌海</v>
      </c>
      <c r="N16" s="167" t="str">
        <f t="shared" si="10"/>
        <v/>
      </c>
      <c r="O16" s="167" t="str">
        <f t="shared" si="11"/>
        <v/>
      </c>
      <c r="P16" s="167" t="str">
        <f>IF(ISERROR(OR(IFERROR(VLOOKUP(B16,受限情况!$G$3:$G$30,1,FALSE),0),IFERROR(VLOOKUP(L16,受限情况!$A$3:$A$28,1,FALSE),0),IFERROR(VLOOKUP(M16,受限情况!$A$3:$A$28,1,FALSE),0),IFERROR(VLOOKUP(N16,受限情况!$A$3:$A$28,1,FALSE),0),IFERROR(VLOOKUP(O16,受限情况!$A$3:$A$28,1,FALSE),0))),"受限","不限")</f>
        <v>不限</v>
      </c>
      <c r="Q16" s="122" t="str">
        <f>IFERROR(IF(AND(H16&gt;=VLOOKUP(B16,受限情况!$G$3:$I$28,2,FALSE),H16&lt;=VLOOKUP(B16,受限情况!$G$3:$I$28,3,FALSE))=TRUE,"错误","正确"),"正确")</f>
        <v>正确</v>
      </c>
      <c r="R16" s="124" t="str">
        <f>IF(OR(IFERROR(AND(H16&gt;=VLOOKUP(L16,受限情况!$A$3:$C$28,2,FALSE),H16&lt;=VLOOKUP(L16,受限情况!$A$3:$C$28,3,FALSE)),0),IFERROR(AND(H16&gt;=VLOOKUP(M16,受限情况!$A$3:$C$28,2,FALSE),H16&lt;=VLOOKUP(M16,受限情况!$A$3:$C$28,3,FALSE)),0),IFERROR(AND(H16&gt;=VLOOKUP(N16,受限情况!$A$3:$C$28,2,FALSE),H16&lt;=VLOOKUP(N16,受限情况!$A$3:$C$28,3,FALSE)),0),IFERROR(AND(H16&gt;=VLOOKUP(O16,受限情况!$A$3:$C$28,2,FALSE),H16&lt;=VLOOKUP(O16,受限情况!$A$3:$C$28,3,FALSE)),0))=TRUE,"错误","正确")</f>
        <v>正确</v>
      </c>
      <c r="S16" s="123" t="str">
        <f>IF((IF(ISERROR(VLOOKUP(J16,注销!I:I,1,FALSE)),0,1)+IF(ISERROR(VLOOKUP(J16,注销!J:J,1,FALSE)),0,1))&gt;0,"注销","没有")</f>
        <v>没有</v>
      </c>
      <c r="T16" s="123" t="str">
        <f>IF((IF(ISERROR(VLOOKUP(J16,注销!I:I,1,FALSE)),0,1)+IF(ISERROR(VLOOKUP(J16,注销!J:J,1,FALSE)),0,1))&gt;0,"注销","没有")</f>
        <v>没有</v>
      </c>
      <c r="U16" s="10" t="str">
        <f>IF(IF(ISERROR(VLOOKUP(J16,J$1:J15,1,FALSE)),0,1)+IF(ISERROR(VLOOKUP(J16,K$1:K15,1,FALSE)),0,1),"已有","没有")</f>
        <v>没有</v>
      </c>
      <c r="W16" s="9"/>
      <c r="X16" s="9"/>
      <c r="Y16" s="9"/>
    </row>
    <row r="17" spans="1:25" s="7" customFormat="1">
      <c r="A17" s="126">
        <v>14</v>
      </c>
      <c r="B17" s="126" t="s">
        <v>482</v>
      </c>
      <c r="C17" s="56" t="s">
        <v>994</v>
      </c>
      <c r="D17" s="42" t="s">
        <v>479</v>
      </c>
      <c r="E17" s="126">
        <v>14</v>
      </c>
      <c r="F17" s="68">
        <v>40265</v>
      </c>
      <c r="G17" s="126" t="s">
        <v>5362</v>
      </c>
      <c r="H17" s="68"/>
      <c r="I17" s="126"/>
      <c r="J17" s="137" t="str">
        <f t="shared" si="6"/>
        <v>东航呼和浩特-海拉尔-哈尔滨</v>
      </c>
      <c r="K17" s="124" t="str">
        <f t="shared" si="7"/>
        <v>东航哈尔滨-海拉尔-呼和浩特</v>
      </c>
      <c r="L17" s="167" t="str">
        <f t="shared" si="8"/>
        <v>呼和浩特</v>
      </c>
      <c r="M17" s="167" t="str">
        <f t="shared" si="9"/>
        <v>海拉尔</v>
      </c>
      <c r="N17" s="167" t="str">
        <f t="shared" si="10"/>
        <v>哈尔滨</v>
      </c>
      <c r="O17" s="167" t="str">
        <f t="shared" si="11"/>
        <v/>
      </c>
      <c r="P17" s="167" t="str">
        <f>IF(ISERROR(OR(IFERROR(VLOOKUP(B17,受限情况!$G$3:$G$30,1,FALSE),0),IFERROR(VLOOKUP(L17,受限情况!$A$3:$A$28,1,FALSE),0),IFERROR(VLOOKUP(M17,受限情况!$A$3:$A$28,1,FALSE),0),IFERROR(VLOOKUP(N17,受限情况!$A$3:$A$28,1,FALSE),0),IFERROR(VLOOKUP(O17,受限情况!$A$3:$A$28,1,FALSE),0))),"受限","不限")</f>
        <v>不限</v>
      </c>
      <c r="Q17" s="122" t="str">
        <f>IFERROR(IF(AND(H17&gt;=VLOOKUP(B17,受限情况!$G$3:$I$28,2,FALSE),H17&lt;=VLOOKUP(B17,受限情况!$G$3:$I$28,3,FALSE))=TRUE,"错误","正确"),"正确")</f>
        <v>正确</v>
      </c>
      <c r="R17" s="124" t="str">
        <f>IF(OR(IFERROR(AND(H17&gt;=VLOOKUP(L17,受限情况!$A$3:$C$28,2,FALSE),H17&lt;=VLOOKUP(L17,受限情况!$A$3:$C$28,3,FALSE)),0),IFERROR(AND(H17&gt;=VLOOKUP(M17,受限情况!$A$3:$C$28,2,FALSE),H17&lt;=VLOOKUP(M17,受限情况!$A$3:$C$28,3,FALSE)),0),IFERROR(AND(H17&gt;=VLOOKUP(N17,受限情况!$A$3:$C$28,2,FALSE),H17&lt;=VLOOKUP(N17,受限情况!$A$3:$C$28,3,FALSE)),0),IFERROR(AND(H17&gt;=VLOOKUP(O17,受限情况!$A$3:$C$28,2,FALSE),H17&lt;=VLOOKUP(O17,受限情况!$A$3:$C$28,3,FALSE)),0))=TRUE,"错误","正确")</f>
        <v>正确</v>
      </c>
      <c r="S17" s="123" t="str">
        <f>IF((IF(ISERROR(VLOOKUP(J17,注销!I:I,1,FALSE)),0,1)+IF(ISERROR(VLOOKUP(J17,注销!J:J,1,FALSE)),0,1))&gt;0,"注销","没有")</f>
        <v>没有</v>
      </c>
      <c r="T17" s="123" t="str">
        <f>IF((IF(ISERROR(VLOOKUP(J17,注销!I:I,1,FALSE)),0,1)+IF(ISERROR(VLOOKUP(J17,注销!J:J,1,FALSE)),0,1))&gt;0,"注销","没有")</f>
        <v>没有</v>
      </c>
      <c r="U17" s="10" t="str">
        <f>IF(IF(ISERROR(VLOOKUP(J17,J$1:J16,1,FALSE)),0,1)+IF(ISERROR(VLOOKUP(J17,K$1:K16,1,FALSE)),0,1),"已有","没有")</f>
        <v>没有</v>
      </c>
      <c r="W17" s="9"/>
      <c r="X17" s="9"/>
      <c r="Y17" s="9"/>
    </row>
    <row r="18" spans="1:25" s="7" customFormat="1">
      <c r="A18" s="126">
        <v>15</v>
      </c>
      <c r="B18" s="126" t="s">
        <v>482</v>
      </c>
      <c r="C18" s="56" t="s">
        <v>1004</v>
      </c>
      <c r="D18" s="42" t="s">
        <v>479</v>
      </c>
      <c r="E18" s="126">
        <v>14</v>
      </c>
      <c r="F18" s="68">
        <v>40265</v>
      </c>
      <c r="G18" s="126" t="s">
        <v>5362</v>
      </c>
      <c r="H18" s="68"/>
      <c r="I18" s="126"/>
      <c r="J18" s="137" t="str">
        <f t="shared" si="6"/>
        <v>东航鄂尔多斯-呼和-锡林浩特</v>
      </c>
      <c r="K18" s="124" t="str">
        <f t="shared" si="7"/>
        <v>东航锡林浩特-呼和-鄂尔多斯</v>
      </c>
      <c r="L18" s="167" t="str">
        <f t="shared" si="8"/>
        <v>鄂尔多斯</v>
      </c>
      <c r="M18" s="167" t="str">
        <f t="shared" si="9"/>
        <v>呼和</v>
      </c>
      <c r="N18" s="167" t="str">
        <f t="shared" si="10"/>
        <v>锡林浩特</v>
      </c>
      <c r="O18" s="167" t="str">
        <f t="shared" si="11"/>
        <v/>
      </c>
      <c r="P18" s="167" t="str">
        <f>IF(ISERROR(OR(IFERROR(VLOOKUP(B18,受限情况!$G$3:$G$30,1,FALSE),0),IFERROR(VLOOKUP(L18,受限情况!$A$3:$A$28,1,FALSE),0),IFERROR(VLOOKUP(M18,受限情况!$A$3:$A$28,1,FALSE),0),IFERROR(VLOOKUP(N18,受限情况!$A$3:$A$28,1,FALSE),0),IFERROR(VLOOKUP(O18,受限情况!$A$3:$A$28,1,FALSE),0))),"受限","不限")</f>
        <v>不限</v>
      </c>
      <c r="Q18" s="122" t="str">
        <f>IFERROR(IF(AND(H18&gt;=VLOOKUP(B18,受限情况!$G$3:$I$28,2,FALSE),H18&lt;=VLOOKUP(B18,受限情况!$G$3:$I$28,3,FALSE))=TRUE,"错误","正确"),"正确")</f>
        <v>正确</v>
      </c>
      <c r="R18" s="124" t="str">
        <f>IF(OR(IFERROR(AND(H18&gt;=VLOOKUP(L18,受限情况!$A$3:$C$28,2,FALSE),H18&lt;=VLOOKUP(L18,受限情况!$A$3:$C$28,3,FALSE)),0),IFERROR(AND(H18&gt;=VLOOKUP(M18,受限情况!$A$3:$C$28,2,FALSE),H18&lt;=VLOOKUP(M18,受限情况!$A$3:$C$28,3,FALSE)),0),IFERROR(AND(H18&gt;=VLOOKUP(N18,受限情况!$A$3:$C$28,2,FALSE),H18&lt;=VLOOKUP(N18,受限情况!$A$3:$C$28,3,FALSE)),0),IFERROR(AND(H18&gt;=VLOOKUP(O18,受限情况!$A$3:$C$28,2,FALSE),H18&lt;=VLOOKUP(O18,受限情况!$A$3:$C$28,3,FALSE)),0))=TRUE,"错误","正确")</f>
        <v>正确</v>
      </c>
      <c r="S18" s="123" t="str">
        <f>IF((IF(ISERROR(VLOOKUP(J18,注销!I:I,1,FALSE)),0,1)+IF(ISERROR(VLOOKUP(J18,注销!J:J,1,FALSE)),0,1))&gt;0,"注销","没有")</f>
        <v>没有</v>
      </c>
      <c r="T18" s="123" t="str">
        <f>IF((IF(ISERROR(VLOOKUP(J18,注销!I:I,1,FALSE)),0,1)+IF(ISERROR(VLOOKUP(J18,注销!J:J,1,FALSE)),0,1))&gt;0,"注销","没有")</f>
        <v>没有</v>
      </c>
      <c r="U18" s="10" t="str">
        <f>IF(IF(ISERROR(VLOOKUP(J18,J$1:J17,1,FALSE)),0,1)+IF(ISERROR(VLOOKUP(J18,K$1:K17,1,FALSE)),0,1),"已有","没有")</f>
        <v>没有</v>
      </c>
      <c r="W18" s="9"/>
      <c r="X18" s="9"/>
      <c r="Y18" s="9"/>
    </row>
    <row r="19" spans="1:25" s="7" customFormat="1">
      <c r="A19" s="126">
        <v>16</v>
      </c>
      <c r="B19" s="126" t="s">
        <v>482</v>
      </c>
      <c r="C19" s="56" t="s">
        <v>55</v>
      </c>
      <c r="D19" s="42" t="s">
        <v>479</v>
      </c>
      <c r="E19" s="126">
        <v>8</v>
      </c>
      <c r="F19" s="68">
        <v>40265</v>
      </c>
      <c r="G19" s="126" t="s">
        <v>5362</v>
      </c>
      <c r="H19" s="68"/>
      <c r="I19" s="126"/>
      <c r="J19" s="137" t="str">
        <f t="shared" si="6"/>
        <v>东航呼和浩特-通辽</v>
      </c>
      <c r="K19" s="124" t="str">
        <f t="shared" si="7"/>
        <v>东航通辽-呼和浩特</v>
      </c>
      <c r="L19" s="167" t="str">
        <f t="shared" si="8"/>
        <v>呼和浩特</v>
      </c>
      <c r="M19" s="167" t="str">
        <f t="shared" si="9"/>
        <v>通辽</v>
      </c>
      <c r="N19" s="167" t="str">
        <f t="shared" si="10"/>
        <v/>
      </c>
      <c r="O19" s="167" t="str">
        <f t="shared" si="11"/>
        <v/>
      </c>
      <c r="P19" s="167" t="str">
        <f>IF(ISERROR(OR(IFERROR(VLOOKUP(B19,受限情况!$G$3:$G$30,1,FALSE),0),IFERROR(VLOOKUP(L19,受限情况!$A$3:$A$28,1,FALSE),0),IFERROR(VLOOKUP(M19,受限情况!$A$3:$A$28,1,FALSE),0),IFERROR(VLOOKUP(N19,受限情况!$A$3:$A$28,1,FALSE),0),IFERROR(VLOOKUP(O19,受限情况!$A$3:$A$28,1,FALSE),0))),"受限","不限")</f>
        <v>不限</v>
      </c>
      <c r="Q19" s="122" t="str">
        <f>IFERROR(IF(AND(H19&gt;=VLOOKUP(B19,受限情况!$G$3:$I$28,2,FALSE),H19&lt;=VLOOKUP(B19,受限情况!$G$3:$I$28,3,FALSE))=TRUE,"错误","正确"),"正确")</f>
        <v>正确</v>
      </c>
      <c r="R19" s="124" t="str">
        <f>IF(OR(IFERROR(AND(H19&gt;=VLOOKUP(L19,受限情况!$A$3:$C$28,2,FALSE),H19&lt;=VLOOKUP(L19,受限情况!$A$3:$C$28,3,FALSE)),0),IFERROR(AND(H19&gt;=VLOOKUP(M19,受限情况!$A$3:$C$28,2,FALSE),H19&lt;=VLOOKUP(M19,受限情况!$A$3:$C$28,3,FALSE)),0),IFERROR(AND(H19&gt;=VLOOKUP(N19,受限情况!$A$3:$C$28,2,FALSE),H19&lt;=VLOOKUP(N19,受限情况!$A$3:$C$28,3,FALSE)),0),IFERROR(AND(H19&gt;=VLOOKUP(O19,受限情况!$A$3:$C$28,2,FALSE),H19&lt;=VLOOKUP(O19,受限情况!$A$3:$C$28,3,FALSE)),0))=TRUE,"错误","正确")</f>
        <v>正确</v>
      </c>
      <c r="S19" s="123" t="str">
        <f>IF((IF(ISERROR(VLOOKUP(J19,注销!I:I,1,FALSE)),0,1)+IF(ISERROR(VLOOKUP(J19,注销!J:J,1,FALSE)),0,1))&gt;0,"注销","没有")</f>
        <v>注销</v>
      </c>
      <c r="T19" s="123" t="str">
        <f>IF((IF(ISERROR(VLOOKUP(J19,注销!I:I,1,FALSE)),0,1)+IF(ISERROR(VLOOKUP(J19,注销!J:J,1,FALSE)),0,1))&gt;0,"注销","没有")</f>
        <v>注销</v>
      </c>
      <c r="U19" s="10" t="str">
        <f>IF(IF(ISERROR(VLOOKUP(J19,J$1:J18,1,FALSE)),0,1)+IF(ISERROR(VLOOKUP(J19,K$1:K18,1,FALSE)),0,1),"已有","没有")</f>
        <v>没有</v>
      </c>
      <c r="W19" s="9"/>
      <c r="X19" s="9"/>
      <c r="Y19" s="9"/>
    </row>
    <row r="20" spans="1:25" s="7" customFormat="1">
      <c r="A20" s="126">
        <v>17</v>
      </c>
      <c r="B20" s="126" t="s">
        <v>482</v>
      </c>
      <c r="C20" s="56" t="s">
        <v>1005</v>
      </c>
      <c r="D20" s="42" t="s">
        <v>479</v>
      </c>
      <c r="E20" s="126">
        <v>6</v>
      </c>
      <c r="F20" s="68">
        <v>40265</v>
      </c>
      <c r="G20" s="126" t="s">
        <v>5362</v>
      </c>
      <c r="H20" s="68"/>
      <c r="I20" s="126"/>
      <c r="J20" s="137" t="str">
        <f t="shared" si="6"/>
        <v>东航乌海-西安-宜昌</v>
      </c>
      <c r="K20" s="124" t="str">
        <f t="shared" si="7"/>
        <v>东航宜昌-西安-乌海</v>
      </c>
      <c r="L20" s="167" t="str">
        <f t="shared" si="8"/>
        <v>乌海</v>
      </c>
      <c r="M20" s="167" t="str">
        <f t="shared" si="9"/>
        <v>西安</v>
      </c>
      <c r="N20" s="167" t="str">
        <f t="shared" si="10"/>
        <v>宜昌</v>
      </c>
      <c r="O20" s="167" t="str">
        <f t="shared" si="11"/>
        <v/>
      </c>
      <c r="P20" s="167" t="str">
        <f>IF(ISERROR(OR(IFERROR(VLOOKUP(B20,受限情况!$G$3:$G$30,1,FALSE),0),IFERROR(VLOOKUP(L20,受限情况!$A$3:$A$28,1,FALSE),0),IFERROR(VLOOKUP(M20,受限情况!$A$3:$A$28,1,FALSE),0),IFERROR(VLOOKUP(N20,受限情况!$A$3:$A$28,1,FALSE),0),IFERROR(VLOOKUP(O20,受限情况!$A$3:$A$28,1,FALSE),0))),"受限","不限")</f>
        <v>不限</v>
      </c>
      <c r="Q20" s="122" t="str">
        <f>IFERROR(IF(AND(H20&gt;=VLOOKUP(B20,受限情况!$G$3:$I$28,2,FALSE),H20&lt;=VLOOKUP(B20,受限情况!$G$3:$I$28,3,FALSE))=TRUE,"错误","正确"),"正确")</f>
        <v>正确</v>
      </c>
      <c r="R20" s="124" t="str">
        <f>IF(OR(IFERROR(AND(H20&gt;=VLOOKUP(L20,受限情况!$A$3:$C$28,2,FALSE),H20&lt;=VLOOKUP(L20,受限情况!$A$3:$C$28,3,FALSE)),0),IFERROR(AND(H20&gt;=VLOOKUP(M20,受限情况!$A$3:$C$28,2,FALSE),H20&lt;=VLOOKUP(M20,受限情况!$A$3:$C$28,3,FALSE)),0),IFERROR(AND(H20&gt;=VLOOKUP(N20,受限情况!$A$3:$C$28,2,FALSE),H20&lt;=VLOOKUP(N20,受限情况!$A$3:$C$28,3,FALSE)),0),IFERROR(AND(H20&gt;=VLOOKUP(O20,受限情况!$A$3:$C$28,2,FALSE),H20&lt;=VLOOKUP(O20,受限情况!$A$3:$C$28,3,FALSE)),0))=TRUE,"错误","正确")</f>
        <v>正确</v>
      </c>
      <c r="S20" s="123" t="str">
        <f>IF((IF(ISERROR(VLOOKUP(J20,注销!I:I,1,FALSE)),0,1)+IF(ISERROR(VLOOKUP(J20,注销!J:J,1,FALSE)),0,1))&gt;0,"注销","没有")</f>
        <v>注销</v>
      </c>
      <c r="T20" s="123" t="str">
        <f>IF((IF(ISERROR(VLOOKUP(J20,注销!I:I,1,FALSE)),0,1)+IF(ISERROR(VLOOKUP(J20,注销!J:J,1,FALSE)),0,1))&gt;0,"注销","没有")</f>
        <v>注销</v>
      </c>
      <c r="U20" s="10" t="str">
        <f>IF(IF(ISERROR(VLOOKUP(J20,J$1:J19,1,FALSE)),0,1)+IF(ISERROR(VLOOKUP(J20,K$1:K19,1,FALSE)),0,1),"已有","没有")</f>
        <v>没有</v>
      </c>
      <c r="W20" s="9"/>
      <c r="X20" s="9"/>
      <c r="Y20" s="9"/>
    </row>
    <row r="21" spans="1:25" s="7" customFormat="1">
      <c r="A21" s="126">
        <v>18</v>
      </c>
      <c r="B21" s="126" t="s">
        <v>482</v>
      </c>
      <c r="C21" s="56" t="s">
        <v>1006</v>
      </c>
      <c r="D21" s="42" t="s">
        <v>479</v>
      </c>
      <c r="E21" s="126">
        <v>14</v>
      </c>
      <c r="F21" s="68">
        <v>40265</v>
      </c>
      <c r="G21" s="126" t="s">
        <v>5362</v>
      </c>
      <c r="H21" s="68"/>
      <c r="I21" s="126"/>
      <c r="J21" s="137" t="str">
        <f t="shared" si="6"/>
        <v>东航太原-大同</v>
      </c>
      <c r="K21" s="124" t="str">
        <f t="shared" si="7"/>
        <v>东航大同-太原</v>
      </c>
      <c r="L21" s="167" t="str">
        <f t="shared" si="8"/>
        <v>太原</v>
      </c>
      <c r="M21" s="167" t="str">
        <f t="shared" si="9"/>
        <v>大同</v>
      </c>
      <c r="N21" s="167" t="str">
        <f t="shared" si="10"/>
        <v/>
      </c>
      <c r="O21" s="167" t="str">
        <f t="shared" si="11"/>
        <v/>
      </c>
      <c r="P21" s="167" t="str">
        <f>IF(ISERROR(OR(IFERROR(VLOOKUP(B21,受限情况!$G$3:$G$30,1,FALSE),0),IFERROR(VLOOKUP(L21,受限情况!$A$3:$A$28,1,FALSE),0),IFERROR(VLOOKUP(M21,受限情况!$A$3:$A$28,1,FALSE),0),IFERROR(VLOOKUP(N21,受限情况!$A$3:$A$28,1,FALSE),0),IFERROR(VLOOKUP(O21,受限情况!$A$3:$A$28,1,FALSE),0))),"受限","不限")</f>
        <v>不限</v>
      </c>
      <c r="Q21" s="122" t="str">
        <f>IFERROR(IF(AND(H21&gt;=VLOOKUP(B21,受限情况!$G$3:$I$28,2,FALSE),H21&lt;=VLOOKUP(B21,受限情况!$G$3:$I$28,3,FALSE))=TRUE,"错误","正确"),"正确")</f>
        <v>正确</v>
      </c>
      <c r="R21" s="124" t="str">
        <f>IF(OR(IFERROR(AND(H21&gt;=VLOOKUP(L21,受限情况!$A$3:$C$28,2,FALSE),H21&lt;=VLOOKUP(L21,受限情况!$A$3:$C$28,3,FALSE)),0),IFERROR(AND(H21&gt;=VLOOKUP(M21,受限情况!$A$3:$C$28,2,FALSE),H21&lt;=VLOOKUP(M21,受限情况!$A$3:$C$28,3,FALSE)),0),IFERROR(AND(H21&gt;=VLOOKUP(N21,受限情况!$A$3:$C$28,2,FALSE),H21&lt;=VLOOKUP(N21,受限情况!$A$3:$C$28,3,FALSE)),0),IFERROR(AND(H21&gt;=VLOOKUP(O21,受限情况!$A$3:$C$28,2,FALSE),H21&lt;=VLOOKUP(O21,受限情况!$A$3:$C$28,3,FALSE)),0))=TRUE,"错误","正确")</f>
        <v>正确</v>
      </c>
      <c r="S21" s="123" t="str">
        <f>IF((IF(ISERROR(VLOOKUP(J21,注销!I:I,1,FALSE)),0,1)+IF(ISERROR(VLOOKUP(J21,注销!J:J,1,FALSE)),0,1))&gt;0,"注销","没有")</f>
        <v>没有</v>
      </c>
      <c r="T21" s="123" t="str">
        <f>IF((IF(ISERROR(VLOOKUP(J21,注销!I:I,1,FALSE)),0,1)+IF(ISERROR(VLOOKUP(J21,注销!J:J,1,FALSE)),0,1))&gt;0,"注销","没有")</f>
        <v>没有</v>
      </c>
      <c r="U21" s="10" t="str">
        <f>IF(IF(ISERROR(VLOOKUP(J21,J$1:J20,1,FALSE)),0,1)+IF(ISERROR(VLOOKUP(J21,K$1:K20,1,FALSE)),0,1),"已有","没有")</f>
        <v>没有</v>
      </c>
      <c r="W21" s="9"/>
      <c r="X21" s="9"/>
      <c r="Y21" s="9"/>
    </row>
    <row r="22" spans="1:25" s="7" customFormat="1">
      <c r="A22" s="126">
        <v>19</v>
      </c>
      <c r="B22" s="126" t="s">
        <v>482</v>
      </c>
      <c r="C22" s="56" t="s">
        <v>1007</v>
      </c>
      <c r="D22" s="42" t="s">
        <v>479</v>
      </c>
      <c r="E22" s="126">
        <v>14</v>
      </c>
      <c r="F22" s="68">
        <v>40265</v>
      </c>
      <c r="G22" s="126" t="s">
        <v>5362</v>
      </c>
      <c r="H22" s="68"/>
      <c r="I22" s="126"/>
      <c r="J22" s="137" t="str">
        <f t="shared" si="6"/>
        <v>东航太原-长治</v>
      </c>
      <c r="K22" s="124" t="str">
        <f t="shared" si="7"/>
        <v>东航长治-太原</v>
      </c>
      <c r="L22" s="167" t="str">
        <f t="shared" si="8"/>
        <v>太原</v>
      </c>
      <c r="M22" s="167" t="str">
        <f t="shared" si="9"/>
        <v>长治</v>
      </c>
      <c r="N22" s="167" t="str">
        <f t="shared" si="10"/>
        <v/>
      </c>
      <c r="O22" s="167" t="str">
        <f t="shared" si="11"/>
        <v/>
      </c>
      <c r="P22" s="167" t="str">
        <f>IF(ISERROR(OR(IFERROR(VLOOKUP(B22,受限情况!$G$3:$G$30,1,FALSE),0),IFERROR(VLOOKUP(L22,受限情况!$A$3:$A$28,1,FALSE),0),IFERROR(VLOOKUP(M22,受限情况!$A$3:$A$28,1,FALSE),0),IFERROR(VLOOKUP(N22,受限情况!$A$3:$A$28,1,FALSE),0),IFERROR(VLOOKUP(O22,受限情况!$A$3:$A$28,1,FALSE),0))),"受限","不限")</f>
        <v>不限</v>
      </c>
      <c r="Q22" s="122" t="str">
        <f>IFERROR(IF(AND(H22&gt;=VLOOKUP(B22,受限情况!$G$3:$I$28,2,FALSE),H22&lt;=VLOOKUP(B22,受限情况!$G$3:$I$28,3,FALSE))=TRUE,"错误","正确"),"正确")</f>
        <v>正确</v>
      </c>
      <c r="R22" s="124" t="str">
        <f>IF(OR(IFERROR(AND(H22&gt;=VLOOKUP(L22,受限情况!$A$3:$C$28,2,FALSE),H22&lt;=VLOOKUP(L22,受限情况!$A$3:$C$28,3,FALSE)),0),IFERROR(AND(H22&gt;=VLOOKUP(M22,受限情况!$A$3:$C$28,2,FALSE),H22&lt;=VLOOKUP(M22,受限情况!$A$3:$C$28,3,FALSE)),0),IFERROR(AND(H22&gt;=VLOOKUP(N22,受限情况!$A$3:$C$28,2,FALSE),H22&lt;=VLOOKUP(N22,受限情况!$A$3:$C$28,3,FALSE)),0),IFERROR(AND(H22&gt;=VLOOKUP(O22,受限情况!$A$3:$C$28,2,FALSE),H22&lt;=VLOOKUP(O22,受限情况!$A$3:$C$28,3,FALSE)),0))=TRUE,"错误","正确")</f>
        <v>正确</v>
      </c>
      <c r="S22" s="123" t="str">
        <f>IF((IF(ISERROR(VLOOKUP(J22,注销!I:I,1,FALSE)),0,1)+IF(ISERROR(VLOOKUP(J22,注销!J:J,1,FALSE)),0,1))&gt;0,"注销","没有")</f>
        <v>没有</v>
      </c>
      <c r="T22" s="123" t="str">
        <f>IF((IF(ISERROR(VLOOKUP(J22,注销!I:I,1,FALSE)),0,1)+IF(ISERROR(VLOOKUP(J22,注销!J:J,1,FALSE)),0,1))&gt;0,"注销","没有")</f>
        <v>没有</v>
      </c>
      <c r="U22" s="10" t="str">
        <f>IF(IF(ISERROR(VLOOKUP(J22,J$1:J21,1,FALSE)),0,1)+IF(ISERROR(VLOOKUP(J22,K$1:K21,1,FALSE)),0,1),"已有","没有")</f>
        <v>没有</v>
      </c>
      <c r="W22" s="9"/>
      <c r="X22" s="9"/>
      <c r="Y22" s="9"/>
    </row>
    <row r="23" spans="1:25" s="7" customFormat="1">
      <c r="A23" s="126">
        <v>20</v>
      </c>
      <c r="B23" s="126" t="s">
        <v>482</v>
      </c>
      <c r="C23" s="56" t="s">
        <v>319</v>
      </c>
      <c r="D23" s="42" t="s">
        <v>479</v>
      </c>
      <c r="E23" s="126">
        <v>14</v>
      </c>
      <c r="F23" s="68">
        <v>40265</v>
      </c>
      <c r="G23" s="126" t="s">
        <v>5362</v>
      </c>
      <c r="H23" s="68"/>
      <c r="I23" s="126"/>
      <c r="J23" s="137" t="str">
        <f t="shared" si="6"/>
        <v>东航太原-武汉-福州</v>
      </c>
      <c r="K23" s="124" t="str">
        <f t="shared" si="7"/>
        <v>东航福州-武汉-太原</v>
      </c>
      <c r="L23" s="167" t="str">
        <f t="shared" si="8"/>
        <v>太原</v>
      </c>
      <c r="M23" s="167" t="str">
        <f t="shared" si="9"/>
        <v>武汉</v>
      </c>
      <c r="N23" s="167" t="str">
        <f t="shared" si="10"/>
        <v>福州</v>
      </c>
      <c r="O23" s="167" t="str">
        <f t="shared" si="11"/>
        <v/>
      </c>
      <c r="P23" s="167" t="str">
        <f>IF(ISERROR(OR(IFERROR(VLOOKUP(B23,受限情况!$G$3:$G$30,1,FALSE),0),IFERROR(VLOOKUP(L23,受限情况!$A$3:$A$28,1,FALSE),0),IFERROR(VLOOKUP(M23,受限情况!$A$3:$A$28,1,FALSE),0),IFERROR(VLOOKUP(N23,受限情况!$A$3:$A$28,1,FALSE),0),IFERROR(VLOOKUP(O23,受限情况!$A$3:$A$28,1,FALSE),0))),"受限","不限")</f>
        <v>不限</v>
      </c>
      <c r="Q23" s="122" t="str">
        <f>IFERROR(IF(AND(H23&gt;=VLOOKUP(B23,受限情况!$G$3:$I$28,2,FALSE),H23&lt;=VLOOKUP(B23,受限情况!$G$3:$I$28,3,FALSE))=TRUE,"错误","正确"),"正确")</f>
        <v>正确</v>
      </c>
      <c r="R23" s="124" t="str">
        <f>IF(OR(IFERROR(AND(H23&gt;=VLOOKUP(L23,受限情况!$A$3:$C$28,2,FALSE),H23&lt;=VLOOKUP(L23,受限情况!$A$3:$C$28,3,FALSE)),0),IFERROR(AND(H23&gt;=VLOOKUP(M23,受限情况!$A$3:$C$28,2,FALSE),H23&lt;=VLOOKUP(M23,受限情况!$A$3:$C$28,3,FALSE)),0),IFERROR(AND(H23&gt;=VLOOKUP(N23,受限情况!$A$3:$C$28,2,FALSE),H23&lt;=VLOOKUP(N23,受限情况!$A$3:$C$28,3,FALSE)),0),IFERROR(AND(H23&gt;=VLOOKUP(O23,受限情况!$A$3:$C$28,2,FALSE),H23&lt;=VLOOKUP(O23,受限情况!$A$3:$C$28,3,FALSE)),0))=TRUE,"错误","正确")</f>
        <v>正确</v>
      </c>
      <c r="S23" s="123" t="str">
        <f>IF((IF(ISERROR(VLOOKUP(J23,注销!I:I,1,FALSE)),0,1)+IF(ISERROR(VLOOKUP(J23,注销!J:J,1,FALSE)),0,1))&gt;0,"注销","没有")</f>
        <v>注销</v>
      </c>
      <c r="T23" s="123" t="str">
        <f>IF((IF(ISERROR(VLOOKUP(J23,注销!I:I,1,FALSE)),0,1)+IF(ISERROR(VLOOKUP(J23,注销!J:J,1,FALSE)),0,1))&gt;0,"注销","没有")</f>
        <v>注销</v>
      </c>
      <c r="U23" s="10" t="str">
        <f>IF(IF(ISERROR(VLOOKUP(J23,J$1:J22,1,FALSE)),0,1)+IF(ISERROR(VLOOKUP(J23,K$1:K22,1,FALSE)),0,1),"已有","没有")</f>
        <v>没有</v>
      </c>
      <c r="W23" s="9"/>
      <c r="X23" s="9"/>
      <c r="Y23" s="9"/>
    </row>
    <row r="24" spans="1:25" s="7" customFormat="1">
      <c r="A24" s="126">
        <v>21</v>
      </c>
      <c r="B24" s="126" t="s">
        <v>482</v>
      </c>
      <c r="C24" s="56" t="s">
        <v>1008</v>
      </c>
      <c r="D24" s="42" t="s">
        <v>479</v>
      </c>
      <c r="E24" s="126">
        <v>14</v>
      </c>
      <c r="F24" s="68">
        <v>40265</v>
      </c>
      <c r="G24" s="126" t="s">
        <v>5362</v>
      </c>
      <c r="H24" s="68"/>
      <c r="I24" s="126"/>
      <c r="J24" s="137" t="str">
        <f t="shared" si="6"/>
        <v>东航太原-合肥-福州</v>
      </c>
      <c r="K24" s="124" t="str">
        <f t="shared" si="7"/>
        <v>东航福州-合肥-太原</v>
      </c>
      <c r="L24" s="167" t="str">
        <f t="shared" si="8"/>
        <v>太原</v>
      </c>
      <c r="M24" s="167" t="str">
        <f t="shared" si="9"/>
        <v>合肥</v>
      </c>
      <c r="N24" s="167" t="str">
        <f t="shared" si="10"/>
        <v>福州</v>
      </c>
      <c r="O24" s="167" t="str">
        <f t="shared" si="11"/>
        <v/>
      </c>
      <c r="P24" s="167" t="str">
        <f>IF(ISERROR(OR(IFERROR(VLOOKUP(B24,受限情况!$G$3:$G$30,1,FALSE),0),IFERROR(VLOOKUP(L24,受限情况!$A$3:$A$28,1,FALSE),0),IFERROR(VLOOKUP(M24,受限情况!$A$3:$A$28,1,FALSE),0),IFERROR(VLOOKUP(N24,受限情况!$A$3:$A$28,1,FALSE),0),IFERROR(VLOOKUP(O24,受限情况!$A$3:$A$28,1,FALSE),0))),"受限","不限")</f>
        <v>不限</v>
      </c>
      <c r="Q24" s="122" t="str">
        <f>IFERROR(IF(AND(H24&gt;=VLOOKUP(B24,受限情况!$G$3:$I$28,2,FALSE),H24&lt;=VLOOKUP(B24,受限情况!$G$3:$I$28,3,FALSE))=TRUE,"错误","正确"),"正确")</f>
        <v>正确</v>
      </c>
      <c r="R24" s="124" t="str">
        <f>IF(OR(IFERROR(AND(H24&gt;=VLOOKUP(L24,受限情况!$A$3:$C$28,2,FALSE),H24&lt;=VLOOKUP(L24,受限情况!$A$3:$C$28,3,FALSE)),0),IFERROR(AND(H24&gt;=VLOOKUP(M24,受限情况!$A$3:$C$28,2,FALSE),H24&lt;=VLOOKUP(M24,受限情况!$A$3:$C$28,3,FALSE)),0),IFERROR(AND(H24&gt;=VLOOKUP(N24,受限情况!$A$3:$C$28,2,FALSE),H24&lt;=VLOOKUP(N24,受限情况!$A$3:$C$28,3,FALSE)),0),IFERROR(AND(H24&gt;=VLOOKUP(O24,受限情况!$A$3:$C$28,2,FALSE),H24&lt;=VLOOKUP(O24,受限情况!$A$3:$C$28,3,FALSE)),0))=TRUE,"错误","正确")</f>
        <v>正确</v>
      </c>
      <c r="S24" s="123" t="str">
        <f>IF((IF(ISERROR(VLOOKUP(J24,注销!I:I,1,FALSE)),0,1)+IF(ISERROR(VLOOKUP(J24,注销!J:J,1,FALSE)),0,1))&gt;0,"注销","没有")</f>
        <v>注销</v>
      </c>
      <c r="T24" s="123" t="str">
        <f>IF((IF(ISERROR(VLOOKUP(J24,注销!I:I,1,FALSE)),0,1)+IF(ISERROR(VLOOKUP(J24,注销!J:J,1,FALSE)),0,1))&gt;0,"注销","没有")</f>
        <v>注销</v>
      </c>
      <c r="U24" s="10" t="str">
        <f>IF(IF(ISERROR(VLOOKUP(J24,J$1:J23,1,FALSE)),0,1)+IF(ISERROR(VLOOKUP(J24,K$1:K23,1,FALSE)),0,1),"已有","没有")</f>
        <v>没有</v>
      </c>
      <c r="W24" s="9"/>
      <c r="X24" s="9"/>
      <c r="Y24" s="9"/>
    </row>
    <row r="25" spans="1:25" s="8" customFormat="1">
      <c r="A25" s="126">
        <v>22</v>
      </c>
      <c r="B25" s="126" t="s">
        <v>482</v>
      </c>
      <c r="C25" s="56" t="s">
        <v>1009</v>
      </c>
      <c r="D25" s="42" t="s">
        <v>479</v>
      </c>
      <c r="E25" s="126">
        <v>14</v>
      </c>
      <c r="F25" s="68">
        <v>40299</v>
      </c>
      <c r="G25" s="126" t="s">
        <v>5362</v>
      </c>
      <c r="H25" s="68"/>
      <c r="I25" s="126"/>
      <c r="J25" s="137" t="str">
        <f t="shared" si="6"/>
        <v>东航太原-深圳</v>
      </c>
      <c r="K25" s="124" t="str">
        <f t="shared" si="7"/>
        <v>东航深圳-太原</v>
      </c>
      <c r="L25" s="167" t="str">
        <f t="shared" si="8"/>
        <v>太原</v>
      </c>
      <c r="M25" s="167" t="str">
        <f t="shared" si="9"/>
        <v>深圳</v>
      </c>
      <c r="N25" s="167" t="str">
        <f t="shared" si="10"/>
        <v/>
      </c>
      <c r="O25" s="167" t="str">
        <f t="shared" si="11"/>
        <v/>
      </c>
      <c r="P25" s="167" t="str">
        <f>IF(ISERROR(OR(IFERROR(VLOOKUP(B25,受限情况!$G$3:$G$30,1,FALSE),0),IFERROR(VLOOKUP(L25,受限情况!$A$3:$A$28,1,FALSE),0),IFERROR(VLOOKUP(M25,受限情况!$A$3:$A$28,1,FALSE),0),IFERROR(VLOOKUP(N25,受限情况!$A$3:$A$28,1,FALSE),0),IFERROR(VLOOKUP(O25,受限情况!$A$3:$A$28,1,FALSE),0))),"受限","不限")</f>
        <v>不限</v>
      </c>
      <c r="Q25" s="122" t="str">
        <f>IFERROR(IF(AND(H25&gt;=VLOOKUP(B25,受限情况!$G$3:$I$28,2,FALSE),H25&lt;=VLOOKUP(B25,受限情况!$G$3:$I$28,3,FALSE))=TRUE,"错误","正确"),"正确")</f>
        <v>正确</v>
      </c>
      <c r="R25" s="124" t="str">
        <f>IF(OR(IFERROR(AND(H25&gt;=VLOOKUP(L25,受限情况!$A$3:$C$28,2,FALSE),H25&lt;=VLOOKUP(L25,受限情况!$A$3:$C$28,3,FALSE)),0),IFERROR(AND(H25&gt;=VLOOKUP(M25,受限情况!$A$3:$C$28,2,FALSE),H25&lt;=VLOOKUP(M25,受限情况!$A$3:$C$28,3,FALSE)),0),IFERROR(AND(H25&gt;=VLOOKUP(N25,受限情况!$A$3:$C$28,2,FALSE),H25&lt;=VLOOKUP(N25,受限情况!$A$3:$C$28,3,FALSE)),0),IFERROR(AND(H25&gt;=VLOOKUP(O25,受限情况!$A$3:$C$28,2,FALSE),H25&lt;=VLOOKUP(O25,受限情况!$A$3:$C$28,3,FALSE)),0))=TRUE,"错误","正确")</f>
        <v>正确</v>
      </c>
      <c r="S25" s="123" t="str">
        <f>IF((IF(ISERROR(VLOOKUP(J25,注销!I:I,1,FALSE)),0,1)+IF(ISERROR(VLOOKUP(J25,注销!J:J,1,FALSE)),0,1))&gt;0,"注销","没有")</f>
        <v>注销</v>
      </c>
      <c r="T25" s="123" t="str">
        <f>IF((IF(ISERROR(VLOOKUP(J25,注销!I:I,1,FALSE)),0,1)+IF(ISERROR(VLOOKUP(J25,注销!J:J,1,FALSE)),0,1))&gt;0,"注销","没有")</f>
        <v>注销</v>
      </c>
      <c r="U25" s="10" t="str">
        <f>IF(IF(ISERROR(VLOOKUP(J25,J$1:J24,1,FALSE)),0,1)+IF(ISERROR(VLOOKUP(J25,K$1:K24,1,FALSE)),0,1),"已有","没有")</f>
        <v>没有</v>
      </c>
      <c r="W25" s="9"/>
      <c r="X25" s="9"/>
      <c r="Y25" s="9"/>
    </row>
    <row r="26" spans="1:25" s="8" customFormat="1">
      <c r="A26" s="126">
        <v>23</v>
      </c>
      <c r="B26" s="126" t="s">
        <v>483</v>
      </c>
      <c r="C26" s="56" t="s">
        <v>1348</v>
      </c>
      <c r="D26" s="42" t="s">
        <v>479</v>
      </c>
      <c r="E26" s="126">
        <v>14</v>
      </c>
      <c r="F26" s="67">
        <v>40265</v>
      </c>
      <c r="G26" s="126" t="s">
        <v>5367</v>
      </c>
      <c r="H26" s="68"/>
      <c r="I26" s="12"/>
      <c r="J26" s="137" t="str">
        <f t="shared" si="6"/>
        <v>海航北京首都-乌海</v>
      </c>
      <c r="K26" s="124" t="str">
        <f t="shared" si="7"/>
        <v>海航乌海-北京首都</v>
      </c>
      <c r="L26" s="167" t="str">
        <f t="shared" si="8"/>
        <v>北京首都</v>
      </c>
      <c r="M26" s="167" t="str">
        <f t="shared" si="9"/>
        <v>乌海</v>
      </c>
      <c r="N26" s="167" t="str">
        <f t="shared" si="10"/>
        <v/>
      </c>
      <c r="O26" s="167" t="str">
        <f t="shared" si="11"/>
        <v/>
      </c>
      <c r="P26" s="167" t="str">
        <f>IF(ISERROR(OR(IFERROR(VLOOKUP(B26,受限情况!$G$3:$G$30,1,FALSE),0),IFERROR(VLOOKUP(L26,受限情况!$A$3:$A$28,1,FALSE),0),IFERROR(VLOOKUP(M26,受限情况!$A$3:$A$28,1,FALSE),0),IFERROR(VLOOKUP(N26,受限情况!$A$3:$A$28,1,FALSE),0),IFERROR(VLOOKUP(O26,受限情况!$A$3:$A$28,1,FALSE),0))),"受限","不限")</f>
        <v>受限</v>
      </c>
      <c r="Q26" s="122" t="str">
        <f>IFERROR(IF(AND(H26&gt;=VLOOKUP(B26,受限情况!$G$3:$I$28,2,FALSE),H26&lt;=VLOOKUP(B26,受限情况!$G$3:$I$28,3,FALSE))=TRUE,"错误","正确"),"正确")</f>
        <v>正确</v>
      </c>
      <c r="R26" s="124" t="str">
        <f>IF(OR(IFERROR(AND(H26&gt;=VLOOKUP(L26,受限情况!$A$3:$C$28,2,FALSE),H26&lt;=VLOOKUP(L26,受限情况!$A$3:$C$28,3,FALSE)),0),IFERROR(AND(H26&gt;=VLOOKUP(M26,受限情况!$A$3:$C$28,2,FALSE),H26&lt;=VLOOKUP(M26,受限情况!$A$3:$C$28,3,FALSE)),0),IFERROR(AND(H26&gt;=VLOOKUP(N26,受限情况!$A$3:$C$28,2,FALSE),H26&lt;=VLOOKUP(N26,受限情况!$A$3:$C$28,3,FALSE)),0),IFERROR(AND(H26&gt;=VLOOKUP(O26,受限情况!$A$3:$C$28,2,FALSE),H26&lt;=VLOOKUP(O26,受限情况!$A$3:$C$28,3,FALSE)),0))=TRUE,"错误","正确")</f>
        <v>正确</v>
      </c>
      <c r="S26" s="123" t="str">
        <f>IF((IF(ISERROR(VLOOKUP(J26,注销!I:I,1,FALSE)),0,1)+IF(ISERROR(VLOOKUP(J26,注销!J:J,1,FALSE)),0,1))&gt;0,"注销","没有")</f>
        <v>没有</v>
      </c>
      <c r="T26" s="123" t="str">
        <f>IF((IF(ISERROR(VLOOKUP(J26,注销!I:I,1,FALSE)),0,1)+IF(ISERROR(VLOOKUP(J26,注销!J:J,1,FALSE)),0,1))&gt;0,"注销","没有")</f>
        <v>没有</v>
      </c>
      <c r="U26" s="10" t="str">
        <f>IF(IF(ISERROR(VLOOKUP(J26,J$1:J25,1,FALSE)),0,1)+IF(ISERROR(VLOOKUP(J26,K$1:K25,1,FALSE)),0,1),"已有","没有")</f>
        <v>没有</v>
      </c>
      <c r="W26" s="9"/>
      <c r="X26" s="9"/>
      <c r="Y26" s="9"/>
    </row>
    <row r="27" spans="1:25" s="8" customFormat="1">
      <c r="A27" s="126">
        <v>24</v>
      </c>
      <c r="B27" s="126" t="s">
        <v>484</v>
      </c>
      <c r="C27" s="56" t="s">
        <v>186</v>
      </c>
      <c r="D27" s="42" t="s">
        <v>479</v>
      </c>
      <c r="E27" s="126">
        <v>14</v>
      </c>
      <c r="F27" s="67">
        <v>40265</v>
      </c>
      <c r="G27" s="126" t="s">
        <v>5370</v>
      </c>
      <c r="H27" s="68"/>
      <c r="I27" s="12"/>
      <c r="J27" s="137" t="str">
        <f t="shared" si="6"/>
        <v>厦航天津-深圳</v>
      </c>
      <c r="K27" s="124" t="str">
        <f t="shared" si="7"/>
        <v>厦航深圳-天津</v>
      </c>
      <c r="L27" s="167" t="str">
        <f t="shared" si="8"/>
        <v>天津</v>
      </c>
      <c r="M27" s="167" t="str">
        <f t="shared" si="9"/>
        <v>深圳</v>
      </c>
      <c r="N27" s="167" t="str">
        <f t="shared" si="10"/>
        <v/>
      </c>
      <c r="O27" s="167" t="str">
        <f t="shared" si="11"/>
        <v/>
      </c>
      <c r="P27" s="167" t="str">
        <f>IF(ISERROR(OR(IFERROR(VLOOKUP(B27,受限情况!$G$3:$G$30,1,FALSE),0),IFERROR(VLOOKUP(L27,受限情况!$A$3:$A$28,1,FALSE),0),IFERROR(VLOOKUP(M27,受限情况!$A$3:$A$28,1,FALSE),0),IFERROR(VLOOKUP(N27,受限情况!$A$3:$A$28,1,FALSE),0),IFERROR(VLOOKUP(O27,受限情况!$A$3:$A$28,1,FALSE),0))),"受限","不限")</f>
        <v>不限</v>
      </c>
      <c r="Q27" s="122" t="str">
        <f>IFERROR(IF(AND(H27&gt;=VLOOKUP(B27,受限情况!$G$3:$I$28,2,FALSE),H27&lt;=VLOOKUP(B27,受限情况!$G$3:$I$28,3,FALSE))=TRUE,"错误","正确"),"正确")</f>
        <v>正确</v>
      </c>
      <c r="R27" s="124" t="str">
        <f>IF(OR(IFERROR(AND(H27&gt;=VLOOKUP(L27,受限情况!$A$3:$C$28,2,FALSE),H27&lt;=VLOOKUP(L27,受限情况!$A$3:$C$28,3,FALSE)),0),IFERROR(AND(H27&gt;=VLOOKUP(M27,受限情况!$A$3:$C$28,2,FALSE),H27&lt;=VLOOKUP(M27,受限情况!$A$3:$C$28,3,FALSE)),0),IFERROR(AND(H27&gt;=VLOOKUP(N27,受限情况!$A$3:$C$28,2,FALSE),H27&lt;=VLOOKUP(N27,受限情况!$A$3:$C$28,3,FALSE)),0),IFERROR(AND(H27&gt;=VLOOKUP(O27,受限情况!$A$3:$C$28,2,FALSE),H27&lt;=VLOOKUP(O27,受限情况!$A$3:$C$28,3,FALSE)),0))=TRUE,"错误","正确")</f>
        <v>正确</v>
      </c>
      <c r="S27" s="123" t="str">
        <f>IF((IF(ISERROR(VLOOKUP(J27,注销!I:I,1,FALSE)),0,1)+IF(ISERROR(VLOOKUP(J27,注销!J:J,1,FALSE)),0,1))&gt;0,"注销","没有")</f>
        <v>没有</v>
      </c>
      <c r="T27" s="123" t="str">
        <f>IF((IF(ISERROR(VLOOKUP(J27,注销!I:I,1,FALSE)),0,1)+IF(ISERROR(VLOOKUP(J27,注销!J:J,1,FALSE)),0,1))&gt;0,"注销","没有")</f>
        <v>没有</v>
      </c>
      <c r="U27" s="10" t="str">
        <f>IF(IF(ISERROR(VLOOKUP(J27,J$1:J26,1,FALSE)),0,1)+IF(ISERROR(VLOOKUP(J27,K$1:K26,1,FALSE)),0,1),"已有","没有")</f>
        <v>没有</v>
      </c>
      <c r="W27" s="9"/>
      <c r="X27" s="9"/>
      <c r="Y27" s="9"/>
    </row>
    <row r="28" spans="1:25" s="8" customFormat="1">
      <c r="A28" s="126">
        <v>25</v>
      </c>
      <c r="B28" s="126" t="s">
        <v>484</v>
      </c>
      <c r="C28" s="56" t="s">
        <v>1010</v>
      </c>
      <c r="D28" s="42" t="s">
        <v>479</v>
      </c>
      <c r="E28" s="126">
        <v>14</v>
      </c>
      <c r="F28" s="67">
        <v>40265</v>
      </c>
      <c r="G28" s="126" t="s">
        <v>5370</v>
      </c>
      <c r="H28" s="68"/>
      <c r="I28" s="12"/>
      <c r="J28" s="137" t="str">
        <f t="shared" si="6"/>
        <v>厦航天津-西安-重庆</v>
      </c>
      <c r="K28" s="124" t="str">
        <f t="shared" si="7"/>
        <v>厦航重庆-西安-天津</v>
      </c>
      <c r="L28" s="167" t="str">
        <f t="shared" si="8"/>
        <v>天津</v>
      </c>
      <c r="M28" s="167" t="str">
        <f t="shared" si="9"/>
        <v>西安</v>
      </c>
      <c r="N28" s="167" t="str">
        <f t="shared" si="10"/>
        <v>重庆</v>
      </c>
      <c r="O28" s="167" t="str">
        <f t="shared" si="11"/>
        <v/>
      </c>
      <c r="P28" s="167" t="str">
        <f>IF(ISERROR(OR(IFERROR(VLOOKUP(B28,受限情况!$G$3:$G$30,1,FALSE),0),IFERROR(VLOOKUP(L28,受限情况!$A$3:$A$28,1,FALSE),0),IFERROR(VLOOKUP(M28,受限情况!$A$3:$A$28,1,FALSE),0),IFERROR(VLOOKUP(N28,受限情况!$A$3:$A$28,1,FALSE),0),IFERROR(VLOOKUP(O28,受限情况!$A$3:$A$28,1,FALSE),0))),"受限","不限")</f>
        <v>不限</v>
      </c>
      <c r="Q28" s="122" t="str">
        <f>IFERROR(IF(AND(H28&gt;=VLOOKUP(B28,受限情况!$G$3:$I$28,2,FALSE),H28&lt;=VLOOKUP(B28,受限情况!$G$3:$I$28,3,FALSE))=TRUE,"错误","正确"),"正确")</f>
        <v>正确</v>
      </c>
      <c r="R28" s="124" t="str">
        <f>IF(OR(IFERROR(AND(H28&gt;=VLOOKUP(L28,受限情况!$A$3:$C$28,2,FALSE),H28&lt;=VLOOKUP(L28,受限情况!$A$3:$C$28,3,FALSE)),0),IFERROR(AND(H28&gt;=VLOOKUP(M28,受限情况!$A$3:$C$28,2,FALSE),H28&lt;=VLOOKUP(M28,受限情况!$A$3:$C$28,3,FALSE)),0),IFERROR(AND(H28&gt;=VLOOKUP(N28,受限情况!$A$3:$C$28,2,FALSE),H28&lt;=VLOOKUP(N28,受限情况!$A$3:$C$28,3,FALSE)),0),IFERROR(AND(H28&gt;=VLOOKUP(O28,受限情况!$A$3:$C$28,2,FALSE),H28&lt;=VLOOKUP(O28,受限情况!$A$3:$C$28,3,FALSE)),0))=TRUE,"错误","正确")</f>
        <v>正确</v>
      </c>
      <c r="S28" s="123" t="str">
        <f>IF((IF(ISERROR(VLOOKUP(J28,注销!I:I,1,FALSE)),0,1)+IF(ISERROR(VLOOKUP(J28,注销!J:J,1,FALSE)),0,1))&gt;0,"注销","没有")</f>
        <v>没有</v>
      </c>
      <c r="T28" s="123" t="str">
        <f>IF((IF(ISERROR(VLOOKUP(J28,注销!I:I,1,FALSE)),0,1)+IF(ISERROR(VLOOKUP(J28,注销!J:J,1,FALSE)),0,1))&gt;0,"注销","没有")</f>
        <v>没有</v>
      </c>
      <c r="U28" s="10" t="str">
        <f>IF(IF(ISERROR(VLOOKUP(J28,J$1:J27,1,FALSE)),0,1)+IF(ISERROR(VLOOKUP(J28,K$1:K27,1,FALSE)),0,1),"已有","没有")</f>
        <v>没有</v>
      </c>
      <c r="W28" s="9"/>
      <c r="X28" s="9"/>
      <c r="Y28" s="9"/>
    </row>
    <row r="29" spans="1:25" s="8" customFormat="1">
      <c r="A29" s="126">
        <v>26</v>
      </c>
      <c r="B29" s="126" t="s">
        <v>485</v>
      </c>
      <c r="C29" s="56" t="s">
        <v>514</v>
      </c>
      <c r="D29" s="42" t="s">
        <v>479</v>
      </c>
      <c r="E29" s="126">
        <v>14</v>
      </c>
      <c r="F29" s="67">
        <v>40265</v>
      </c>
      <c r="G29" s="126" t="s">
        <v>5373</v>
      </c>
      <c r="H29" s="68"/>
      <c r="I29" s="12"/>
      <c r="J29" s="137" t="str">
        <f t="shared" si="6"/>
        <v>川航石家庄-鄂尔多斯</v>
      </c>
      <c r="K29" s="124" t="str">
        <f t="shared" si="7"/>
        <v>川航鄂尔多斯-石家庄</v>
      </c>
      <c r="L29" s="167" t="str">
        <f t="shared" si="8"/>
        <v>石家庄</v>
      </c>
      <c r="M29" s="167" t="str">
        <f t="shared" si="9"/>
        <v>鄂尔多斯</v>
      </c>
      <c r="N29" s="167" t="str">
        <f t="shared" si="10"/>
        <v/>
      </c>
      <c r="O29" s="167" t="str">
        <f t="shared" si="11"/>
        <v/>
      </c>
      <c r="P29" s="167" t="str">
        <f>IF(ISERROR(OR(IFERROR(VLOOKUP(B29,受限情况!$G$3:$G$30,1,FALSE),0),IFERROR(VLOOKUP(L29,受限情况!$A$3:$A$28,1,FALSE),0),IFERROR(VLOOKUP(M29,受限情况!$A$3:$A$28,1,FALSE),0),IFERROR(VLOOKUP(N29,受限情况!$A$3:$A$28,1,FALSE),0),IFERROR(VLOOKUP(O29,受限情况!$A$3:$A$28,1,FALSE),0))),"受限","不限")</f>
        <v>不限</v>
      </c>
      <c r="Q29" s="122" t="str">
        <f>IFERROR(IF(AND(H29&gt;=VLOOKUP(B29,受限情况!$G$3:$I$28,2,FALSE),H29&lt;=VLOOKUP(B29,受限情况!$G$3:$I$28,3,FALSE))=TRUE,"错误","正确"),"正确")</f>
        <v>正确</v>
      </c>
      <c r="R29" s="124" t="str">
        <f>IF(OR(IFERROR(AND(H29&gt;=VLOOKUP(L29,受限情况!$A$3:$C$28,2,FALSE),H29&lt;=VLOOKUP(L29,受限情况!$A$3:$C$28,3,FALSE)),0),IFERROR(AND(H29&gt;=VLOOKUP(M29,受限情况!$A$3:$C$28,2,FALSE),H29&lt;=VLOOKUP(M29,受限情况!$A$3:$C$28,3,FALSE)),0),IFERROR(AND(H29&gt;=VLOOKUP(N29,受限情况!$A$3:$C$28,2,FALSE),H29&lt;=VLOOKUP(N29,受限情况!$A$3:$C$28,3,FALSE)),0),IFERROR(AND(H29&gt;=VLOOKUP(O29,受限情况!$A$3:$C$28,2,FALSE),H29&lt;=VLOOKUP(O29,受限情况!$A$3:$C$28,3,FALSE)),0))=TRUE,"错误","正确")</f>
        <v>正确</v>
      </c>
      <c r="S29" s="123" t="str">
        <f>IF((IF(ISERROR(VLOOKUP(J29,注销!I:I,1,FALSE)),0,1)+IF(ISERROR(VLOOKUP(J29,注销!J:J,1,FALSE)),0,1))&gt;0,"注销","没有")</f>
        <v>注销</v>
      </c>
      <c r="T29" s="123" t="str">
        <f>IF((IF(ISERROR(VLOOKUP(J29,注销!I:I,1,FALSE)),0,1)+IF(ISERROR(VLOOKUP(J29,注销!J:J,1,FALSE)),0,1))&gt;0,"注销","没有")</f>
        <v>注销</v>
      </c>
      <c r="U29" s="10" t="str">
        <f>IF(IF(ISERROR(VLOOKUP(J29,J$1:J28,1,FALSE)),0,1)+IF(ISERROR(VLOOKUP(J29,K$1:K28,1,FALSE)),0,1),"已有","没有")</f>
        <v>没有</v>
      </c>
      <c r="W29" s="9"/>
      <c r="X29" s="9"/>
      <c r="Y29" s="9"/>
    </row>
    <row r="30" spans="1:25" s="8" customFormat="1">
      <c r="A30" s="126">
        <v>27</v>
      </c>
      <c r="B30" s="126" t="s">
        <v>485</v>
      </c>
      <c r="C30" s="56" t="s">
        <v>306</v>
      </c>
      <c r="D30" s="42" t="s">
        <v>479</v>
      </c>
      <c r="E30" s="126">
        <v>14</v>
      </c>
      <c r="F30" s="67">
        <v>40265</v>
      </c>
      <c r="G30" s="126" t="s">
        <v>5373</v>
      </c>
      <c r="H30" s="68"/>
      <c r="I30" s="12"/>
      <c r="J30" s="137" t="str">
        <f t="shared" si="6"/>
        <v>川航石家庄-合肥-桂林</v>
      </c>
      <c r="K30" s="124" t="str">
        <f t="shared" si="7"/>
        <v>川航桂林-合肥-石家庄</v>
      </c>
      <c r="L30" s="167" t="str">
        <f t="shared" si="8"/>
        <v>石家庄</v>
      </c>
      <c r="M30" s="167" t="str">
        <f t="shared" si="9"/>
        <v>合肥</v>
      </c>
      <c r="N30" s="167" t="str">
        <f t="shared" si="10"/>
        <v>桂林</v>
      </c>
      <c r="O30" s="167" t="str">
        <f t="shared" si="11"/>
        <v/>
      </c>
      <c r="P30" s="167" t="str">
        <f>IF(ISERROR(OR(IFERROR(VLOOKUP(B30,受限情况!$G$3:$G$30,1,FALSE),0),IFERROR(VLOOKUP(L30,受限情况!$A$3:$A$28,1,FALSE),0),IFERROR(VLOOKUP(M30,受限情况!$A$3:$A$28,1,FALSE),0),IFERROR(VLOOKUP(N30,受限情况!$A$3:$A$28,1,FALSE),0),IFERROR(VLOOKUP(O30,受限情况!$A$3:$A$28,1,FALSE),0))),"受限","不限")</f>
        <v>不限</v>
      </c>
      <c r="Q30" s="122" t="str">
        <f>IFERROR(IF(AND(H30&gt;=VLOOKUP(B30,受限情况!$G$3:$I$28,2,FALSE),H30&lt;=VLOOKUP(B30,受限情况!$G$3:$I$28,3,FALSE))=TRUE,"错误","正确"),"正确")</f>
        <v>正确</v>
      </c>
      <c r="R30" s="124" t="str">
        <f>IF(OR(IFERROR(AND(H30&gt;=VLOOKUP(L30,受限情况!$A$3:$C$28,2,FALSE),H30&lt;=VLOOKUP(L30,受限情况!$A$3:$C$28,3,FALSE)),0),IFERROR(AND(H30&gt;=VLOOKUP(M30,受限情况!$A$3:$C$28,2,FALSE),H30&lt;=VLOOKUP(M30,受限情况!$A$3:$C$28,3,FALSE)),0),IFERROR(AND(H30&gt;=VLOOKUP(N30,受限情况!$A$3:$C$28,2,FALSE),H30&lt;=VLOOKUP(N30,受限情况!$A$3:$C$28,3,FALSE)),0),IFERROR(AND(H30&gt;=VLOOKUP(O30,受限情况!$A$3:$C$28,2,FALSE),H30&lt;=VLOOKUP(O30,受限情况!$A$3:$C$28,3,FALSE)),0))=TRUE,"错误","正确")</f>
        <v>正确</v>
      </c>
      <c r="S30" s="123" t="str">
        <f>IF((IF(ISERROR(VLOOKUP(J30,注销!I:I,1,FALSE)),0,1)+IF(ISERROR(VLOOKUP(J30,注销!J:J,1,FALSE)),0,1))&gt;0,"注销","没有")</f>
        <v>注销</v>
      </c>
      <c r="T30" s="123" t="str">
        <f>IF((IF(ISERROR(VLOOKUP(J30,注销!I:I,1,FALSE)),0,1)+IF(ISERROR(VLOOKUP(J30,注销!J:J,1,FALSE)),0,1))&gt;0,"注销","没有")</f>
        <v>注销</v>
      </c>
      <c r="U30" s="10" t="str">
        <f>IF(IF(ISERROR(VLOOKUP(J30,J$1:J29,1,FALSE)),0,1)+IF(ISERROR(VLOOKUP(J30,K$1:K29,1,FALSE)),0,1),"已有","没有")</f>
        <v>没有</v>
      </c>
      <c r="W30" s="9"/>
      <c r="X30" s="9"/>
      <c r="Y30" s="9"/>
    </row>
    <row r="31" spans="1:25" s="7" customFormat="1">
      <c r="A31" s="126">
        <v>28</v>
      </c>
      <c r="B31" s="126" t="s">
        <v>485</v>
      </c>
      <c r="C31" s="56" t="s">
        <v>95</v>
      </c>
      <c r="D31" s="42" t="s">
        <v>479</v>
      </c>
      <c r="E31" s="126">
        <v>14</v>
      </c>
      <c r="F31" s="67">
        <v>40265</v>
      </c>
      <c r="G31" s="126" t="s">
        <v>5373</v>
      </c>
      <c r="H31" s="68"/>
      <c r="I31" s="12"/>
      <c r="J31" s="137" t="str">
        <f t="shared" si="6"/>
        <v>川航石家庄-兰州</v>
      </c>
      <c r="K31" s="124" t="str">
        <f t="shared" si="7"/>
        <v>川航兰州-石家庄</v>
      </c>
      <c r="L31" s="167" t="str">
        <f t="shared" si="8"/>
        <v>石家庄</v>
      </c>
      <c r="M31" s="167" t="str">
        <f t="shared" si="9"/>
        <v>兰州</v>
      </c>
      <c r="N31" s="167" t="str">
        <f t="shared" si="10"/>
        <v/>
      </c>
      <c r="O31" s="167" t="str">
        <f t="shared" si="11"/>
        <v/>
      </c>
      <c r="P31" s="167" t="str">
        <f>IF(ISERROR(OR(IFERROR(VLOOKUP(B31,受限情况!$G$3:$G$30,1,FALSE),0),IFERROR(VLOOKUP(L31,受限情况!$A$3:$A$28,1,FALSE),0),IFERROR(VLOOKUP(M31,受限情况!$A$3:$A$28,1,FALSE),0),IFERROR(VLOOKUP(N31,受限情况!$A$3:$A$28,1,FALSE),0),IFERROR(VLOOKUP(O31,受限情况!$A$3:$A$28,1,FALSE),0))),"受限","不限")</f>
        <v>不限</v>
      </c>
      <c r="Q31" s="122" t="str">
        <f>IFERROR(IF(AND(H31&gt;=VLOOKUP(B31,受限情况!$G$3:$I$28,2,FALSE),H31&lt;=VLOOKUP(B31,受限情况!$G$3:$I$28,3,FALSE))=TRUE,"错误","正确"),"正确")</f>
        <v>正确</v>
      </c>
      <c r="R31" s="124" t="str">
        <f>IF(OR(IFERROR(AND(H31&gt;=VLOOKUP(L31,受限情况!$A$3:$C$28,2,FALSE),H31&lt;=VLOOKUP(L31,受限情况!$A$3:$C$28,3,FALSE)),0),IFERROR(AND(H31&gt;=VLOOKUP(M31,受限情况!$A$3:$C$28,2,FALSE),H31&lt;=VLOOKUP(M31,受限情况!$A$3:$C$28,3,FALSE)),0),IFERROR(AND(H31&gt;=VLOOKUP(N31,受限情况!$A$3:$C$28,2,FALSE),H31&lt;=VLOOKUP(N31,受限情况!$A$3:$C$28,3,FALSE)),0),IFERROR(AND(H31&gt;=VLOOKUP(O31,受限情况!$A$3:$C$28,2,FALSE),H31&lt;=VLOOKUP(O31,受限情况!$A$3:$C$28,3,FALSE)),0))=TRUE,"错误","正确")</f>
        <v>正确</v>
      </c>
      <c r="S31" s="123" t="str">
        <f>IF((IF(ISERROR(VLOOKUP(J31,注销!I:I,1,FALSE)),0,1)+IF(ISERROR(VLOOKUP(J31,注销!J:J,1,FALSE)),0,1))&gt;0,"注销","没有")</f>
        <v>注销</v>
      </c>
      <c r="T31" s="123" t="str">
        <f>IF((IF(ISERROR(VLOOKUP(J31,注销!I:I,1,FALSE)),0,1)+IF(ISERROR(VLOOKUP(J31,注销!J:J,1,FALSE)),0,1))&gt;0,"注销","没有")</f>
        <v>注销</v>
      </c>
      <c r="U31" s="10" t="str">
        <f>IF(IF(ISERROR(VLOOKUP(J31,J$1:J30,1,FALSE)),0,1)+IF(ISERROR(VLOOKUP(J31,K$1:K30,1,FALSE)),0,1),"已有","没有")</f>
        <v>没有</v>
      </c>
      <c r="W31" s="9"/>
      <c r="X31" s="9"/>
      <c r="Y31" s="9"/>
    </row>
    <row r="32" spans="1:25" s="7" customFormat="1">
      <c r="A32" s="126">
        <v>29</v>
      </c>
      <c r="B32" s="126" t="s">
        <v>485</v>
      </c>
      <c r="C32" s="56" t="s">
        <v>537</v>
      </c>
      <c r="D32" s="42" t="s">
        <v>479</v>
      </c>
      <c r="E32" s="126">
        <v>14</v>
      </c>
      <c r="F32" s="68">
        <v>40265</v>
      </c>
      <c r="G32" s="126" t="s">
        <v>5373</v>
      </c>
      <c r="H32" s="68"/>
      <c r="I32" s="126"/>
      <c r="J32" s="137" t="str">
        <f t="shared" si="6"/>
        <v>川航石家庄-大连</v>
      </c>
      <c r="K32" s="124" t="str">
        <f t="shared" si="7"/>
        <v>川航大连-石家庄</v>
      </c>
      <c r="L32" s="167" t="str">
        <f t="shared" si="8"/>
        <v>石家庄</v>
      </c>
      <c r="M32" s="167" t="str">
        <f t="shared" si="9"/>
        <v>大连</v>
      </c>
      <c r="N32" s="167" t="str">
        <f t="shared" si="10"/>
        <v/>
      </c>
      <c r="O32" s="167" t="str">
        <f t="shared" si="11"/>
        <v/>
      </c>
      <c r="P32" s="167" t="str">
        <f>IF(ISERROR(OR(IFERROR(VLOOKUP(B32,受限情况!$G$3:$G$30,1,FALSE),0),IFERROR(VLOOKUP(L32,受限情况!$A$3:$A$28,1,FALSE),0),IFERROR(VLOOKUP(M32,受限情况!$A$3:$A$28,1,FALSE),0),IFERROR(VLOOKUP(N32,受限情况!$A$3:$A$28,1,FALSE),0),IFERROR(VLOOKUP(O32,受限情况!$A$3:$A$28,1,FALSE),0))),"受限","不限")</f>
        <v>受限</v>
      </c>
      <c r="Q32" s="122" t="str">
        <f>IFERROR(IF(AND(H32&gt;=VLOOKUP(B32,受限情况!$G$3:$I$28,2,FALSE),H32&lt;=VLOOKUP(B32,受限情况!$G$3:$I$28,3,FALSE))=TRUE,"错误","正确"),"正确")</f>
        <v>正确</v>
      </c>
      <c r="R32" s="124" t="str">
        <f>IF(OR(IFERROR(AND(H32&gt;=VLOOKUP(L32,受限情况!$A$3:$C$28,2,FALSE),H32&lt;=VLOOKUP(L32,受限情况!$A$3:$C$28,3,FALSE)),0),IFERROR(AND(H32&gt;=VLOOKUP(M32,受限情况!$A$3:$C$28,2,FALSE),H32&lt;=VLOOKUP(M32,受限情况!$A$3:$C$28,3,FALSE)),0),IFERROR(AND(H32&gt;=VLOOKUP(N32,受限情况!$A$3:$C$28,2,FALSE),H32&lt;=VLOOKUP(N32,受限情况!$A$3:$C$28,3,FALSE)),0),IFERROR(AND(H32&gt;=VLOOKUP(O32,受限情况!$A$3:$C$28,2,FALSE),H32&lt;=VLOOKUP(O32,受限情况!$A$3:$C$28,3,FALSE)),0))=TRUE,"错误","正确")</f>
        <v>正确</v>
      </c>
      <c r="S32" s="123" t="str">
        <f>IF((IF(ISERROR(VLOOKUP(J32,注销!I:I,1,FALSE)),0,1)+IF(ISERROR(VLOOKUP(J32,注销!J:J,1,FALSE)),0,1))&gt;0,"注销","没有")</f>
        <v>注销</v>
      </c>
      <c r="T32" s="123" t="str">
        <f>IF((IF(ISERROR(VLOOKUP(J32,注销!I:I,1,FALSE)),0,1)+IF(ISERROR(VLOOKUP(J32,注销!J:J,1,FALSE)),0,1))&gt;0,"注销","没有")</f>
        <v>注销</v>
      </c>
      <c r="U32" s="10" t="str">
        <f>IF(IF(ISERROR(VLOOKUP(J32,J$1:J31,1,FALSE)),0,1)+IF(ISERROR(VLOOKUP(J32,K$1:K31,1,FALSE)),0,1),"已有","没有")</f>
        <v>没有</v>
      </c>
      <c r="W32" s="9"/>
      <c r="X32" s="9"/>
      <c r="Y32" s="9"/>
    </row>
    <row r="33" spans="1:25" s="7" customFormat="1">
      <c r="A33" s="126">
        <v>30</v>
      </c>
      <c r="B33" s="126" t="s">
        <v>485</v>
      </c>
      <c r="C33" s="56" t="s">
        <v>97</v>
      </c>
      <c r="D33" s="42" t="s">
        <v>479</v>
      </c>
      <c r="E33" s="126">
        <v>14</v>
      </c>
      <c r="F33" s="68">
        <v>40265</v>
      </c>
      <c r="G33" s="126" t="s">
        <v>5373</v>
      </c>
      <c r="H33" s="68"/>
      <c r="I33" s="126"/>
      <c r="J33" s="137" t="str">
        <f t="shared" si="6"/>
        <v>川航石家庄-哈尔滨</v>
      </c>
      <c r="K33" s="124" t="str">
        <f t="shared" si="7"/>
        <v>川航哈尔滨-石家庄</v>
      </c>
      <c r="L33" s="167" t="str">
        <f t="shared" si="8"/>
        <v>石家庄</v>
      </c>
      <c r="M33" s="167" t="str">
        <f t="shared" si="9"/>
        <v>哈尔滨</v>
      </c>
      <c r="N33" s="167" t="str">
        <f t="shared" si="10"/>
        <v/>
      </c>
      <c r="O33" s="167" t="str">
        <f t="shared" si="11"/>
        <v/>
      </c>
      <c r="P33" s="167" t="str">
        <f>IF(ISERROR(OR(IFERROR(VLOOKUP(B33,受限情况!$G$3:$G$30,1,FALSE),0),IFERROR(VLOOKUP(L33,受限情况!$A$3:$A$28,1,FALSE),0),IFERROR(VLOOKUP(M33,受限情况!$A$3:$A$28,1,FALSE),0),IFERROR(VLOOKUP(N33,受限情况!$A$3:$A$28,1,FALSE),0),IFERROR(VLOOKUP(O33,受限情况!$A$3:$A$28,1,FALSE),0))),"受限","不限")</f>
        <v>不限</v>
      </c>
      <c r="Q33" s="122" t="str">
        <f>IFERROR(IF(AND(H33&gt;=VLOOKUP(B33,受限情况!$G$3:$I$28,2,FALSE),H33&lt;=VLOOKUP(B33,受限情况!$G$3:$I$28,3,FALSE))=TRUE,"错误","正确"),"正确")</f>
        <v>正确</v>
      </c>
      <c r="R33" s="124" t="str">
        <f>IF(OR(IFERROR(AND(H33&gt;=VLOOKUP(L33,受限情况!$A$3:$C$28,2,FALSE),H33&lt;=VLOOKUP(L33,受限情况!$A$3:$C$28,3,FALSE)),0),IFERROR(AND(H33&gt;=VLOOKUP(M33,受限情况!$A$3:$C$28,2,FALSE),H33&lt;=VLOOKUP(M33,受限情况!$A$3:$C$28,3,FALSE)),0),IFERROR(AND(H33&gt;=VLOOKUP(N33,受限情况!$A$3:$C$28,2,FALSE),H33&lt;=VLOOKUP(N33,受限情况!$A$3:$C$28,3,FALSE)),0),IFERROR(AND(H33&gt;=VLOOKUP(O33,受限情况!$A$3:$C$28,2,FALSE),H33&lt;=VLOOKUP(O33,受限情况!$A$3:$C$28,3,FALSE)),0))=TRUE,"错误","正确")</f>
        <v>正确</v>
      </c>
      <c r="S33" s="123" t="str">
        <f>IF((IF(ISERROR(VLOOKUP(J33,注销!I:I,1,FALSE)),0,1)+IF(ISERROR(VLOOKUP(J33,注销!J:J,1,FALSE)),0,1))&gt;0,"注销","没有")</f>
        <v>注销</v>
      </c>
      <c r="T33" s="123" t="str">
        <f>IF((IF(ISERROR(VLOOKUP(J33,注销!I:I,1,FALSE)),0,1)+IF(ISERROR(VLOOKUP(J33,注销!J:J,1,FALSE)),0,1))&gt;0,"注销","没有")</f>
        <v>注销</v>
      </c>
      <c r="U33" s="10" t="str">
        <f>IF(IF(ISERROR(VLOOKUP(J33,J$1:J32,1,FALSE)),0,1)+IF(ISERROR(VLOOKUP(J33,K$1:K32,1,FALSE)),0,1),"已有","没有")</f>
        <v>没有</v>
      </c>
      <c r="W33" s="9"/>
      <c r="X33" s="9"/>
      <c r="Y33" s="9"/>
    </row>
    <row r="34" spans="1:25" s="7" customFormat="1">
      <c r="A34" s="126">
        <v>31</v>
      </c>
      <c r="B34" s="126" t="s">
        <v>486</v>
      </c>
      <c r="C34" s="56" t="s">
        <v>1360</v>
      </c>
      <c r="D34" s="42" t="s">
        <v>479</v>
      </c>
      <c r="E34" s="126">
        <v>14</v>
      </c>
      <c r="F34" s="68">
        <v>40265</v>
      </c>
      <c r="G34" s="30" t="s">
        <v>5376</v>
      </c>
      <c r="H34" s="68"/>
      <c r="I34" s="126"/>
      <c r="J34" s="137" t="str">
        <f t="shared" si="6"/>
        <v>中联航北京南苑-长治</v>
      </c>
      <c r="K34" s="124" t="str">
        <f t="shared" si="7"/>
        <v>中联航长治-北京南苑</v>
      </c>
      <c r="L34" s="167" t="str">
        <f t="shared" si="8"/>
        <v>北京南苑</v>
      </c>
      <c r="M34" s="167" t="str">
        <f t="shared" si="9"/>
        <v>长治</v>
      </c>
      <c r="N34" s="167" t="str">
        <f t="shared" si="10"/>
        <v/>
      </c>
      <c r="O34" s="167" t="str">
        <f t="shared" si="11"/>
        <v/>
      </c>
      <c r="P34" s="167" t="str">
        <f>IF(ISERROR(OR(IFERROR(VLOOKUP(B34,受限情况!$G$3:$G$30,1,FALSE),0),IFERROR(VLOOKUP(L34,受限情况!$A$3:$A$28,1,FALSE),0),IFERROR(VLOOKUP(M34,受限情况!$A$3:$A$28,1,FALSE),0),IFERROR(VLOOKUP(N34,受限情况!$A$3:$A$28,1,FALSE),0),IFERROR(VLOOKUP(O34,受限情况!$A$3:$A$28,1,FALSE),0))),"受限","不限")</f>
        <v>不限</v>
      </c>
      <c r="Q34" s="122" t="str">
        <f>IFERROR(IF(AND(H34&gt;=VLOOKUP(B34,受限情况!$G$3:$I$28,2,FALSE),H34&lt;=VLOOKUP(B34,受限情况!$G$3:$I$28,3,FALSE))=TRUE,"错误","正确"),"正确")</f>
        <v>正确</v>
      </c>
      <c r="R34" s="124" t="str">
        <f>IF(OR(IFERROR(AND(H34&gt;=VLOOKUP(L34,受限情况!$A$3:$C$28,2,FALSE),H34&lt;=VLOOKUP(L34,受限情况!$A$3:$C$28,3,FALSE)),0),IFERROR(AND(H34&gt;=VLOOKUP(M34,受限情况!$A$3:$C$28,2,FALSE),H34&lt;=VLOOKUP(M34,受限情况!$A$3:$C$28,3,FALSE)),0),IFERROR(AND(H34&gt;=VLOOKUP(N34,受限情况!$A$3:$C$28,2,FALSE),H34&lt;=VLOOKUP(N34,受限情况!$A$3:$C$28,3,FALSE)),0),IFERROR(AND(H34&gt;=VLOOKUP(O34,受限情况!$A$3:$C$28,2,FALSE),H34&lt;=VLOOKUP(O34,受限情况!$A$3:$C$28,3,FALSE)),0))=TRUE,"错误","正确")</f>
        <v>正确</v>
      </c>
      <c r="S34" s="123" t="str">
        <f>IF((IF(ISERROR(VLOOKUP(J34,注销!I:I,1,FALSE)),0,1)+IF(ISERROR(VLOOKUP(J34,注销!J:J,1,FALSE)),0,1))&gt;0,"注销","没有")</f>
        <v>没有</v>
      </c>
      <c r="T34" s="123" t="str">
        <f>IF((IF(ISERROR(VLOOKUP(J34,注销!I:I,1,FALSE)),0,1)+IF(ISERROR(VLOOKUP(J34,注销!J:J,1,FALSE)),0,1))&gt;0,"注销","没有")</f>
        <v>没有</v>
      </c>
      <c r="U34" s="10" t="str">
        <f>IF(IF(ISERROR(VLOOKUP(J34,J$1:J33,1,FALSE)),0,1)+IF(ISERROR(VLOOKUP(J34,K$1:K33,1,FALSE)),0,1),"已有","没有")</f>
        <v>没有</v>
      </c>
      <c r="W34" s="9"/>
      <c r="X34" s="9"/>
      <c r="Y34" s="9"/>
    </row>
    <row r="35" spans="1:25" s="7" customFormat="1">
      <c r="A35" s="126">
        <v>32</v>
      </c>
      <c r="B35" s="126" t="s">
        <v>1324</v>
      </c>
      <c r="C35" s="56" t="s">
        <v>1011</v>
      </c>
      <c r="D35" s="42" t="s">
        <v>479</v>
      </c>
      <c r="E35" s="126">
        <v>14</v>
      </c>
      <c r="F35" s="68">
        <v>40299</v>
      </c>
      <c r="G35" s="126" t="s">
        <v>5379</v>
      </c>
      <c r="H35" s="68"/>
      <c r="I35" s="126"/>
      <c r="J35" s="137" t="str">
        <f t="shared" si="6"/>
        <v>天津呼和浩特-银川-兰州</v>
      </c>
      <c r="K35" s="124" t="str">
        <f t="shared" si="7"/>
        <v>天津兰州-银川-呼和浩特</v>
      </c>
      <c r="L35" s="167" t="str">
        <f t="shared" si="8"/>
        <v>呼和浩特</v>
      </c>
      <c r="M35" s="167" t="str">
        <f t="shared" si="9"/>
        <v>银川</v>
      </c>
      <c r="N35" s="167" t="str">
        <f t="shared" si="10"/>
        <v>兰州</v>
      </c>
      <c r="O35" s="167" t="str">
        <f t="shared" si="11"/>
        <v/>
      </c>
      <c r="P35" s="167" t="str">
        <f>IF(ISERROR(OR(IFERROR(VLOOKUP(B35,受限情况!$G$3:$G$30,1,FALSE),0),IFERROR(VLOOKUP(L35,受限情况!$A$3:$A$28,1,FALSE),0),IFERROR(VLOOKUP(M35,受限情况!$A$3:$A$28,1,FALSE),0),IFERROR(VLOOKUP(N35,受限情况!$A$3:$A$28,1,FALSE),0),IFERROR(VLOOKUP(O35,受限情况!$A$3:$A$28,1,FALSE),0))),"受限","不限")</f>
        <v>不限</v>
      </c>
      <c r="Q35" s="122" t="str">
        <f>IFERROR(IF(AND(H35&gt;=VLOOKUP(B35,受限情况!$G$3:$I$28,2,FALSE),H35&lt;=VLOOKUP(B35,受限情况!$G$3:$I$28,3,FALSE))=TRUE,"错误","正确"),"正确")</f>
        <v>正确</v>
      </c>
      <c r="R35" s="124" t="str">
        <f>IF(OR(IFERROR(AND(H35&gt;=VLOOKUP(L35,受限情况!$A$3:$C$28,2,FALSE),H35&lt;=VLOOKUP(L35,受限情况!$A$3:$C$28,3,FALSE)),0),IFERROR(AND(H35&gt;=VLOOKUP(M35,受限情况!$A$3:$C$28,2,FALSE),H35&lt;=VLOOKUP(M35,受限情况!$A$3:$C$28,3,FALSE)),0),IFERROR(AND(H35&gt;=VLOOKUP(N35,受限情况!$A$3:$C$28,2,FALSE),H35&lt;=VLOOKUP(N35,受限情况!$A$3:$C$28,3,FALSE)),0),IFERROR(AND(H35&gt;=VLOOKUP(O35,受限情况!$A$3:$C$28,2,FALSE),H35&lt;=VLOOKUP(O35,受限情况!$A$3:$C$28,3,FALSE)),0))=TRUE,"错误","正确")</f>
        <v>正确</v>
      </c>
      <c r="S35" s="123" t="str">
        <f>IF((IF(ISERROR(VLOOKUP(J35,注销!I:I,1,FALSE)),0,1)+IF(ISERROR(VLOOKUP(J35,注销!J:J,1,FALSE)),0,1))&gt;0,"注销","没有")</f>
        <v>注销</v>
      </c>
      <c r="T35" s="123" t="str">
        <f>IF((IF(ISERROR(VLOOKUP(J35,注销!I:I,1,FALSE)),0,1)+IF(ISERROR(VLOOKUP(J35,注销!J:J,1,FALSE)),0,1))&gt;0,"注销","没有")</f>
        <v>注销</v>
      </c>
      <c r="U35" s="10" t="str">
        <f>IF(IF(ISERROR(VLOOKUP(J35,J$1:J34,1,FALSE)),0,1)+IF(ISERROR(VLOOKUP(J35,K$1:K34,1,FALSE)),0,1),"已有","没有")</f>
        <v>没有</v>
      </c>
      <c r="W35" s="9"/>
      <c r="X35" s="9"/>
      <c r="Y35" s="9"/>
    </row>
    <row r="36" spans="1:25" s="7" customFormat="1">
      <c r="A36" s="126">
        <v>33</v>
      </c>
      <c r="B36" s="126" t="s">
        <v>1324</v>
      </c>
      <c r="C36" s="56" t="s">
        <v>194</v>
      </c>
      <c r="D36" s="42" t="s">
        <v>479</v>
      </c>
      <c r="E36" s="126">
        <v>8</v>
      </c>
      <c r="F36" s="68">
        <v>40265</v>
      </c>
      <c r="G36" s="126" t="s">
        <v>5379</v>
      </c>
      <c r="H36" s="68"/>
      <c r="I36" s="126"/>
      <c r="J36" s="137" t="str">
        <f t="shared" si="6"/>
        <v>天津天津-郑州-贵阳</v>
      </c>
      <c r="K36" s="124" t="str">
        <f t="shared" si="7"/>
        <v>天津贵阳-郑州-天津</v>
      </c>
      <c r="L36" s="167" t="str">
        <f t="shared" si="8"/>
        <v>天津</v>
      </c>
      <c r="M36" s="167" t="str">
        <f t="shared" si="9"/>
        <v>郑州</v>
      </c>
      <c r="N36" s="167" t="str">
        <f t="shared" si="10"/>
        <v>贵阳</v>
      </c>
      <c r="O36" s="167" t="str">
        <f t="shared" si="11"/>
        <v/>
      </c>
      <c r="P36" s="167" t="str">
        <f>IF(ISERROR(OR(IFERROR(VLOOKUP(B36,受限情况!$G$3:$G$30,1,FALSE),0),IFERROR(VLOOKUP(L36,受限情况!$A$3:$A$28,1,FALSE),0),IFERROR(VLOOKUP(M36,受限情况!$A$3:$A$28,1,FALSE),0),IFERROR(VLOOKUP(N36,受限情况!$A$3:$A$28,1,FALSE),0),IFERROR(VLOOKUP(O36,受限情况!$A$3:$A$28,1,FALSE),0))),"受限","不限")</f>
        <v>不限</v>
      </c>
      <c r="Q36" s="122" t="str">
        <f>IFERROR(IF(AND(H36&gt;=VLOOKUP(B36,受限情况!$G$3:$I$28,2,FALSE),H36&lt;=VLOOKUP(B36,受限情况!$G$3:$I$28,3,FALSE))=TRUE,"错误","正确"),"正确")</f>
        <v>正确</v>
      </c>
      <c r="R36" s="124" t="str">
        <f>IF(OR(IFERROR(AND(H36&gt;=VLOOKUP(L36,受限情况!$A$3:$C$28,2,FALSE),H36&lt;=VLOOKUP(L36,受限情况!$A$3:$C$28,3,FALSE)),0),IFERROR(AND(H36&gt;=VLOOKUP(M36,受限情况!$A$3:$C$28,2,FALSE),H36&lt;=VLOOKUP(M36,受限情况!$A$3:$C$28,3,FALSE)),0),IFERROR(AND(H36&gt;=VLOOKUP(N36,受限情况!$A$3:$C$28,2,FALSE),H36&lt;=VLOOKUP(N36,受限情况!$A$3:$C$28,3,FALSE)),0),IFERROR(AND(H36&gt;=VLOOKUP(O36,受限情况!$A$3:$C$28,2,FALSE),H36&lt;=VLOOKUP(O36,受限情况!$A$3:$C$28,3,FALSE)),0))=TRUE,"错误","正确")</f>
        <v>正确</v>
      </c>
      <c r="S36" s="123" t="str">
        <f>IF((IF(ISERROR(VLOOKUP(J36,注销!I:I,1,FALSE)),0,1)+IF(ISERROR(VLOOKUP(J36,注销!J:J,1,FALSE)),0,1))&gt;0,"注销","没有")</f>
        <v>没有</v>
      </c>
      <c r="T36" s="123" t="str">
        <f>IF((IF(ISERROR(VLOOKUP(J36,注销!I:I,1,FALSE)),0,1)+IF(ISERROR(VLOOKUP(J36,注销!J:J,1,FALSE)),0,1))&gt;0,"注销","没有")</f>
        <v>没有</v>
      </c>
      <c r="U36" s="10" t="str">
        <f>IF(IF(ISERROR(VLOOKUP(J36,J$1:J35,1,FALSE)),0,1)+IF(ISERROR(VLOOKUP(J36,K$1:K35,1,FALSE)),0,1),"已有","没有")</f>
        <v>没有</v>
      </c>
      <c r="W36" s="9"/>
      <c r="X36" s="9"/>
      <c r="Y36" s="9"/>
    </row>
    <row r="37" spans="1:25" s="7" customFormat="1">
      <c r="A37" s="126">
        <v>34</v>
      </c>
      <c r="B37" s="126" t="s">
        <v>1324</v>
      </c>
      <c r="C37" s="56" t="s">
        <v>1012</v>
      </c>
      <c r="D37" s="42" t="s">
        <v>479</v>
      </c>
      <c r="E37" s="126">
        <v>6</v>
      </c>
      <c r="F37" s="68">
        <v>40265</v>
      </c>
      <c r="G37" s="126" t="s">
        <v>5379</v>
      </c>
      <c r="H37" s="68"/>
      <c r="I37" s="126"/>
      <c r="J37" s="137" t="str">
        <f t="shared" si="6"/>
        <v>天津天津-郑州-桂林</v>
      </c>
      <c r="K37" s="124" t="str">
        <f t="shared" si="7"/>
        <v>天津桂林-郑州-天津</v>
      </c>
      <c r="L37" s="167" t="str">
        <f t="shared" si="8"/>
        <v>天津</v>
      </c>
      <c r="M37" s="167" t="str">
        <f t="shared" si="9"/>
        <v>郑州</v>
      </c>
      <c r="N37" s="167" t="str">
        <f t="shared" si="10"/>
        <v>桂林</v>
      </c>
      <c r="O37" s="167" t="str">
        <f t="shared" si="11"/>
        <v/>
      </c>
      <c r="P37" s="167" t="str">
        <f>IF(ISERROR(OR(IFERROR(VLOOKUP(B37,受限情况!$G$3:$G$30,1,FALSE),0),IFERROR(VLOOKUP(L37,受限情况!$A$3:$A$28,1,FALSE),0),IFERROR(VLOOKUP(M37,受限情况!$A$3:$A$28,1,FALSE),0),IFERROR(VLOOKUP(N37,受限情况!$A$3:$A$28,1,FALSE),0),IFERROR(VLOOKUP(O37,受限情况!$A$3:$A$28,1,FALSE),0))),"受限","不限")</f>
        <v>不限</v>
      </c>
      <c r="Q37" s="122" t="str">
        <f>IFERROR(IF(AND(H37&gt;=VLOOKUP(B37,受限情况!$G$3:$I$28,2,FALSE),H37&lt;=VLOOKUP(B37,受限情况!$G$3:$I$28,3,FALSE))=TRUE,"错误","正确"),"正确")</f>
        <v>正确</v>
      </c>
      <c r="R37" s="124" t="str">
        <f>IF(OR(IFERROR(AND(H37&gt;=VLOOKUP(L37,受限情况!$A$3:$C$28,2,FALSE),H37&lt;=VLOOKUP(L37,受限情况!$A$3:$C$28,3,FALSE)),0),IFERROR(AND(H37&gt;=VLOOKUP(M37,受限情况!$A$3:$C$28,2,FALSE),H37&lt;=VLOOKUP(M37,受限情况!$A$3:$C$28,3,FALSE)),0),IFERROR(AND(H37&gt;=VLOOKUP(N37,受限情况!$A$3:$C$28,2,FALSE),H37&lt;=VLOOKUP(N37,受限情况!$A$3:$C$28,3,FALSE)),0),IFERROR(AND(H37&gt;=VLOOKUP(O37,受限情况!$A$3:$C$28,2,FALSE),H37&lt;=VLOOKUP(O37,受限情况!$A$3:$C$28,3,FALSE)),0))=TRUE,"错误","正确")</f>
        <v>正确</v>
      </c>
      <c r="S37" s="123" t="str">
        <f>IF((IF(ISERROR(VLOOKUP(J37,注销!I:I,1,FALSE)),0,1)+IF(ISERROR(VLOOKUP(J37,注销!J:J,1,FALSE)),0,1))&gt;0,"注销","没有")</f>
        <v>注销</v>
      </c>
      <c r="T37" s="123" t="str">
        <f>IF((IF(ISERROR(VLOOKUP(J37,注销!I:I,1,FALSE)),0,1)+IF(ISERROR(VLOOKUP(J37,注销!J:J,1,FALSE)),0,1))&gt;0,"注销","没有")</f>
        <v>注销</v>
      </c>
      <c r="U37" s="10" t="str">
        <f>IF(IF(ISERROR(VLOOKUP(J37,J$1:J36,1,FALSE)),0,1)+IF(ISERROR(VLOOKUP(J37,K$1:K36,1,FALSE)),0,1),"已有","没有")</f>
        <v>没有</v>
      </c>
      <c r="W37" s="9"/>
      <c r="X37" s="9"/>
      <c r="Y37" s="9"/>
    </row>
    <row r="38" spans="1:25" s="7" customFormat="1">
      <c r="A38" s="126">
        <v>35</v>
      </c>
      <c r="B38" s="126" t="s">
        <v>1324</v>
      </c>
      <c r="C38" s="56" t="s">
        <v>31</v>
      </c>
      <c r="D38" s="42" t="s">
        <v>479</v>
      </c>
      <c r="E38" s="126">
        <v>14</v>
      </c>
      <c r="F38" s="68">
        <v>40265</v>
      </c>
      <c r="G38" s="126" t="s">
        <v>5379</v>
      </c>
      <c r="H38" s="68"/>
      <c r="I38" s="126"/>
      <c r="J38" s="137" t="str">
        <f t="shared" si="6"/>
        <v>天津天津-温州</v>
      </c>
      <c r="K38" s="124" t="str">
        <f t="shared" si="7"/>
        <v>天津温州-天津</v>
      </c>
      <c r="L38" s="167" t="str">
        <f t="shared" si="8"/>
        <v>天津</v>
      </c>
      <c r="M38" s="167" t="str">
        <f t="shared" si="9"/>
        <v>温州</v>
      </c>
      <c r="N38" s="167" t="str">
        <f t="shared" si="10"/>
        <v/>
      </c>
      <c r="O38" s="167" t="str">
        <f t="shared" si="11"/>
        <v/>
      </c>
      <c r="P38" s="167" t="str">
        <f>IF(ISERROR(OR(IFERROR(VLOOKUP(B38,受限情况!$G$3:$G$30,1,FALSE),0),IFERROR(VLOOKUP(L38,受限情况!$A$3:$A$28,1,FALSE),0),IFERROR(VLOOKUP(M38,受限情况!$A$3:$A$28,1,FALSE),0),IFERROR(VLOOKUP(N38,受限情况!$A$3:$A$28,1,FALSE),0),IFERROR(VLOOKUP(O38,受限情况!$A$3:$A$28,1,FALSE),0))),"受限","不限")</f>
        <v>不限</v>
      </c>
      <c r="Q38" s="122" t="str">
        <f>IFERROR(IF(AND(H38&gt;=VLOOKUP(B38,受限情况!$G$3:$I$28,2,FALSE),H38&lt;=VLOOKUP(B38,受限情况!$G$3:$I$28,3,FALSE))=TRUE,"错误","正确"),"正确")</f>
        <v>正确</v>
      </c>
      <c r="R38" s="124" t="str">
        <f>IF(OR(IFERROR(AND(H38&gt;=VLOOKUP(L38,受限情况!$A$3:$C$28,2,FALSE),H38&lt;=VLOOKUP(L38,受限情况!$A$3:$C$28,3,FALSE)),0),IFERROR(AND(H38&gt;=VLOOKUP(M38,受限情况!$A$3:$C$28,2,FALSE),H38&lt;=VLOOKUP(M38,受限情况!$A$3:$C$28,3,FALSE)),0),IFERROR(AND(H38&gt;=VLOOKUP(N38,受限情况!$A$3:$C$28,2,FALSE),H38&lt;=VLOOKUP(N38,受限情况!$A$3:$C$28,3,FALSE)),0),IFERROR(AND(H38&gt;=VLOOKUP(O38,受限情况!$A$3:$C$28,2,FALSE),H38&lt;=VLOOKUP(O38,受限情况!$A$3:$C$28,3,FALSE)),0))=TRUE,"错误","正确")</f>
        <v>正确</v>
      </c>
      <c r="S38" s="123" t="str">
        <f>IF((IF(ISERROR(VLOOKUP(J38,注销!I:I,1,FALSE)),0,1)+IF(ISERROR(VLOOKUP(J38,注销!J:J,1,FALSE)),0,1))&gt;0,"注销","没有")</f>
        <v>注销</v>
      </c>
      <c r="T38" s="123" t="str">
        <f>IF((IF(ISERROR(VLOOKUP(J38,注销!I:I,1,FALSE)),0,1)+IF(ISERROR(VLOOKUP(J38,注销!J:J,1,FALSE)),0,1))&gt;0,"注销","没有")</f>
        <v>注销</v>
      </c>
      <c r="U38" s="10" t="str">
        <f>IF(IF(ISERROR(VLOOKUP(J38,J$1:J37,1,FALSE)),0,1)+IF(ISERROR(VLOOKUP(J38,K$1:K37,1,FALSE)),0,1),"已有","没有")</f>
        <v>没有</v>
      </c>
      <c r="W38" s="9"/>
      <c r="X38" s="9"/>
      <c r="Y38" s="9"/>
    </row>
    <row r="39" spans="1:25" s="7" customFormat="1">
      <c r="A39" s="126">
        <v>36</v>
      </c>
      <c r="B39" s="126" t="s">
        <v>1324</v>
      </c>
      <c r="C39" s="56" t="s">
        <v>32</v>
      </c>
      <c r="D39" s="42" t="s">
        <v>479</v>
      </c>
      <c r="E39" s="126">
        <v>14</v>
      </c>
      <c r="F39" s="68">
        <v>40265</v>
      </c>
      <c r="G39" s="126" t="s">
        <v>5379</v>
      </c>
      <c r="H39" s="68"/>
      <c r="I39" s="126"/>
      <c r="J39" s="137" t="str">
        <f t="shared" si="6"/>
        <v>天津天津-南京</v>
      </c>
      <c r="K39" s="124" t="str">
        <f t="shared" si="7"/>
        <v>天津南京-天津</v>
      </c>
      <c r="L39" s="167" t="str">
        <f t="shared" si="8"/>
        <v>天津</v>
      </c>
      <c r="M39" s="167" t="str">
        <f t="shared" si="9"/>
        <v>南京</v>
      </c>
      <c r="N39" s="167" t="str">
        <f t="shared" si="10"/>
        <v/>
      </c>
      <c r="O39" s="167" t="str">
        <f t="shared" si="11"/>
        <v/>
      </c>
      <c r="P39" s="167" t="str">
        <f>IF(ISERROR(OR(IFERROR(VLOOKUP(B39,受限情况!$G$3:$G$30,1,FALSE),0),IFERROR(VLOOKUP(L39,受限情况!$A$3:$A$28,1,FALSE),0),IFERROR(VLOOKUP(M39,受限情况!$A$3:$A$28,1,FALSE),0),IFERROR(VLOOKUP(N39,受限情况!$A$3:$A$28,1,FALSE),0),IFERROR(VLOOKUP(O39,受限情况!$A$3:$A$28,1,FALSE),0))),"受限","不限")</f>
        <v>不限</v>
      </c>
      <c r="Q39" s="122" t="str">
        <f>IFERROR(IF(AND(H39&gt;=VLOOKUP(B39,受限情况!$G$3:$I$28,2,FALSE),H39&lt;=VLOOKUP(B39,受限情况!$G$3:$I$28,3,FALSE))=TRUE,"错误","正确"),"正确")</f>
        <v>正确</v>
      </c>
      <c r="R39" s="124" t="str">
        <f>IF(OR(IFERROR(AND(H39&gt;=VLOOKUP(L39,受限情况!$A$3:$C$28,2,FALSE),H39&lt;=VLOOKUP(L39,受限情况!$A$3:$C$28,3,FALSE)),0),IFERROR(AND(H39&gt;=VLOOKUP(M39,受限情况!$A$3:$C$28,2,FALSE),H39&lt;=VLOOKUP(M39,受限情况!$A$3:$C$28,3,FALSE)),0),IFERROR(AND(H39&gt;=VLOOKUP(N39,受限情况!$A$3:$C$28,2,FALSE),H39&lt;=VLOOKUP(N39,受限情况!$A$3:$C$28,3,FALSE)),0),IFERROR(AND(H39&gt;=VLOOKUP(O39,受限情况!$A$3:$C$28,2,FALSE),H39&lt;=VLOOKUP(O39,受限情况!$A$3:$C$28,3,FALSE)),0))=TRUE,"错误","正确")</f>
        <v>正确</v>
      </c>
      <c r="S39" s="123" t="str">
        <f>IF((IF(ISERROR(VLOOKUP(J39,注销!I:I,1,FALSE)),0,1)+IF(ISERROR(VLOOKUP(J39,注销!J:J,1,FALSE)),0,1))&gt;0,"注销","没有")</f>
        <v>注销</v>
      </c>
      <c r="T39" s="123" t="str">
        <f>IF((IF(ISERROR(VLOOKUP(J39,注销!I:I,1,FALSE)),0,1)+IF(ISERROR(VLOOKUP(J39,注销!J:J,1,FALSE)),0,1))&gt;0,"注销","没有")</f>
        <v>注销</v>
      </c>
      <c r="U39" s="10" t="str">
        <f>IF(IF(ISERROR(VLOOKUP(J39,J$1:J38,1,FALSE)),0,1)+IF(ISERROR(VLOOKUP(J39,K$1:K38,1,FALSE)),0,1),"已有","没有")</f>
        <v>没有</v>
      </c>
      <c r="W39" s="9"/>
      <c r="X39" s="9"/>
      <c r="Y39" s="9"/>
    </row>
    <row r="40" spans="1:25" s="7" customFormat="1">
      <c r="A40" s="126">
        <v>37</v>
      </c>
      <c r="B40" s="126" t="s">
        <v>1324</v>
      </c>
      <c r="C40" s="56" t="s">
        <v>1013</v>
      </c>
      <c r="D40" s="42" t="s">
        <v>479</v>
      </c>
      <c r="E40" s="126">
        <v>8</v>
      </c>
      <c r="F40" s="68">
        <v>40265</v>
      </c>
      <c r="G40" s="126" t="s">
        <v>5379</v>
      </c>
      <c r="H40" s="68"/>
      <c r="I40" s="126"/>
      <c r="J40" s="137" t="str">
        <f t="shared" si="6"/>
        <v>天津天津-合肥-南昌</v>
      </c>
      <c r="K40" s="124" t="str">
        <f t="shared" si="7"/>
        <v>天津南昌-合肥-天津</v>
      </c>
      <c r="L40" s="167" t="str">
        <f t="shared" si="8"/>
        <v>天津</v>
      </c>
      <c r="M40" s="167" t="str">
        <f t="shared" si="9"/>
        <v>合肥</v>
      </c>
      <c r="N40" s="167" t="str">
        <f t="shared" si="10"/>
        <v>南昌</v>
      </c>
      <c r="O40" s="167" t="str">
        <f t="shared" si="11"/>
        <v/>
      </c>
      <c r="P40" s="167" t="str">
        <f>IF(ISERROR(OR(IFERROR(VLOOKUP(B40,受限情况!$G$3:$G$30,1,FALSE),0),IFERROR(VLOOKUP(L40,受限情况!$A$3:$A$28,1,FALSE),0),IFERROR(VLOOKUP(M40,受限情况!$A$3:$A$28,1,FALSE),0),IFERROR(VLOOKUP(N40,受限情况!$A$3:$A$28,1,FALSE),0),IFERROR(VLOOKUP(O40,受限情况!$A$3:$A$28,1,FALSE),0))),"受限","不限")</f>
        <v>不限</v>
      </c>
      <c r="Q40" s="122" t="str">
        <f>IFERROR(IF(AND(H40&gt;=VLOOKUP(B40,受限情况!$G$3:$I$28,2,FALSE),H40&lt;=VLOOKUP(B40,受限情况!$G$3:$I$28,3,FALSE))=TRUE,"错误","正确"),"正确")</f>
        <v>正确</v>
      </c>
      <c r="R40" s="124" t="str">
        <f>IF(OR(IFERROR(AND(H40&gt;=VLOOKUP(L40,受限情况!$A$3:$C$28,2,FALSE),H40&lt;=VLOOKUP(L40,受限情况!$A$3:$C$28,3,FALSE)),0),IFERROR(AND(H40&gt;=VLOOKUP(M40,受限情况!$A$3:$C$28,2,FALSE),H40&lt;=VLOOKUP(M40,受限情况!$A$3:$C$28,3,FALSE)),0),IFERROR(AND(H40&gt;=VLOOKUP(N40,受限情况!$A$3:$C$28,2,FALSE),H40&lt;=VLOOKUP(N40,受限情况!$A$3:$C$28,3,FALSE)),0),IFERROR(AND(H40&gt;=VLOOKUP(O40,受限情况!$A$3:$C$28,2,FALSE),H40&lt;=VLOOKUP(O40,受限情况!$A$3:$C$28,3,FALSE)),0))=TRUE,"错误","正确")</f>
        <v>正确</v>
      </c>
      <c r="S40" s="123" t="str">
        <f>IF((IF(ISERROR(VLOOKUP(J40,注销!I:I,1,FALSE)),0,1)+IF(ISERROR(VLOOKUP(J40,注销!J:J,1,FALSE)),0,1))&gt;0,"注销","没有")</f>
        <v>没有</v>
      </c>
      <c r="T40" s="123" t="str">
        <f>IF((IF(ISERROR(VLOOKUP(J40,注销!I:I,1,FALSE)),0,1)+IF(ISERROR(VLOOKUP(J40,注销!J:J,1,FALSE)),0,1))&gt;0,"注销","没有")</f>
        <v>没有</v>
      </c>
      <c r="U40" s="10" t="str">
        <f>IF(IF(ISERROR(VLOOKUP(J40,J$1:J39,1,FALSE)),0,1)+IF(ISERROR(VLOOKUP(J40,K$1:K39,1,FALSE)),0,1),"已有","没有")</f>
        <v>没有</v>
      </c>
      <c r="W40" s="9"/>
      <c r="X40" s="9"/>
      <c r="Y40" s="9"/>
    </row>
    <row r="41" spans="1:25" s="7" customFormat="1">
      <c r="A41" s="126">
        <v>38</v>
      </c>
      <c r="B41" s="126" t="s">
        <v>1324</v>
      </c>
      <c r="C41" s="56" t="s">
        <v>521</v>
      </c>
      <c r="D41" s="42" t="s">
        <v>479</v>
      </c>
      <c r="E41" s="126">
        <v>14</v>
      </c>
      <c r="F41" s="68">
        <v>40265</v>
      </c>
      <c r="G41" s="126" t="s">
        <v>5379</v>
      </c>
      <c r="H41" s="68"/>
      <c r="I41" s="126"/>
      <c r="J41" s="137" t="str">
        <f t="shared" si="6"/>
        <v>天津天津-海拉尔</v>
      </c>
      <c r="K41" s="124" t="str">
        <f t="shared" si="7"/>
        <v>天津海拉尔-天津</v>
      </c>
      <c r="L41" s="167" t="str">
        <f t="shared" si="8"/>
        <v>天津</v>
      </c>
      <c r="M41" s="167" t="str">
        <f t="shared" si="9"/>
        <v>海拉尔</v>
      </c>
      <c r="N41" s="167" t="str">
        <f t="shared" si="10"/>
        <v/>
      </c>
      <c r="O41" s="167" t="str">
        <f t="shared" si="11"/>
        <v/>
      </c>
      <c r="P41" s="167" t="str">
        <f>IF(ISERROR(OR(IFERROR(VLOOKUP(B41,受限情况!$G$3:$G$30,1,FALSE),0),IFERROR(VLOOKUP(L41,受限情况!$A$3:$A$28,1,FALSE),0),IFERROR(VLOOKUP(M41,受限情况!$A$3:$A$28,1,FALSE),0),IFERROR(VLOOKUP(N41,受限情况!$A$3:$A$28,1,FALSE),0),IFERROR(VLOOKUP(O41,受限情况!$A$3:$A$28,1,FALSE),0))),"受限","不限")</f>
        <v>不限</v>
      </c>
      <c r="Q41" s="122" t="str">
        <f>IFERROR(IF(AND(H41&gt;=VLOOKUP(B41,受限情况!$G$3:$I$28,2,FALSE),H41&lt;=VLOOKUP(B41,受限情况!$G$3:$I$28,3,FALSE))=TRUE,"错误","正确"),"正确")</f>
        <v>正确</v>
      </c>
      <c r="R41" s="124" t="str">
        <f>IF(OR(IFERROR(AND(H41&gt;=VLOOKUP(L41,受限情况!$A$3:$C$28,2,FALSE),H41&lt;=VLOOKUP(L41,受限情况!$A$3:$C$28,3,FALSE)),0),IFERROR(AND(H41&gt;=VLOOKUP(M41,受限情况!$A$3:$C$28,2,FALSE),H41&lt;=VLOOKUP(M41,受限情况!$A$3:$C$28,3,FALSE)),0),IFERROR(AND(H41&gt;=VLOOKUP(N41,受限情况!$A$3:$C$28,2,FALSE),H41&lt;=VLOOKUP(N41,受限情况!$A$3:$C$28,3,FALSE)),0),IFERROR(AND(H41&gt;=VLOOKUP(O41,受限情况!$A$3:$C$28,2,FALSE),H41&lt;=VLOOKUP(O41,受限情况!$A$3:$C$28,3,FALSE)),0))=TRUE,"错误","正确")</f>
        <v>正确</v>
      </c>
      <c r="S41" s="123" t="str">
        <f>IF((IF(ISERROR(VLOOKUP(J41,注销!I:I,1,FALSE)),0,1)+IF(ISERROR(VLOOKUP(J41,注销!J:J,1,FALSE)),0,1))&gt;0,"注销","没有")</f>
        <v>注销</v>
      </c>
      <c r="T41" s="123" t="str">
        <f>IF((IF(ISERROR(VLOOKUP(J41,注销!I:I,1,FALSE)),0,1)+IF(ISERROR(VLOOKUP(J41,注销!J:J,1,FALSE)),0,1))&gt;0,"注销","没有")</f>
        <v>注销</v>
      </c>
      <c r="U41" s="10" t="str">
        <f>IF(IF(ISERROR(VLOOKUP(J41,J$1:J40,1,FALSE)),0,1)+IF(ISERROR(VLOOKUP(J41,K$1:K40,1,FALSE)),0,1),"已有","没有")</f>
        <v>没有</v>
      </c>
      <c r="W41" s="9"/>
      <c r="X41" s="9"/>
      <c r="Y41" s="9"/>
    </row>
    <row r="42" spans="1:25" s="7" customFormat="1">
      <c r="A42" s="126">
        <v>39</v>
      </c>
      <c r="B42" s="126" t="s">
        <v>1324</v>
      </c>
      <c r="C42" s="56" t="s">
        <v>225</v>
      </c>
      <c r="D42" s="42" t="s">
        <v>479</v>
      </c>
      <c r="E42" s="126">
        <v>14</v>
      </c>
      <c r="F42" s="68">
        <v>40265</v>
      </c>
      <c r="G42" s="126" t="s">
        <v>5379</v>
      </c>
      <c r="H42" s="68"/>
      <c r="I42" s="126"/>
      <c r="J42" s="137" t="str">
        <f t="shared" si="6"/>
        <v>天津呼和浩特-二连浩特</v>
      </c>
      <c r="K42" s="124" t="str">
        <f t="shared" si="7"/>
        <v>天津二连浩特-呼和浩特</v>
      </c>
      <c r="L42" s="167" t="str">
        <f t="shared" si="8"/>
        <v>呼和浩特</v>
      </c>
      <c r="M42" s="167" t="str">
        <f t="shared" si="9"/>
        <v>二连浩特</v>
      </c>
      <c r="N42" s="167" t="str">
        <f t="shared" si="10"/>
        <v/>
      </c>
      <c r="O42" s="167" t="str">
        <f t="shared" si="11"/>
        <v/>
      </c>
      <c r="P42" s="167" t="str">
        <f>IF(ISERROR(OR(IFERROR(VLOOKUP(B42,受限情况!$G$3:$G$30,1,FALSE),0),IFERROR(VLOOKUP(L42,受限情况!$A$3:$A$28,1,FALSE),0),IFERROR(VLOOKUP(M42,受限情况!$A$3:$A$28,1,FALSE),0),IFERROR(VLOOKUP(N42,受限情况!$A$3:$A$28,1,FALSE),0),IFERROR(VLOOKUP(O42,受限情况!$A$3:$A$28,1,FALSE),0))),"受限","不限")</f>
        <v>不限</v>
      </c>
      <c r="Q42" s="122" t="str">
        <f>IFERROR(IF(AND(H42&gt;=VLOOKUP(B42,受限情况!$G$3:$I$28,2,FALSE),H42&lt;=VLOOKUP(B42,受限情况!$G$3:$I$28,3,FALSE))=TRUE,"错误","正确"),"正确")</f>
        <v>正确</v>
      </c>
      <c r="R42" s="124" t="str">
        <f>IF(OR(IFERROR(AND(H42&gt;=VLOOKUP(L42,受限情况!$A$3:$C$28,2,FALSE),H42&lt;=VLOOKUP(L42,受限情况!$A$3:$C$28,3,FALSE)),0),IFERROR(AND(H42&gt;=VLOOKUP(M42,受限情况!$A$3:$C$28,2,FALSE),H42&lt;=VLOOKUP(M42,受限情况!$A$3:$C$28,3,FALSE)),0),IFERROR(AND(H42&gt;=VLOOKUP(N42,受限情况!$A$3:$C$28,2,FALSE),H42&lt;=VLOOKUP(N42,受限情况!$A$3:$C$28,3,FALSE)),0),IFERROR(AND(H42&gt;=VLOOKUP(O42,受限情况!$A$3:$C$28,2,FALSE),H42&lt;=VLOOKUP(O42,受限情况!$A$3:$C$28,3,FALSE)),0))=TRUE,"错误","正确")</f>
        <v>正确</v>
      </c>
      <c r="S42" s="123" t="str">
        <f>IF((IF(ISERROR(VLOOKUP(J42,注销!I:I,1,FALSE)),0,1)+IF(ISERROR(VLOOKUP(J42,注销!J:J,1,FALSE)),0,1))&gt;0,"注销","没有")</f>
        <v>没有</v>
      </c>
      <c r="T42" s="123" t="str">
        <f>IF((IF(ISERROR(VLOOKUP(J42,注销!I:I,1,FALSE)),0,1)+IF(ISERROR(VLOOKUP(J42,注销!J:J,1,FALSE)),0,1))&gt;0,"注销","没有")</f>
        <v>没有</v>
      </c>
      <c r="U42" s="10" t="str">
        <f>IF(IF(ISERROR(VLOOKUP(J42,J$1:J41,1,FALSE)),0,1)+IF(ISERROR(VLOOKUP(J42,K$1:K41,1,FALSE)),0,1),"已有","没有")</f>
        <v>没有</v>
      </c>
      <c r="W42" s="9"/>
      <c r="X42" s="9"/>
      <c r="Y42" s="9"/>
    </row>
    <row r="43" spans="1:25" s="8" customFormat="1">
      <c r="A43" s="126">
        <v>40</v>
      </c>
      <c r="B43" s="126" t="s">
        <v>1324</v>
      </c>
      <c r="C43" s="56" t="s">
        <v>248</v>
      </c>
      <c r="D43" s="42" t="s">
        <v>479</v>
      </c>
      <c r="E43" s="126">
        <v>42</v>
      </c>
      <c r="F43" s="68">
        <v>40265</v>
      </c>
      <c r="G43" s="126" t="s">
        <v>5379</v>
      </c>
      <c r="H43" s="68"/>
      <c r="I43" s="126"/>
      <c r="J43" s="137" t="str">
        <f t="shared" si="6"/>
        <v>天津呼和浩特-锡林浩特</v>
      </c>
      <c r="K43" s="124" t="str">
        <f t="shared" si="7"/>
        <v>天津锡林浩特-呼和浩特</v>
      </c>
      <c r="L43" s="167" t="str">
        <f t="shared" si="8"/>
        <v>呼和浩特</v>
      </c>
      <c r="M43" s="167" t="str">
        <f t="shared" si="9"/>
        <v>锡林浩特</v>
      </c>
      <c r="N43" s="167" t="str">
        <f t="shared" si="10"/>
        <v/>
      </c>
      <c r="O43" s="167" t="str">
        <f t="shared" si="11"/>
        <v/>
      </c>
      <c r="P43" s="167" t="str">
        <f>IF(ISERROR(OR(IFERROR(VLOOKUP(B43,受限情况!$G$3:$G$30,1,FALSE),0),IFERROR(VLOOKUP(L43,受限情况!$A$3:$A$28,1,FALSE),0),IFERROR(VLOOKUP(M43,受限情况!$A$3:$A$28,1,FALSE),0),IFERROR(VLOOKUP(N43,受限情况!$A$3:$A$28,1,FALSE),0),IFERROR(VLOOKUP(O43,受限情况!$A$3:$A$28,1,FALSE),0))),"受限","不限")</f>
        <v>不限</v>
      </c>
      <c r="Q43" s="122" t="str">
        <f>IFERROR(IF(AND(H43&gt;=VLOOKUP(B43,受限情况!$G$3:$I$28,2,FALSE),H43&lt;=VLOOKUP(B43,受限情况!$G$3:$I$28,3,FALSE))=TRUE,"错误","正确"),"正确")</f>
        <v>正确</v>
      </c>
      <c r="R43" s="124" t="str">
        <f>IF(OR(IFERROR(AND(H43&gt;=VLOOKUP(L43,受限情况!$A$3:$C$28,2,FALSE),H43&lt;=VLOOKUP(L43,受限情况!$A$3:$C$28,3,FALSE)),0),IFERROR(AND(H43&gt;=VLOOKUP(M43,受限情况!$A$3:$C$28,2,FALSE),H43&lt;=VLOOKUP(M43,受限情况!$A$3:$C$28,3,FALSE)),0),IFERROR(AND(H43&gt;=VLOOKUP(N43,受限情况!$A$3:$C$28,2,FALSE),H43&lt;=VLOOKUP(N43,受限情况!$A$3:$C$28,3,FALSE)),0),IFERROR(AND(H43&gt;=VLOOKUP(O43,受限情况!$A$3:$C$28,2,FALSE),H43&lt;=VLOOKUP(O43,受限情况!$A$3:$C$28,3,FALSE)),0))=TRUE,"错误","正确")</f>
        <v>正确</v>
      </c>
      <c r="S43" s="123" t="str">
        <f>IF((IF(ISERROR(VLOOKUP(J43,注销!I:I,1,FALSE)),0,1)+IF(ISERROR(VLOOKUP(J43,注销!J:J,1,FALSE)),0,1))&gt;0,"注销","没有")</f>
        <v>没有</v>
      </c>
      <c r="T43" s="123" t="str">
        <f>IF((IF(ISERROR(VLOOKUP(J43,注销!I:I,1,FALSE)),0,1)+IF(ISERROR(VLOOKUP(J43,注销!J:J,1,FALSE)),0,1))&gt;0,"注销","没有")</f>
        <v>没有</v>
      </c>
      <c r="U43" s="10" t="str">
        <f>IF(IF(ISERROR(VLOOKUP(J43,J$1:J42,1,FALSE)),0,1)+IF(ISERROR(VLOOKUP(J43,K$1:K42,1,FALSE)),0,1),"已有","没有")</f>
        <v>没有</v>
      </c>
      <c r="W43" s="9"/>
      <c r="X43" s="9"/>
      <c r="Y43" s="9"/>
    </row>
    <row r="44" spans="1:25" s="7" customFormat="1">
      <c r="A44" s="126">
        <v>41</v>
      </c>
      <c r="B44" s="126" t="s">
        <v>485</v>
      </c>
      <c r="C44" s="56" t="s">
        <v>1385</v>
      </c>
      <c r="D44" s="42" t="s">
        <v>479</v>
      </c>
      <c r="E44" s="126">
        <v>14</v>
      </c>
      <c r="F44" s="68">
        <v>40284</v>
      </c>
      <c r="G44" s="126" t="s">
        <v>589</v>
      </c>
      <c r="H44" s="68"/>
      <c r="I44" s="12"/>
      <c r="J44" s="137" t="str">
        <f t="shared" si="6"/>
        <v>川航石家庄-秦皇岛北戴河</v>
      </c>
      <c r="K44" s="124" t="str">
        <f t="shared" si="7"/>
        <v>川航秦皇岛北戴河-石家庄</v>
      </c>
      <c r="L44" s="167" t="str">
        <f t="shared" si="8"/>
        <v>石家庄</v>
      </c>
      <c r="M44" s="167" t="str">
        <f t="shared" si="9"/>
        <v>秦皇岛北戴河</v>
      </c>
      <c r="N44" s="167" t="str">
        <f t="shared" si="10"/>
        <v/>
      </c>
      <c r="O44" s="167" t="str">
        <f t="shared" si="11"/>
        <v/>
      </c>
      <c r="P44" s="167" t="str">
        <f>IF(ISERROR(OR(IFERROR(VLOOKUP(B44,受限情况!$G$3:$G$30,1,FALSE),0),IFERROR(VLOOKUP(L44,受限情况!$A$3:$A$28,1,FALSE),0),IFERROR(VLOOKUP(M44,受限情况!$A$3:$A$28,1,FALSE),0),IFERROR(VLOOKUP(N44,受限情况!$A$3:$A$28,1,FALSE),0),IFERROR(VLOOKUP(O44,受限情况!$A$3:$A$28,1,FALSE),0))),"受限","不限")</f>
        <v>不限</v>
      </c>
      <c r="Q44" s="122" t="str">
        <f>IFERROR(IF(AND(H44&gt;=VLOOKUP(B44,受限情况!$G$3:$I$28,2,FALSE),H44&lt;=VLOOKUP(B44,受限情况!$G$3:$I$28,3,FALSE))=TRUE,"错误","正确"),"正确")</f>
        <v>正确</v>
      </c>
      <c r="R44" s="124" t="str">
        <f>IF(OR(IFERROR(AND(H44&gt;=VLOOKUP(L44,受限情况!$A$3:$C$28,2,FALSE),H44&lt;=VLOOKUP(L44,受限情况!$A$3:$C$28,3,FALSE)),0),IFERROR(AND(H44&gt;=VLOOKUP(M44,受限情况!$A$3:$C$28,2,FALSE),H44&lt;=VLOOKUP(M44,受限情况!$A$3:$C$28,3,FALSE)),0),IFERROR(AND(H44&gt;=VLOOKUP(N44,受限情况!$A$3:$C$28,2,FALSE),H44&lt;=VLOOKUP(N44,受限情况!$A$3:$C$28,3,FALSE)),0),IFERROR(AND(H44&gt;=VLOOKUP(O44,受限情况!$A$3:$C$28,2,FALSE),H44&lt;=VLOOKUP(O44,受限情况!$A$3:$C$28,3,FALSE)),0))=TRUE,"错误","正确")</f>
        <v>正确</v>
      </c>
      <c r="S44" s="123" t="str">
        <f>IF((IF(ISERROR(VLOOKUP(J44,注销!I:I,1,FALSE)),0,1)+IF(ISERROR(VLOOKUP(J44,注销!J:J,1,FALSE)),0,1))&gt;0,"注销","没有")</f>
        <v>没有</v>
      </c>
      <c r="T44" s="123" t="str">
        <f>IF((IF(ISERROR(VLOOKUP(J44,注销!I:I,1,FALSE)),0,1)+IF(ISERROR(VLOOKUP(J44,注销!J:J,1,FALSE)),0,1))&gt;0,"注销","没有")</f>
        <v>没有</v>
      </c>
      <c r="U44" s="10" t="str">
        <f>IF(IF(ISERROR(VLOOKUP(J44,J$1:J43,1,FALSE)),0,1)+IF(ISERROR(VLOOKUP(J44,K$1:K43,1,FALSE)),0,1),"已有","没有")</f>
        <v>没有</v>
      </c>
      <c r="W44" s="9"/>
      <c r="X44" s="9"/>
      <c r="Y44" s="9"/>
    </row>
    <row r="45" spans="1:25" s="7" customFormat="1">
      <c r="A45" s="126">
        <v>42</v>
      </c>
      <c r="B45" s="126" t="s">
        <v>482</v>
      </c>
      <c r="C45" s="56" t="s">
        <v>52</v>
      </c>
      <c r="D45" s="42" t="s">
        <v>479</v>
      </c>
      <c r="E45" s="126">
        <v>14</v>
      </c>
      <c r="F45" s="68">
        <v>40317</v>
      </c>
      <c r="G45" s="126" t="s">
        <v>590</v>
      </c>
      <c r="H45" s="68"/>
      <c r="I45" s="126"/>
      <c r="J45" s="137" t="str">
        <f t="shared" si="6"/>
        <v>东航呼和浩特-满洲里-哈尔滨</v>
      </c>
      <c r="K45" s="124" t="str">
        <f t="shared" si="7"/>
        <v>东航哈尔滨-满洲里-呼和浩特</v>
      </c>
      <c r="L45" s="167" t="str">
        <f t="shared" si="8"/>
        <v>呼和浩特</v>
      </c>
      <c r="M45" s="167" t="str">
        <f t="shared" si="9"/>
        <v>满洲里</v>
      </c>
      <c r="N45" s="167" t="str">
        <f t="shared" si="10"/>
        <v>哈尔滨</v>
      </c>
      <c r="O45" s="167" t="str">
        <f t="shared" si="11"/>
        <v/>
      </c>
      <c r="P45" s="167" t="str">
        <f>IF(ISERROR(OR(IFERROR(VLOOKUP(B45,受限情况!$G$3:$G$30,1,FALSE),0),IFERROR(VLOOKUP(L45,受限情况!$A$3:$A$28,1,FALSE),0),IFERROR(VLOOKUP(M45,受限情况!$A$3:$A$28,1,FALSE),0),IFERROR(VLOOKUP(N45,受限情况!$A$3:$A$28,1,FALSE),0),IFERROR(VLOOKUP(O45,受限情况!$A$3:$A$28,1,FALSE),0))),"受限","不限")</f>
        <v>不限</v>
      </c>
      <c r="Q45" s="122" t="str">
        <f>IFERROR(IF(AND(H45&gt;=VLOOKUP(B45,受限情况!$G$3:$I$28,2,FALSE),H45&lt;=VLOOKUP(B45,受限情况!$G$3:$I$28,3,FALSE))=TRUE,"错误","正确"),"正确")</f>
        <v>正确</v>
      </c>
      <c r="R45" s="124" t="str">
        <f>IF(OR(IFERROR(AND(H45&gt;=VLOOKUP(L45,受限情况!$A$3:$C$28,2,FALSE),H45&lt;=VLOOKUP(L45,受限情况!$A$3:$C$28,3,FALSE)),0),IFERROR(AND(H45&gt;=VLOOKUP(M45,受限情况!$A$3:$C$28,2,FALSE),H45&lt;=VLOOKUP(M45,受限情况!$A$3:$C$28,3,FALSE)),0),IFERROR(AND(H45&gt;=VLOOKUP(N45,受限情况!$A$3:$C$28,2,FALSE),H45&lt;=VLOOKUP(N45,受限情况!$A$3:$C$28,3,FALSE)),0),IFERROR(AND(H45&gt;=VLOOKUP(O45,受限情况!$A$3:$C$28,2,FALSE),H45&lt;=VLOOKUP(O45,受限情况!$A$3:$C$28,3,FALSE)),0))=TRUE,"错误","正确")</f>
        <v>正确</v>
      </c>
      <c r="S45" s="123" t="str">
        <f>IF((IF(ISERROR(VLOOKUP(J45,注销!I:I,1,FALSE)),0,1)+IF(ISERROR(VLOOKUP(J45,注销!J:J,1,FALSE)),0,1))&gt;0,"注销","没有")</f>
        <v>没有</v>
      </c>
      <c r="T45" s="123" t="str">
        <f>IF((IF(ISERROR(VLOOKUP(J45,注销!I:I,1,FALSE)),0,1)+IF(ISERROR(VLOOKUP(J45,注销!J:J,1,FALSE)),0,1))&gt;0,"注销","没有")</f>
        <v>没有</v>
      </c>
      <c r="U45" s="10" t="str">
        <f>IF(IF(ISERROR(VLOOKUP(J45,J$1:J44,1,FALSE)),0,1)+IF(ISERROR(VLOOKUP(J45,K$1:K44,1,FALSE)),0,1),"已有","没有")</f>
        <v>没有</v>
      </c>
      <c r="W45" s="9"/>
      <c r="X45" s="9"/>
      <c r="Y45" s="9"/>
    </row>
    <row r="46" spans="1:25" s="7" customFormat="1">
      <c r="A46" s="126">
        <v>43</v>
      </c>
      <c r="B46" s="126" t="s">
        <v>482</v>
      </c>
      <c r="C46" s="56" t="s">
        <v>1014</v>
      </c>
      <c r="D46" s="42" t="s">
        <v>479</v>
      </c>
      <c r="E46" s="126">
        <v>14</v>
      </c>
      <c r="F46" s="68">
        <v>40317</v>
      </c>
      <c r="G46" s="126" t="s">
        <v>590</v>
      </c>
      <c r="H46" s="68"/>
      <c r="I46" s="126"/>
      <c r="J46" s="137" t="str">
        <f t="shared" si="6"/>
        <v>东航呼和浩特-鄂尔多斯-杭州</v>
      </c>
      <c r="K46" s="124" t="str">
        <f t="shared" si="7"/>
        <v>东航杭州-鄂尔多斯-呼和浩特</v>
      </c>
      <c r="L46" s="167" t="str">
        <f t="shared" si="8"/>
        <v>呼和浩特</v>
      </c>
      <c r="M46" s="167" t="str">
        <f t="shared" si="9"/>
        <v>鄂尔多斯</v>
      </c>
      <c r="N46" s="167" t="str">
        <f t="shared" si="10"/>
        <v>杭州</v>
      </c>
      <c r="O46" s="167" t="str">
        <f t="shared" si="11"/>
        <v/>
      </c>
      <c r="P46" s="167" t="str">
        <f>IF(ISERROR(OR(IFERROR(VLOOKUP(B46,受限情况!$G$3:$G$30,1,FALSE),0),IFERROR(VLOOKUP(L46,受限情况!$A$3:$A$28,1,FALSE),0),IFERROR(VLOOKUP(M46,受限情况!$A$3:$A$28,1,FALSE),0),IFERROR(VLOOKUP(N46,受限情况!$A$3:$A$28,1,FALSE),0),IFERROR(VLOOKUP(O46,受限情况!$A$3:$A$28,1,FALSE),0))),"受限","不限")</f>
        <v>不限</v>
      </c>
      <c r="Q46" s="122" t="str">
        <f>IFERROR(IF(AND(H46&gt;=VLOOKUP(B46,受限情况!$G$3:$I$28,2,FALSE),H46&lt;=VLOOKUP(B46,受限情况!$G$3:$I$28,3,FALSE))=TRUE,"错误","正确"),"正确")</f>
        <v>正确</v>
      </c>
      <c r="R46" s="124" t="str">
        <f>IF(OR(IFERROR(AND(H46&gt;=VLOOKUP(L46,受限情况!$A$3:$C$28,2,FALSE),H46&lt;=VLOOKUP(L46,受限情况!$A$3:$C$28,3,FALSE)),0),IFERROR(AND(H46&gt;=VLOOKUP(M46,受限情况!$A$3:$C$28,2,FALSE),H46&lt;=VLOOKUP(M46,受限情况!$A$3:$C$28,3,FALSE)),0),IFERROR(AND(H46&gt;=VLOOKUP(N46,受限情况!$A$3:$C$28,2,FALSE),H46&lt;=VLOOKUP(N46,受限情况!$A$3:$C$28,3,FALSE)),0),IFERROR(AND(H46&gt;=VLOOKUP(O46,受限情况!$A$3:$C$28,2,FALSE),H46&lt;=VLOOKUP(O46,受限情况!$A$3:$C$28,3,FALSE)),0))=TRUE,"错误","正确")</f>
        <v>正确</v>
      </c>
      <c r="S46" s="123" t="str">
        <f>IF((IF(ISERROR(VLOOKUP(J46,注销!I:I,1,FALSE)),0,1)+IF(ISERROR(VLOOKUP(J46,注销!J:J,1,FALSE)),0,1))&gt;0,"注销","没有")</f>
        <v>没有</v>
      </c>
      <c r="T46" s="123" t="str">
        <f>IF((IF(ISERROR(VLOOKUP(J46,注销!I:I,1,FALSE)),0,1)+IF(ISERROR(VLOOKUP(J46,注销!J:J,1,FALSE)),0,1))&gt;0,"注销","没有")</f>
        <v>没有</v>
      </c>
      <c r="U46" s="10" t="str">
        <f>IF(IF(ISERROR(VLOOKUP(J46,J$1:J45,1,FALSE)),0,1)+IF(ISERROR(VLOOKUP(J46,K$1:K45,1,FALSE)),0,1),"已有","没有")</f>
        <v>没有</v>
      </c>
      <c r="W46" s="9"/>
      <c r="X46" s="9"/>
      <c r="Y46" s="9"/>
    </row>
    <row r="47" spans="1:25" s="7" customFormat="1">
      <c r="A47" s="126">
        <v>44</v>
      </c>
      <c r="B47" s="126" t="s">
        <v>482</v>
      </c>
      <c r="C47" s="56" t="s">
        <v>1015</v>
      </c>
      <c r="D47" s="42" t="s">
        <v>479</v>
      </c>
      <c r="E47" s="126">
        <v>14</v>
      </c>
      <c r="F47" s="68">
        <v>40317</v>
      </c>
      <c r="G47" s="126" t="s">
        <v>590</v>
      </c>
      <c r="H47" s="68"/>
      <c r="I47" s="126"/>
      <c r="J47" s="137" t="str">
        <f t="shared" si="6"/>
        <v>东航呼和浩特-天津-徐州</v>
      </c>
      <c r="K47" s="124" t="str">
        <f t="shared" si="7"/>
        <v>东航徐州-天津-呼和浩特</v>
      </c>
      <c r="L47" s="167" t="str">
        <f t="shared" si="8"/>
        <v>呼和浩特</v>
      </c>
      <c r="M47" s="167" t="str">
        <f t="shared" si="9"/>
        <v>天津</v>
      </c>
      <c r="N47" s="167" t="str">
        <f t="shared" si="10"/>
        <v>徐州</v>
      </c>
      <c r="O47" s="167" t="str">
        <f t="shared" si="11"/>
        <v/>
      </c>
      <c r="P47" s="167" t="str">
        <f>IF(ISERROR(OR(IFERROR(VLOOKUP(B47,受限情况!$G$3:$G$30,1,FALSE),0),IFERROR(VLOOKUP(L47,受限情况!$A$3:$A$28,1,FALSE),0),IFERROR(VLOOKUP(M47,受限情况!$A$3:$A$28,1,FALSE),0),IFERROR(VLOOKUP(N47,受限情况!$A$3:$A$28,1,FALSE),0),IFERROR(VLOOKUP(O47,受限情况!$A$3:$A$28,1,FALSE),0))),"受限","不限")</f>
        <v>不限</v>
      </c>
      <c r="Q47" s="122" t="str">
        <f>IFERROR(IF(AND(H47&gt;=VLOOKUP(B47,受限情况!$G$3:$I$28,2,FALSE),H47&lt;=VLOOKUP(B47,受限情况!$G$3:$I$28,3,FALSE))=TRUE,"错误","正确"),"正确")</f>
        <v>正确</v>
      </c>
      <c r="R47" s="124" t="str">
        <f>IF(OR(IFERROR(AND(H47&gt;=VLOOKUP(L47,受限情况!$A$3:$C$28,2,FALSE),H47&lt;=VLOOKUP(L47,受限情况!$A$3:$C$28,3,FALSE)),0),IFERROR(AND(H47&gt;=VLOOKUP(M47,受限情况!$A$3:$C$28,2,FALSE),H47&lt;=VLOOKUP(M47,受限情况!$A$3:$C$28,3,FALSE)),0),IFERROR(AND(H47&gt;=VLOOKUP(N47,受限情况!$A$3:$C$28,2,FALSE),H47&lt;=VLOOKUP(N47,受限情况!$A$3:$C$28,3,FALSE)),0),IFERROR(AND(H47&gt;=VLOOKUP(O47,受限情况!$A$3:$C$28,2,FALSE),H47&lt;=VLOOKUP(O47,受限情况!$A$3:$C$28,3,FALSE)),0))=TRUE,"错误","正确")</f>
        <v>正确</v>
      </c>
      <c r="S47" s="123" t="str">
        <f>IF((IF(ISERROR(VLOOKUP(J47,注销!I:I,1,FALSE)),0,1)+IF(ISERROR(VLOOKUP(J47,注销!J:J,1,FALSE)),0,1))&gt;0,"注销","没有")</f>
        <v>注销</v>
      </c>
      <c r="T47" s="123" t="str">
        <f>IF((IF(ISERROR(VLOOKUP(J47,注销!I:I,1,FALSE)),0,1)+IF(ISERROR(VLOOKUP(J47,注销!J:J,1,FALSE)),0,1))&gt;0,"注销","没有")</f>
        <v>注销</v>
      </c>
      <c r="U47" s="10" t="str">
        <f>IF(IF(ISERROR(VLOOKUP(J47,J$1:J46,1,FALSE)),0,1)+IF(ISERROR(VLOOKUP(J47,K$1:K46,1,FALSE)),0,1),"已有","没有")</f>
        <v>没有</v>
      </c>
      <c r="W47" s="9"/>
      <c r="X47" s="9"/>
      <c r="Y47" s="9"/>
    </row>
    <row r="48" spans="1:25" s="7" customFormat="1">
      <c r="A48" s="126">
        <v>45</v>
      </c>
      <c r="B48" s="126" t="s">
        <v>482</v>
      </c>
      <c r="C48" s="56" t="s">
        <v>1016</v>
      </c>
      <c r="D48" s="42" t="s">
        <v>479</v>
      </c>
      <c r="E48" s="126">
        <v>14</v>
      </c>
      <c r="F48" s="68">
        <v>40317</v>
      </c>
      <c r="G48" s="126" t="s">
        <v>590</v>
      </c>
      <c r="H48" s="68"/>
      <c r="I48" s="126"/>
      <c r="J48" s="137" t="str">
        <f t="shared" si="6"/>
        <v>东航呼和浩特-通辽-长春</v>
      </c>
      <c r="K48" s="124" t="str">
        <f t="shared" si="7"/>
        <v>东航长春-通辽-呼和浩特</v>
      </c>
      <c r="L48" s="167" t="str">
        <f t="shared" si="8"/>
        <v>呼和浩特</v>
      </c>
      <c r="M48" s="167" t="str">
        <f t="shared" si="9"/>
        <v>通辽</v>
      </c>
      <c r="N48" s="167" t="str">
        <f t="shared" si="10"/>
        <v>长春</v>
      </c>
      <c r="O48" s="167" t="str">
        <f t="shared" si="11"/>
        <v/>
      </c>
      <c r="P48" s="167" t="str">
        <f>IF(ISERROR(OR(IFERROR(VLOOKUP(B48,受限情况!$G$3:$G$30,1,FALSE),0),IFERROR(VLOOKUP(L48,受限情况!$A$3:$A$28,1,FALSE),0),IFERROR(VLOOKUP(M48,受限情况!$A$3:$A$28,1,FALSE),0),IFERROR(VLOOKUP(N48,受限情况!$A$3:$A$28,1,FALSE),0),IFERROR(VLOOKUP(O48,受限情况!$A$3:$A$28,1,FALSE),0))),"受限","不限")</f>
        <v>不限</v>
      </c>
      <c r="Q48" s="122" t="str">
        <f>IFERROR(IF(AND(H48&gt;=VLOOKUP(B48,受限情况!$G$3:$I$28,2,FALSE),H48&lt;=VLOOKUP(B48,受限情况!$G$3:$I$28,3,FALSE))=TRUE,"错误","正确"),"正确")</f>
        <v>正确</v>
      </c>
      <c r="R48" s="124" t="str">
        <f>IF(OR(IFERROR(AND(H48&gt;=VLOOKUP(L48,受限情况!$A$3:$C$28,2,FALSE),H48&lt;=VLOOKUP(L48,受限情况!$A$3:$C$28,3,FALSE)),0),IFERROR(AND(H48&gt;=VLOOKUP(M48,受限情况!$A$3:$C$28,2,FALSE),H48&lt;=VLOOKUP(M48,受限情况!$A$3:$C$28,3,FALSE)),0),IFERROR(AND(H48&gt;=VLOOKUP(N48,受限情况!$A$3:$C$28,2,FALSE),H48&lt;=VLOOKUP(N48,受限情况!$A$3:$C$28,3,FALSE)),0),IFERROR(AND(H48&gt;=VLOOKUP(O48,受限情况!$A$3:$C$28,2,FALSE),H48&lt;=VLOOKUP(O48,受限情况!$A$3:$C$28,3,FALSE)),0))=TRUE,"错误","正确")</f>
        <v>正确</v>
      </c>
      <c r="S48" s="123" t="str">
        <f>IF((IF(ISERROR(VLOOKUP(J48,注销!I:I,1,FALSE)),0,1)+IF(ISERROR(VLOOKUP(J48,注销!J:J,1,FALSE)),0,1))&gt;0,"注销","没有")</f>
        <v>注销</v>
      </c>
      <c r="T48" s="123" t="str">
        <f>IF((IF(ISERROR(VLOOKUP(J48,注销!I:I,1,FALSE)),0,1)+IF(ISERROR(VLOOKUP(J48,注销!J:J,1,FALSE)),0,1))&gt;0,"注销","没有")</f>
        <v>注销</v>
      </c>
      <c r="U48" s="10" t="str">
        <f>IF(IF(ISERROR(VLOOKUP(J48,J$1:J47,1,FALSE)),0,1)+IF(ISERROR(VLOOKUP(J48,K$1:K47,1,FALSE)),0,1),"已有","没有")</f>
        <v>没有</v>
      </c>
      <c r="W48" s="9"/>
      <c r="X48" s="9"/>
      <c r="Y48" s="9"/>
    </row>
    <row r="49" spans="1:25" s="7" customFormat="1">
      <c r="A49" s="126">
        <v>46</v>
      </c>
      <c r="B49" s="126" t="s">
        <v>482</v>
      </c>
      <c r="C49" s="56" t="s">
        <v>1386</v>
      </c>
      <c r="D49" s="42" t="s">
        <v>479</v>
      </c>
      <c r="E49" s="126">
        <v>14</v>
      </c>
      <c r="F49" s="68">
        <v>40317</v>
      </c>
      <c r="G49" s="126" t="s">
        <v>590</v>
      </c>
      <c r="H49" s="68"/>
      <c r="I49" s="126"/>
      <c r="J49" s="137" t="str">
        <f t="shared" si="6"/>
        <v>东航秦皇岛北戴河-大连</v>
      </c>
      <c r="K49" s="124" t="str">
        <f t="shared" si="7"/>
        <v>东航大连-秦皇岛北戴河</v>
      </c>
      <c r="L49" s="167" t="str">
        <f t="shared" si="8"/>
        <v>秦皇岛北戴河</v>
      </c>
      <c r="M49" s="167" t="str">
        <f t="shared" si="9"/>
        <v>大连</v>
      </c>
      <c r="N49" s="167" t="str">
        <f t="shared" si="10"/>
        <v/>
      </c>
      <c r="O49" s="167" t="str">
        <f t="shared" si="11"/>
        <v/>
      </c>
      <c r="P49" s="167" t="str">
        <f>IF(ISERROR(OR(IFERROR(VLOOKUP(B49,受限情况!$G$3:$G$30,1,FALSE),0),IFERROR(VLOOKUP(L49,受限情况!$A$3:$A$28,1,FALSE),0),IFERROR(VLOOKUP(M49,受限情况!$A$3:$A$28,1,FALSE),0),IFERROR(VLOOKUP(N49,受限情况!$A$3:$A$28,1,FALSE),0),IFERROR(VLOOKUP(O49,受限情况!$A$3:$A$28,1,FALSE),0))),"受限","不限")</f>
        <v>受限</v>
      </c>
      <c r="Q49" s="122" t="str">
        <f>IFERROR(IF(AND(H49&gt;=VLOOKUP(B49,受限情况!$G$3:$I$28,2,FALSE),H49&lt;=VLOOKUP(B49,受限情况!$G$3:$I$28,3,FALSE))=TRUE,"错误","正确"),"正确")</f>
        <v>正确</v>
      </c>
      <c r="R49" s="124" t="str">
        <f>IF(OR(IFERROR(AND(H49&gt;=VLOOKUP(L49,受限情况!$A$3:$C$28,2,FALSE),H49&lt;=VLOOKUP(L49,受限情况!$A$3:$C$28,3,FALSE)),0),IFERROR(AND(H49&gt;=VLOOKUP(M49,受限情况!$A$3:$C$28,2,FALSE),H49&lt;=VLOOKUP(M49,受限情况!$A$3:$C$28,3,FALSE)),0),IFERROR(AND(H49&gt;=VLOOKUP(N49,受限情况!$A$3:$C$28,2,FALSE),H49&lt;=VLOOKUP(N49,受限情况!$A$3:$C$28,3,FALSE)),0),IFERROR(AND(H49&gt;=VLOOKUP(O49,受限情况!$A$3:$C$28,2,FALSE),H49&lt;=VLOOKUP(O49,受限情况!$A$3:$C$28,3,FALSE)),0))=TRUE,"错误","正确")</f>
        <v>正确</v>
      </c>
      <c r="S49" s="123" t="str">
        <f>IF((IF(ISERROR(VLOOKUP(J49,注销!I:I,1,FALSE)),0,1)+IF(ISERROR(VLOOKUP(J49,注销!J:J,1,FALSE)),0,1))&gt;0,"注销","没有")</f>
        <v>没有</v>
      </c>
      <c r="T49" s="123" t="str">
        <f>IF((IF(ISERROR(VLOOKUP(J49,注销!I:I,1,FALSE)),0,1)+IF(ISERROR(VLOOKUP(J49,注销!J:J,1,FALSE)),0,1))&gt;0,"注销","没有")</f>
        <v>没有</v>
      </c>
      <c r="U49" s="10" t="str">
        <f>IF(IF(ISERROR(VLOOKUP(J49,J$1:J48,1,FALSE)),0,1)+IF(ISERROR(VLOOKUP(J49,K$1:K48,1,FALSE)),0,1),"已有","没有")</f>
        <v>没有</v>
      </c>
      <c r="W49" s="9"/>
      <c r="X49" s="9"/>
      <c r="Y49" s="9"/>
    </row>
    <row r="50" spans="1:25" s="7" customFormat="1">
      <c r="A50" s="126">
        <v>47</v>
      </c>
      <c r="B50" s="126" t="s">
        <v>482</v>
      </c>
      <c r="C50" s="56" t="s">
        <v>1018</v>
      </c>
      <c r="D50" s="42" t="s">
        <v>479</v>
      </c>
      <c r="E50" s="126">
        <v>14</v>
      </c>
      <c r="F50" s="68">
        <v>40330</v>
      </c>
      <c r="G50" s="126" t="s">
        <v>590</v>
      </c>
      <c r="H50" s="68"/>
      <c r="I50" s="126"/>
      <c r="J50" s="137" t="str">
        <f t="shared" si="6"/>
        <v>东航太原-常州</v>
      </c>
      <c r="K50" s="124" t="str">
        <f t="shared" si="7"/>
        <v>东航常州-太原</v>
      </c>
      <c r="L50" s="167" t="str">
        <f t="shared" si="8"/>
        <v>太原</v>
      </c>
      <c r="M50" s="167" t="str">
        <f t="shared" si="9"/>
        <v>常州</v>
      </c>
      <c r="N50" s="167" t="str">
        <f t="shared" si="10"/>
        <v/>
      </c>
      <c r="O50" s="167" t="str">
        <f t="shared" si="11"/>
        <v/>
      </c>
      <c r="P50" s="167" t="str">
        <f>IF(ISERROR(OR(IFERROR(VLOOKUP(B50,受限情况!$G$3:$G$30,1,FALSE),0),IFERROR(VLOOKUP(L50,受限情况!$A$3:$A$28,1,FALSE),0),IFERROR(VLOOKUP(M50,受限情况!$A$3:$A$28,1,FALSE),0),IFERROR(VLOOKUP(N50,受限情况!$A$3:$A$28,1,FALSE),0),IFERROR(VLOOKUP(O50,受限情况!$A$3:$A$28,1,FALSE),0))),"受限","不限")</f>
        <v>不限</v>
      </c>
      <c r="Q50" s="122" t="str">
        <f>IFERROR(IF(AND(H50&gt;=VLOOKUP(B50,受限情况!$G$3:$I$28,2,FALSE),H50&lt;=VLOOKUP(B50,受限情况!$G$3:$I$28,3,FALSE))=TRUE,"错误","正确"),"正确")</f>
        <v>正确</v>
      </c>
      <c r="R50" s="124" t="str">
        <f>IF(OR(IFERROR(AND(H50&gt;=VLOOKUP(L50,受限情况!$A$3:$C$28,2,FALSE),H50&lt;=VLOOKUP(L50,受限情况!$A$3:$C$28,3,FALSE)),0),IFERROR(AND(H50&gt;=VLOOKUP(M50,受限情况!$A$3:$C$28,2,FALSE),H50&lt;=VLOOKUP(M50,受限情况!$A$3:$C$28,3,FALSE)),0),IFERROR(AND(H50&gt;=VLOOKUP(N50,受限情况!$A$3:$C$28,2,FALSE),H50&lt;=VLOOKUP(N50,受限情况!$A$3:$C$28,3,FALSE)),0),IFERROR(AND(H50&gt;=VLOOKUP(O50,受限情况!$A$3:$C$28,2,FALSE),H50&lt;=VLOOKUP(O50,受限情况!$A$3:$C$28,3,FALSE)),0))=TRUE,"错误","正确")</f>
        <v>正确</v>
      </c>
      <c r="S50" s="123" t="str">
        <f>IF((IF(ISERROR(VLOOKUP(J50,注销!I:I,1,FALSE)),0,1)+IF(ISERROR(VLOOKUP(J50,注销!J:J,1,FALSE)),0,1))&gt;0,"注销","没有")</f>
        <v>没有</v>
      </c>
      <c r="T50" s="123" t="str">
        <f>IF((IF(ISERROR(VLOOKUP(J50,注销!I:I,1,FALSE)),0,1)+IF(ISERROR(VLOOKUP(J50,注销!J:J,1,FALSE)),0,1))&gt;0,"注销","没有")</f>
        <v>没有</v>
      </c>
      <c r="U50" s="10" t="str">
        <f>IF(IF(ISERROR(VLOOKUP(J50,J$1:J49,1,FALSE)),0,1)+IF(ISERROR(VLOOKUP(J50,K$1:K49,1,FALSE)),0,1),"已有","没有")</f>
        <v>没有</v>
      </c>
      <c r="W50" s="9"/>
      <c r="X50" s="9"/>
      <c r="Y50" s="9"/>
    </row>
    <row r="51" spans="1:25" s="8" customFormat="1">
      <c r="A51" s="126">
        <v>48</v>
      </c>
      <c r="B51" s="126" t="s">
        <v>482</v>
      </c>
      <c r="C51" s="56" t="s">
        <v>1019</v>
      </c>
      <c r="D51" s="42" t="s">
        <v>479</v>
      </c>
      <c r="E51" s="126">
        <v>14</v>
      </c>
      <c r="F51" s="68">
        <v>40330</v>
      </c>
      <c r="G51" s="30" t="s">
        <v>5355</v>
      </c>
      <c r="H51" s="68"/>
      <c r="I51" s="126"/>
      <c r="J51" s="137" t="str">
        <f t="shared" si="6"/>
        <v>东航太原-常州-三亚</v>
      </c>
      <c r="K51" s="124" t="str">
        <f t="shared" si="7"/>
        <v>东航三亚-常州-太原</v>
      </c>
      <c r="L51" s="167" t="str">
        <f t="shared" si="8"/>
        <v>太原</v>
      </c>
      <c r="M51" s="167" t="str">
        <f t="shared" si="9"/>
        <v>常州</v>
      </c>
      <c r="N51" s="167" t="str">
        <f t="shared" si="10"/>
        <v>三亚</v>
      </c>
      <c r="O51" s="167" t="str">
        <f t="shared" si="11"/>
        <v/>
      </c>
      <c r="P51" s="167" t="str">
        <f>IF(ISERROR(OR(IFERROR(VLOOKUP(B51,受限情况!$G$3:$G$30,1,FALSE),0),IFERROR(VLOOKUP(L51,受限情况!$A$3:$A$28,1,FALSE),0),IFERROR(VLOOKUP(M51,受限情况!$A$3:$A$28,1,FALSE),0),IFERROR(VLOOKUP(N51,受限情况!$A$3:$A$28,1,FALSE),0),IFERROR(VLOOKUP(O51,受限情况!$A$3:$A$28,1,FALSE),0))),"受限","不限")</f>
        <v>不限</v>
      </c>
      <c r="Q51" s="122" t="str">
        <f>IFERROR(IF(AND(H51&gt;=VLOOKUP(B51,受限情况!$G$3:$I$28,2,FALSE),H51&lt;=VLOOKUP(B51,受限情况!$G$3:$I$28,3,FALSE))=TRUE,"错误","正确"),"正确")</f>
        <v>正确</v>
      </c>
      <c r="R51" s="124" t="str">
        <f>IF(OR(IFERROR(AND(H51&gt;=VLOOKUP(L51,受限情况!$A$3:$C$28,2,FALSE),H51&lt;=VLOOKUP(L51,受限情况!$A$3:$C$28,3,FALSE)),0),IFERROR(AND(H51&gt;=VLOOKUP(M51,受限情况!$A$3:$C$28,2,FALSE),H51&lt;=VLOOKUP(M51,受限情况!$A$3:$C$28,3,FALSE)),0),IFERROR(AND(H51&gt;=VLOOKUP(N51,受限情况!$A$3:$C$28,2,FALSE),H51&lt;=VLOOKUP(N51,受限情况!$A$3:$C$28,3,FALSE)),0),IFERROR(AND(H51&gt;=VLOOKUP(O51,受限情况!$A$3:$C$28,2,FALSE),H51&lt;=VLOOKUP(O51,受限情况!$A$3:$C$28,3,FALSE)),0))=TRUE,"错误","正确")</f>
        <v>正确</v>
      </c>
      <c r="S51" s="123" t="str">
        <f>IF((IF(ISERROR(VLOOKUP(J51,注销!I:I,1,FALSE)),0,1)+IF(ISERROR(VLOOKUP(J51,注销!J:J,1,FALSE)),0,1))&gt;0,"注销","没有")</f>
        <v>注销</v>
      </c>
      <c r="T51" s="123" t="str">
        <f>IF((IF(ISERROR(VLOOKUP(J51,注销!I:I,1,FALSE)),0,1)+IF(ISERROR(VLOOKUP(J51,注销!J:J,1,FALSE)),0,1))&gt;0,"注销","没有")</f>
        <v>注销</v>
      </c>
      <c r="U51" s="10" t="str">
        <f>IF(IF(ISERROR(VLOOKUP(J51,J$1:J50,1,FALSE)),0,1)+IF(ISERROR(VLOOKUP(J51,K$1:K50,1,FALSE)),0,1),"已有","没有")</f>
        <v>没有</v>
      </c>
      <c r="W51" s="9"/>
      <c r="X51" s="9"/>
      <c r="Y51" s="9"/>
    </row>
    <row r="52" spans="1:25" s="8" customFormat="1">
      <c r="A52" s="126">
        <v>49</v>
      </c>
      <c r="B52" s="126" t="s">
        <v>482</v>
      </c>
      <c r="C52" s="56" t="s">
        <v>6</v>
      </c>
      <c r="D52" s="42" t="s">
        <v>479</v>
      </c>
      <c r="E52" s="126">
        <v>14</v>
      </c>
      <c r="F52" s="68">
        <v>40322</v>
      </c>
      <c r="G52" s="126" t="s">
        <v>591</v>
      </c>
      <c r="H52" s="68"/>
      <c r="I52" s="12"/>
      <c r="J52" s="137" t="str">
        <f t="shared" si="6"/>
        <v>东航太原-长沙-福州</v>
      </c>
      <c r="K52" s="124" t="str">
        <f t="shared" si="7"/>
        <v>东航福州-长沙-太原</v>
      </c>
      <c r="L52" s="167" t="str">
        <f t="shared" si="8"/>
        <v>太原</v>
      </c>
      <c r="M52" s="167" t="str">
        <f t="shared" si="9"/>
        <v>长沙</v>
      </c>
      <c r="N52" s="167" t="str">
        <f t="shared" si="10"/>
        <v>福州</v>
      </c>
      <c r="O52" s="167" t="str">
        <f t="shared" si="11"/>
        <v/>
      </c>
      <c r="P52" s="167" t="str">
        <f>IF(ISERROR(OR(IFERROR(VLOOKUP(B52,受限情况!$G$3:$G$30,1,FALSE),0),IFERROR(VLOOKUP(L52,受限情况!$A$3:$A$28,1,FALSE),0),IFERROR(VLOOKUP(M52,受限情况!$A$3:$A$28,1,FALSE),0),IFERROR(VLOOKUP(N52,受限情况!$A$3:$A$28,1,FALSE),0),IFERROR(VLOOKUP(O52,受限情况!$A$3:$A$28,1,FALSE),0))),"受限","不限")</f>
        <v>不限</v>
      </c>
      <c r="Q52" s="122" t="str">
        <f>IFERROR(IF(AND(H52&gt;=VLOOKUP(B52,受限情况!$G$3:$I$28,2,FALSE),H52&lt;=VLOOKUP(B52,受限情况!$G$3:$I$28,3,FALSE))=TRUE,"错误","正确"),"正确")</f>
        <v>正确</v>
      </c>
      <c r="R52" s="124" t="str">
        <f>IF(OR(IFERROR(AND(H52&gt;=VLOOKUP(L52,受限情况!$A$3:$C$28,2,FALSE),H52&lt;=VLOOKUP(L52,受限情况!$A$3:$C$28,3,FALSE)),0),IFERROR(AND(H52&gt;=VLOOKUP(M52,受限情况!$A$3:$C$28,2,FALSE),H52&lt;=VLOOKUP(M52,受限情况!$A$3:$C$28,3,FALSE)),0),IFERROR(AND(H52&gt;=VLOOKUP(N52,受限情况!$A$3:$C$28,2,FALSE),H52&lt;=VLOOKUP(N52,受限情况!$A$3:$C$28,3,FALSE)),0),IFERROR(AND(H52&gt;=VLOOKUP(O52,受限情况!$A$3:$C$28,2,FALSE),H52&lt;=VLOOKUP(O52,受限情况!$A$3:$C$28,3,FALSE)),0))=TRUE,"错误","正确")</f>
        <v>正确</v>
      </c>
      <c r="S52" s="123" t="str">
        <f>IF((IF(ISERROR(VLOOKUP(J52,注销!I:I,1,FALSE)),0,1)+IF(ISERROR(VLOOKUP(J52,注销!J:J,1,FALSE)),0,1))&gt;0,"注销","没有")</f>
        <v>没有</v>
      </c>
      <c r="T52" s="123" t="str">
        <f>IF((IF(ISERROR(VLOOKUP(J52,注销!I:I,1,FALSE)),0,1)+IF(ISERROR(VLOOKUP(J52,注销!J:J,1,FALSE)),0,1))&gt;0,"注销","没有")</f>
        <v>没有</v>
      </c>
      <c r="U52" s="10" t="str">
        <f>IF(IF(ISERROR(VLOOKUP(J52,J$1:J51,1,FALSE)),0,1)+IF(ISERROR(VLOOKUP(J52,K$1:K51,1,FALSE)),0,1),"已有","没有")</f>
        <v>没有</v>
      </c>
      <c r="W52" s="9"/>
      <c r="X52" s="9"/>
      <c r="Y52" s="9"/>
    </row>
    <row r="53" spans="1:25" s="8" customFormat="1">
      <c r="A53" s="126">
        <v>50</v>
      </c>
      <c r="B53" s="126" t="s">
        <v>482</v>
      </c>
      <c r="C53" s="56" t="s">
        <v>1020</v>
      </c>
      <c r="D53" s="42" t="s">
        <v>479</v>
      </c>
      <c r="E53" s="126">
        <v>14</v>
      </c>
      <c r="F53" s="68">
        <v>40337</v>
      </c>
      <c r="G53" s="126" t="s">
        <v>591</v>
      </c>
      <c r="H53" s="68"/>
      <c r="I53" s="12"/>
      <c r="J53" s="137" t="str">
        <f t="shared" si="6"/>
        <v>东航太原-兰州-乌鲁木齐</v>
      </c>
      <c r="K53" s="124" t="str">
        <f t="shared" si="7"/>
        <v>东航乌鲁木齐-兰州-太原</v>
      </c>
      <c r="L53" s="167" t="str">
        <f t="shared" si="8"/>
        <v>太原</v>
      </c>
      <c r="M53" s="167" t="str">
        <f t="shared" si="9"/>
        <v>兰州</v>
      </c>
      <c r="N53" s="167" t="str">
        <f t="shared" si="10"/>
        <v>乌鲁木齐</v>
      </c>
      <c r="O53" s="167" t="str">
        <f t="shared" si="11"/>
        <v/>
      </c>
      <c r="P53" s="167" t="str">
        <f>IF(ISERROR(OR(IFERROR(VLOOKUP(B53,受限情况!$G$3:$G$30,1,FALSE),0),IFERROR(VLOOKUP(L53,受限情况!$A$3:$A$28,1,FALSE),0),IFERROR(VLOOKUP(M53,受限情况!$A$3:$A$28,1,FALSE),0),IFERROR(VLOOKUP(N53,受限情况!$A$3:$A$28,1,FALSE),0),IFERROR(VLOOKUP(O53,受限情况!$A$3:$A$28,1,FALSE),0))),"受限","不限")</f>
        <v>不限</v>
      </c>
      <c r="Q53" s="122" t="str">
        <f>IFERROR(IF(AND(H53&gt;=VLOOKUP(B53,受限情况!$G$3:$I$28,2,FALSE),H53&lt;=VLOOKUP(B53,受限情况!$G$3:$I$28,3,FALSE))=TRUE,"错误","正确"),"正确")</f>
        <v>正确</v>
      </c>
      <c r="R53" s="124" t="str">
        <f>IF(OR(IFERROR(AND(H53&gt;=VLOOKUP(L53,受限情况!$A$3:$C$28,2,FALSE),H53&lt;=VLOOKUP(L53,受限情况!$A$3:$C$28,3,FALSE)),0),IFERROR(AND(H53&gt;=VLOOKUP(M53,受限情况!$A$3:$C$28,2,FALSE),H53&lt;=VLOOKUP(M53,受限情况!$A$3:$C$28,3,FALSE)),0),IFERROR(AND(H53&gt;=VLOOKUP(N53,受限情况!$A$3:$C$28,2,FALSE),H53&lt;=VLOOKUP(N53,受限情况!$A$3:$C$28,3,FALSE)),0),IFERROR(AND(H53&gt;=VLOOKUP(O53,受限情况!$A$3:$C$28,2,FALSE),H53&lt;=VLOOKUP(O53,受限情况!$A$3:$C$28,3,FALSE)),0))=TRUE,"错误","正确")</f>
        <v>正确</v>
      </c>
      <c r="S53" s="123" t="str">
        <f>IF((IF(ISERROR(VLOOKUP(J53,注销!I:I,1,FALSE)),0,1)+IF(ISERROR(VLOOKUP(J53,注销!J:J,1,FALSE)),0,1))&gt;0,"注销","没有")</f>
        <v>没有</v>
      </c>
      <c r="T53" s="123" t="str">
        <f>IF((IF(ISERROR(VLOOKUP(J53,注销!I:I,1,FALSE)),0,1)+IF(ISERROR(VLOOKUP(J53,注销!J:J,1,FALSE)),0,1))&gt;0,"注销","没有")</f>
        <v>没有</v>
      </c>
      <c r="U53" s="10" t="str">
        <f>IF(IF(ISERROR(VLOOKUP(J53,J$1:J52,1,FALSE)),0,1)+IF(ISERROR(VLOOKUP(J53,K$1:K52,1,FALSE)),0,1),"已有","没有")</f>
        <v>没有</v>
      </c>
      <c r="W53" s="9"/>
      <c r="X53" s="9"/>
      <c r="Y53" s="9"/>
    </row>
    <row r="54" spans="1:25" s="7" customFormat="1">
      <c r="A54" s="126">
        <v>51</v>
      </c>
      <c r="B54" s="126" t="s">
        <v>482</v>
      </c>
      <c r="C54" s="56" t="s">
        <v>1021</v>
      </c>
      <c r="D54" s="42" t="s">
        <v>479</v>
      </c>
      <c r="E54" s="126">
        <v>14</v>
      </c>
      <c r="F54" s="68">
        <v>40337</v>
      </c>
      <c r="G54" s="126" t="s">
        <v>591</v>
      </c>
      <c r="H54" s="68"/>
      <c r="I54" s="12"/>
      <c r="J54" s="137" t="str">
        <f t="shared" si="6"/>
        <v>东航太原-银川-乌鲁木齐</v>
      </c>
      <c r="K54" s="124" t="str">
        <f t="shared" si="7"/>
        <v>东航乌鲁木齐-银川-太原</v>
      </c>
      <c r="L54" s="167" t="str">
        <f t="shared" si="8"/>
        <v>太原</v>
      </c>
      <c r="M54" s="167" t="str">
        <f t="shared" si="9"/>
        <v>银川</v>
      </c>
      <c r="N54" s="167" t="str">
        <f t="shared" si="10"/>
        <v>乌鲁木齐</v>
      </c>
      <c r="O54" s="167" t="str">
        <f t="shared" si="11"/>
        <v/>
      </c>
      <c r="P54" s="167" t="str">
        <f>IF(ISERROR(OR(IFERROR(VLOOKUP(B54,受限情况!$G$3:$G$30,1,FALSE),0),IFERROR(VLOOKUP(L54,受限情况!$A$3:$A$28,1,FALSE),0),IFERROR(VLOOKUP(M54,受限情况!$A$3:$A$28,1,FALSE),0),IFERROR(VLOOKUP(N54,受限情况!$A$3:$A$28,1,FALSE),0),IFERROR(VLOOKUP(O54,受限情况!$A$3:$A$28,1,FALSE),0))),"受限","不限")</f>
        <v>不限</v>
      </c>
      <c r="Q54" s="122" t="str">
        <f>IFERROR(IF(AND(H54&gt;=VLOOKUP(B54,受限情况!$G$3:$I$28,2,FALSE),H54&lt;=VLOOKUP(B54,受限情况!$G$3:$I$28,3,FALSE))=TRUE,"错误","正确"),"正确")</f>
        <v>正确</v>
      </c>
      <c r="R54" s="124" t="str">
        <f>IF(OR(IFERROR(AND(H54&gt;=VLOOKUP(L54,受限情况!$A$3:$C$28,2,FALSE),H54&lt;=VLOOKUP(L54,受限情况!$A$3:$C$28,3,FALSE)),0),IFERROR(AND(H54&gt;=VLOOKUP(M54,受限情况!$A$3:$C$28,2,FALSE),H54&lt;=VLOOKUP(M54,受限情况!$A$3:$C$28,3,FALSE)),0),IFERROR(AND(H54&gt;=VLOOKUP(N54,受限情况!$A$3:$C$28,2,FALSE),H54&lt;=VLOOKUP(N54,受限情况!$A$3:$C$28,3,FALSE)),0),IFERROR(AND(H54&gt;=VLOOKUP(O54,受限情况!$A$3:$C$28,2,FALSE),H54&lt;=VLOOKUP(O54,受限情况!$A$3:$C$28,3,FALSE)),0))=TRUE,"错误","正确")</f>
        <v>正确</v>
      </c>
      <c r="S54" s="123" t="str">
        <f>IF((IF(ISERROR(VLOOKUP(J54,注销!I:I,1,FALSE)),0,1)+IF(ISERROR(VLOOKUP(J54,注销!J:J,1,FALSE)),0,1))&gt;0,"注销","没有")</f>
        <v>没有</v>
      </c>
      <c r="T54" s="123" t="str">
        <f>IF((IF(ISERROR(VLOOKUP(J54,注销!I:I,1,FALSE)),0,1)+IF(ISERROR(VLOOKUP(J54,注销!J:J,1,FALSE)),0,1))&gt;0,"注销","没有")</f>
        <v>没有</v>
      </c>
      <c r="U54" s="10" t="str">
        <f>IF(IF(ISERROR(VLOOKUP(J54,J$1:J53,1,FALSE)),0,1)+IF(ISERROR(VLOOKUP(J54,K$1:K53,1,FALSE)),0,1),"已有","没有")</f>
        <v>没有</v>
      </c>
      <c r="W54" s="9"/>
      <c r="X54" s="9"/>
      <c r="Y54" s="9"/>
    </row>
    <row r="55" spans="1:25" s="7" customFormat="1" ht="15" customHeight="1">
      <c r="A55" s="126">
        <v>52</v>
      </c>
      <c r="B55" s="126" t="s">
        <v>482</v>
      </c>
      <c r="C55" s="56" t="s">
        <v>1385</v>
      </c>
      <c r="D55" s="42" t="s">
        <v>479</v>
      </c>
      <c r="E55" s="126">
        <v>14</v>
      </c>
      <c r="F55" s="68">
        <v>40330</v>
      </c>
      <c r="G55" s="126" t="s">
        <v>592</v>
      </c>
      <c r="H55" s="68"/>
      <c r="I55" s="126"/>
      <c r="J55" s="137" t="str">
        <f t="shared" si="6"/>
        <v>东航石家庄-秦皇岛北戴河</v>
      </c>
      <c r="K55" s="124" t="str">
        <f t="shared" si="7"/>
        <v>东航秦皇岛北戴河-石家庄</v>
      </c>
      <c r="L55" s="167" t="str">
        <f t="shared" si="8"/>
        <v>石家庄</v>
      </c>
      <c r="M55" s="167" t="str">
        <f t="shared" si="9"/>
        <v>秦皇岛北戴河</v>
      </c>
      <c r="N55" s="167" t="str">
        <f t="shared" si="10"/>
        <v/>
      </c>
      <c r="O55" s="167" t="str">
        <f t="shared" si="11"/>
        <v/>
      </c>
      <c r="P55" s="167" t="str">
        <f>IF(ISERROR(OR(IFERROR(VLOOKUP(B55,受限情况!$G$3:$G$30,1,FALSE),0),IFERROR(VLOOKUP(L55,受限情况!$A$3:$A$28,1,FALSE),0),IFERROR(VLOOKUP(M55,受限情况!$A$3:$A$28,1,FALSE),0),IFERROR(VLOOKUP(N55,受限情况!$A$3:$A$28,1,FALSE),0),IFERROR(VLOOKUP(O55,受限情况!$A$3:$A$28,1,FALSE),0))),"受限","不限")</f>
        <v>不限</v>
      </c>
      <c r="Q55" s="122" t="str">
        <f>IFERROR(IF(AND(H55&gt;=VLOOKUP(B55,受限情况!$G$3:$I$28,2,FALSE),H55&lt;=VLOOKUP(B55,受限情况!$G$3:$I$28,3,FALSE))=TRUE,"错误","正确"),"正确")</f>
        <v>正确</v>
      </c>
      <c r="R55" s="124" t="str">
        <f>IF(OR(IFERROR(AND(H55&gt;=VLOOKUP(L55,受限情况!$A$3:$C$28,2,FALSE),H55&lt;=VLOOKUP(L55,受限情况!$A$3:$C$28,3,FALSE)),0),IFERROR(AND(H55&gt;=VLOOKUP(M55,受限情况!$A$3:$C$28,2,FALSE),H55&lt;=VLOOKUP(M55,受限情况!$A$3:$C$28,3,FALSE)),0),IFERROR(AND(H55&gt;=VLOOKUP(N55,受限情况!$A$3:$C$28,2,FALSE),H55&lt;=VLOOKUP(N55,受限情况!$A$3:$C$28,3,FALSE)),0),IFERROR(AND(H55&gt;=VLOOKUP(O55,受限情况!$A$3:$C$28,2,FALSE),H55&lt;=VLOOKUP(O55,受限情况!$A$3:$C$28,3,FALSE)),0))=TRUE,"错误","正确")</f>
        <v>正确</v>
      </c>
      <c r="S55" s="123" t="str">
        <f>IF((IF(ISERROR(VLOOKUP(J55,注销!I:I,1,FALSE)),0,1)+IF(ISERROR(VLOOKUP(J55,注销!J:J,1,FALSE)),0,1))&gt;0,"注销","没有")</f>
        <v>没有</v>
      </c>
      <c r="T55" s="123" t="str">
        <f>IF((IF(ISERROR(VLOOKUP(J55,注销!I:I,1,FALSE)),0,1)+IF(ISERROR(VLOOKUP(J55,注销!J:J,1,FALSE)),0,1))&gt;0,"注销","没有")</f>
        <v>没有</v>
      </c>
      <c r="U55" s="10" t="str">
        <f>IF(IF(ISERROR(VLOOKUP(J55,J$1:J54,1,FALSE)),0,1)+IF(ISERROR(VLOOKUP(J55,K$1:K54,1,FALSE)),0,1),"已有","没有")</f>
        <v>没有</v>
      </c>
      <c r="W55" s="9"/>
      <c r="X55" s="9"/>
      <c r="Y55" s="9"/>
    </row>
    <row r="56" spans="1:25" s="7" customFormat="1">
      <c r="A56" s="126">
        <v>53</v>
      </c>
      <c r="B56" s="126" t="s">
        <v>482</v>
      </c>
      <c r="C56" s="56" t="s">
        <v>1022</v>
      </c>
      <c r="D56" s="42" t="s">
        <v>479</v>
      </c>
      <c r="E56" s="126">
        <v>14</v>
      </c>
      <c r="F56" s="68">
        <v>40330</v>
      </c>
      <c r="G56" s="126" t="s">
        <v>593</v>
      </c>
      <c r="H56" s="68"/>
      <c r="I56" s="126"/>
      <c r="J56" s="137" t="str">
        <f t="shared" si="6"/>
        <v>东航太原-合肥</v>
      </c>
      <c r="K56" s="124" t="str">
        <f t="shared" si="7"/>
        <v>东航合肥-太原</v>
      </c>
      <c r="L56" s="167" t="str">
        <f t="shared" si="8"/>
        <v>太原</v>
      </c>
      <c r="M56" s="167" t="str">
        <f t="shared" si="9"/>
        <v>合肥</v>
      </c>
      <c r="N56" s="167" t="str">
        <f t="shared" si="10"/>
        <v/>
      </c>
      <c r="O56" s="167" t="str">
        <f t="shared" si="11"/>
        <v/>
      </c>
      <c r="P56" s="167" t="str">
        <f>IF(ISERROR(OR(IFERROR(VLOOKUP(B56,受限情况!$G$3:$G$30,1,FALSE),0),IFERROR(VLOOKUP(L56,受限情况!$A$3:$A$28,1,FALSE),0),IFERROR(VLOOKUP(M56,受限情况!$A$3:$A$28,1,FALSE),0),IFERROR(VLOOKUP(N56,受限情况!$A$3:$A$28,1,FALSE),0),IFERROR(VLOOKUP(O56,受限情况!$A$3:$A$28,1,FALSE),0))),"受限","不限")</f>
        <v>不限</v>
      </c>
      <c r="Q56" s="122" t="str">
        <f>IFERROR(IF(AND(H56&gt;=VLOOKUP(B56,受限情况!$G$3:$I$28,2,FALSE),H56&lt;=VLOOKUP(B56,受限情况!$G$3:$I$28,3,FALSE))=TRUE,"错误","正确"),"正确")</f>
        <v>正确</v>
      </c>
      <c r="R56" s="124" t="str">
        <f>IF(OR(IFERROR(AND(H56&gt;=VLOOKUP(L56,受限情况!$A$3:$C$28,2,FALSE),H56&lt;=VLOOKUP(L56,受限情况!$A$3:$C$28,3,FALSE)),0),IFERROR(AND(H56&gt;=VLOOKUP(M56,受限情况!$A$3:$C$28,2,FALSE),H56&lt;=VLOOKUP(M56,受限情况!$A$3:$C$28,3,FALSE)),0),IFERROR(AND(H56&gt;=VLOOKUP(N56,受限情况!$A$3:$C$28,2,FALSE),H56&lt;=VLOOKUP(N56,受限情况!$A$3:$C$28,3,FALSE)),0),IFERROR(AND(H56&gt;=VLOOKUP(O56,受限情况!$A$3:$C$28,2,FALSE),H56&lt;=VLOOKUP(O56,受限情况!$A$3:$C$28,3,FALSE)),0))=TRUE,"错误","正确")</f>
        <v>正确</v>
      </c>
      <c r="S56" s="123" t="str">
        <f>IF((IF(ISERROR(VLOOKUP(J56,注销!I:I,1,FALSE)),0,1)+IF(ISERROR(VLOOKUP(J56,注销!J:J,1,FALSE)),0,1))&gt;0,"注销","没有")</f>
        <v>没有</v>
      </c>
      <c r="T56" s="123" t="str">
        <f>IF((IF(ISERROR(VLOOKUP(J56,注销!I:I,1,FALSE)),0,1)+IF(ISERROR(VLOOKUP(J56,注销!J:J,1,FALSE)),0,1))&gt;0,"注销","没有")</f>
        <v>没有</v>
      </c>
      <c r="U56" s="10" t="str">
        <f>IF(IF(ISERROR(VLOOKUP(J56,J$1:J55,1,FALSE)),0,1)+IF(ISERROR(VLOOKUP(J56,K$1:K55,1,FALSE)),0,1),"已有","没有")</f>
        <v>没有</v>
      </c>
      <c r="W56" s="9"/>
      <c r="X56" s="9"/>
      <c r="Y56" s="9"/>
    </row>
    <row r="57" spans="1:25" s="7" customFormat="1">
      <c r="A57" s="126">
        <v>54</v>
      </c>
      <c r="B57" s="126" t="s">
        <v>1329</v>
      </c>
      <c r="C57" s="56" t="s">
        <v>1385</v>
      </c>
      <c r="D57" s="42" t="s">
        <v>479</v>
      </c>
      <c r="E57" s="126">
        <v>56</v>
      </c>
      <c r="F57" s="68">
        <v>40344</v>
      </c>
      <c r="G57" s="126" t="s">
        <v>594</v>
      </c>
      <c r="H57" s="68"/>
      <c r="I57" s="126"/>
      <c r="J57" s="137" t="str">
        <f t="shared" si="6"/>
        <v>河北石家庄-秦皇岛北戴河</v>
      </c>
      <c r="K57" s="124" t="str">
        <f t="shared" si="7"/>
        <v>河北秦皇岛北戴河-石家庄</v>
      </c>
      <c r="L57" s="167" t="str">
        <f t="shared" si="8"/>
        <v>石家庄</v>
      </c>
      <c r="M57" s="167" t="str">
        <f t="shared" si="9"/>
        <v>秦皇岛北戴河</v>
      </c>
      <c r="N57" s="167" t="str">
        <f t="shared" si="10"/>
        <v/>
      </c>
      <c r="O57" s="167" t="str">
        <f t="shared" si="11"/>
        <v/>
      </c>
      <c r="P57" s="167" t="str">
        <f>IF(ISERROR(OR(IFERROR(VLOOKUP(B57,受限情况!$G$3:$G$30,1,FALSE),0),IFERROR(VLOOKUP(L57,受限情况!$A$3:$A$28,1,FALSE),0),IFERROR(VLOOKUP(M57,受限情况!$A$3:$A$28,1,FALSE),0),IFERROR(VLOOKUP(N57,受限情况!$A$3:$A$28,1,FALSE),0),IFERROR(VLOOKUP(O57,受限情况!$A$3:$A$28,1,FALSE),0))),"受限","不限")</f>
        <v>不限</v>
      </c>
      <c r="Q57" s="122" t="str">
        <f>IFERROR(IF(AND(H57&gt;=VLOOKUP(B57,受限情况!$G$3:$I$28,2,FALSE),H57&lt;=VLOOKUP(B57,受限情况!$G$3:$I$28,3,FALSE))=TRUE,"错误","正确"),"正确")</f>
        <v>正确</v>
      </c>
      <c r="R57" s="124" t="str">
        <f>IF(OR(IFERROR(AND(H57&gt;=VLOOKUP(L57,受限情况!$A$3:$C$28,2,FALSE),H57&lt;=VLOOKUP(L57,受限情况!$A$3:$C$28,3,FALSE)),0),IFERROR(AND(H57&gt;=VLOOKUP(M57,受限情况!$A$3:$C$28,2,FALSE),H57&lt;=VLOOKUP(M57,受限情况!$A$3:$C$28,3,FALSE)),0),IFERROR(AND(H57&gt;=VLOOKUP(N57,受限情况!$A$3:$C$28,2,FALSE),H57&lt;=VLOOKUP(N57,受限情况!$A$3:$C$28,3,FALSE)),0),IFERROR(AND(H57&gt;=VLOOKUP(O57,受限情况!$A$3:$C$28,2,FALSE),H57&lt;=VLOOKUP(O57,受限情况!$A$3:$C$28,3,FALSE)),0))=TRUE,"错误","正确")</f>
        <v>正确</v>
      </c>
      <c r="S57" s="123" t="str">
        <f>IF((IF(ISERROR(VLOOKUP(J57,注销!I:I,1,FALSE)),0,1)+IF(ISERROR(VLOOKUP(J57,注销!J:J,1,FALSE)),0,1))&gt;0,"注销","没有")</f>
        <v>没有</v>
      </c>
      <c r="T57" s="123" t="str">
        <f>IF((IF(ISERROR(VLOOKUP(J57,注销!I:I,1,FALSE)),0,1)+IF(ISERROR(VLOOKUP(J57,注销!J:J,1,FALSE)),0,1))&gt;0,"注销","没有")</f>
        <v>没有</v>
      </c>
      <c r="U57" s="10" t="str">
        <f>IF(IF(ISERROR(VLOOKUP(J57,J$1:J56,1,FALSE)),0,1)+IF(ISERROR(VLOOKUP(J57,K$1:K56,1,FALSE)),0,1),"已有","没有")</f>
        <v>没有</v>
      </c>
      <c r="W57" s="9"/>
      <c r="X57" s="9"/>
      <c r="Y57" s="9"/>
    </row>
    <row r="58" spans="1:25" s="7" customFormat="1">
      <c r="A58" s="126">
        <v>55</v>
      </c>
      <c r="B58" s="126" t="s">
        <v>1329</v>
      </c>
      <c r="C58" s="56" t="s">
        <v>1023</v>
      </c>
      <c r="D58" s="42" t="s">
        <v>479</v>
      </c>
      <c r="E58" s="126">
        <v>14</v>
      </c>
      <c r="F58" s="68">
        <v>40344</v>
      </c>
      <c r="G58" s="126" t="s">
        <v>594</v>
      </c>
      <c r="H58" s="68"/>
      <c r="I58" s="126"/>
      <c r="J58" s="137" t="str">
        <f t="shared" si="6"/>
        <v>河北石家庄-长沙-桂林</v>
      </c>
      <c r="K58" s="124" t="str">
        <f t="shared" si="7"/>
        <v>河北桂林-长沙-石家庄</v>
      </c>
      <c r="L58" s="167" t="str">
        <f t="shared" si="8"/>
        <v>石家庄</v>
      </c>
      <c r="M58" s="167" t="str">
        <f t="shared" si="9"/>
        <v>长沙</v>
      </c>
      <c r="N58" s="167" t="str">
        <f t="shared" si="10"/>
        <v>桂林</v>
      </c>
      <c r="O58" s="167" t="str">
        <f t="shared" si="11"/>
        <v/>
      </c>
      <c r="P58" s="167" t="str">
        <f>IF(ISERROR(OR(IFERROR(VLOOKUP(B58,受限情况!$G$3:$G$30,1,FALSE),0),IFERROR(VLOOKUP(L58,受限情况!$A$3:$A$28,1,FALSE),0),IFERROR(VLOOKUP(M58,受限情况!$A$3:$A$28,1,FALSE),0),IFERROR(VLOOKUP(N58,受限情况!$A$3:$A$28,1,FALSE),0),IFERROR(VLOOKUP(O58,受限情况!$A$3:$A$28,1,FALSE),0))),"受限","不限")</f>
        <v>不限</v>
      </c>
      <c r="Q58" s="122" t="str">
        <f>IFERROR(IF(AND(H58&gt;=VLOOKUP(B58,受限情况!$G$3:$I$28,2,FALSE),H58&lt;=VLOOKUP(B58,受限情况!$G$3:$I$28,3,FALSE))=TRUE,"错误","正确"),"正确")</f>
        <v>正确</v>
      </c>
      <c r="R58" s="124" t="str">
        <f>IF(OR(IFERROR(AND(H58&gt;=VLOOKUP(L58,受限情况!$A$3:$C$28,2,FALSE),H58&lt;=VLOOKUP(L58,受限情况!$A$3:$C$28,3,FALSE)),0),IFERROR(AND(H58&gt;=VLOOKUP(M58,受限情况!$A$3:$C$28,2,FALSE),H58&lt;=VLOOKUP(M58,受限情况!$A$3:$C$28,3,FALSE)),0),IFERROR(AND(H58&gt;=VLOOKUP(N58,受限情况!$A$3:$C$28,2,FALSE),H58&lt;=VLOOKUP(N58,受限情况!$A$3:$C$28,3,FALSE)),0),IFERROR(AND(H58&gt;=VLOOKUP(O58,受限情况!$A$3:$C$28,2,FALSE),H58&lt;=VLOOKUP(O58,受限情况!$A$3:$C$28,3,FALSE)),0))=TRUE,"错误","正确")</f>
        <v>正确</v>
      </c>
      <c r="S58" s="123" t="str">
        <f>IF((IF(ISERROR(VLOOKUP(J58,注销!I:I,1,FALSE)),0,1)+IF(ISERROR(VLOOKUP(J58,注销!J:J,1,FALSE)),0,1))&gt;0,"注销","没有")</f>
        <v>没有</v>
      </c>
      <c r="T58" s="123" t="str">
        <f>IF((IF(ISERROR(VLOOKUP(J58,注销!I:I,1,FALSE)),0,1)+IF(ISERROR(VLOOKUP(J58,注销!J:J,1,FALSE)),0,1))&gt;0,"注销","没有")</f>
        <v>没有</v>
      </c>
      <c r="U58" s="10" t="str">
        <f>IF(IF(ISERROR(VLOOKUP(J58,J$1:J57,1,FALSE)),0,1)+IF(ISERROR(VLOOKUP(J58,K$1:K57,1,FALSE)),0,1),"已有","没有")</f>
        <v>没有</v>
      </c>
      <c r="W58" s="9"/>
      <c r="X58" s="9"/>
      <c r="Y58" s="9"/>
    </row>
    <row r="59" spans="1:25" s="7" customFormat="1">
      <c r="A59" s="126">
        <v>56</v>
      </c>
      <c r="B59" s="126" t="s">
        <v>1329</v>
      </c>
      <c r="C59" s="56" t="s">
        <v>263</v>
      </c>
      <c r="D59" s="42" t="s">
        <v>479</v>
      </c>
      <c r="E59" s="126">
        <v>14</v>
      </c>
      <c r="F59" s="68">
        <v>40358</v>
      </c>
      <c r="G59" s="126" t="s">
        <v>594</v>
      </c>
      <c r="H59" s="68"/>
      <c r="I59" s="126"/>
      <c r="J59" s="137" t="str">
        <f t="shared" si="6"/>
        <v>河北石家庄-成都</v>
      </c>
      <c r="K59" s="124" t="str">
        <f t="shared" si="7"/>
        <v>河北成都-石家庄</v>
      </c>
      <c r="L59" s="167" t="str">
        <f t="shared" si="8"/>
        <v>石家庄</v>
      </c>
      <c r="M59" s="167" t="str">
        <f t="shared" si="9"/>
        <v>成都</v>
      </c>
      <c r="N59" s="167" t="str">
        <f t="shared" si="10"/>
        <v/>
      </c>
      <c r="O59" s="167" t="str">
        <f t="shared" si="11"/>
        <v/>
      </c>
      <c r="P59" s="167" t="str">
        <f>IF(ISERROR(OR(IFERROR(VLOOKUP(B59,受限情况!$G$3:$G$30,1,FALSE),0),IFERROR(VLOOKUP(L59,受限情况!$A$3:$A$28,1,FALSE),0),IFERROR(VLOOKUP(M59,受限情况!$A$3:$A$28,1,FALSE),0),IFERROR(VLOOKUP(N59,受限情况!$A$3:$A$28,1,FALSE),0),IFERROR(VLOOKUP(O59,受限情况!$A$3:$A$28,1,FALSE),0))),"受限","不限")</f>
        <v>不限</v>
      </c>
      <c r="Q59" s="122" t="str">
        <f>IFERROR(IF(AND(H59&gt;=VLOOKUP(B59,受限情况!$G$3:$I$28,2,FALSE),H59&lt;=VLOOKUP(B59,受限情况!$G$3:$I$28,3,FALSE))=TRUE,"错误","正确"),"正确")</f>
        <v>正确</v>
      </c>
      <c r="R59" s="124" t="str">
        <f>IF(OR(IFERROR(AND(H59&gt;=VLOOKUP(L59,受限情况!$A$3:$C$28,2,FALSE),H59&lt;=VLOOKUP(L59,受限情况!$A$3:$C$28,3,FALSE)),0),IFERROR(AND(H59&gt;=VLOOKUP(M59,受限情况!$A$3:$C$28,2,FALSE),H59&lt;=VLOOKUP(M59,受限情况!$A$3:$C$28,3,FALSE)),0),IFERROR(AND(H59&gt;=VLOOKUP(N59,受限情况!$A$3:$C$28,2,FALSE),H59&lt;=VLOOKUP(N59,受限情况!$A$3:$C$28,3,FALSE)),0),IFERROR(AND(H59&gt;=VLOOKUP(O59,受限情况!$A$3:$C$28,2,FALSE),H59&lt;=VLOOKUP(O59,受限情况!$A$3:$C$28,3,FALSE)),0))=TRUE,"错误","正确")</f>
        <v>正确</v>
      </c>
      <c r="S59" s="123" t="str">
        <f>IF((IF(ISERROR(VLOOKUP(J59,注销!I:I,1,FALSE)),0,1)+IF(ISERROR(VLOOKUP(J59,注销!J:J,1,FALSE)),0,1))&gt;0,"注销","没有")</f>
        <v>没有</v>
      </c>
      <c r="T59" s="123" t="str">
        <f>IF((IF(ISERROR(VLOOKUP(J59,注销!I:I,1,FALSE)),0,1)+IF(ISERROR(VLOOKUP(J59,注销!J:J,1,FALSE)),0,1))&gt;0,"注销","没有")</f>
        <v>没有</v>
      </c>
      <c r="U59" s="10" t="str">
        <f>IF(IF(ISERROR(VLOOKUP(J59,J$1:J58,1,FALSE)),0,1)+IF(ISERROR(VLOOKUP(J59,K$1:K58,1,FALSE)),0,1),"已有","没有")</f>
        <v>没有</v>
      </c>
      <c r="W59" s="9"/>
      <c r="X59" s="9"/>
      <c r="Y59" s="9"/>
    </row>
    <row r="60" spans="1:25" s="7" customFormat="1">
      <c r="A60" s="126">
        <v>57</v>
      </c>
      <c r="B60" s="126" t="s">
        <v>485</v>
      </c>
      <c r="C60" s="56" t="s">
        <v>22</v>
      </c>
      <c r="D60" s="42" t="s">
        <v>479</v>
      </c>
      <c r="E60" s="126">
        <v>14</v>
      </c>
      <c r="F60" s="68">
        <v>40344</v>
      </c>
      <c r="G60" s="126" t="s">
        <v>595</v>
      </c>
      <c r="H60" s="68"/>
      <c r="I60" s="126"/>
      <c r="J60" s="137" t="str">
        <f t="shared" si="6"/>
        <v>川航石家庄-西安</v>
      </c>
      <c r="K60" s="124" t="str">
        <f t="shared" si="7"/>
        <v>川航西安-石家庄</v>
      </c>
      <c r="L60" s="167" t="str">
        <f t="shared" si="8"/>
        <v>石家庄</v>
      </c>
      <c r="M60" s="167" t="str">
        <f t="shared" si="9"/>
        <v>西安</v>
      </c>
      <c r="N60" s="167" t="str">
        <f t="shared" si="10"/>
        <v/>
      </c>
      <c r="O60" s="167" t="str">
        <f t="shared" si="11"/>
        <v/>
      </c>
      <c r="P60" s="167" t="str">
        <f>IF(ISERROR(OR(IFERROR(VLOOKUP(B60,受限情况!$G$3:$G$30,1,FALSE),0),IFERROR(VLOOKUP(L60,受限情况!$A$3:$A$28,1,FALSE),0),IFERROR(VLOOKUP(M60,受限情况!$A$3:$A$28,1,FALSE),0),IFERROR(VLOOKUP(N60,受限情况!$A$3:$A$28,1,FALSE),0),IFERROR(VLOOKUP(O60,受限情况!$A$3:$A$28,1,FALSE),0))),"受限","不限")</f>
        <v>不限</v>
      </c>
      <c r="Q60" s="122" t="str">
        <f>IFERROR(IF(AND(H60&gt;=VLOOKUP(B60,受限情况!$G$3:$I$28,2,FALSE),H60&lt;=VLOOKUP(B60,受限情况!$G$3:$I$28,3,FALSE))=TRUE,"错误","正确"),"正确")</f>
        <v>正确</v>
      </c>
      <c r="R60" s="124" t="str">
        <f>IF(OR(IFERROR(AND(H60&gt;=VLOOKUP(L60,受限情况!$A$3:$C$28,2,FALSE),H60&lt;=VLOOKUP(L60,受限情况!$A$3:$C$28,3,FALSE)),0),IFERROR(AND(H60&gt;=VLOOKUP(M60,受限情况!$A$3:$C$28,2,FALSE),H60&lt;=VLOOKUP(M60,受限情况!$A$3:$C$28,3,FALSE)),0),IFERROR(AND(H60&gt;=VLOOKUP(N60,受限情况!$A$3:$C$28,2,FALSE),H60&lt;=VLOOKUP(N60,受限情况!$A$3:$C$28,3,FALSE)),0),IFERROR(AND(H60&gt;=VLOOKUP(O60,受限情况!$A$3:$C$28,2,FALSE),H60&lt;=VLOOKUP(O60,受限情况!$A$3:$C$28,3,FALSE)),0))=TRUE,"错误","正确")</f>
        <v>正确</v>
      </c>
      <c r="S60" s="123" t="str">
        <f>IF((IF(ISERROR(VLOOKUP(J60,注销!I:I,1,FALSE)),0,1)+IF(ISERROR(VLOOKUP(J60,注销!J:J,1,FALSE)),0,1))&gt;0,"注销","没有")</f>
        <v>注销</v>
      </c>
      <c r="T60" s="123" t="str">
        <f>IF((IF(ISERROR(VLOOKUP(J60,注销!I:I,1,FALSE)),0,1)+IF(ISERROR(VLOOKUP(J60,注销!J:J,1,FALSE)),0,1))&gt;0,"注销","没有")</f>
        <v>注销</v>
      </c>
      <c r="U60" s="10" t="str">
        <f>IF(IF(ISERROR(VLOOKUP(J60,J$1:J59,1,FALSE)),0,1)+IF(ISERROR(VLOOKUP(J60,K$1:K59,1,FALSE)),0,1),"已有","没有")</f>
        <v>没有</v>
      </c>
      <c r="W60" s="9"/>
      <c r="X60" s="9"/>
      <c r="Y60" s="9"/>
    </row>
    <row r="61" spans="1:25" s="7" customFormat="1">
      <c r="A61" s="126">
        <v>58</v>
      </c>
      <c r="B61" s="126" t="s">
        <v>482</v>
      </c>
      <c r="C61" s="56" t="s">
        <v>1024</v>
      </c>
      <c r="D61" s="42" t="s">
        <v>479</v>
      </c>
      <c r="E61" s="126">
        <v>12</v>
      </c>
      <c r="F61" s="68">
        <v>40354</v>
      </c>
      <c r="G61" s="126" t="s">
        <v>596</v>
      </c>
      <c r="H61" s="68"/>
      <c r="I61" s="126"/>
      <c r="J61" s="137" t="str">
        <f t="shared" si="6"/>
        <v>东航石家庄-长沙-贵阳</v>
      </c>
      <c r="K61" s="124" t="str">
        <f t="shared" si="7"/>
        <v>东航贵阳-长沙-石家庄</v>
      </c>
      <c r="L61" s="167" t="str">
        <f t="shared" si="8"/>
        <v>石家庄</v>
      </c>
      <c r="M61" s="167" t="str">
        <f t="shared" si="9"/>
        <v>长沙</v>
      </c>
      <c r="N61" s="167" t="str">
        <f t="shared" si="10"/>
        <v>贵阳</v>
      </c>
      <c r="O61" s="167" t="str">
        <f t="shared" si="11"/>
        <v/>
      </c>
      <c r="P61" s="167" t="str">
        <f>IF(ISERROR(OR(IFERROR(VLOOKUP(B61,受限情况!$G$3:$G$30,1,FALSE),0),IFERROR(VLOOKUP(L61,受限情况!$A$3:$A$28,1,FALSE),0),IFERROR(VLOOKUP(M61,受限情况!$A$3:$A$28,1,FALSE),0),IFERROR(VLOOKUP(N61,受限情况!$A$3:$A$28,1,FALSE),0),IFERROR(VLOOKUP(O61,受限情况!$A$3:$A$28,1,FALSE),0))),"受限","不限")</f>
        <v>不限</v>
      </c>
      <c r="Q61" s="122" t="str">
        <f>IFERROR(IF(AND(H61&gt;=VLOOKUP(B61,受限情况!$G$3:$I$28,2,FALSE),H61&lt;=VLOOKUP(B61,受限情况!$G$3:$I$28,3,FALSE))=TRUE,"错误","正确"),"正确")</f>
        <v>正确</v>
      </c>
      <c r="R61" s="124" t="str">
        <f>IF(OR(IFERROR(AND(H61&gt;=VLOOKUP(L61,受限情况!$A$3:$C$28,2,FALSE),H61&lt;=VLOOKUP(L61,受限情况!$A$3:$C$28,3,FALSE)),0),IFERROR(AND(H61&gt;=VLOOKUP(M61,受限情况!$A$3:$C$28,2,FALSE),H61&lt;=VLOOKUP(M61,受限情况!$A$3:$C$28,3,FALSE)),0),IFERROR(AND(H61&gt;=VLOOKUP(N61,受限情况!$A$3:$C$28,2,FALSE),H61&lt;=VLOOKUP(N61,受限情况!$A$3:$C$28,3,FALSE)),0),IFERROR(AND(H61&gt;=VLOOKUP(O61,受限情况!$A$3:$C$28,2,FALSE),H61&lt;=VLOOKUP(O61,受限情况!$A$3:$C$28,3,FALSE)),0))=TRUE,"错误","正确")</f>
        <v>正确</v>
      </c>
      <c r="S61" s="123" t="str">
        <f>IF((IF(ISERROR(VLOOKUP(J61,注销!I:I,1,FALSE)),0,1)+IF(ISERROR(VLOOKUP(J61,注销!J:J,1,FALSE)),0,1))&gt;0,"注销","没有")</f>
        <v>没有</v>
      </c>
      <c r="T61" s="123" t="str">
        <f>IF((IF(ISERROR(VLOOKUP(J61,注销!I:I,1,FALSE)),0,1)+IF(ISERROR(VLOOKUP(J61,注销!J:J,1,FALSE)),0,1))&gt;0,"注销","没有")</f>
        <v>没有</v>
      </c>
      <c r="U61" s="10" t="str">
        <f>IF(IF(ISERROR(VLOOKUP(J61,J$1:J60,1,FALSE)),0,1)+IF(ISERROR(VLOOKUP(J61,K$1:K60,1,FALSE)),0,1),"已有","没有")</f>
        <v>没有</v>
      </c>
      <c r="W61" s="9"/>
      <c r="X61" s="9"/>
      <c r="Y61" s="9"/>
    </row>
    <row r="62" spans="1:25" s="7" customFormat="1">
      <c r="A62" s="126">
        <v>59</v>
      </c>
      <c r="B62" s="126" t="s">
        <v>482</v>
      </c>
      <c r="C62" s="56" t="s">
        <v>322</v>
      </c>
      <c r="D62" s="42" t="s">
        <v>479</v>
      </c>
      <c r="E62" s="126">
        <v>14</v>
      </c>
      <c r="F62" s="68">
        <v>40354</v>
      </c>
      <c r="G62" s="126" t="s">
        <v>596</v>
      </c>
      <c r="H62" s="68"/>
      <c r="I62" s="126"/>
      <c r="J62" s="137" t="str">
        <f t="shared" si="6"/>
        <v>东航石家庄-西安-乌鲁木齐</v>
      </c>
      <c r="K62" s="124" t="str">
        <f t="shared" si="7"/>
        <v>东航乌鲁木齐-西安-石家庄</v>
      </c>
      <c r="L62" s="167" t="str">
        <f t="shared" si="8"/>
        <v>石家庄</v>
      </c>
      <c r="M62" s="167" t="str">
        <f t="shared" si="9"/>
        <v>西安</v>
      </c>
      <c r="N62" s="167" t="str">
        <f t="shared" si="10"/>
        <v>乌鲁木齐</v>
      </c>
      <c r="O62" s="167" t="str">
        <f t="shared" si="11"/>
        <v/>
      </c>
      <c r="P62" s="167" t="str">
        <f>IF(ISERROR(OR(IFERROR(VLOOKUP(B62,受限情况!$G$3:$G$30,1,FALSE),0),IFERROR(VLOOKUP(L62,受限情况!$A$3:$A$28,1,FALSE),0),IFERROR(VLOOKUP(M62,受限情况!$A$3:$A$28,1,FALSE),0),IFERROR(VLOOKUP(N62,受限情况!$A$3:$A$28,1,FALSE),0),IFERROR(VLOOKUP(O62,受限情况!$A$3:$A$28,1,FALSE),0))),"受限","不限")</f>
        <v>不限</v>
      </c>
      <c r="Q62" s="122" t="str">
        <f>IFERROR(IF(AND(H62&gt;=VLOOKUP(B62,受限情况!$G$3:$I$28,2,FALSE),H62&lt;=VLOOKUP(B62,受限情况!$G$3:$I$28,3,FALSE))=TRUE,"错误","正确"),"正确")</f>
        <v>正确</v>
      </c>
      <c r="R62" s="124" t="str">
        <f>IF(OR(IFERROR(AND(H62&gt;=VLOOKUP(L62,受限情况!$A$3:$C$28,2,FALSE),H62&lt;=VLOOKUP(L62,受限情况!$A$3:$C$28,3,FALSE)),0),IFERROR(AND(H62&gt;=VLOOKUP(M62,受限情况!$A$3:$C$28,2,FALSE),H62&lt;=VLOOKUP(M62,受限情况!$A$3:$C$28,3,FALSE)),0),IFERROR(AND(H62&gt;=VLOOKUP(N62,受限情况!$A$3:$C$28,2,FALSE),H62&lt;=VLOOKUP(N62,受限情况!$A$3:$C$28,3,FALSE)),0),IFERROR(AND(H62&gt;=VLOOKUP(O62,受限情况!$A$3:$C$28,2,FALSE),H62&lt;=VLOOKUP(O62,受限情况!$A$3:$C$28,3,FALSE)),0))=TRUE,"错误","正确")</f>
        <v>正确</v>
      </c>
      <c r="S62" s="123" t="str">
        <f>IF((IF(ISERROR(VLOOKUP(J62,注销!I:I,1,FALSE)),0,1)+IF(ISERROR(VLOOKUP(J62,注销!J:J,1,FALSE)),0,1))&gt;0,"注销","没有")</f>
        <v>没有</v>
      </c>
      <c r="T62" s="123" t="str">
        <f>IF((IF(ISERROR(VLOOKUP(J62,注销!I:I,1,FALSE)),0,1)+IF(ISERROR(VLOOKUP(J62,注销!J:J,1,FALSE)),0,1))&gt;0,"注销","没有")</f>
        <v>没有</v>
      </c>
      <c r="U62" s="10" t="str">
        <f>IF(IF(ISERROR(VLOOKUP(J62,J$1:J61,1,FALSE)),0,1)+IF(ISERROR(VLOOKUP(J62,K$1:K61,1,FALSE)),0,1),"已有","没有")</f>
        <v>没有</v>
      </c>
      <c r="W62" s="9"/>
      <c r="X62" s="9"/>
      <c r="Y62" s="9"/>
    </row>
    <row r="63" spans="1:25" s="7" customFormat="1">
      <c r="A63" s="126">
        <v>60</v>
      </c>
      <c r="B63" s="126" t="s">
        <v>482</v>
      </c>
      <c r="C63" s="56" t="s">
        <v>1025</v>
      </c>
      <c r="D63" s="42" t="s">
        <v>479</v>
      </c>
      <c r="E63" s="126">
        <v>14</v>
      </c>
      <c r="F63" s="68">
        <v>40354</v>
      </c>
      <c r="G63" s="126" t="s">
        <v>596</v>
      </c>
      <c r="H63" s="68"/>
      <c r="I63" s="126"/>
      <c r="J63" s="137" t="str">
        <f t="shared" si="6"/>
        <v>东航太原-南京-厦门</v>
      </c>
      <c r="K63" s="124" t="str">
        <f t="shared" si="7"/>
        <v>东航厦门-南京-太原</v>
      </c>
      <c r="L63" s="167" t="str">
        <f t="shared" si="8"/>
        <v>太原</v>
      </c>
      <c r="M63" s="167" t="str">
        <f t="shared" si="9"/>
        <v>南京</v>
      </c>
      <c r="N63" s="167" t="str">
        <f t="shared" si="10"/>
        <v>厦门</v>
      </c>
      <c r="O63" s="167" t="str">
        <f t="shared" si="11"/>
        <v/>
      </c>
      <c r="P63" s="167" t="str">
        <f>IF(ISERROR(OR(IFERROR(VLOOKUP(B63,受限情况!$G$3:$G$30,1,FALSE),0),IFERROR(VLOOKUP(L63,受限情况!$A$3:$A$28,1,FALSE),0),IFERROR(VLOOKUP(M63,受限情况!$A$3:$A$28,1,FALSE),0),IFERROR(VLOOKUP(N63,受限情况!$A$3:$A$28,1,FALSE),0),IFERROR(VLOOKUP(O63,受限情况!$A$3:$A$28,1,FALSE),0))),"受限","不限")</f>
        <v>不限</v>
      </c>
      <c r="Q63" s="122" t="str">
        <f>IFERROR(IF(AND(H63&gt;=VLOOKUP(B63,受限情况!$G$3:$I$28,2,FALSE),H63&lt;=VLOOKUP(B63,受限情况!$G$3:$I$28,3,FALSE))=TRUE,"错误","正确"),"正确")</f>
        <v>正确</v>
      </c>
      <c r="R63" s="124" t="str">
        <f>IF(OR(IFERROR(AND(H63&gt;=VLOOKUP(L63,受限情况!$A$3:$C$28,2,FALSE),H63&lt;=VLOOKUP(L63,受限情况!$A$3:$C$28,3,FALSE)),0),IFERROR(AND(H63&gt;=VLOOKUP(M63,受限情况!$A$3:$C$28,2,FALSE),H63&lt;=VLOOKUP(M63,受限情况!$A$3:$C$28,3,FALSE)),0),IFERROR(AND(H63&gt;=VLOOKUP(N63,受限情况!$A$3:$C$28,2,FALSE),H63&lt;=VLOOKUP(N63,受限情况!$A$3:$C$28,3,FALSE)),0),IFERROR(AND(H63&gt;=VLOOKUP(O63,受限情况!$A$3:$C$28,2,FALSE),H63&lt;=VLOOKUP(O63,受限情况!$A$3:$C$28,3,FALSE)),0))=TRUE,"错误","正确")</f>
        <v>正确</v>
      </c>
      <c r="S63" s="123" t="str">
        <f>IF((IF(ISERROR(VLOOKUP(J63,注销!I:I,1,FALSE)),0,1)+IF(ISERROR(VLOOKUP(J63,注销!J:J,1,FALSE)),0,1))&gt;0,"注销","没有")</f>
        <v>没有</v>
      </c>
      <c r="T63" s="123" t="str">
        <f>IF((IF(ISERROR(VLOOKUP(J63,注销!I:I,1,FALSE)),0,1)+IF(ISERROR(VLOOKUP(J63,注销!J:J,1,FALSE)),0,1))&gt;0,"注销","没有")</f>
        <v>没有</v>
      </c>
      <c r="U63" s="10" t="str">
        <f>IF(IF(ISERROR(VLOOKUP(J63,J$1:J62,1,FALSE)),0,1)+IF(ISERROR(VLOOKUP(J63,K$1:K62,1,FALSE)),0,1),"已有","没有")</f>
        <v>没有</v>
      </c>
      <c r="W63" s="9"/>
      <c r="X63" s="9"/>
      <c r="Y63" s="9"/>
    </row>
    <row r="64" spans="1:25" s="7" customFormat="1">
      <c r="A64" s="126">
        <v>61</v>
      </c>
      <c r="B64" s="126" t="s">
        <v>1329</v>
      </c>
      <c r="C64" s="56" t="s">
        <v>236</v>
      </c>
      <c r="D64" s="42" t="s">
        <v>479</v>
      </c>
      <c r="E64" s="126">
        <v>14</v>
      </c>
      <c r="F64" s="68">
        <v>40359</v>
      </c>
      <c r="G64" s="126" t="s">
        <v>597</v>
      </c>
      <c r="H64" s="68"/>
      <c r="I64" s="126"/>
      <c r="J64" s="137" t="str">
        <f t="shared" si="6"/>
        <v>河北石家庄-呼和浩特</v>
      </c>
      <c r="K64" s="124" t="str">
        <f t="shared" si="7"/>
        <v>河北呼和浩特-石家庄</v>
      </c>
      <c r="L64" s="167" t="str">
        <f t="shared" si="8"/>
        <v>石家庄</v>
      </c>
      <c r="M64" s="167" t="str">
        <f t="shared" si="9"/>
        <v>呼和浩特</v>
      </c>
      <c r="N64" s="167" t="str">
        <f t="shared" si="10"/>
        <v/>
      </c>
      <c r="O64" s="167" t="str">
        <f t="shared" si="11"/>
        <v/>
      </c>
      <c r="P64" s="167" t="str">
        <f>IF(ISERROR(OR(IFERROR(VLOOKUP(B64,受限情况!$G$3:$G$30,1,FALSE),0),IFERROR(VLOOKUP(L64,受限情况!$A$3:$A$28,1,FALSE),0),IFERROR(VLOOKUP(M64,受限情况!$A$3:$A$28,1,FALSE),0),IFERROR(VLOOKUP(N64,受限情况!$A$3:$A$28,1,FALSE),0),IFERROR(VLOOKUP(O64,受限情况!$A$3:$A$28,1,FALSE),0))),"受限","不限")</f>
        <v>不限</v>
      </c>
      <c r="Q64" s="122" t="str">
        <f>IFERROR(IF(AND(H64&gt;=VLOOKUP(B64,受限情况!$G$3:$I$28,2,FALSE),H64&lt;=VLOOKUP(B64,受限情况!$G$3:$I$28,3,FALSE))=TRUE,"错误","正确"),"正确")</f>
        <v>正确</v>
      </c>
      <c r="R64" s="124" t="str">
        <f>IF(OR(IFERROR(AND(H64&gt;=VLOOKUP(L64,受限情况!$A$3:$C$28,2,FALSE),H64&lt;=VLOOKUP(L64,受限情况!$A$3:$C$28,3,FALSE)),0),IFERROR(AND(H64&gt;=VLOOKUP(M64,受限情况!$A$3:$C$28,2,FALSE),H64&lt;=VLOOKUP(M64,受限情况!$A$3:$C$28,3,FALSE)),0),IFERROR(AND(H64&gt;=VLOOKUP(N64,受限情况!$A$3:$C$28,2,FALSE),H64&lt;=VLOOKUP(N64,受限情况!$A$3:$C$28,3,FALSE)),0),IFERROR(AND(H64&gt;=VLOOKUP(O64,受限情况!$A$3:$C$28,2,FALSE),H64&lt;=VLOOKUP(O64,受限情况!$A$3:$C$28,3,FALSE)),0))=TRUE,"错误","正确")</f>
        <v>正确</v>
      </c>
      <c r="S64" s="123" t="str">
        <f>IF((IF(ISERROR(VLOOKUP(J64,注销!I:I,1,FALSE)),0,1)+IF(ISERROR(VLOOKUP(J64,注销!J:J,1,FALSE)),0,1))&gt;0,"注销","没有")</f>
        <v>注销</v>
      </c>
      <c r="T64" s="123" t="str">
        <f>IF((IF(ISERROR(VLOOKUP(J64,注销!I:I,1,FALSE)),0,1)+IF(ISERROR(VLOOKUP(J64,注销!J:J,1,FALSE)),0,1))&gt;0,"注销","没有")</f>
        <v>注销</v>
      </c>
      <c r="U64" s="10" t="str">
        <f>IF(IF(ISERROR(VLOOKUP(J64,J$1:J63,1,FALSE)),0,1)+IF(ISERROR(VLOOKUP(J64,K$1:K63,1,FALSE)),0,1),"已有","没有")</f>
        <v>没有</v>
      </c>
      <c r="W64" s="9"/>
      <c r="X64" s="9"/>
      <c r="Y64" s="9"/>
    </row>
    <row r="65" spans="1:25" s="7" customFormat="1">
      <c r="A65" s="126">
        <v>62</v>
      </c>
      <c r="B65" s="126" t="s">
        <v>1329</v>
      </c>
      <c r="C65" s="56" t="s">
        <v>306</v>
      </c>
      <c r="D65" s="42" t="s">
        <v>479</v>
      </c>
      <c r="E65" s="126">
        <v>14</v>
      </c>
      <c r="F65" s="68">
        <v>40360</v>
      </c>
      <c r="G65" s="126" t="s">
        <v>597</v>
      </c>
      <c r="H65" s="68"/>
      <c r="I65" s="126"/>
      <c r="J65" s="137" t="str">
        <f t="shared" si="6"/>
        <v>河北石家庄-合肥-桂林</v>
      </c>
      <c r="K65" s="124" t="str">
        <f t="shared" si="7"/>
        <v>河北桂林-合肥-石家庄</v>
      </c>
      <c r="L65" s="167" t="str">
        <f t="shared" si="8"/>
        <v>石家庄</v>
      </c>
      <c r="M65" s="167" t="str">
        <f t="shared" si="9"/>
        <v>合肥</v>
      </c>
      <c r="N65" s="167" t="str">
        <f t="shared" si="10"/>
        <v>桂林</v>
      </c>
      <c r="O65" s="167" t="str">
        <f t="shared" si="11"/>
        <v/>
      </c>
      <c r="P65" s="167" t="str">
        <f>IF(ISERROR(OR(IFERROR(VLOOKUP(B65,受限情况!$G$3:$G$30,1,FALSE),0),IFERROR(VLOOKUP(L65,受限情况!$A$3:$A$28,1,FALSE),0),IFERROR(VLOOKUP(M65,受限情况!$A$3:$A$28,1,FALSE),0),IFERROR(VLOOKUP(N65,受限情况!$A$3:$A$28,1,FALSE),0),IFERROR(VLOOKUP(O65,受限情况!$A$3:$A$28,1,FALSE),0))),"受限","不限")</f>
        <v>不限</v>
      </c>
      <c r="Q65" s="122" t="str">
        <f>IFERROR(IF(AND(H65&gt;=VLOOKUP(B65,受限情况!$G$3:$I$28,2,FALSE),H65&lt;=VLOOKUP(B65,受限情况!$G$3:$I$28,3,FALSE))=TRUE,"错误","正确"),"正确")</f>
        <v>正确</v>
      </c>
      <c r="R65" s="124" t="str">
        <f>IF(OR(IFERROR(AND(H65&gt;=VLOOKUP(L65,受限情况!$A$3:$C$28,2,FALSE),H65&lt;=VLOOKUP(L65,受限情况!$A$3:$C$28,3,FALSE)),0),IFERROR(AND(H65&gt;=VLOOKUP(M65,受限情况!$A$3:$C$28,2,FALSE),H65&lt;=VLOOKUP(M65,受限情况!$A$3:$C$28,3,FALSE)),0),IFERROR(AND(H65&gt;=VLOOKUP(N65,受限情况!$A$3:$C$28,2,FALSE),H65&lt;=VLOOKUP(N65,受限情况!$A$3:$C$28,3,FALSE)),0),IFERROR(AND(H65&gt;=VLOOKUP(O65,受限情况!$A$3:$C$28,2,FALSE),H65&lt;=VLOOKUP(O65,受限情况!$A$3:$C$28,3,FALSE)),0))=TRUE,"错误","正确")</f>
        <v>正确</v>
      </c>
      <c r="S65" s="123" t="str">
        <f>IF((IF(ISERROR(VLOOKUP(J65,注销!I:I,1,FALSE)),0,1)+IF(ISERROR(VLOOKUP(J65,注销!J:J,1,FALSE)),0,1))&gt;0,"注销","没有")</f>
        <v>注销</v>
      </c>
      <c r="T65" s="123" t="str">
        <f>IF((IF(ISERROR(VLOOKUP(J65,注销!I:I,1,FALSE)),0,1)+IF(ISERROR(VLOOKUP(J65,注销!J:J,1,FALSE)),0,1))&gt;0,"注销","没有")</f>
        <v>注销</v>
      </c>
      <c r="U65" s="10" t="str">
        <f>IF(IF(ISERROR(VLOOKUP(J65,J$1:J64,1,FALSE)),0,1)+IF(ISERROR(VLOOKUP(J65,K$1:K64,1,FALSE)),0,1),"已有","没有")</f>
        <v>没有</v>
      </c>
      <c r="W65" s="9"/>
      <c r="X65" s="9"/>
      <c r="Y65" s="9"/>
    </row>
    <row r="66" spans="1:25" s="7" customFormat="1">
      <c r="A66" s="126">
        <v>63</v>
      </c>
      <c r="B66" s="126" t="s">
        <v>1327</v>
      </c>
      <c r="C66" s="56" t="s">
        <v>993</v>
      </c>
      <c r="D66" s="42" t="s">
        <v>479</v>
      </c>
      <c r="E66" s="126">
        <v>14</v>
      </c>
      <c r="F66" s="68">
        <v>40360</v>
      </c>
      <c r="G66" s="126" t="s">
        <v>598</v>
      </c>
      <c r="H66" s="68"/>
      <c r="I66" s="126"/>
      <c r="J66" s="137" t="str">
        <f t="shared" si="6"/>
        <v>奥凯天津-石家庄</v>
      </c>
      <c r="K66" s="124" t="str">
        <f t="shared" si="7"/>
        <v>奥凯石家庄-天津</v>
      </c>
      <c r="L66" s="167" t="str">
        <f t="shared" si="8"/>
        <v>天津</v>
      </c>
      <c r="M66" s="167" t="str">
        <f t="shared" si="9"/>
        <v>石家庄</v>
      </c>
      <c r="N66" s="167" t="str">
        <f t="shared" si="10"/>
        <v/>
      </c>
      <c r="O66" s="167" t="str">
        <f t="shared" si="11"/>
        <v/>
      </c>
      <c r="P66" s="167" t="str">
        <f>IF(ISERROR(OR(IFERROR(VLOOKUP(B66,受限情况!$G$3:$G$30,1,FALSE),0),IFERROR(VLOOKUP(L66,受限情况!$A$3:$A$28,1,FALSE),0),IFERROR(VLOOKUP(M66,受限情况!$A$3:$A$28,1,FALSE),0),IFERROR(VLOOKUP(N66,受限情况!$A$3:$A$28,1,FALSE),0),IFERROR(VLOOKUP(O66,受限情况!$A$3:$A$28,1,FALSE),0))),"受限","不限")</f>
        <v>不限</v>
      </c>
      <c r="Q66" s="122" t="str">
        <f>IFERROR(IF(AND(H66&gt;=VLOOKUP(B66,受限情况!$G$3:$I$28,2,FALSE),H66&lt;=VLOOKUP(B66,受限情况!$G$3:$I$28,3,FALSE))=TRUE,"错误","正确"),"正确")</f>
        <v>正确</v>
      </c>
      <c r="R66" s="124" t="str">
        <f>IF(OR(IFERROR(AND(H66&gt;=VLOOKUP(L66,受限情况!$A$3:$C$28,2,FALSE),H66&lt;=VLOOKUP(L66,受限情况!$A$3:$C$28,3,FALSE)),0),IFERROR(AND(H66&gt;=VLOOKUP(M66,受限情况!$A$3:$C$28,2,FALSE),H66&lt;=VLOOKUP(M66,受限情况!$A$3:$C$28,3,FALSE)),0),IFERROR(AND(H66&gt;=VLOOKUP(N66,受限情况!$A$3:$C$28,2,FALSE),H66&lt;=VLOOKUP(N66,受限情况!$A$3:$C$28,3,FALSE)),0),IFERROR(AND(H66&gt;=VLOOKUP(O66,受限情况!$A$3:$C$28,2,FALSE),H66&lt;=VLOOKUP(O66,受限情况!$A$3:$C$28,3,FALSE)),0))=TRUE,"错误","正确")</f>
        <v>正确</v>
      </c>
      <c r="S66" s="123" t="str">
        <f>IF((IF(ISERROR(VLOOKUP(J66,注销!I:I,1,FALSE)),0,1)+IF(ISERROR(VLOOKUP(J66,注销!J:J,1,FALSE)),0,1))&gt;0,"注销","没有")</f>
        <v>没有</v>
      </c>
      <c r="T66" s="123" t="str">
        <f>IF((IF(ISERROR(VLOOKUP(J66,注销!I:I,1,FALSE)),0,1)+IF(ISERROR(VLOOKUP(J66,注销!J:J,1,FALSE)),0,1))&gt;0,"注销","没有")</f>
        <v>没有</v>
      </c>
      <c r="U66" s="10" t="str">
        <f>IF(IF(ISERROR(VLOOKUP(J66,J$1:J65,1,FALSE)),0,1)+IF(ISERROR(VLOOKUP(J66,K$1:K65,1,FALSE)),0,1),"已有","没有")</f>
        <v>没有</v>
      </c>
      <c r="W66" s="9"/>
      <c r="X66" s="9"/>
      <c r="Y66" s="9"/>
    </row>
    <row r="67" spans="1:25" s="7" customFormat="1">
      <c r="A67" s="126">
        <v>64</v>
      </c>
      <c r="B67" s="126" t="s">
        <v>482</v>
      </c>
      <c r="C67" s="56" t="s">
        <v>1026</v>
      </c>
      <c r="D67" s="42" t="s">
        <v>479</v>
      </c>
      <c r="E67" s="126">
        <v>4</v>
      </c>
      <c r="F67" s="68">
        <v>40379</v>
      </c>
      <c r="G67" s="126" t="s">
        <v>599</v>
      </c>
      <c r="H67" s="68"/>
      <c r="I67" s="126"/>
      <c r="J67" s="137" t="str">
        <f t="shared" si="6"/>
        <v>东航石家庄-西安-库尔勒</v>
      </c>
      <c r="K67" s="124" t="str">
        <f t="shared" si="7"/>
        <v>东航库尔勒-西安-石家庄</v>
      </c>
      <c r="L67" s="167" t="str">
        <f t="shared" si="8"/>
        <v>石家庄</v>
      </c>
      <c r="M67" s="167" t="str">
        <f t="shared" si="9"/>
        <v>西安</v>
      </c>
      <c r="N67" s="167" t="str">
        <f t="shared" si="10"/>
        <v>库尔勒</v>
      </c>
      <c r="O67" s="167" t="str">
        <f t="shared" si="11"/>
        <v/>
      </c>
      <c r="P67" s="167" t="str">
        <f>IF(ISERROR(OR(IFERROR(VLOOKUP(B67,受限情况!$G$3:$G$30,1,FALSE),0),IFERROR(VLOOKUP(L67,受限情况!$A$3:$A$28,1,FALSE),0),IFERROR(VLOOKUP(M67,受限情况!$A$3:$A$28,1,FALSE),0),IFERROR(VLOOKUP(N67,受限情况!$A$3:$A$28,1,FALSE),0),IFERROR(VLOOKUP(O67,受限情况!$A$3:$A$28,1,FALSE),0))),"受限","不限")</f>
        <v>不限</v>
      </c>
      <c r="Q67" s="122" t="str">
        <f>IFERROR(IF(AND(H67&gt;=VLOOKUP(B67,受限情况!$G$3:$I$28,2,FALSE),H67&lt;=VLOOKUP(B67,受限情况!$G$3:$I$28,3,FALSE))=TRUE,"错误","正确"),"正确")</f>
        <v>正确</v>
      </c>
      <c r="R67" s="124" t="str">
        <f>IF(OR(IFERROR(AND(H67&gt;=VLOOKUP(L67,受限情况!$A$3:$C$28,2,FALSE),H67&lt;=VLOOKUP(L67,受限情况!$A$3:$C$28,3,FALSE)),0),IFERROR(AND(H67&gt;=VLOOKUP(M67,受限情况!$A$3:$C$28,2,FALSE),H67&lt;=VLOOKUP(M67,受限情况!$A$3:$C$28,3,FALSE)),0),IFERROR(AND(H67&gt;=VLOOKUP(N67,受限情况!$A$3:$C$28,2,FALSE),H67&lt;=VLOOKUP(N67,受限情况!$A$3:$C$28,3,FALSE)),0),IFERROR(AND(H67&gt;=VLOOKUP(O67,受限情况!$A$3:$C$28,2,FALSE),H67&lt;=VLOOKUP(O67,受限情况!$A$3:$C$28,3,FALSE)),0))=TRUE,"错误","正确")</f>
        <v>正确</v>
      </c>
      <c r="S67" s="123" t="str">
        <f>IF((IF(ISERROR(VLOOKUP(J67,注销!I:I,1,FALSE)),0,1)+IF(ISERROR(VLOOKUP(J67,注销!J:J,1,FALSE)),0,1))&gt;0,"注销","没有")</f>
        <v>注销</v>
      </c>
      <c r="T67" s="123" t="str">
        <f>IF((IF(ISERROR(VLOOKUP(J67,注销!I:I,1,FALSE)),0,1)+IF(ISERROR(VLOOKUP(J67,注销!J:J,1,FALSE)),0,1))&gt;0,"注销","没有")</f>
        <v>注销</v>
      </c>
      <c r="U67" s="10" t="str">
        <f>IF(IF(ISERROR(VLOOKUP(J67,J$1:J66,1,FALSE)),0,1)+IF(ISERROR(VLOOKUP(J67,K$1:K66,1,FALSE)),0,1),"已有","没有")</f>
        <v>没有</v>
      </c>
      <c r="W67" s="9"/>
      <c r="X67" s="9"/>
      <c r="Y67" s="9"/>
    </row>
    <row r="68" spans="1:25" s="7" customFormat="1">
      <c r="A68" s="126">
        <v>65</v>
      </c>
      <c r="B68" s="126" t="s">
        <v>487</v>
      </c>
      <c r="C68" s="56" t="s">
        <v>520</v>
      </c>
      <c r="D68" s="42" t="s">
        <v>479</v>
      </c>
      <c r="E68" s="126">
        <v>14</v>
      </c>
      <c r="F68" s="68">
        <v>40375</v>
      </c>
      <c r="G68" s="126" t="s">
        <v>600</v>
      </c>
      <c r="H68" s="68"/>
      <c r="I68" s="126"/>
      <c r="J68" s="137" t="str">
        <f t="shared" ref="J68:J131" si="12">B68&amp;C68</f>
        <v>上航天津-昆明</v>
      </c>
      <c r="K68" s="124" t="str">
        <f t="shared" ref="K68:K131" si="13">B68&amp;O68&amp;IF(O68="",,"-")&amp;N68&amp;IF(N68="",,"-")&amp;M68&amp;IF(M68="",,"-")&amp;L68</f>
        <v>上航昆明-天津</v>
      </c>
      <c r="L68" s="167" t="str">
        <f t="shared" ref="L68:L131" si="14">TRIM(MID(SUBSTITUTE($C68,"-",REPT(" ",50)),COLUMN(A68)*50-49,50))</f>
        <v>天津</v>
      </c>
      <c r="M68" s="167" t="str">
        <f t="shared" ref="M68:M131" si="15">TRIM(MID(SUBSTITUTE($C68,"-",REPT(" ",50)),COLUMN(B68)*50-49,50))</f>
        <v>昆明</v>
      </c>
      <c r="N68" s="167" t="str">
        <f t="shared" ref="N68:N131" si="16">TRIM(MID(SUBSTITUTE($C68,"-",REPT(" ",50)),COLUMN(C68)*50-49,50))</f>
        <v/>
      </c>
      <c r="O68" s="167" t="str">
        <f t="shared" ref="O68:O131" si="17">TRIM(MID(SUBSTITUTE($C68,"-",REPT(" ",50)),COLUMN(D68)*50-49,50))</f>
        <v/>
      </c>
      <c r="P68" s="167" t="str">
        <f>IF(ISERROR(OR(IFERROR(VLOOKUP(B68,受限情况!$G$3:$G$30,1,FALSE),0),IFERROR(VLOOKUP(L68,受限情况!$A$3:$A$28,1,FALSE),0),IFERROR(VLOOKUP(M68,受限情况!$A$3:$A$28,1,FALSE),0),IFERROR(VLOOKUP(N68,受限情况!$A$3:$A$28,1,FALSE),0),IFERROR(VLOOKUP(O68,受限情况!$A$3:$A$28,1,FALSE),0))),"受限","不限")</f>
        <v>不限</v>
      </c>
      <c r="Q68" s="122" t="str">
        <f>IFERROR(IF(AND(H68&gt;=VLOOKUP(B68,受限情况!$G$3:$I$28,2,FALSE),H68&lt;=VLOOKUP(B68,受限情况!$G$3:$I$28,3,FALSE))=TRUE,"错误","正确"),"正确")</f>
        <v>正确</v>
      </c>
      <c r="R68" s="124" t="str">
        <f>IF(OR(IFERROR(AND(H68&gt;=VLOOKUP(L68,受限情况!$A$3:$C$28,2,FALSE),H68&lt;=VLOOKUP(L68,受限情况!$A$3:$C$28,3,FALSE)),0),IFERROR(AND(H68&gt;=VLOOKUP(M68,受限情况!$A$3:$C$28,2,FALSE),H68&lt;=VLOOKUP(M68,受限情况!$A$3:$C$28,3,FALSE)),0),IFERROR(AND(H68&gt;=VLOOKUP(N68,受限情况!$A$3:$C$28,2,FALSE),H68&lt;=VLOOKUP(N68,受限情况!$A$3:$C$28,3,FALSE)),0),IFERROR(AND(H68&gt;=VLOOKUP(O68,受限情况!$A$3:$C$28,2,FALSE),H68&lt;=VLOOKUP(O68,受限情况!$A$3:$C$28,3,FALSE)),0))=TRUE,"错误","正确")</f>
        <v>正确</v>
      </c>
      <c r="S68" s="123" t="str">
        <f>IF((IF(ISERROR(VLOOKUP(J68,注销!I:I,1,FALSE)),0,1)+IF(ISERROR(VLOOKUP(J68,注销!J:J,1,FALSE)),0,1))&gt;0,"注销","没有")</f>
        <v>注销</v>
      </c>
      <c r="T68" s="123" t="str">
        <f>IF((IF(ISERROR(VLOOKUP(J68,注销!I:I,1,FALSE)),0,1)+IF(ISERROR(VLOOKUP(J68,注销!J:J,1,FALSE)),0,1))&gt;0,"注销","没有")</f>
        <v>注销</v>
      </c>
      <c r="U68" s="10" t="str">
        <f>IF(IF(ISERROR(VLOOKUP(J68,J$1:J67,1,FALSE)),0,1)+IF(ISERROR(VLOOKUP(J68,K$1:K67,1,FALSE)),0,1),"已有","没有")</f>
        <v>没有</v>
      </c>
      <c r="W68" s="9"/>
      <c r="X68" s="9"/>
      <c r="Y68" s="9"/>
    </row>
    <row r="69" spans="1:25" s="7" customFormat="1">
      <c r="A69" s="126">
        <v>66</v>
      </c>
      <c r="B69" s="126" t="s">
        <v>1329</v>
      </c>
      <c r="C69" s="56" t="s">
        <v>515</v>
      </c>
      <c r="D69" s="42" t="s">
        <v>479</v>
      </c>
      <c r="E69" s="126">
        <v>28</v>
      </c>
      <c r="F69" s="68">
        <v>40372</v>
      </c>
      <c r="G69" s="126" t="s">
        <v>601</v>
      </c>
      <c r="H69" s="68"/>
      <c r="I69" s="126"/>
      <c r="J69" s="137" t="str">
        <f t="shared" si="12"/>
        <v>河北石家庄-唐山</v>
      </c>
      <c r="K69" s="124" t="str">
        <f t="shared" si="13"/>
        <v>河北唐山-石家庄</v>
      </c>
      <c r="L69" s="167" t="str">
        <f t="shared" si="14"/>
        <v>石家庄</v>
      </c>
      <c r="M69" s="167" t="str">
        <f t="shared" si="15"/>
        <v>唐山</v>
      </c>
      <c r="N69" s="167" t="str">
        <f t="shared" si="16"/>
        <v/>
      </c>
      <c r="O69" s="167" t="str">
        <f t="shared" si="17"/>
        <v/>
      </c>
      <c r="P69" s="167" t="str">
        <f>IF(ISERROR(OR(IFERROR(VLOOKUP(B69,受限情况!$G$3:$G$30,1,FALSE),0),IFERROR(VLOOKUP(L69,受限情况!$A$3:$A$28,1,FALSE),0),IFERROR(VLOOKUP(M69,受限情况!$A$3:$A$28,1,FALSE),0),IFERROR(VLOOKUP(N69,受限情况!$A$3:$A$28,1,FALSE),0),IFERROR(VLOOKUP(O69,受限情况!$A$3:$A$28,1,FALSE),0))),"受限","不限")</f>
        <v>不限</v>
      </c>
      <c r="Q69" s="122" t="str">
        <f>IFERROR(IF(AND(H69&gt;=VLOOKUP(B69,受限情况!$G$3:$I$28,2,FALSE),H69&lt;=VLOOKUP(B69,受限情况!$G$3:$I$28,3,FALSE))=TRUE,"错误","正确"),"正确")</f>
        <v>正确</v>
      </c>
      <c r="R69" s="124" t="str">
        <f>IF(OR(IFERROR(AND(H69&gt;=VLOOKUP(L69,受限情况!$A$3:$C$28,2,FALSE),H69&lt;=VLOOKUP(L69,受限情况!$A$3:$C$28,3,FALSE)),0),IFERROR(AND(H69&gt;=VLOOKUP(M69,受限情况!$A$3:$C$28,2,FALSE),H69&lt;=VLOOKUP(M69,受限情况!$A$3:$C$28,3,FALSE)),0),IFERROR(AND(H69&gt;=VLOOKUP(N69,受限情况!$A$3:$C$28,2,FALSE),H69&lt;=VLOOKUP(N69,受限情况!$A$3:$C$28,3,FALSE)),0),IFERROR(AND(H69&gt;=VLOOKUP(O69,受限情况!$A$3:$C$28,2,FALSE),H69&lt;=VLOOKUP(O69,受限情况!$A$3:$C$28,3,FALSE)),0))=TRUE,"错误","正确")</f>
        <v>正确</v>
      </c>
      <c r="S69" s="123" t="str">
        <f>IF((IF(ISERROR(VLOOKUP(J69,注销!I:I,1,FALSE)),0,1)+IF(ISERROR(VLOOKUP(J69,注销!J:J,1,FALSE)),0,1))&gt;0,"注销","没有")</f>
        <v>注销</v>
      </c>
      <c r="T69" s="123" t="str">
        <f>IF((IF(ISERROR(VLOOKUP(J69,注销!I:I,1,FALSE)),0,1)+IF(ISERROR(VLOOKUP(J69,注销!J:J,1,FALSE)),0,1))&gt;0,"注销","没有")</f>
        <v>注销</v>
      </c>
      <c r="U69" s="10" t="str">
        <f>IF(IF(ISERROR(VLOOKUP(J69,J$1:J68,1,FALSE)),0,1)+IF(ISERROR(VLOOKUP(J69,K$1:K68,1,FALSE)),0,1),"已有","没有")</f>
        <v>没有</v>
      </c>
      <c r="W69" s="9"/>
      <c r="X69" s="9"/>
      <c r="Y69" s="9"/>
    </row>
    <row r="70" spans="1:25" s="7" customFormat="1">
      <c r="A70" s="126">
        <v>67</v>
      </c>
      <c r="B70" s="126" t="s">
        <v>483</v>
      </c>
      <c r="C70" s="56" t="s">
        <v>1027</v>
      </c>
      <c r="D70" s="42" t="s">
        <v>479</v>
      </c>
      <c r="E70" s="126">
        <v>6</v>
      </c>
      <c r="F70" s="68">
        <v>40374</v>
      </c>
      <c r="G70" s="126" t="s">
        <v>602</v>
      </c>
      <c r="H70" s="68"/>
      <c r="I70" s="126"/>
      <c r="J70" s="137" t="str">
        <f t="shared" si="12"/>
        <v>海航太原-宁波</v>
      </c>
      <c r="K70" s="124" t="str">
        <f t="shared" si="13"/>
        <v>海航宁波-太原</v>
      </c>
      <c r="L70" s="167" t="str">
        <f t="shared" si="14"/>
        <v>太原</v>
      </c>
      <c r="M70" s="167" t="str">
        <f t="shared" si="15"/>
        <v>宁波</v>
      </c>
      <c r="N70" s="167" t="str">
        <f t="shared" si="16"/>
        <v/>
      </c>
      <c r="O70" s="167" t="str">
        <f t="shared" si="17"/>
        <v/>
      </c>
      <c r="P70" s="167" t="str">
        <f>IF(ISERROR(OR(IFERROR(VLOOKUP(B70,受限情况!$G$3:$G$30,1,FALSE),0),IFERROR(VLOOKUP(L70,受限情况!$A$3:$A$28,1,FALSE),0),IFERROR(VLOOKUP(M70,受限情况!$A$3:$A$28,1,FALSE),0),IFERROR(VLOOKUP(N70,受限情况!$A$3:$A$28,1,FALSE),0),IFERROR(VLOOKUP(O70,受限情况!$A$3:$A$28,1,FALSE),0))),"受限","不限")</f>
        <v>不限</v>
      </c>
      <c r="Q70" s="122" t="str">
        <f>IFERROR(IF(AND(H70&gt;=VLOOKUP(B70,受限情况!$G$3:$I$28,2,FALSE),H70&lt;=VLOOKUP(B70,受限情况!$G$3:$I$28,3,FALSE))=TRUE,"错误","正确"),"正确")</f>
        <v>正确</v>
      </c>
      <c r="R70" s="124" t="str">
        <f>IF(OR(IFERROR(AND(H70&gt;=VLOOKUP(L70,受限情况!$A$3:$C$28,2,FALSE),H70&lt;=VLOOKUP(L70,受限情况!$A$3:$C$28,3,FALSE)),0),IFERROR(AND(H70&gt;=VLOOKUP(M70,受限情况!$A$3:$C$28,2,FALSE),H70&lt;=VLOOKUP(M70,受限情况!$A$3:$C$28,3,FALSE)),0),IFERROR(AND(H70&gt;=VLOOKUP(N70,受限情况!$A$3:$C$28,2,FALSE),H70&lt;=VLOOKUP(N70,受限情况!$A$3:$C$28,3,FALSE)),0),IFERROR(AND(H70&gt;=VLOOKUP(O70,受限情况!$A$3:$C$28,2,FALSE),H70&lt;=VLOOKUP(O70,受限情况!$A$3:$C$28,3,FALSE)),0))=TRUE,"错误","正确")</f>
        <v>正确</v>
      </c>
      <c r="S70" s="123" t="str">
        <f>IF((IF(ISERROR(VLOOKUP(J70,注销!I:I,1,FALSE)),0,1)+IF(ISERROR(VLOOKUP(J70,注销!J:J,1,FALSE)),0,1))&gt;0,"注销","没有")</f>
        <v>注销</v>
      </c>
      <c r="T70" s="123" t="str">
        <f>IF((IF(ISERROR(VLOOKUP(J70,注销!I:I,1,FALSE)),0,1)+IF(ISERROR(VLOOKUP(J70,注销!J:J,1,FALSE)),0,1))&gt;0,"注销","没有")</f>
        <v>注销</v>
      </c>
      <c r="U70" s="10" t="str">
        <f>IF(IF(ISERROR(VLOOKUP(J70,J$1:J69,1,FALSE)),0,1)+IF(ISERROR(VLOOKUP(J70,K$1:K69,1,FALSE)),0,1),"已有","没有")</f>
        <v>没有</v>
      </c>
      <c r="W70" s="9"/>
      <c r="X70" s="9"/>
      <c r="Y70" s="9"/>
    </row>
    <row r="71" spans="1:25" s="7" customFormat="1">
      <c r="A71" s="126">
        <v>68</v>
      </c>
      <c r="B71" s="126" t="s">
        <v>1324</v>
      </c>
      <c r="C71" s="56" t="s">
        <v>1028</v>
      </c>
      <c r="D71" s="42" t="s">
        <v>479</v>
      </c>
      <c r="E71" s="126">
        <v>14</v>
      </c>
      <c r="F71" s="68">
        <v>40391</v>
      </c>
      <c r="G71" s="126" t="s">
        <v>603</v>
      </c>
      <c r="H71" s="68"/>
      <c r="I71" s="126"/>
      <c r="J71" s="137" t="str">
        <f t="shared" si="12"/>
        <v>天津天津-包头-西安</v>
      </c>
      <c r="K71" s="124" t="str">
        <f t="shared" si="13"/>
        <v>天津西安-包头-天津</v>
      </c>
      <c r="L71" s="167" t="str">
        <f t="shared" si="14"/>
        <v>天津</v>
      </c>
      <c r="M71" s="167" t="str">
        <f t="shared" si="15"/>
        <v>包头</v>
      </c>
      <c r="N71" s="167" t="str">
        <f t="shared" si="16"/>
        <v>西安</v>
      </c>
      <c r="O71" s="167" t="str">
        <f t="shared" si="17"/>
        <v/>
      </c>
      <c r="P71" s="167" t="str">
        <f>IF(ISERROR(OR(IFERROR(VLOOKUP(B71,受限情况!$G$3:$G$30,1,FALSE),0),IFERROR(VLOOKUP(L71,受限情况!$A$3:$A$28,1,FALSE),0),IFERROR(VLOOKUP(M71,受限情况!$A$3:$A$28,1,FALSE),0),IFERROR(VLOOKUP(N71,受限情况!$A$3:$A$28,1,FALSE),0),IFERROR(VLOOKUP(O71,受限情况!$A$3:$A$28,1,FALSE),0))),"受限","不限")</f>
        <v>不限</v>
      </c>
      <c r="Q71" s="122" t="str">
        <f>IFERROR(IF(AND(H71&gt;=VLOOKUP(B71,受限情况!$G$3:$I$28,2,FALSE),H71&lt;=VLOOKUP(B71,受限情况!$G$3:$I$28,3,FALSE))=TRUE,"错误","正确"),"正确")</f>
        <v>正确</v>
      </c>
      <c r="R71" s="124" t="str">
        <f>IF(OR(IFERROR(AND(H71&gt;=VLOOKUP(L71,受限情况!$A$3:$C$28,2,FALSE),H71&lt;=VLOOKUP(L71,受限情况!$A$3:$C$28,3,FALSE)),0),IFERROR(AND(H71&gt;=VLOOKUP(M71,受限情况!$A$3:$C$28,2,FALSE),H71&lt;=VLOOKUP(M71,受限情况!$A$3:$C$28,3,FALSE)),0),IFERROR(AND(H71&gt;=VLOOKUP(N71,受限情况!$A$3:$C$28,2,FALSE),H71&lt;=VLOOKUP(N71,受限情况!$A$3:$C$28,3,FALSE)),0),IFERROR(AND(H71&gt;=VLOOKUP(O71,受限情况!$A$3:$C$28,2,FALSE),H71&lt;=VLOOKUP(O71,受限情况!$A$3:$C$28,3,FALSE)),0))=TRUE,"错误","正确")</f>
        <v>正确</v>
      </c>
      <c r="S71" s="123" t="str">
        <f>IF((IF(ISERROR(VLOOKUP(J71,注销!I:I,1,FALSE)),0,1)+IF(ISERROR(VLOOKUP(J71,注销!J:J,1,FALSE)),0,1))&gt;0,"注销","没有")</f>
        <v>注销</v>
      </c>
      <c r="T71" s="123" t="str">
        <f>IF((IF(ISERROR(VLOOKUP(J71,注销!I:I,1,FALSE)),0,1)+IF(ISERROR(VLOOKUP(J71,注销!J:J,1,FALSE)),0,1))&gt;0,"注销","没有")</f>
        <v>注销</v>
      </c>
      <c r="U71" s="10" t="str">
        <f>IF(IF(ISERROR(VLOOKUP(J71,J$1:J70,1,FALSE)),0,1)+IF(ISERROR(VLOOKUP(J71,K$1:K70,1,FALSE)),0,1),"已有","没有")</f>
        <v>没有</v>
      </c>
      <c r="W71" s="9"/>
      <c r="X71" s="9"/>
      <c r="Y71" s="9"/>
    </row>
    <row r="72" spans="1:25" s="7" customFormat="1">
      <c r="A72" s="126">
        <v>69</v>
      </c>
      <c r="B72" s="126" t="s">
        <v>1350</v>
      </c>
      <c r="C72" s="56" t="s">
        <v>1029</v>
      </c>
      <c r="D72" s="42" t="s">
        <v>479</v>
      </c>
      <c r="E72" s="126">
        <v>14</v>
      </c>
      <c r="F72" s="68">
        <v>40415</v>
      </c>
      <c r="G72" s="126" t="s">
        <v>604</v>
      </c>
      <c r="H72" s="68"/>
      <c r="I72" s="126"/>
      <c r="J72" s="137" t="str">
        <f t="shared" si="12"/>
        <v>幸福太原-郑州</v>
      </c>
      <c r="K72" s="124" t="str">
        <f t="shared" si="13"/>
        <v>幸福郑州-太原</v>
      </c>
      <c r="L72" s="167" t="str">
        <f t="shared" si="14"/>
        <v>太原</v>
      </c>
      <c r="M72" s="167" t="str">
        <f t="shared" si="15"/>
        <v>郑州</v>
      </c>
      <c r="N72" s="167" t="str">
        <f t="shared" si="16"/>
        <v/>
      </c>
      <c r="O72" s="167" t="str">
        <f t="shared" si="17"/>
        <v/>
      </c>
      <c r="P72" s="167" t="str">
        <f>IF(ISERROR(OR(IFERROR(VLOOKUP(B72,受限情况!$G$3:$G$30,1,FALSE),0),IFERROR(VLOOKUP(L72,受限情况!$A$3:$A$28,1,FALSE),0),IFERROR(VLOOKUP(M72,受限情况!$A$3:$A$28,1,FALSE),0),IFERROR(VLOOKUP(N72,受限情况!$A$3:$A$28,1,FALSE),0),IFERROR(VLOOKUP(O72,受限情况!$A$3:$A$28,1,FALSE),0))),"受限","不限")</f>
        <v>不限</v>
      </c>
      <c r="Q72" s="122" t="str">
        <f>IFERROR(IF(AND(H72&gt;=VLOOKUP(B72,受限情况!$G$3:$I$28,2,FALSE),H72&lt;=VLOOKUP(B72,受限情况!$G$3:$I$28,3,FALSE))=TRUE,"错误","正确"),"正确")</f>
        <v>正确</v>
      </c>
      <c r="R72" s="124" t="str">
        <f>IF(OR(IFERROR(AND(H72&gt;=VLOOKUP(L72,受限情况!$A$3:$C$28,2,FALSE),H72&lt;=VLOOKUP(L72,受限情况!$A$3:$C$28,3,FALSE)),0),IFERROR(AND(H72&gt;=VLOOKUP(M72,受限情况!$A$3:$C$28,2,FALSE),H72&lt;=VLOOKUP(M72,受限情况!$A$3:$C$28,3,FALSE)),0),IFERROR(AND(H72&gt;=VLOOKUP(N72,受限情况!$A$3:$C$28,2,FALSE),H72&lt;=VLOOKUP(N72,受限情况!$A$3:$C$28,3,FALSE)),0),IFERROR(AND(H72&gt;=VLOOKUP(O72,受限情况!$A$3:$C$28,2,FALSE),H72&lt;=VLOOKUP(O72,受限情况!$A$3:$C$28,3,FALSE)),0))=TRUE,"错误","正确")</f>
        <v>正确</v>
      </c>
      <c r="S72" s="123" t="str">
        <f>IF((IF(ISERROR(VLOOKUP(J72,注销!I:I,1,FALSE)),0,1)+IF(ISERROR(VLOOKUP(J72,注销!J:J,1,FALSE)),0,1))&gt;0,"注销","没有")</f>
        <v>注销</v>
      </c>
      <c r="T72" s="123" t="str">
        <f>IF((IF(ISERROR(VLOOKUP(J72,注销!I:I,1,FALSE)),0,1)+IF(ISERROR(VLOOKUP(J72,注销!J:J,1,FALSE)),0,1))&gt;0,"注销","没有")</f>
        <v>注销</v>
      </c>
      <c r="U72" s="10" t="str">
        <f>IF(IF(ISERROR(VLOOKUP(J72,J$1:J71,1,FALSE)),0,1)+IF(ISERROR(VLOOKUP(J72,K$1:K71,1,FALSE)),0,1),"已有","没有")</f>
        <v>没有</v>
      </c>
      <c r="W72" s="9"/>
      <c r="X72" s="9"/>
      <c r="Y72" s="9"/>
    </row>
    <row r="73" spans="1:25" s="7" customFormat="1">
      <c r="A73" s="126">
        <v>70</v>
      </c>
      <c r="B73" s="126" t="s">
        <v>481</v>
      </c>
      <c r="C73" s="56" t="s">
        <v>1342</v>
      </c>
      <c r="D73" s="42" t="s">
        <v>479</v>
      </c>
      <c r="E73" s="126">
        <v>14</v>
      </c>
      <c r="F73" s="68">
        <v>40400</v>
      </c>
      <c r="G73" s="126" t="s">
        <v>605</v>
      </c>
      <c r="H73" s="68"/>
      <c r="I73" s="126"/>
      <c r="J73" s="137" t="str">
        <f t="shared" si="12"/>
        <v>国航北京首都-满洲里</v>
      </c>
      <c r="K73" s="124" t="str">
        <f t="shared" si="13"/>
        <v>国航满洲里-北京首都</v>
      </c>
      <c r="L73" s="167" t="str">
        <f t="shared" si="14"/>
        <v>北京首都</v>
      </c>
      <c r="M73" s="167" t="str">
        <f t="shared" si="15"/>
        <v>满洲里</v>
      </c>
      <c r="N73" s="167" t="str">
        <f t="shared" si="16"/>
        <v/>
      </c>
      <c r="O73" s="167" t="str">
        <f t="shared" si="17"/>
        <v/>
      </c>
      <c r="P73" s="167" t="str">
        <f>IF(ISERROR(OR(IFERROR(VLOOKUP(B73,受限情况!$G$3:$G$30,1,FALSE),0),IFERROR(VLOOKUP(L73,受限情况!$A$3:$A$28,1,FALSE),0),IFERROR(VLOOKUP(M73,受限情况!$A$3:$A$28,1,FALSE),0),IFERROR(VLOOKUP(N73,受限情况!$A$3:$A$28,1,FALSE),0),IFERROR(VLOOKUP(O73,受限情况!$A$3:$A$28,1,FALSE),0))),"受限","不限")</f>
        <v>受限</v>
      </c>
      <c r="Q73" s="122" t="str">
        <f>IFERROR(IF(AND(H73&gt;=VLOOKUP(B73,受限情况!$G$3:$I$28,2,FALSE),H73&lt;=VLOOKUP(B73,受限情况!$G$3:$I$28,3,FALSE))=TRUE,"错误","正确"),"正确")</f>
        <v>正确</v>
      </c>
      <c r="R73" s="124" t="str">
        <f>IF(OR(IFERROR(AND(H73&gt;=VLOOKUP(L73,受限情况!$A$3:$C$28,2,FALSE),H73&lt;=VLOOKUP(L73,受限情况!$A$3:$C$28,3,FALSE)),0),IFERROR(AND(H73&gt;=VLOOKUP(M73,受限情况!$A$3:$C$28,2,FALSE),H73&lt;=VLOOKUP(M73,受限情况!$A$3:$C$28,3,FALSE)),0),IFERROR(AND(H73&gt;=VLOOKUP(N73,受限情况!$A$3:$C$28,2,FALSE),H73&lt;=VLOOKUP(N73,受限情况!$A$3:$C$28,3,FALSE)),0),IFERROR(AND(H73&gt;=VLOOKUP(O73,受限情况!$A$3:$C$28,2,FALSE),H73&lt;=VLOOKUP(O73,受限情况!$A$3:$C$28,3,FALSE)),0))=TRUE,"错误","正确")</f>
        <v>正确</v>
      </c>
      <c r="S73" s="123" t="str">
        <f>IF((IF(ISERROR(VLOOKUP(J73,注销!I:I,1,FALSE)),0,1)+IF(ISERROR(VLOOKUP(J73,注销!J:J,1,FALSE)),0,1))&gt;0,"注销","没有")</f>
        <v>注销</v>
      </c>
      <c r="T73" s="123" t="str">
        <f>IF((IF(ISERROR(VLOOKUP(J73,注销!I:I,1,FALSE)),0,1)+IF(ISERROR(VLOOKUP(J73,注销!J:J,1,FALSE)),0,1))&gt;0,"注销","没有")</f>
        <v>注销</v>
      </c>
      <c r="U73" s="10" t="str">
        <f>IF(IF(ISERROR(VLOOKUP(J73,J$1:J72,1,FALSE)),0,1)+IF(ISERROR(VLOOKUP(J73,K$1:K72,1,FALSE)),0,1),"已有","没有")</f>
        <v>没有</v>
      </c>
      <c r="W73" s="9"/>
      <c r="X73" s="9"/>
      <c r="Y73" s="9"/>
    </row>
    <row r="74" spans="1:25" s="7" customFormat="1">
      <c r="A74" s="126">
        <v>71</v>
      </c>
      <c r="B74" s="126" t="s">
        <v>1324</v>
      </c>
      <c r="C74" s="56" t="s">
        <v>411</v>
      </c>
      <c r="D74" s="42" t="s">
        <v>479</v>
      </c>
      <c r="E74" s="126">
        <v>14</v>
      </c>
      <c r="F74" s="68">
        <v>40394</v>
      </c>
      <c r="G74" s="126" t="s">
        <v>606</v>
      </c>
      <c r="H74" s="68"/>
      <c r="I74" s="126"/>
      <c r="J74" s="137" t="str">
        <f t="shared" si="12"/>
        <v>天津呼和浩特-乌海</v>
      </c>
      <c r="K74" s="124" t="str">
        <f t="shared" si="13"/>
        <v>天津乌海-呼和浩特</v>
      </c>
      <c r="L74" s="167" t="str">
        <f t="shared" si="14"/>
        <v>呼和浩特</v>
      </c>
      <c r="M74" s="167" t="str">
        <f t="shared" si="15"/>
        <v>乌海</v>
      </c>
      <c r="N74" s="167" t="str">
        <f t="shared" si="16"/>
        <v/>
      </c>
      <c r="O74" s="167" t="str">
        <f t="shared" si="17"/>
        <v/>
      </c>
      <c r="P74" s="167" t="str">
        <f>IF(ISERROR(OR(IFERROR(VLOOKUP(B74,受限情况!$G$3:$G$30,1,FALSE),0),IFERROR(VLOOKUP(L74,受限情况!$A$3:$A$28,1,FALSE),0),IFERROR(VLOOKUP(M74,受限情况!$A$3:$A$28,1,FALSE),0),IFERROR(VLOOKUP(N74,受限情况!$A$3:$A$28,1,FALSE),0),IFERROR(VLOOKUP(O74,受限情况!$A$3:$A$28,1,FALSE),0))),"受限","不限")</f>
        <v>不限</v>
      </c>
      <c r="Q74" s="122" t="str">
        <f>IFERROR(IF(AND(H74&gt;=VLOOKUP(B74,受限情况!$G$3:$I$28,2,FALSE),H74&lt;=VLOOKUP(B74,受限情况!$G$3:$I$28,3,FALSE))=TRUE,"错误","正确"),"正确")</f>
        <v>正确</v>
      </c>
      <c r="R74" s="124" t="str">
        <f>IF(OR(IFERROR(AND(H74&gt;=VLOOKUP(L74,受限情况!$A$3:$C$28,2,FALSE),H74&lt;=VLOOKUP(L74,受限情况!$A$3:$C$28,3,FALSE)),0),IFERROR(AND(H74&gt;=VLOOKUP(M74,受限情况!$A$3:$C$28,2,FALSE),H74&lt;=VLOOKUP(M74,受限情况!$A$3:$C$28,3,FALSE)),0),IFERROR(AND(H74&gt;=VLOOKUP(N74,受限情况!$A$3:$C$28,2,FALSE),H74&lt;=VLOOKUP(N74,受限情况!$A$3:$C$28,3,FALSE)),0),IFERROR(AND(H74&gt;=VLOOKUP(O74,受限情况!$A$3:$C$28,2,FALSE),H74&lt;=VLOOKUP(O74,受限情况!$A$3:$C$28,3,FALSE)),0))=TRUE,"错误","正确")</f>
        <v>正确</v>
      </c>
      <c r="S74" s="123" t="str">
        <f>IF((IF(ISERROR(VLOOKUP(J74,注销!I:I,1,FALSE)),0,1)+IF(ISERROR(VLOOKUP(J74,注销!J:J,1,FALSE)),0,1))&gt;0,"注销","没有")</f>
        <v>没有</v>
      </c>
      <c r="T74" s="123" t="str">
        <f>IF((IF(ISERROR(VLOOKUP(J74,注销!I:I,1,FALSE)),0,1)+IF(ISERROR(VLOOKUP(J74,注销!J:J,1,FALSE)),0,1))&gt;0,"注销","没有")</f>
        <v>没有</v>
      </c>
      <c r="U74" s="10" t="str">
        <f>IF(IF(ISERROR(VLOOKUP(J74,J$1:J73,1,FALSE)),0,1)+IF(ISERROR(VLOOKUP(J74,K$1:K73,1,FALSE)),0,1),"已有","没有")</f>
        <v>没有</v>
      </c>
      <c r="W74" s="9"/>
      <c r="X74" s="9"/>
      <c r="Y74" s="9"/>
    </row>
    <row r="75" spans="1:25" s="7" customFormat="1">
      <c r="A75" s="126">
        <v>72</v>
      </c>
      <c r="B75" s="18" t="s">
        <v>1329</v>
      </c>
      <c r="C75" s="57" t="s">
        <v>1030</v>
      </c>
      <c r="D75" s="42" t="s">
        <v>479</v>
      </c>
      <c r="E75" s="126">
        <v>14</v>
      </c>
      <c r="F75" s="68">
        <v>40415</v>
      </c>
      <c r="G75" s="126" t="s">
        <v>607</v>
      </c>
      <c r="H75" s="68"/>
      <c r="I75" s="126"/>
      <c r="J75" s="137" t="str">
        <f t="shared" si="12"/>
        <v>河北石家庄-银川-兰州</v>
      </c>
      <c r="K75" s="124" t="str">
        <f t="shared" si="13"/>
        <v>河北兰州-银川-石家庄</v>
      </c>
      <c r="L75" s="167" t="str">
        <f t="shared" si="14"/>
        <v>石家庄</v>
      </c>
      <c r="M75" s="167" t="str">
        <f t="shared" si="15"/>
        <v>银川</v>
      </c>
      <c r="N75" s="167" t="str">
        <f t="shared" si="16"/>
        <v>兰州</v>
      </c>
      <c r="O75" s="167" t="str">
        <f t="shared" si="17"/>
        <v/>
      </c>
      <c r="P75" s="167" t="str">
        <f>IF(ISERROR(OR(IFERROR(VLOOKUP(B75,受限情况!$G$3:$G$30,1,FALSE),0),IFERROR(VLOOKUP(L75,受限情况!$A$3:$A$28,1,FALSE),0),IFERROR(VLOOKUP(M75,受限情况!$A$3:$A$28,1,FALSE),0),IFERROR(VLOOKUP(N75,受限情况!$A$3:$A$28,1,FALSE),0),IFERROR(VLOOKUP(O75,受限情况!$A$3:$A$28,1,FALSE),0))),"受限","不限")</f>
        <v>不限</v>
      </c>
      <c r="Q75" s="122" t="str">
        <f>IFERROR(IF(AND(H75&gt;=VLOOKUP(B75,受限情况!$G$3:$I$28,2,FALSE),H75&lt;=VLOOKUP(B75,受限情况!$G$3:$I$28,3,FALSE))=TRUE,"错误","正确"),"正确")</f>
        <v>正确</v>
      </c>
      <c r="R75" s="124" t="str">
        <f>IF(OR(IFERROR(AND(H75&gt;=VLOOKUP(L75,受限情况!$A$3:$C$28,2,FALSE),H75&lt;=VLOOKUP(L75,受限情况!$A$3:$C$28,3,FALSE)),0),IFERROR(AND(H75&gt;=VLOOKUP(M75,受限情况!$A$3:$C$28,2,FALSE),H75&lt;=VLOOKUP(M75,受限情况!$A$3:$C$28,3,FALSE)),0),IFERROR(AND(H75&gt;=VLOOKUP(N75,受限情况!$A$3:$C$28,2,FALSE),H75&lt;=VLOOKUP(N75,受限情况!$A$3:$C$28,3,FALSE)),0),IFERROR(AND(H75&gt;=VLOOKUP(O75,受限情况!$A$3:$C$28,2,FALSE),H75&lt;=VLOOKUP(O75,受限情况!$A$3:$C$28,3,FALSE)),0))=TRUE,"错误","正确")</f>
        <v>正确</v>
      </c>
      <c r="S75" s="123" t="str">
        <f>IF((IF(ISERROR(VLOOKUP(J75,注销!I:I,1,FALSE)),0,1)+IF(ISERROR(VLOOKUP(J75,注销!J:J,1,FALSE)),0,1))&gt;0,"注销","没有")</f>
        <v>注销</v>
      </c>
      <c r="T75" s="123" t="str">
        <f>IF((IF(ISERROR(VLOOKUP(J75,注销!I:I,1,FALSE)),0,1)+IF(ISERROR(VLOOKUP(J75,注销!J:J,1,FALSE)),0,1))&gt;0,"注销","没有")</f>
        <v>注销</v>
      </c>
      <c r="U75" s="10" t="str">
        <f>IF(IF(ISERROR(VLOOKUP(J75,J$1:J74,1,FALSE)),0,1)+IF(ISERROR(VLOOKUP(J75,K$1:K74,1,FALSE)),0,1),"已有","没有")</f>
        <v>没有</v>
      </c>
      <c r="W75" s="9"/>
      <c r="X75" s="9"/>
      <c r="Y75" s="9"/>
    </row>
    <row r="76" spans="1:25" s="7" customFormat="1">
      <c r="A76" s="126">
        <v>73</v>
      </c>
      <c r="B76" s="18" t="s">
        <v>1324</v>
      </c>
      <c r="C76" s="57" t="s">
        <v>1031</v>
      </c>
      <c r="D76" s="42" t="s">
        <v>479</v>
      </c>
      <c r="E76" s="126">
        <v>8</v>
      </c>
      <c r="F76" s="68">
        <v>40415</v>
      </c>
      <c r="G76" s="126" t="s">
        <v>608</v>
      </c>
      <c r="H76" s="68"/>
      <c r="I76" s="126"/>
      <c r="J76" s="137" t="str">
        <f t="shared" si="12"/>
        <v>天津天津-沈阳-鸡西</v>
      </c>
      <c r="K76" s="124" t="str">
        <f t="shared" si="13"/>
        <v>天津鸡西-沈阳-天津</v>
      </c>
      <c r="L76" s="167" t="str">
        <f t="shared" si="14"/>
        <v>天津</v>
      </c>
      <c r="M76" s="167" t="str">
        <f t="shared" si="15"/>
        <v>沈阳</v>
      </c>
      <c r="N76" s="167" t="str">
        <f t="shared" si="16"/>
        <v>鸡西</v>
      </c>
      <c r="O76" s="167" t="str">
        <f t="shared" si="17"/>
        <v/>
      </c>
      <c r="P76" s="167" t="str">
        <f>IF(ISERROR(OR(IFERROR(VLOOKUP(B76,受限情况!$G$3:$G$30,1,FALSE),0),IFERROR(VLOOKUP(L76,受限情况!$A$3:$A$28,1,FALSE),0),IFERROR(VLOOKUP(M76,受限情况!$A$3:$A$28,1,FALSE),0),IFERROR(VLOOKUP(N76,受限情况!$A$3:$A$28,1,FALSE),0),IFERROR(VLOOKUP(O76,受限情况!$A$3:$A$28,1,FALSE),0))),"受限","不限")</f>
        <v>不限</v>
      </c>
      <c r="Q76" s="122" t="str">
        <f>IFERROR(IF(AND(H76&gt;=VLOOKUP(B76,受限情况!$G$3:$I$28,2,FALSE),H76&lt;=VLOOKUP(B76,受限情况!$G$3:$I$28,3,FALSE))=TRUE,"错误","正确"),"正确")</f>
        <v>正确</v>
      </c>
      <c r="R76" s="124" t="str">
        <f>IF(OR(IFERROR(AND(H76&gt;=VLOOKUP(L76,受限情况!$A$3:$C$28,2,FALSE),H76&lt;=VLOOKUP(L76,受限情况!$A$3:$C$28,3,FALSE)),0),IFERROR(AND(H76&gt;=VLOOKUP(M76,受限情况!$A$3:$C$28,2,FALSE),H76&lt;=VLOOKUP(M76,受限情况!$A$3:$C$28,3,FALSE)),0),IFERROR(AND(H76&gt;=VLOOKUP(N76,受限情况!$A$3:$C$28,2,FALSE),H76&lt;=VLOOKUP(N76,受限情况!$A$3:$C$28,3,FALSE)),0),IFERROR(AND(H76&gt;=VLOOKUP(O76,受限情况!$A$3:$C$28,2,FALSE),H76&lt;=VLOOKUP(O76,受限情况!$A$3:$C$28,3,FALSE)),0))=TRUE,"错误","正确")</f>
        <v>正确</v>
      </c>
      <c r="S76" s="123" t="str">
        <f>IF((IF(ISERROR(VLOOKUP(J76,注销!I:I,1,FALSE)),0,1)+IF(ISERROR(VLOOKUP(J76,注销!J:J,1,FALSE)),0,1))&gt;0,"注销","没有")</f>
        <v>没有</v>
      </c>
      <c r="T76" s="123" t="str">
        <f>IF((IF(ISERROR(VLOOKUP(J76,注销!I:I,1,FALSE)),0,1)+IF(ISERROR(VLOOKUP(J76,注销!J:J,1,FALSE)),0,1))&gt;0,"注销","没有")</f>
        <v>没有</v>
      </c>
      <c r="U76" s="10" t="str">
        <f>IF(IF(ISERROR(VLOOKUP(J76,J$1:J75,1,FALSE)),0,1)+IF(ISERROR(VLOOKUP(J76,K$1:K75,1,FALSE)),0,1),"已有","没有")</f>
        <v>没有</v>
      </c>
      <c r="W76" s="9"/>
      <c r="X76" s="9"/>
      <c r="Y76" s="9"/>
    </row>
    <row r="77" spans="1:25" s="7" customFormat="1">
      <c r="A77" s="126">
        <v>74</v>
      </c>
      <c r="B77" s="18" t="s">
        <v>1324</v>
      </c>
      <c r="C77" s="57" t="s">
        <v>1032</v>
      </c>
      <c r="D77" s="42" t="s">
        <v>479</v>
      </c>
      <c r="E77" s="126">
        <v>6</v>
      </c>
      <c r="F77" s="68">
        <v>40415</v>
      </c>
      <c r="G77" s="126" t="s">
        <v>608</v>
      </c>
      <c r="H77" s="68"/>
      <c r="I77" s="126"/>
      <c r="J77" s="137" t="str">
        <f t="shared" si="12"/>
        <v>天津天津-沈阳-大庆</v>
      </c>
      <c r="K77" s="124" t="str">
        <f t="shared" si="13"/>
        <v>天津大庆-沈阳-天津</v>
      </c>
      <c r="L77" s="167" t="str">
        <f t="shared" si="14"/>
        <v>天津</v>
      </c>
      <c r="M77" s="167" t="str">
        <f t="shared" si="15"/>
        <v>沈阳</v>
      </c>
      <c r="N77" s="167" t="str">
        <f t="shared" si="16"/>
        <v>大庆</v>
      </c>
      <c r="O77" s="167" t="str">
        <f t="shared" si="17"/>
        <v/>
      </c>
      <c r="P77" s="167" t="str">
        <f>IF(ISERROR(OR(IFERROR(VLOOKUP(B77,受限情况!$G$3:$G$30,1,FALSE),0),IFERROR(VLOOKUP(L77,受限情况!$A$3:$A$28,1,FALSE),0),IFERROR(VLOOKUP(M77,受限情况!$A$3:$A$28,1,FALSE),0),IFERROR(VLOOKUP(N77,受限情况!$A$3:$A$28,1,FALSE),0),IFERROR(VLOOKUP(O77,受限情况!$A$3:$A$28,1,FALSE),0))),"受限","不限")</f>
        <v>不限</v>
      </c>
      <c r="Q77" s="122" t="str">
        <f>IFERROR(IF(AND(H77&gt;=VLOOKUP(B77,受限情况!$G$3:$I$28,2,FALSE),H77&lt;=VLOOKUP(B77,受限情况!$G$3:$I$28,3,FALSE))=TRUE,"错误","正确"),"正确")</f>
        <v>正确</v>
      </c>
      <c r="R77" s="124" t="str">
        <f>IF(OR(IFERROR(AND(H77&gt;=VLOOKUP(L77,受限情况!$A$3:$C$28,2,FALSE),H77&lt;=VLOOKUP(L77,受限情况!$A$3:$C$28,3,FALSE)),0),IFERROR(AND(H77&gt;=VLOOKUP(M77,受限情况!$A$3:$C$28,2,FALSE),H77&lt;=VLOOKUP(M77,受限情况!$A$3:$C$28,3,FALSE)),0),IFERROR(AND(H77&gt;=VLOOKUP(N77,受限情况!$A$3:$C$28,2,FALSE),H77&lt;=VLOOKUP(N77,受限情况!$A$3:$C$28,3,FALSE)),0),IFERROR(AND(H77&gt;=VLOOKUP(O77,受限情况!$A$3:$C$28,2,FALSE),H77&lt;=VLOOKUP(O77,受限情况!$A$3:$C$28,3,FALSE)),0))=TRUE,"错误","正确")</f>
        <v>正确</v>
      </c>
      <c r="S77" s="123" t="str">
        <f>IF((IF(ISERROR(VLOOKUP(J77,注销!I:I,1,FALSE)),0,1)+IF(ISERROR(VLOOKUP(J77,注销!J:J,1,FALSE)),0,1))&gt;0,"注销","没有")</f>
        <v>没有</v>
      </c>
      <c r="T77" s="123" t="str">
        <f>IF((IF(ISERROR(VLOOKUP(J77,注销!I:I,1,FALSE)),0,1)+IF(ISERROR(VLOOKUP(J77,注销!J:J,1,FALSE)),0,1))&gt;0,"注销","没有")</f>
        <v>没有</v>
      </c>
      <c r="U77" s="10" t="str">
        <f>IF(IF(ISERROR(VLOOKUP(J77,J$1:J76,1,FALSE)),0,1)+IF(ISERROR(VLOOKUP(J77,K$1:K76,1,FALSE)),0,1),"已有","没有")</f>
        <v>没有</v>
      </c>
      <c r="W77" s="9"/>
      <c r="X77" s="9"/>
      <c r="Y77" s="9"/>
    </row>
    <row r="78" spans="1:25" s="7" customFormat="1">
      <c r="A78" s="126">
        <v>75</v>
      </c>
      <c r="B78" s="18" t="s">
        <v>1324</v>
      </c>
      <c r="C78" s="57" t="s">
        <v>1033</v>
      </c>
      <c r="D78" s="42" t="s">
        <v>479</v>
      </c>
      <c r="E78" s="126">
        <v>14</v>
      </c>
      <c r="F78" s="69">
        <v>40422</v>
      </c>
      <c r="G78" s="126" t="s">
        <v>609</v>
      </c>
      <c r="H78" s="68"/>
      <c r="I78" s="126"/>
      <c r="J78" s="137" t="str">
        <f t="shared" si="12"/>
        <v>天津呼和浩特-太原-郑州</v>
      </c>
      <c r="K78" s="124" t="str">
        <f t="shared" si="13"/>
        <v>天津郑州-太原-呼和浩特</v>
      </c>
      <c r="L78" s="167" t="str">
        <f t="shared" si="14"/>
        <v>呼和浩特</v>
      </c>
      <c r="M78" s="167" t="str">
        <f t="shared" si="15"/>
        <v>太原</v>
      </c>
      <c r="N78" s="167" t="str">
        <f t="shared" si="16"/>
        <v>郑州</v>
      </c>
      <c r="O78" s="167" t="str">
        <f t="shared" si="17"/>
        <v/>
      </c>
      <c r="P78" s="167" t="str">
        <f>IF(ISERROR(OR(IFERROR(VLOOKUP(B78,受限情况!$G$3:$G$30,1,FALSE),0),IFERROR(VLOOKUP(L78,受限情况!$A$3:$A$28,1,FALSE),0),IFERROR(VLOOKUP(M78,受限情况!$A$3:$A$28,1,FALSE),0),IFERROR(VLOOKUP(N78,受限情况!$A$3:$A$28,1,FALSE),0),IFERROR(VLOOKUP(O78,受限情况!$A$3:$A$28,1,FALSE),0))),"受限","不限")</f>
        <v>不限</v>
      </c>
      <c r="Q78" s="122" t="str">
        <f>IFERROR(IF(AND(H78&gt;=VLOOKUP(B78,受限情况!$G$3:$I$28,2,FALSE),H78&lt;=VLOOKUP(B78,受限情况!$G$3:$I$28,3,FALSE))=TRUE,"错误","正确"),"正确")</f>
        <v>正确</v>
      </c>
      <c r="R78" s="124" t="str">
        <f>IF(OR(IFERROR(AND(H78&gt;=VLOOKUP(L78,受限情况!$A$3:$C$28,2,FALSE),H78&lt;=VLOOKUP(L78,受限情况!$A$3:$C$28,3,FALSE)),0),IFERROR(AND(H78&gt;=VLOOKUP(M78,受限情况!$A$3:$C$28,2,FALSE),H78&lt;=VLOOKUP(M78,受限情况!$A$3:$C$28,3,FALSE)),0),IFERROR(AND(H78&gt;=VLOOKUP(N78,受限情况!$A$3:$C$28,2,FALSE),H78&lt;=VLOOKUP(N78,受限情况!$A$3:$C$28,3,FALSE)),0),IFERROR(AND(H78&gt;=VLOOKUP(O78,受限情况!$A$3:$C$28,2,FALSE),H78&lt;=VLOOKUP(O78,受限情况!$A$3:$C$28,3,FALSE)),0))=TRUE,"错误","正确")</f>
        <v>正确</v>
      </c>
      <c r="S78" s="123" t="str">
        <f>IF((IF(ISERROR(VLOOKUP(J78,注销!I:I,1,FALSE)),0,1)+IF(ISERROR(VLOOKUP(J78,注销!J:J,1,FALSE)),0,1))&gt;0,"注销","没有")</f>
        <v>没有</v>
      </c>
      <c r="T78" s="123" t="str">
        <f>IF((IF(ISERROR(VLOOKUP(J78,注销!I:I,1,FALSE)),0,1)+IF(ISERROR(VLOOKUP(J78,注销!J:J,1,FALSE)),0,1))&gt;0,"注销","没有")</f>
        <v>没有</v>
      </c>
      <c r="U78" s="10" t="str">
        <f>IF(IF(ISERROR(VLOOKUP(J78,J$1:J77,1,FALSE)),0,1)+IF(ISERROR(VLOOKUP(J78,K$1:K77,1,FALSE)),0,1),"已有","没有")</f>
        <v>没有</v>
      </c>
      <c r="W78" s="9"/>
      <c r="X78" s="9"/>
      <c r="Y78" s="9"/>
    </row>
    <row r="79" spans="1:25" s="7" customFormat="1">
      <c r="A79" s="126">
        <v>76</v>
      </c>
      <c r="B79" s="126" t="s">
        <v>484</v>
      </c>
      <c r="C79" s="56" t="s">
        <v>1034</v>
      </c>
      <c r="D79" s="42" t="s">
        <v>479</v>
      </c>
      <c r="E79" s="126">
        <v>14</v>
      </c>
      <c r="F79" s="68">
        <v>40452</v>
      </c>
      <c r="G79" s="126" t="s">
        <v>610</v>
      </c>
      <c r="H79" s="68"/>
      <c r="I79" s="126"/>
      <c r="J79" s="137" t="str">
        <f t="shared" si="12"/>
        <v>厦航天津-厦门-海口</v>
      </c>
      <c r="K79" s="124" t="str">
        <f t="shared" si="13"/>
        <v>厦航海口-厦门-天津</v>
      </c>
      <c r="L79" s="167" t="str">
        <f t="shared" si="14"/>
        <v>天津</v>
      </c>
      <c r="M79" s="167" t="str">
        <f t="shared" si="15"/>
        <v>厦门</v>
      </c>
      <c r="N79" s="167" t="str">
        <f t="shared" si="16"/>
        <v>海口</v>
      </c>
      <c r="O79" s="167" t="str">
        <f t="shared" si="17"/>
        <v/>
      </c>
      <c r="P79" s="167" t="str">
        <f>IF(ISERROR(OR(IFERROR(VLOOKUP(B79,受限情况!$G$3:$G$30,1,FALSE),0),IFERROR(VLOOKUP(L79,受限情况!$A$3:$A$28,1,FALSE),0),IFERROR(VLOOKUP(M79,受限情况!$A$3:$A$28,1,FALSE),0),IFERROR(VLOOKUP(N79,受限情况!$A$3:$A$28,1,FALSE),0),IFERROR(VLOOKUP(O79,受限情况!$A$3:$A$28,1,FALSE),0))),"受限","不限")</f>
        <v>不限</v>
      </c>
      <c r="Q79" s="122" t="str">
        <f>IFERROR(IF(AND(H79&gt;=VLOOKUP(B79,受限情况!$G$3:$I$28,2,FALSE),H79&lt;=VLOOKUP(B79,受限情况!$G$3:$I$28,3,FALSE))=TRUE,"错误","正确"),"正确")</f>
        <v>正确</v>
      </c>
      <c r="R79" s="124" t="str">
        <f>IF(OR(IFERROR(AND(H79&gt;=VLOOKUP(L79,受限情况!$A$3:$C$28,2,FALSE),H79&lt;=VLOOKUP(L79,受限情况!$A$3:$C$28,3,FALSE)),0),IFERROR(AND(H79&gt;=VLOOKUP(M79,受限情况!$A$3:$C$28,2,FALSE),H79&lt;=VLOOKUP(M79,受限情况!$A$3:$C$28,3,FALSE)),0),IFERROR(AND(H79&gt;=VLOOKUP(N79,受限情况!$A$3:$C$28,2,FALSE),H79&lt;=VLOOKUP(N79,受限情况!$A$3:$C$28,3,FALSE)),0),IFERROR(AND(H79&gt;=VLOOKUP(O79,受限情况!$A$3:$C$28,2,FALSE),H79&lt;=VLOOKUP(O79,受限情况!$A$3:$C$28,3,FALSE)),0))=TRUE,"错误","正确")</f>
        <v>正确</v>
      </c>
      <c r="S79" s="123" t="str">
        <f>IF((IF(ISERROR(VLOOKUP(J79,注销!I:I,1,FALSE)),0,1)+IF(ISERROR(VLOOKUP(J79,注销!J:J,1,FALSE)),0,1))&gt;0,"注销","没有")</f>
        <v>没有</v>
      </c>
      <c r="T79" s="123" t="str">
        <f>IF((IF(ISERROR(VLOOKUP(J79,注销!I:I,1,FALSE)),0,1)+IF(ISERROR(VLOOKUP(J79,注销!J:J,1,FALSE)),0,1))&gt;0,"注销","没有")</f>
        <v>没有</v>
      </c>
      <c r="U79" s="10" t="str">
        <f>IF(IF(ISERROR(VLOOKUP(J79,J$1:J78,1,FALSE)),0,1)+IF(ISERROR(VLOOKUP(J79,K$1:K78,1,FALSE)),0,1),"已有","没有")</f>
        <v>没有</v>
      </c>
      <c r="W79" s="9"/>
      <c r="X79" s="9"/>
      <c r="Y79" s="9"/>
    </row>
    <row r="80" spans="1:25" s="7" customFormat="1">
      <c r="A80" s="126">
        <v>77</v>
      </c>
      <c r="B80" s="126" t="s">
        <v>1329</v>
      </c>
      <c r="C80" s="56" t="s">
        <v>564</v>
      </c>
      <c r="D80" s="42" t="s">
        <v>479</v>
      </c>
      <c r="E80" s="126">
        <v>14</v>
      </c>
      <c r="F80" s="68">
        <v>40446</v>
      </c>
      <c r="G80" s="126" t="s">
        <v>611</v>
      </c>
      <c r="H80" s="68"/>
      <c r="I80" s="126"/>
      <c r="J80" s="137" t="str">
        <f t="shared" si="12"/>
        <v>河北石家庄-三亚</v>
      </c>
      <c r="K80" s="124" t="str">
        <f t="shared" si="13"/>
        <v>河北三亚-石家庄</v>
      </c>
      <c r="L80" s="167" t="str">
        <f t="shared" si="14"/>
        <v>石家庄</v>
      </c>
      <c r="M80" s="167" t="str">
        <f t="shared" si="15"/>
        <v>三亚</v>
      </c>
      <c r="N80" s="167" t="str">
        <f t="shared" si="16"/>
        <v/>
      </c>
      <c r="O80" s="167" t="str">
        <f t="shared" si="17"/>
        <v/>
      </c>
      <c r="P80" s="167" t="str">
        <f>IF(ISERROR(OR(IFERROR(VLOOKUP(B80,受限情况!$G$3:$G$30,1,FALSE),0),IFERROR(VLOOKUP(L80,受限情况!$A$3:$A$28,1,FALSE),0),IFERROR(VLOOKUP(M80,受限情况!$A$3:$A$28,1,FALSE),0),IFERROR(VLOOKUP(N80,受限情况!$A$3:$A$28,1,FALSE),0),IFERROR(VLOOKUP(O80,受限情况!$A$3:$A$28,1,FALSE),0))),"受限","不限")</f>
        <v>不限</v>
      </c>
      <c r="Q80" s="122" t="str">
        <f>IFERROR(IF(AND(H80&gt;=VLOOKUP(B80,受限情况!$G$3:$I$28,2,FALSE),H80&lt;=VLOOKUP(B80,受限情况!$G$3:$I$28,3,FALSE))=TRUE,"错误","正确"),"正确")</f>
        <v>正确</v>
      </c>
      <c r="R80" s="124" t="str">
        <f>IF(OR(IFERROR(AND(H80&gt;=VLOOKUP(L80,受限情况!$A$3:$C$28,2,FALSE),H80&lt;=VLOOKUP(L80,受限情况!$A$3:$C$28,3,FALSE)),0),IFERROR(AND(H80&gt;=VLOOKUP(M80,受限情况!$A$3:$C$28,2,FALSE),H80&lt;=VLOOKUP(M80,受限情况!$A$3:$C$28,3,FALSE)),0),IFERROR(AND(H80&gt;=VLOOKUP(N80,受限情况!$A$3:$C$28,2,FALSE),H80&lt;=VLOOKUP(N80,受限情况!$A$3:$C$28,3,FALSE)),0),IFERROR(AND(H80&gt;=VLOOKUP(O80,受限情况!$A$3:$C$28,2,FALSE),H80&lt;=VLOOKUP(O80,受限情况!$A$3:$C$28,3,FALSE)),0))=TRUE,"错误","正确")</f>
        <v>正确</v>
      </c>
      <c r="S80" s="123" t="str">
        <f>IF((IF(ISERROR(VLOOKUP(J80,注销!I:I,1,FALSE)),0,1)+IF(ISERROR(VLOOKUP(J80,注销!J:J,1,FALSE)),0,1))&gt;0,"注销","没有")</f>
        <v>没有</v>
      </c>
      <c r="T80" s="123" t="str">
        <f>IF((IF(ISERROR(VLOOKUP(J80,注销!I:I,1,FALSE)),0,1)+IF(ISERROR(VLOOKUP(J80,注销!J:J,1,FALSE)),0,1))&gt;0,"注销","没有")</f>
        <v>没有</v>
      </c>
      <c r="U80" s="10" t="str">
        <f>IF(IF(ISERROR(VLOOKUP(J80,J$1:J79,1,FALSE)),0,1)+IF(ISERROR(VLOOKUP(J80,K$1:K79,1,FALSE)),0,1),"已有","没有")</f>
        <v>没有</v>
      </c>
      <c r="W80" s="9"/>
      <c r="X80" s="9"/>
      <c r="Y80" s="9"/>
    </row>
    <row r="81" spans="1:25" s="7" customFormat="1">
      <c r="A81" s="126">
        <v>78</v>
      </c>
      <c r="B81" s="126" t="s">
        <v>1329</v>
      </c>
      <c r="C81" s="56" t="s">
        <v>58</v>
      </c>
      <c r="D81" s="42" t="s">
        <v>479</v>
      </c>
      <c r="E81" s="126">
        <v>14</v>
      </c>
      <c r="F81" s="68">
        <v>40446</v>
      </c>
      <c r="G81" s="126" t="s">
        <v>611</v>
      </c>
      <c r="H81" s="68"/>
      <c r="I81" s="126"/>
      <c r="J81" s="137" t="str">
        <f t="shared" si="12"/>
        <v>河北石家庄-海口</v>
      </c>
      <c r="K81" s="124" t="str">
        <f t="shared" si="13"/>
        <v>河北海口-石家庄</v>
      </c>
      <c r="L81" s="167" t="str">
        <f t="shared" si="14"/>
        <v>石家庄</v>
      </c>
      <c r="M81" s="167" t="str">
        <f t="shared" si="15"/>
        <v>海口</v>
      </c>
      <c r="N81" s="167" t="str">
        <f t="shared" si="16"/>
        <v/>
      </c>
      <c r="O81" s="167" t="str">
        <f t="shared" si="17"/>
        <v/>
      </c>
      <c r="P81" s="167" t="str">
        <f>IF(ISERROR(OR(IFERROR(VLOOKUP(B81,受限情况!$G$3:$G$30,1,FALSE),0),IFERROR(VLOOKUP(L81,受限情况!$A$3:$A$28,1,FALSE),0),IFERROR(VLOOKUP(M81,受限情况!$A$3:$A$28,1,FALSE),0),IFERROR(VLOOKUP(N81,受限情况!$A$3:$A$28,1,FALSE),0),IFERROR(VLOOKUP(O81,受限情况!$A$3:$A$28,1,FALSE),0))),"受限","不限")</f>
        <v>不限</v>
      </c>
      <c r="Q81" s="122" t="str">
        <f>IFERROR(IF(AND(H81&gt;=VLOOKUP(B81,受限情况!$G$3:$I$28,2,FALSE),H81&lt;=VLOOKUP(B81,受限情况!$G$3:$I$28,3,FALSE))=TRUE,"错误","正确"),"正确")</f>
        <v>正确</v>
      </c>
      <c r="R81" s="124" t="str">
        <f>IF(OR(IFERROR(AND(H81&gt;=VLOOKUP(L81,受限情况!$A$3:$C$28,2,FALSE),H81&lt;=VLOOKUP(L81,受限情况!$A$3:$C$28,3,FALSE)),0),IFERROR(AND(H81&gt;=VLOOKUP(M81,受限情况!$A$3:$C$28,2,FALSE),H81&lt;=VLOOKUP(M81,受限情况!$A$3:$C$28,3,FALSE)),0),IFERROR(AND(H81&gt;=VLOOKUP(N81,受限情况!$A$3:$C$28,2,FALSE),H81&lt;=VLOOKUP(N81,受限情况!$A$3:$C$28,3,FALSE)),0),IFERROR(AND(H81&gt;=VLOOKUP(O81,受限情况!$A$3:$C$28,2,FALSE),H81&lt;=VLOOKUP(O81,受限情况!$A$3:$C$28,3,FALSE)),0))=TRUE,"错误","正确")</f>
        <v>正确</v>
      </c>
      <c r="S81" s="123" t="str">
        <f>IF((IF(ISERROR(VLOOKUP(J81,注销!I:I,1,FALSE)),0,1)+IF(ISERROR(VLOOKUP(J81,注销!J:J,1,FALSE)),0,1))&gt;0,"注销","没有")</f>
        <v>没有</v>
      </c>
      <c r="T81" s="123" t="str">
        <f>IF((IF(ISERROR(VLOOKUP(J81,注销!I:I,1,FALSE)),0,1)+IF(ISERROR(VLOOKUP(J81,注销!J:J,1,FALSE)),0,1))&gt;0,"注销","没有")</f>
        <v>没有</v>
      </c>
      <c r="U81" s="10" t="str">
        <f>IF(IF(ISERROR(VLOOKUP(J81,J$1:J80,1,FALSE)),0,1)+IF(ISERROR(VLOOKUP(J81,K$1:K80,1,FALSE)),0,1),"已有","没有")</f>
        <v>没有</v>
      </c>
      <c r="W81" s="9"/>
      <c r="X81" s="9"/>
      <c r="Y81" s="9"/>
    </row>
    <row r="82" spans="1:25" s="7" customFormat="1">
      <c r="A82" s="126">
        <v>79</v>
      </c>
      <c r="B82" s="126" t="s">
        <v>1327</v>
      </c>
      <c r="C82" s="56" t="s">
        <v>184</v>
      </c>
      <c r="D82" s="42" t="s">
        <v>479</v>
      </c>
      <c r="E82" s="126">
        <v>14</v>
      </c>
      <c r="F82" s="68">
        <v>40452</v>
      </c>
      <c r="G82" s="126" t="s">
        <v>612</v>
      </c>
      <c r="H82" s="68"/>
      <c r="I82" s="126"/>
      <c r="J82" s="137" t="str">
        <f t="shared" si="12"/>
        <v>奥凯天津-西安-南宁</v>
      </c>
      <c r="K82" s="124" t="str">
        <f t="shared" si="13"/>
        <v>奥凯南宁-西安-天津</v>
      </c>
      <c r="L82" s="167" t="str">
        <f t="shared" si="14"/>
        <v>天津</v>
      </c>
      <c r="M82" s="167" t="str">
        <f t="shared" si="15"/>
        <v>西安</v>
      </c>
      <c r="N82" s="167" t="str">
        <f t="shared" si="16"/>
        <v>南宁</v>
      </c>
      <c r="O82" s="167" t="str">
        <f t="shared" si="17"/>
        <v/>
      </c>
      <c r="P82" s="167" t="str">
        <f>IF(ISERROR(OR(IFERROR(VLOOKUP(B82,受限情况!$G$3:$G$30,1,FALSE),0),IFERROR(VLOOKUP(L82,受限情况!$A$3:$A$28,1,FALSE),0),IFERROR(VLOOKUP(M82,受限情况!$A$3:$A$28,1,FALSE),0),IFERROR(VLOOKUP(N82,受限情况!$A$3:$A$28,1,FALSE),0),IFERROR(VLOOKUP(O82,受限情况!$A$3:$A$28,1,FALSE),0))),"受限","不限")</f>
        <v>不限</v>
      </c>
      <c r="Q82" s="122" t="str">
        <f>IFERROR(IF(AND(H82&gt;=VLOOKUP(B82,受限情况!$G$3:$I$28,2,FALSE),H82&lt;=VLOOKUP(B82,受限情况!$G$3:$I$28,3,FALSE))=TRUE,"错误","正确"),"正确")</f>
        <v>正确</v>
      </c>
      <c r="R82" s="124" t="str">
        <f>IF(OR(IFERROR(AND(H82&gt;=VLOOKUP(L82,受限情况!$A$3:$C$28,2,FALSE),H82&lt;=VLOOKUP(L82,受限情况!$A$3:$C$28,3,FALSE)),0),IFERROR(AND(H82&gt;=VLOOKUP(M82,受限情况!$A$3:$C$28,2,FALSE),H82&lt;=VLOOKUP(M82,受限情况!$A$3:$C$28,3,FALSE)),0),IFERROR(AND(H82&gt;=VLOOKUP(N82,受限情况!$A$3:$C$28,2,FALSE),H82&lt;=VLOOKUP(N82,受限情况!$A$3:$C$28,3,FALSE)),0),IFERROR(AND(H82&gt;=VLOOKUP(O82,受限情况!$A$3:$C$28,2,FALSE),H82&lt;=VLOOKUP(O82,受限情况!$A$3:$C$28,3,FALSE)),0))=TRUE,"错误","正确")</f>
        <v>正确</v>
      </c>
      <c r="S82" s="123" t="str">
        <f>IF((IF(ISERROR(VLOOKUP(J82,注销!I:I,1,FALSE)),0,1)+IF(ISERROR(VLOOKUP(J82,注销!J:J,1,FALSE)),0,1))&gt;0,"注销","没有")</f>
        <v>没有</v>
      </c>
      <c r="T82" s="123" t="str">
        <f>IF((IF(ISERROR(VLOOKUP(J82,注销!I:I,1,FALSE)),0,1)+IF(ISERROR(VLOOKUP(J82,注销!J:J,1,FALSE)),0,1))&gt;0,"注销","没有")</f>
        <v>没有</v>
      </c>
      <c r="U82" s="10" t="str">
        <f>IF(IF(ISERROR(VLOOKUP(J82,J$1:J81,1,FALSE)),0,1)+IF(ISERROR(VLOOKUP(J82,K$1:K81,1,FALSE)),0,1),"已有","没有")</f>
        <v>没有</v>
      </c>
      <c r="W82" s="9"/>
      <c r="X82" s="9"/>
      <c r="Y82" s="9"/>
    </row>
    <row r="83" spans="1:25" s="7" customFormat="1">
      <c r="A83" s="126">
        <v>80</v>
      </c>
      <c r="B83" s="126" t="s">
        <v>482</v>
      </c>
      <c r="C83" s="56" t="s">
        <v>63</v>
      </c>
      <c r="D83" s="42" t="s">
        <v>479</v>
      </c>
      <c r="E83" s="126">
        <v>14</v>
      </c>
      <c r="F83" s="68">
        <v>40482</v>
      </c>
      <c r="G83" s="126" t="s">
        <v>613</v>
      </c>
      <c r="H83" s="68"/>
      <c r="I83" s="126"/>
      <c r="J83" s="137" t="str">
        <f t="shared" si="12"/>
        <v>东航太原-长沙-海口</v>
      </c>
      <c r="K83" s="124" t="str">
        <f t="shared" si="13"/>
        <v>东航海口-长沙-太原</v>
      </c>
      <c r="L83" s="167" t="str">
        <f t="shared" si="14"/>
        <v>太原</v>
      </c>
      <c r="M83" s="167" t="str">
        <f t="shared" si="15"/>
        <v>长沙</v>
      </c>
      <c r="N83" s="167" t="str">
        <f t="shared" si="16"/>
        <v>海口</v>
      </c>
      <c r="O83" s="167" t="str">
        <f t="shared" si="17"/>
        <v/>
      </c>
      <c r="P83" s="167" t="str">
        <f>IF(ISERROR(OR(IFERROR(VLOOKUP(B83,受限情况!$G$3:$G$30,1,FALSE),0),IFERROR(VLOOKUP(L83,受限情况!$A$3:$A$28,1,FALSE),0),IFERROR(VLOOKUP(M83,受限情况!$A$3:$A$28,1,FALSE),0),IFERROR(VLOOKUP(N83,受限情况!$A$3:$A$28,1,FALSE),0),IFERROR(VLOOKUP(O83,受限情况!$A$3:$A$28,1,FALSE),0))),"受限","不限")</f>
        <v>不限</v>
      </c>
      <c r="Q83" s="122" t="str">
        <f>IFERROR(IF(AND(H83&gt;=VLOOKUP(B83,受限情况!$G$3:$I$28,2,FALSE),H83&lt;=VLOOKUP(B83,受限情况!$G$3:$I$28,3,FALSE))=TRUE,"错误","正确"),"正确")</f>
        <v>正确</v>
      </c>
      <c r="R83" s="124" t="str">
        <f>IF(OR(IFERROR(AND(H83&gt;=VLOOKUP(L83,受限情况!$A$3:$C$28,2,FALSE),H83&lt;=VLOOKUP(L83,受限情况!$A$3:$C$28,3,FALSE)),0),IFERROR(AND(H83&gt;=VLOOKUP(M83,受限情况!$A$3:$C$28,2,FALSE),H83&lt;=VLOOKUP(M83,受限情况!$A$3:$C$28,3,FALSE)),0),IFERROR(AND(H83&gt;=VLOOKUP(N83,受限情况!$A$3:$C$28,2,FALSE),H83&lt;=VLOOKUP(N83,受限情况!$A$3:$C$28,3,FALSE)),0),IFERROR(AND(H83&gt;=VLOOKUP(O83,受限情况!$A$3:$C$28,2,FALSE),H83&lt;=VLOOKUP(O83,受限情况!$A$3:$C$28,3,FALSE)),0))=TRUE,"错误","正确")</f>
        <v>正确</v>
      </c>
      <c r="S83" s="123" t="str">
        <f>IF((IF(ISERROR(VLOOKUP(J83,注销!I:I,1,FALSE)),0,1)+IF(ISERROR(VLOOKUP(J83,注销!J:J,1,FALSE)),0,1))&gt;0,"注销","没有")</f>
        <v>注销</v>
      </c>
      <c r="T83" s="123" t="str">
        <f>IF((IF(ISERROR(VLOOKUP(J83,注销!I:I,1,FALSE)),0,1)+IF(ISERROR(VLOOKUP(J83,注销!J:J,1,FALSE)),0,1))&gt;0,"注销","没有")</f>
        <v>注销</v>
      </c>
      <c r="U83" s="10" t="str">
        <f>IF(IF(ISERROR(VLOOKUP(J83,J$1:J82,1,FALSE)),0,1)+IF(ISERROR(VLOOKUP(J83,K$1:K82,1,FALSE)),0,1),"已有","没有")</f>
        <v>没有</v>
      </c>
      <c r="W83" s="9"/>
      <c r="X83" s="9"/>
      <c r="Y83" s="9"/>
    </row>
    <row r="84" spans="1:25" s="7" customFormat="1">
      <c r="A84" s="126">
        <v>81</v>
      </c>
      <c r="B84" s="126" t="s">
        <v>487</v>
      </c>
      <c r="C84" s="56" t="s">
        <v>220</v>
      </c>
      <c r="D84" s="42" t="s">
        <v>479</v>
      </c>
      <c r="E84" s="126">
        <v>14</v>
      </c>
      <c r="F84" s="68">
        <v>40482</v>
      </c>
      <c r="G84" s="126" t="s">
        <v>614</v>
      </c>
      <c r="H84" s="68"/>
      <c r="I84" s="126"/>
      <c r="J84" s="137" t="str">
        <f t="shared" si="12"/>
        <v>上航天津-西安</v>
      </c>
      <c r="K84" s="124" t="str">
        <f t="shared" si="13"/>
        <v>上航西安-天津</v>
      </c>
      <c r="L84" s="167" t="str">
        <f t="shared" si="14"/>
        <v>天津</v>
      </c>
      <c r="M84" s="167" t="str">
        <f t="shared" si="15"/>
        <v>西安</v>
      </c>
      <c r="N84" s="167" t="str">
        <f t="shared" si="16"/>
        <v/>
      </c>
      <c r="O84" s="167" t="str">
        <f t="shared" si="17"/>
        <v/>
      </c>
      <c r="P84" s="167" t="str">
        <f>IF(ISERROR(OR(IFERROR(VLOOKUP(B84,受限情况!$G$3:$G$30,1,FALSE),0),IFERROR(VLOOKUP(L84,受限情况!$A$3:$A$28,1,FALSE),0),IFERROR(VLOOKUP(M84,受限情况!$A$3:$A$28,1,FALSE),0),IFERROR(VLOOKUP(N84,受限情况!$A$3:$A$28,1,FALSE),0),IFERROR(VLOOKUP(O84,受限情况!$A$3:$A$28,1,FALSE),0))),"受限","不限")</f>
        <v>不限</v>
      </c>
      <c r="Q84" s="122" t="str">
        <f>IFERROR(IF(AND(H84&gt;=VLOOKUP(B84,受限情况!$G$3:$I$28,2,FALSE),H84&lt;=VLOOKUP(B84,受限情况!$G$3:$I$28,3,FALSE))=TRUE,"错误","正确"),"正确")</f>
        <v>正确</v>
      </c>
      <c r="R84" s="124" t="str">
        <f>IF(OR(IFERROR(AND(H84&gt;=VLOOKUP(L84,受限情况!$A$3:$C$28,2,FALSE),H84&lt;=VLOOKUP(L84,受限情况!$A$3:$C$28,3,FALSE)),0),IFERROR(AND(H84&gt;=VLOOKUP(M84,受限情况!$A$3:$C$28,2,FALSE),H84&lt;=VLOOKUP(M84,受限情况!$A$3:$C$28,3,FALSE)),0),IFERROR(AND(H84&gt;=VLOOKUP(N84,受限情况!$A$3:$C$28,2,FALSE),H84&lt;=VLOOKUP(N84,受限情况!$A$3:$C$28,3,FALSE)),0),IFERROR(AND(H84&gt;=VLOOKUP(O84,受限情况!$A$3:$C$28,2,FALSE),H84&lt;=VLOOKUP(O84,受限情况!$A$3:$C$28,3,FALSE)),0))=TRUE,"错误","正确")</f>
        <v>正确</v>
      </c>
      <c r="S84" s="123" t="str">
        <f>IF((IF(ISERROR(VLOOKUP(J84,注销!I:I,1,FALSE)),0,1)+IF(ISERROR(VLOOKUP(J84,注销!J:J,1,FALSE)),0,1))&gt;0,"注销","没有")</f>
        <v>没有</v>
      </c>
      <c r="T84" s="123" t="str">
        <f>IF((IF(ISERROR(VLOOKUP(J84,注销!I:I,1,FALSE)),0,1)+IF(ISERROR(VLOOKUP(J84,注销!J:J,1,FALSE)),0,1))&gt;0,"注销","没有")</f>
        <v>没有</v>
      </c>
      <c r="U84" s="10" t="str">
        <f>IF(IF(ISERROR(VLOOKUP(J84,J$1:J83,1,FALSE)),0,1)+IF(ISERROR(VLOOKUP(J84,K$1:K83,1,FALSE)),0,1),"已有","没有")</f>
        <v>没有</v>
      </c>
      <c r="W84" s="9"/>
      <c r="X84" s="9"/>
      <c r="Y84" s="9"/>
    </row>
    <row r="85" spans="1:25" s="7" customFormat="1">
      <c r="A85" s="126">
        <v>82</v>
      </c>
      <c r="B85" s="126" t="s">
        <v>1327</v>
      </c>
      <c r="C85" s="56" t="s">
        <v>271</v>
      </c>
      <c r="D85" s="42" t="s">
        <v>479</v>
      </c>
      <c r="E85" s="126">
        <v>14</v>
      </c>
      <c r="F85" s="68">
        <v>40482</v>
      </c>
      <c r="G85" s="126" t="s">
        <v>615</v>
      </c>
      <c r="H85" s="68"/>
      <c r="I85" s="126"/>
      <c r="J85" s="137" t="str">
        <f t="shared" si="12"/>
        <v>奥凯天津-包头</v>
      </c>
      <c r="K85" s="124" t="str">
        <f t="shared" si="13"/>
        <v>奥凯包头-天津</v>
      </c>
      <c r="L85" s="167" t="str">
        <f t="shared" si="14"/>
        <v>天津</v>
      </c>
      <c r="M85" s="167" t="str">
        <f t="shared" si="15"/>
        <v>包头</v>
      </c>
      <c r="N85" s="167" t="str">
        <f t="shared" si="16"/>
        <v/>
      </c>
      <c r="O85" s="167" t="str">
        <f t="shared" si="17"/>
        <v/>
      </c>
      <c r="P85" s="167" t="str">
        <f>IF(ISERROR(OR(IFERROR(VLOOKUP(B85,受限情况!$G$3:$G$30,1,FALSE),0),IFERROR(VLOOKUP(L85,受限情况!$A$3:$A$28,1,FALSE),0),IFERROR(VLOOKUP(M85,受限情况!$A$3:$A$28,1,FALSE),0),IFERROR(VLOOKUP(N85,受限情况!$A$3:$A$28,1,FALSE),0),IFERROR(VLOOKUP(O85,受限情况!$A$3:$A$28,1,FALSE),0))),"受限","不限")</f>
        <v>不限</v>
      </c>
      <c r="Q85" s="122" t="str">
        <f>IFERROR(IF(AND(H85&gt;=VLOOKUP(B85,受限情况!$G$3:$I$28,2,FALSE),H85&lt;=VLOOKUP(B85,受限情况!$G$3:$I$28,3,FALSE))=TRUE,"错误","正确"),"正确")</f>
        <v>正确</v>
      </c>
      <c r="R85" s="124" t="str">
        <f>IF(OR(IFERROR(AND(H85&gt;=VLOOKUP(L85,受限情况!$A$3:$C$28,2,FALSE),H85&lt;=VLOOKUP(L85,受限情况!$A$3:$C$28,3,FALSE)),0),IFERROR(AND(H85&gt;=VLOOKUP(M85,受限情况!$A$3:$C$28,2,FALSE),H85&lt;=VLOOKUP(M85,受限情况!$A$3:$C$28,3,FALSE)),0),IFERROR(AND(H85&gt;=VLOOKUP(N85,受限情况!$A$3:$C$28,2,FALSE),H85&lt;=VLOOKUP(N85,受限情况!$A$3:$C$28,3,FALSE)),0),IFERROR(AND(H85&gt;=VLOOKUP(O85,受限情况!$A$3:$C$28,2,FALSE),H85&lt;=VLOOKUP(O85,受限情况!$A$3:$C$28,3,FALSE)),0))=TRUE,"错误","正确")</f>
        <v>正确</v>
      </c>
      <c r="S85" s="123" t="str">
        <f>IF((IF(ISERROR(VLOOKUP(J85,注销!I:I,1,FALSE)),0,1)+IF(ISERROR(VLOOKUP(J85,注销!J:J,1,FALSE)),0,1))&gt;0,"注销","没有")</f>
        <v>没有</v>
      </c>
      <c r="T85" s="123" t="str">
        <f>IF((IF(ISERROR(VLOOKUP(J85,注销!I:I,1,FALSE)),0,1)+IF(ISERROR(VLOOKUP(J85,注销!J:J,1,FALSE)),0,1))&gt;0,"注销","没有")</f>
        <v>没有</v>
      </c>
      <c r="U85" s="10" t="str">
        <f>IF(IF(ISERROR(VLOOKUP(J85,J$1:J84,1,FALSE)),0,1)+IF(ISERROR(VLOOKUP(J85,K$1:K84,1,FALSE)),0,1),"已有","没有")</f>
        <v>没有</v>
      </c>
      <c r="W85" s="9"/>
      <c r="X85" s="9"/>
      <c r="Y85" s="9"/>
    </row>
    <row r="86" spans="1:25" s="7" customFormat="1">
      <c r="A86" s="126">
        <v>83</v>
      </c>
      <c r="B86" s="126" t="s">
        <v>1329</v>
      </c>
      <c r="C86" s="58" t="s">
        <v>1035</v>
      </c>
      <c r="D86" s="42" t="s">
        <v>479</v>
      </c>
      <c r="E86" s="126">
        <v>14</v>
      </c>
      <c r="F86" s="68">
        <v>40482</v>
      </c>
      <c r="G86" s="126" t="s">
        <v>616</v>
      </c>
      <c r="H86" s="68"/>
      <c r="I86" s="126"/>
      <c r="J86" s="137" t="str">
        <f t="shared" si="12"/>
        <v>河北呼和浩特-邯郸-温州</v>
      </c>
      <c r="K86" s="124" t="str">
        <f t="shared" si="13"/>
        <v>河北温州-邯郸-呼和浩特</v>
      </c>
      <c r="L86" s="167" t="str">
        <f t="shared" si="14"/>
        <v>呼和浩特</v>
      </c>
      <c r="M86" s="167" t="str">
        <f t="shared" si="15"/>
        <v>邯郸</v>
      </c>
      <c r="N86" s="167" t="str">
        <f t="shared" si="16"/>
        <v>温州</v>
      </c>
      <c r="O86" s="167" t="str">
        <f t="shared" si="17"/>
        <v/>
      </c>
      <c r="P86" s="167" t="str">
        <f>IF(ISERROR(OR(IFERROR(VLOOKUP(B86,受限情况!$G$3:$G$30,1,FALSE),0),IFERROR(VLOOKUP(L86,受限情况!$A$3:$A$28,1,FALSE),0),IFERROR(VLOOKUP(M86,受限情况!$A$3:$A$28,1,FALSE),0),IFERROR(VLOOKUP(N86,受限情况!$A$3:$A$28,1,FALSE),0),IFERROR(VLOOKUP(O86,受限情况!$A$3:$A$28,1,FALSE),0))),"受限","不限")</f>
        <v>不限</v>
      </c>
      <c r="Q86" s="122" t="str">
        <f>IFERROR(IF(AND(H86&gt;=VLOOKUP(B86,受限情况!$G$3:$I$28,2,FALSE),H86&lt;=VLOOKUP(B86,受限情况!$G$3:$I$28,3,FALSE))=TRUE,"错误","正确"),"正确")</f>
        <v>正确</v>
      </c>
      <c r="R86" s="124" t="str">
        <f>IF(OR(IFERROR(AND(H86&gt;=VLOOKUP(L86,受限情况!$A$3:$C$28,2,FALSE),H86&lt;=VLOOKUP(L86,受限情况!$A$3:$C$28,3,FALSE)),0),IFERROR(AND(H86&gt;=VLOOKUP(M86,受限情况!$A$3:$C$28,2,FALSE),H86&lt;=VLOOKUP(M86,受限情况!$A$3:$C$28,3,FALSE)),0),IFERROR(AND(H86&gt;=VLOOKUP(N86,受限情况!$A$3:$C$28,2,FALSE),H86&lt;=VLOOKUP(N86,受限情况!$A$3:$C$28,3,FALSE)),0),IFERROR(AND(H86&gt;=VLOOKUP(O86,受限情况!$A$3:$C$28,2,FALSE),H86&lt;=VLOOKUP(O86,受限情况!$A$3:$C$28,3,FALSE)),0))=TRUE,"错误","正确")</f>
        <v>正确</v>
      </c>
      <c r="S86" s="123" t="str">
        <f>IF((IF(ISERROR(VLOOKUP(J86,注销!I:I,1,FALSE)),0,1)+IF(ISERROR(VLOOKUP(J86,注销!J:J,1,FALSE)),0,1))&gt;0,"注销","没有")</f>
        <v>没有</v>
      </c>
      <c r="T86" s="123" t="str">
        <f>IF((IF(ISERROR(VLOOKUP(J86,注销!I:I,1,FALSE)),0,1)+IF(ISERROR(VLOOKUP(J86,注销!J:J,1,FALSE)),0,1))&gt;0,"注销","没有")</f>
        <v>没有</v>
      </c>
      <c r="U86" s="10" t="str">
        <f>IF(IF(ISERROR(VLOOKUP(J86,J$1:J85,1,FALSE)),0,1)+IF(ISERROR(VLOOKUP(J86,K$1:K85,1,FALSE)),0,1),"已有","没有")</f>
        <v>没有</v>
      </c>
      <c r="W86" s="9"/>
      <c r="X86" s="9"/>
      <c r="Y86" s="9"/>
    </row>
    <row r="87" spans="1:25" s="7" customFormat="1">
      <c r="A87" s="126">
        <v>84</v>
      </c>
      <c r="B87" s="126" t="s">
        <v>1329</v>
      </c>
      <c r="C87" s="56" t="s">
        <v>1036</v>
      </c>
      <c r="D87" s="42" t="s">
        <v>479</v>
      </c>
      <c r="E87" s="126">
        <v>14</v>
      </c>
      <c r="F87" s="68">
        <v>40482</v>
      </c>
      <c r="G87" s="126" t="s">
        <v>616</v>
      </c>
      <c r="H87" s="68"/>
      <c r="I87" s="126"/>
      <c r="J87" s="137" t="str">
        <f t="shared" si="12"/>
        <v>河北石家庄-温州-三亚</v>
      </c>
      <c r="K87" s="124" t="str">
        <f t="shared" si="13"/>
        <v>河北三亚-温州-石家庄</v>
      </c>
      <c r="L87" s="167" t="str">
        <f t="shared" si="14"/>
        <v>石家庄</v>
      </c>
      <c r="M87" s="167" t="str">
        <f t="shared" si="15"/>
        <v>温州</v>
      </c>
      <c r="N87" s="167" t="str">
        <f t="shared" si="16"/>
        <v>三亚</v>
      </c>
      <c r="O87" s="167" t="str">
        <f t="shared" si="17"/>
        <v/>
      </c>
      <c r="P87" s="167" t="str">
        <f>IF(ISERROR(OR(IFERROR(VLOOKUP(B87,受限情况!$G$3:$G$30,1,FALSE),0),IFERROR(VLOOKUP(L87,受限情况!$A$3:$A$28,1,FALSE),0),IFERROR(VLOOKUP(M87,受限情况!$A$3:$A$28,1,FALSE),0),IFERROR(VLOOKUP(N87,受限情况!$A$3:$A$28,1,FALSE),0),IFERROR(VLOOKUP(O87,受限情况!$A$3:$A$28,1,FALSE),0))),"受限","不限")</f>
        <v>不限</v>
      </c>
      <c r="Q87" s="122" t="str">
        <f>IFERROR(IF(AND(H87&gt;=VLOOKUP(B87,受限情况!$G$3:$I$28,2,FALSE),H87&lt;=VLOOKUP(B87,受限情况!$G$3:$I$28,3,FALSE))=TRUE,"错误","正确"),"正确")</f>
        <v>正确</v>
      </c>
      <c r="R87" s="124" t="str">
        <f>IF(OR(IFERROR(AND(H87&gt;=VLOOKUP(L87,受限情况!$A$3:$C$28,2,FALSE),H87&lt;=VLOOKUP(L87,受限情况!$A$3:$C$28,3,FALSE)),0),IFERROR(AND(H87&gt;=VLOOKUP(M87,受限情况!$A$3:$C$28,2,FALSE),H87&lt;=VLOOKUP(M87,受限情况!$A$3:$C$28,3,FALSE)),0),IFERROR(AND(H87&gt;=VLOOKUP(N87,受限情况!$A$3:$C$28,2,FALSE),H87&lt;=VLOOKUP(N87,受限情况!$A$3:$C$28,3,FALSE)),0),IFERROR(AND(H87&gt;=VLOOKUP(O87,受限情况!$A$3:$C$28,2,FALSE),H87&lt;=VLOOKUP(O87,受限情况!$A$3:$C$28,3,FALSE)),0))=TRUE,"错误","正确")</f>
        <v>正确</v>
      </c>
      <c r="S87" s="123" t="str">
        <f>IF((IF(ISERROR(VLOOKUP(J87,注销!I:I,1,FALSE)),0,1)+IF(ISERROR(VLOOKUP(J87,注销!J:J,1,FALSE)),0,1))&gt;0,"注销","没有")</f>
        <v>没有</v>
      </c>
      <c r="T87" s="123" t="str">
        <f>IF((IF(ISERROR(VLOOKUP(J87,注销!I:I,1,FALSE)),0,1)+IF(ISERROR(VLOOKUP(J87,注销!J:J,1,FALSE)),0,1))&gt;0,"注销","没有")</f>
        <v>没有</v>
      </c>
      <c r="U87" s="10" t="str">
        <f>IF(IF(ISERROR(VLOOKUP(J87,J$1:J86,1,FALSE)),0,1)+IF(ISERROR(VLOOKUP(J87,K$1:K86,1,FALSE)),0,1),"已有","没有")</f>
        <v>没有</v>
      </c>
      <c r="W87" s="9"/>
      <c r="X87" s="9"/>
      <c r="Y87" s="9"/>
    </row>
    <row r="88" spans="1:25" s="7" customFormat="1">
      <c r="A88" s="126">
        <v>85</v>
      </c>
      <c r="B88" s="126" t="s">
        <v>1350</v>
      </c>
      <c r="C88" s="56" t="s">
        <v>1006</v>
      </c>
      <c r="D88" s="42" t="s">
        <v>479</v>
      </c>
      <c r="E88" s="126">
        <v>14</v>
      </c>
      <c r="F88" s="68">
        <v>40482</v>
      </c>
      <c r="G88" s="126" t="s">
        <v>617</v>
      </c>
      <c r="H88" s="68"/>
      <c r="I88" s="126"/>
      <c r="J88" s="137" t="str">
        <f t="shared" si="12"/>
        <v>幸福太原-大同</v>
      </c>
      <c r="K88" s="124" t="str">
        <f t="shared" si="13"/>
        <v>幸福大同-太原</v>
      </c>
      <c r="L88" s="167" t="str">
        <f t="shared" si="14"/>
        <v>太原</v>
      </c>
      <c r="M88" s="167" t="str">
        <f t="shared" si="15"/>
        <v>大同</v>
      </c>
      <c r="N88" s="167" t="str">
        <f t="shared" si="16"/>
        <v/>
      </c>
      <c r="O88" s="167" t="str">
        <f t="shared" si="17"/>
        <v/>
      </c>
      <c r="P88" s="167" t="str">
        <f>IF(ISERROR(OR(IFERROR(VLOOKUP(B88,受限情况!$G$3:$G$30,1,FALSE),0),IFERROR(VLOOKUP(L88,受限情况!$A$3:$A$28,1,FALSE),0),IFERROR(VLOOKUP(M88,受限情况!$A$3:$A$28,1,FALSE),0),IFERROR(VLOOKUP(N88,受限情况!$A$3:$A$28,1,FALSE),0),IFERROR(VLOOKUP(O88,受限情况!$A$3:$A$28,1,FALSE),0))),"受限","不限")</f>
        <v>不限</v>
      </c>
      <c r="Q88" s="122" t="str">
        <f>IFERROR(IF(AND(H88&gt;=VLOOKUP(B88,受限情况!$G$3:$I$28,2,FALSE),H88&lt;=VLOOKUP(B88,受限情况!$G$3:$I$28,3,FALSE))=TRUE,"错误","正确"),"正确")</f>
        <v>正确</v>
      </c>
      <c r="R88" s="124" t="str">
        <f>IF(OR(IFERROR(AND(H88&gt;=VLOOKUP(L88,受限情况!$A$3:$C$28,2,FALSE),H88&lt;=VLOOKUP(L88,受限情况!$A$3:$C$28,3,FALSE)),0),IFERROR(AND(H88&gt;=VLOOKUP(M88,受限情况!$A$3:$C$28,2,FALSE),H88&lt;=VLOOKUP(M88,受限情况!$A$3:$C$28,3,FALSE)),0),IFERROR(AND(H88&gt;=VLOOKUP(N88,受限情况!$A$3:$C$28,2,FALSE),H88&lt;=VLOOKUP(N88,受限情况!$A$3:$C$28,3,FALSE)),0),IFERROR(AND(H88&gt;=VLOOKUP(O88,受限情况!$A$3:$C$28,2,FALSE),H88&lt;=VLOOKUP(O88,受限情况!$A$3:$C$28,3,FALSE)),0))=TRUE,"错误","正确")</f>
        <v>正确</v>
      </c>
      <c r="S88" s="123" t="str">
        <f>IF((IF(ISERROR(VLOOKUP(J88,注销!I:I,1,FALSE)),0,1)+IF(ISERROR(VLOOKUP(J88,注销!J:J,1,FALSE)),0,1))&gt;0,"注销","没有")</f>
        <v>注销</v>
      </c>
      <c r="T88" s="123" t="str">
        <f>IF((IF(ISERROR(VLOOKUP(J88,注销!I:I,1,FALSE)),0,1)+IF(ISERROR(VLOOKUP(J88,注销!J:J,1,FALSE)),0,1))&gt;0,"注销","没有")</f>
        <v>注销</v>
      </c>
      <c r="U88" s="10" t="str">
        <f>IF(IF(ISERROR(VLOOKUP(J88,J$1:J87,1,FALSE)),0,1)+IF(ISERROR(VLOOKUP(J88,K$1:K87,1,FALSE)),0,1),"已有","没有")</f>
        <v>没有</v>
      </c>
      <c r="W88" s="9"/>
      <c r="X88" s="9"/>
      <c r="Y88" s="9"/>
    </row>
    <row r="89" spans="1:25" s="7" customFormat="1">
      <c r="A89" s="126">
        <v>86</v>
      </c>
      <c r="B89" s="126" t="s">
        <v>481</v>
      </c>
      <c r="C89" s="57" t="s">
        <v>555</v>
      </c>
      <c r="D89" s="42" t="s">
        <v>479</v>
      </c>
      <c r="E89" s="126">
        <v>14</v>
      </c>
      <c r="F89" s="68">
        <v>40482</v>
      </c>
      <c r="G89" s="126" t="s">
        <v>618</v>
      </c>
      <c r="H89" s="68"/>
      <c r="I89" s="126"/>
      <c r="J89" s="137" t="str">
        <f t="shared" si="12"/>
        <v>国航呼和浩特-满洲里</v>
      </c>
      <c r="K89" s="124" t="str">
        <f t="shared" si="13"/>
        <v>国航满洲里-呼和浩特</v>
      </c>
      <c r="L89" s="167" t="str">
        <f t="shared" si="14"/>
        <v>呼和浩特</v>
      </c>
      <c r="M89" s="167" t="str">
        <f t="shared" si="15"/>
        <v>满洲里</v>
      </c>
      <c r="N89" s="167" t="str">
        <f t="shared" si="16"/>
        <v/>
      </c>
      <c r="O89" s="167" t="str">
        <f t="shared" si="17"/>
        <v/>
      </c>
      <c r="P89" s="167" t="str">
        <f>IF(ISERROR(OR(IFERROR(VLOOKUP(B89,受限情况!$G$3:$G$30,1,FALSE),0),IFERROR(VLOOKUP(L89,受限情况!$A$3:$A$28,1,FALSE),0),IFERROR(VLOOKUP(M89,受限情况!$A$3:$A$28,1,FALSE),0),IFERROR(VLOOKUP(N89,受限情况!$A$3:$A$28,1,FALSE),0),IFERROR(VLOOKUP(O89,受限情况!$A$3:$A$28,1,FALSE),0))),"受限","不限")</f>
        <v>不限</v>
      </c>
      <c r="Q89" s="122" t="str">
        <f>IFERROR(IF(AND(H89&gt;=VLOOKUP(B89,受限情况!$G$3:$I$28,2,FALSE),H89&lt;=VLOOKUP(B89,受限情况!$G$3:$I$28,3,FALSE))=TRUE,"错误","正确"),"正确")</f>
        <v>正确</v>
      </c>
      <c r="R89" s="124" t="str">
        <f>IF(OR(IFERROR(AND(H89&gt;=VLOOKUP(L89,受限情况!$A$3:$C$28,2,FALSE),H89&lt;=VLOOKUP(L89,受限情况!$A$3:$C$28,3,FALSE)),0),IFERROR(AND(H89&gt;=VLOOKUP(M89,受限情况!$A$3:$C$28,2,FALSE),H89&lt;=VLOOKUP(M89,受限情况!$A$3:$C$28,3,FALSE)),0),IFERROR(AND(H89&gt;=VLOOKUP(N89,受限情况!$A$3:$C$28,2,FALSE),H89&lt;=VLOOKUP(N89,受限情况!$A$3:$C$28,3,FALSE)),0),IFERROR(AND(H89&gt;=VLOOKUP(O89,受限情况!$A$3:$C$28,2,FALSE),H89&lt;=VLOOKUP(O89,受限情况!$A$3:$C$28,3,FALSE)),0))=TRUE,"错误","正确")</f>
        <v>正确</v>
      </c>
      <c r="S89" s="123" t="str">
        <f>IF((IF(ISERROR(VLOOKUP(J89,注销!I:I,1,FALSE)),0,1)+IF(ISERROR(VLOOKUP(J89,注销!J:J,1,FALSE)),0,1))&gt;0,"注销","没有")</f>
        <v>没有</v>
      </c>
      <c r="T89" s="123" t="str">
        <f>IF((IF(ISERROR(VLOOKUP(J89,注销!I:I,1,FALSE)),0,1)+IF(ISERROR(VLOOKUP(J89,注销!J:J,1,FALSE)),0,1))&gt;0,"注销","没有")</f>
        <v>没有</v>
      </c>
      <c r="U89" s="10" t="str">
        <f>IF(IF(ISERROR(VLOOKUP(J89,J$1:J88,1,FALSE)),0,1)+IF(ISERROR(VLOOKUP(J89,K$1:K88,1,FALSE)),0,1),"已有","没有")</f>
        <v>没有</v>
      </c>
      <c r="W89" s="9"/>
      <c r="X89" s="9"/>
      <c r="Y89" s="9"/>
    </row>
    <row r="90" spans="1:25" s="7" customFormat="1">
      <c r="A90" s="126">
        <v>87</v>
      </c>
      <c r="B90" s="126" t="s">
        <v>482</v>
      </c>
      <c r="C90" s="56" t="s">
        <v>1037</v>
      </c>
      <c r="D90" s="42" t="s">
        <v>479</v>
      </c>
      <c r="E90" s="126">
        <v>14</v>
      </c>
      <c r="F90" s="68">
        <v>40482</v>
      </c>
      <c r="G90" s="126" t="s">
        <v>619</v>
      </c>
      <c r="H90" s="68"/>
      <c r="I90" s="126"/>
      <c r="J90" s="137" t="str">
        <f t="shared" si="12"/>
        <v>东航太原-运城</v>
      </c>
      <c r="K90" s="124" t="str">
        <f t="shared" si="13"/>
        <v>东航运城-太原</v>
      </c>
      <c r="L90" s="167" t="str">
        <f t="shared" si="14"/>
        <v>太原</v>
      </c>
      <c r="M90" s="167" t="str">
        <f t="shared" si="15"/>
        <v>运城</v>
      </c>
      <c r="N90" s="167" t="str">
        <f t="shared" si="16"/>
        <v/>
      </c>
      <c r="O90" s="167" t="str">
        <f t="shared" si="17"/>
        <v/>
      </c>
      <c r="P90" s="167" t="str">
        <f>IF(ISERROR(OR(IFERROR(VLOOKUP(B90,受限情况!$G$3:$G$30,1,FALSE),0),IFERROR(VLOOKUP(L90,受限情况!$A$3:$A$28,1,FALSE),0),IFERROR(VLOOKUP(M90,受限情况!$A$3:$A$28,1,FALSE),0),IFERROR(VLOOKUP(N90,受限情况!$A$3:$A$28,1,FALSE),0),IFERROR(VLOOKUP(O90,受限情况!$A$3:$A$28,1,FALSE),0))),"受限","不限")</f>
        <v>不限</v>
      </c>
      <c r="Q90" s="122" t="str">
        <f>IFERROR(IF(AND(H90&gt;=VLOOKUP(B90,受限情况!$G$3:$I$28,2,FALSE),H90&lt;=VLOOKUP(B90,受限情况!$G$3:$I$28,3,FALSE))=TRUE,"错误","正确"),"正确")</f>
        <v>正确</v>
      </c>
      <c r="R90" s="124" t="str">
        <f>IF(OR(IFERROR(AND(H90&gt;=VLOOKUP(L90,受限情况!$A$3:$C$28,2,FALSE),H90&lt;=VLOOKUP(L90,受限情况!$A$3:$C$28,3,FALSE)),0),IFERROR(AND(H90&gt;=VLOOKUP(M90,受限情况!$A$3:$C$28,2,FALSE),H90&lt;=VLOOKUP(M90,受限情况!$A$3:$C$28,3,FALSE)),0),IFERROR(AND(H90&gt;=VLOOKUP(N90,受限情况!$A$3:$C$28,2,FALSE),H90&lt;=VLOOKUP(N90,受限情况!$A$3:$C$28,3,FALSE)),0),IFERROR(AND(H90&gt;=VLOOKUP(O90,受限情况!$A$3:$C$28,2,FALSE),H90&lt;=VLOOKUP(O90,受限情况!$A$3:$C$28,3,FALSE)),0))=TRUE,"错误","正确")</f>
        <v>正确</v>
      </c>
      <c r="S90" s="123" t="str">
        <f>IF((IF(ISERROR(VLOOKUP(J90,注销!I:I,1,FALSE)),0,1)+IF(ISERROR(VLOOKUP(J90,注销!J:J,1,FALSE)),0,1))&gt;0,"注销","没有")</f>
        <v>注销</v>
      </c>
      <c r="T90" s="123" t="str">
        <f>IF((IF(ISERROR(VLOOKUP(J90,注销!I:I,1,FALSE)),0,1)+IF(ISERROR(VLOOKUP(J90,注销!J:J,1,FALSE)),0,1))&gt;0,"注销","没有")</f>
        <v>注销</v>
      </c>
      <c r="U90" s="10" t="str">
        <f>IF(IF(ISERROR(VLOOKUP(J90,J$1:J89,1,FALSE)),0,1)+IF(ISERROR(VLOOKUP(J90,K$1:K89,1,FALSE)),0,1),"已有","没有")</f>
        <v>没有</v>
      </c>
      <c r="W90" s="9"/>
      <c r="X90" s="9"/>
      <c r="Y90" s="9"/>
    </row>
    <row r="91" spans="1:25" s="7" customFormat="1">
      <c r="A91" s="126">
        <v>88</v>
      </c>
      <c r="B91" s="126" t="s">
        <v>482</v>
      </c>
      <c r="C91" s="57" t="s">
        <v>1038</v>
      </c>
      <c r="D91" s="42" t="s">
        <v>479</v>
      </c>
      <c r="E91" s="126">
        <v>6</v>
      </c>
      <c r="F91" s="68">
        <v>40482</v>
      </c>
      <c r="G91" s="126" t="s">
        <v>619</v>
      </c>
      <c r="H91" s="68"/>
      <c r="I91" s="126"/>
      <c r="J91" s="137" t="str">
        <f t="shared" si="12"/>
        <v>东航太原-常州-厦门</v>
      </c>
      <c r="K91" s="124" t="str">
        <f t="shared" si="13"/>
        <v>东航厦门-常州-太原</v>
      </c>
      <c r="L91" s="167" t="str">
        <f t="shared" si="14"/>
        <v>太原</v>
      </c>
      <c r="M91" s="167" t="str">
        <f t="shared" si="15"/>
        <v>常州</v>
      </c>
      <c r="N91" s="167" t="str">
        <f t="shared" si="16"/>
        <v>厦门</v>
      </c>
      <c r="O91" s="167" t="str">
        <f t="shared" si="17"/>
        <v/>
      </c>
      <c r="P91" s="167" t="str">
        <f>IF(ISERROR(OR(IFERROR(VLOOKUP(B91,受限情况!$G$3:$G$30,1,FALSE),0),IFERROR(VLOOKUP(L91,受限情况!$A$3:$A$28,1,FALSE),0),IFERROR(VLOOKUP(M91,受限情况!$A$3:$A$28,1,FALSE),0),IFERROR(VLOOKUP(N91,受限情况!$A$3:$A$28,1,FALSE),0),IFERROR(VLOOKUP(O91,受限情况!$A$3:$A$28,1,FALSE),0))),"受限","不限")</f>
        <v>不限</v>
      </c>
      <c r="Q91" s="122" t="str">
        <f>IFERROR(IF(AND(H91&gt;=VLOOKUP(B91,受限情况!$G$3:$I$28,2,FALSE),H91&lt;=VLOOKUP(B91,受限情况!$G$3:$I$28,3,FALSE))=TRUE,"错误","正确"),"正确")</f>
        <v>正确</v>
      </c>
      <c r="R91" s="124" t="str">
        <f>IF(OR(IFERROR(AND(H91&gt;=VLOOKUP(L91,受限情况!$A$3:$C$28,2,FALSE),H91&lt;=VLOOKUP(L91,受限情况!$A$3:$C$28,3,FALSE)),0),IFERROR(AND(H91&gt;=VLOOKUP(M91,受限情况!$A$3:$C$28,2,FALSE),H91&lt;=VLOOKUP(M91,受限情况!$A$3:$C$28,3,FALSE)),0),IFERROR(AND(H91&gt;=VLOOKUP(N91,受限情况!$A$3:$C$28,2,FALSE),H91&lt;=VLOOKUP(N91,受限情况!$A$3:$C$28,3,FALSE)),0),IFERROR(AND(H91&gt;=VLOOKUP(O91,受限情况!$A$3:$C$28,2,FALSE),H91&lt;=VLOOKUP(O91,受限情况!$A$3:$C$28,3,FALSE)),0))=TRUE,"错误","正确")</f>
        <v>正确</v>
      </c>
      <c r="S91" s="123" t="str">
        <f>IF((IF(ISERROR(VLOOKUP(J91,注销!I:I,1,FALSE)),0,1)+IF(ISERROR(VLOOKUP(J91,注销!J:J,1,FALSE)),0,1))&gt;0,"注销","没有")</f>
        <v>没有</v>
      </c>
      <c r="T91" s="123" t="str">
        <f>IF((IF(ISERROR(VLOOKUP(J91,注销!I:I,1,FALSE)),0,1)+IF(ISERROR(VLOOKUP(J91,注销!J:J,1,FALSE)),0,1))&gt;0,"注销","没有")</f>
        <v>没有</v>
      </c>
      <c r="U91" s="10" t="str">
        <f>IF(IF(ISERROR(VLOOKUP(J91,J$1:J90,1,FALSE)),0,1)+IF(ISERROR(VLOOKUP(J91,K$1:K90,1,FALSE)),0,1),"已有","没有")</f>
        <v>没有</v>
      </c>
      <c r="W91" s="9"/>
      <c r="X91" s="9"/>
      <c r="Y91" s="9"/>
    </row>
    <row r="92" spans="1:25" s="7" customFormat="1">
      <c r="A92" s="126">
        <v>89</v>
      </c>
      <c r="B92" s="18" t="s">
        <v>487</v>
      </c>
      <c r="C92" s="57" t="s">
        <v>1039</v>
      </c>
      <c r="D92" s="42" t="s">
        <v>479</v>
      </c>
      <c r="E92" s="126">
        <v>14</v>
      </c>
      <c r="F92" s="68">
        <v>40482</v>
      </c>
      <c r="G92" s="126" t="s">
        <v>620</v>
      </c>
      <c r="H92" s="68"/>
      <c r="I92" s="126"/>
      <c r="J92" s="137" t="str">
        <f t="shared" si="12"/>
        <v>上航鄂尔多斯-西安</v>
      </c>
      <c r="K92" s="124" t="str">
        <f t="shared" si="13"/>
        <v>上航西安-鄂尔多斯</v>
      </c>
      <c r="L92" s="167" t="str">
        <f t="shared" si="14"/>
        <v>鄂尔多斯</v>
      </c>
      <c r="M92" s="167" t="str">
        <f t="shared" si="15"/>
        <v>西安</v>
      </c>
      <c r="N92" s="167" t="str">
        <f t="shared" si="16"/>
        <v/>
      </c>
      <c r="O92" s="167" t="str">
        <f t="shared" si="17"/>
        <v/>
      </c>
      <c r="P92" s="167" t="str">
        <f>IF(ISERROR(OR(IFERROR(VLOOKUP(B92,受限情况!$G$3:$G$30,1,FALSE),0),IFERROR(VLOOKUP(L92,受限情况!$A$3:$A$28,1,FALSE),0),IFERROR(VLOOKUP(M92,受限情况!$A$3:$A$28,1,FALSE),0),IFERROR(VLOOKUP(N92,受限情况!$A$3:$A$28,1,FALSE),0),IFERROR(VLOOKUP(O92,受限情况!$A$3:$A$28,1,FALSE),0))),"受限","不限")</f>
        <v>不限</v>
      </c>
      <c r="Q92" s="122" t="str">
        <f>IFERROR(IF(AND(H92&gt;=VLOOKUP(B92,受限情况!$G$3:$I$28,2,FALSE),H92&lt;=VLOOKUP(B92,受限情况!$G$3:$I$28,3,FALSE))=TRUE,"错误","正确"),"正确")</f>
        <v>正确</v>
      </c>
      <c r="R92" s="124" t="str">
        <f>IF(OR(IFERROR(AND(H92&gt;=VLOOKUP(L92,受限情况!$A$3:$C$28,2,FALSE),H92&lt;=VLOOKUP(L92,受限情况!$A$3:$C$28,3,FALSE)),0),IFERROR(AND(H92&gt;=VLOOKUP(M92,受限情况!$A$3:$C$28,2,FALSE),H92&lt;=VLOOKUP(M92,受限情况!$A$3:$C$28,3,FALSE)),0),IFERROR(AND(H92&gt;=VLOOKUP(N92,受限情况!$A$3:$C$28,2,FALSE),H92&lt;=VLOOKUP(N92,受限情况!$A$3:$C$28,3,FALSE)),0),IFERROR(AND(H92&gt;=VLOOKUP(O92,受限情况!$A$3:$C$28,2,FALSE),H92&lt;=VLOOKUP(O92,受限情况!$A$3:$C$28,3,FALSE)),0))=TRUE,"错误","正确")</f>
        <v>正确</v>
      </c>
      <c r="S92" s="123" t="str">
        <f>IF((IF(ISERROR(VLOOKUP(J92,注销!I:I,1,FALSE)),0,1)+IF(ISERROR(VLOOKUP(J92,注销!J:J,1,FALSE)),0,1))&gt;0,"注销","没有")</f>
        <v>没有</v>
      </c>
      <c r="T92" s="123" t="str">
        <f>IF((IF(ISERROR(VLOOKUP(J92,注销!I:I,1,FALSE)),0,1)+IF(ISERROR(VLOOKUP(J92,注销!J:J,1,FALSE)),0,1))&gt;0,"注销","没有")</f>
        <v>没有</v>
      </c>
      <c r="U92" s="10" t="str">
        <f>IF(IF(ISERROR(VLOOKUP(J92,J$1:J91,1,FALSE)),0,1)+IF(ISERROR(VLOOKUP(J92,K$1:K91,1,FALSE)),0,1),"已有","没有")</f>
        <v>没有</v>
      </c>
      <c r="W92" s="9"/>
      <c r="X92" s="9"/>
      <c r="Y92" s="9"/>
    </row>
    <row r="93" spans="1:25" s="7" customFormat="1">
      <c r="A93" s="126">
        <v>90</v>
      </c>
      <c r="B93" s="18" t="s">
        <v>1327</v>
      </c>
      <c r="C93" s="57" t="s">
        <v>8</v>
      </c>
      <c r="D93" s="42" t="s">
        <v>479</v>
      </c>
      <c r="E93" s="126">
        <v>14</v>
      </c>
      <c r="F93" s="68">
        <v>40482</v>
      </c>
      <c r="G93" s="126" t="s">
        <v>621</v>
      </c>
      <c r="H93" s="68"/>
      <c r="I93" s="126"/>
      <c r="J93" s="137" t="str">
        <f t="shared" si="12"/>
        <v>奥凯天津-宁波-三亚</v>
      </c>
      <c r="K93" s="124" t="str">
        <f t="shared" si="13"/>
        <v>奥凯三亚-宁波-天津</v>
      </c>
      <c r="L93" s="167" t="str">
        <f t="shared" si="14"/>
        <v>天津</v>
      </c>
      <c r="M93" s="167" t="str">
        <f t="shared" si="15"/>
        <v>宁波</v>
      </c>
      <c r="N93" s="167" t="str">
        <f t="shared" si="16"/>
        <v>三亚</v>
      </c>
      <c r="O93" s="167" t="str">
        <f t="shared" si="17"/>
        <v/>
      </c>
      <c r="P93" s="167" t="str">
        <f>IF(ISERROR(OR(IFERROR(VLOOKUP(B93,受限情况!$G$3:$G$30,1,FALSE),0),IFERROR(VLOOKUP(L93,受限情况!$A$3:$A$28,1,FALSE),0),IFERROR(VLOOKUP(M93,受限情况!$A$3:$A$28,1,FALSE),0),IFERROR(VLOOKUP(N93,受限情况!$A$3:$A$28,1,FALSE),0),IFERROR(VLOOKUP(O93,受限情况!$A$3:$A$28,1,FALSE),0))),"受限","不限")</f>
        <v>不限</v>
      </c>
      <c r="Q93" s="122" t="str">
        <f>IFERROR(IF(AND(H93&gt;=VLOOKUP(B93,受限情况!$G$3:$I$28,2,FALSE),H93&lt;=VLOOKUP(B93,受限情况!$G$3:$I$28,3,FALSE))=TRUE,"错误","正确"),"正确")</f>
        <v>正确</v>
      </c>
      <c r="R93" s="124" t="str">
        <f>IF(OR(IFERROR(AND(H93&gt;=VLOOKUP(L93,受限情况!$A$3:$C$28,2,FALSE),H93&lt;=VLOOKUP(L93,受限情况!$A$3:$C$28,3,FALSE)),0),IFERROR(AND(H93&gt;=VLOOKUP(M93,受限情况!$A$3:$C$28,2,FALSE),H93&lt;=VLOOKUP(M93,受限情况!$A$3:$C$28,3,FALSE)),0),IFERROR(AND(H93&gt;=VLOOKUP(N93,受限情况!$A$3:$C$28,2,FALSE),H93&lt;=VLOOKUP(N93,受限情况!$A$3:$C$28,3,FALSE)),0),IFERROR(AND(H93&gt;=VLOOKUP(O93,受限情况!$A$3:$C$28,2,FALSE),H93&lt;=VLOOKUP(O93,受限情况!$A$3:$C$28,3,FALSE)),0))=TRUE,"错误","正确")</f>
        <v>正确</v>
      </c>
      <c r="S93" s="123" t="str">
        <f>IF((IF(ISERROR(VLOOKUP(J93,注销!I:I,1,FALSE)),0,1)+IF(ISERROR(VLOOKUP(J93,注销!J:J,1,FALSE)),0,1))&gt;0,"注销","没有")</f>
        <v>没有</v>
      </c>
      <c r="T93" s="123" t="str">
        <f>IF((IF(ISERROR(VLOOKUP(J93,注销!I:I,1,FALSE)),0,1)+IF(ISERROR(VLOOKUP(J93,注销!J:J,1,FALSE)),0,1))&gt;0,"注销","没有")</f>
        <v>没有</v>
      </c>
      <c r="U93" s="10" t="str">
        <f>IF(IF(ISERROR(VLOOKUP(J93,J$1:J92,1,FALSE)),0,1)+IF(ISERROR(VLOOKUP(J93,K$1:K92,1,FALSE)),0,1),"已有","没有")</f>
        <v>没有</v>
      </c>
      <c r="W93" s="9"/>
      <c r="X93" s="9"/>
      <c r="Y93" s="9"/>
    </row>
    <row r="94" spans="1:25" s="7" customFormat="1">
      <c r="A94" s="126">
        <v>91</v>
      </c>
      <c r="B94" s="18" t="s">
        <v>1329</v>
      </c>
      <c r="C94" s="57" t="s">
        <v>1356</v>
      </c>
      <c r="D94" s="42" t="s">
        <v>479</v>
      </c>
      <c r="E94" s="126">
        <v>14</v>
      </c>
      <c r="F94" s="68">
        <v>40482</v>
      </c>
      <c r="G94" s="126" t="s">
        <v>622</v>
      </c>
      <c r="H94" s="68"/>
      <c r="I94" s="126"/>
      <c r="J94" s="137" t="str">
        <f t="shared" si="12"/>
        <v>河北石家庄-秦皇岛北戴河-大连</v>
      </c>
      <c r="K94" s="124" t="str">
        <f t="shared" si="13"/>
        <v>河北大连-秦皇岛北戴河-石家庄</v>
      </c>
      <c r="L94" s="167" t="str">
        <f t="shared" si="14"/>
        <v>石家庄</v>
      </c>
      <c r="M94" s="167" t="str">
        <f t="shared" si="15"/>
        <v>秦皇岛北戴河</v>
      </c>
      <c r="N94" s="167" t="str">
        <f t="shared" si="16"/>
        <v>大连</v>
      </c>
      <c r="O94" s="167" t="str">
        <f t="shared" si="17"/>
        <v/>
      </c>
      <c r="P94" s="167" t="str">
        <f>IF(ISERROR(OR(IFERROR(VLOOKUP(B94,受限情况!$G$3:$G$30,1,FALSE),0),IFERROR(VLOOKUP(L94,受限情况!$A$3:$A$28,1,FALSE),0),IFERROR(VLOOKUP(M94,受限情况!$A$3:$A$28,1,FALSE),0),IFERROR(VLOOKUP(N94,受限情况!$A$3:$A$28,1,FALSE),0),IFERROR(VLOOKUP(O94,受限情况!$A$3:$A$28,1,FALSE),0))),"受限","不限")</f>
        <v>受限</v>
      </c>
      <c r="Q94" s="122" t="str">
        <f>IFERROR(IF(AND(H94&gt;=VLOOKUP(B94,受限情况!$G$3:$I$28,2,FALSE),H94&lt;=VLOOKUP(B94,受限情况!$G$3:$I$28,3,FALSE))=TRUE,"错误","正确"),"正确")</f>
        <v>正确</v>
      </c>
      <c r="R94" s="124" t="str">
        <f>IF(OR(IFERROR(AND(H94&gt;=VLOOKUP(L94,受限情况!$A$3:$C$28,2,FALSE),H94&lt;=VLOOKUP(L94,受限情况!$A$3:$C$28,3,FALSE)),0),IFERROR(AND(H94&gt;=VLOOKUP(M94,受限情况!$A$3:$C$28,2,FALSE),H94&lt;=VLOOKUP(M94,受限情况!$A$3:$C$28,3,FALSE)),0),IFERROR(AND(H94&gt;=VLOOKUP(N94,受限情况!$A$3:$C$28,2,FALSE),H94&lt;=VLOOKUP(N94,受限情况!$A$3:$C$28,3,FALSE)),0),IFERROR(AND(H94&gt;=VLOOKUP(O94,受限情况!$A$3:$C$28,2,FALSE),H94&lt;=VLOOKUP(O94,受限情况!$A$3:$C$28,3,FALSE)),0))=TRUE,"错误","正确")</f>
        <v>正确</v>
      </c>
      <c r="S94" s="123" t="str">
        <f>IF((IF(ISERROR(VLOOKUP(J94,注销!I:I,1,FALSE)),0,1)+IF(ISERROR(VLOOKUP(J94,注销!J:J,1,FALSE)),0,1))&gt;0,"注销","没有")</f>
        <v>没有</v>
      </c>
      <c r="T94" s="123" t="str">
        <f>IF((IF(ISERROR(VLOOKUP(J94,注销!I:I,1,FALSE)),0,1)+IF(ISERROR(VLOOKUP(J94,注销!J:J,1,FALSE)),0,1))&gt;0,"注销","没有")</f>
        <v>没有</v>
      </c>
      <c r="U94" s="10" t="str">
        <f>IF(IF(ISERROR(VLOOKUP(J94,J$1:J93,1,FALSE)),0,1)+IF(ISERROR(VLOOKUP(J94,K$1:K93,1,FALSE)),0,1),"已有","没有")</f>
        <v>没有</v>
      </c>
      <c r="W94" s="9"/>
      <c r="X94" s="9"/>
      <c r="Y94" s="9"/>
    </row>
    <row r="95" spans="1:25" s="7" customFormat="1">
      <c r="A95" s="126">
        <v>92</v>
      </c>
      <c r="B95" s="18" t="s">
        <v>1329</v>
      </c>
      <c r="C95" s="57" t="s">
        <v>1040</v>
      </c>
      <c r="D95" s="42" t="s">
        <v>479</v>
      </c>
      <c r="E95" s="126">
        <v>14</v>
      </c>
      <c r="F95" s="68">
        <v>40482</v>
      </c>
      <c r="G95" s="126" t="s">
        <v>622</v>
      </c>
      <c r="H95" s="68"/>
      <c r="I95" s="126"/>
      <c r="J95" s="137" t="str">
        <f t="shared" si="12"/>
        <v>河北石家庄-宁波-海口</v>
      </c>
      <c r="K95" s="124" t="str">
        <f t="shared" si="13"/>
        <v>河北海口-宁波-石家庄</v>
      </c>
      <c r="L95" s="167" t="str">
        <f t="shared" si="14"/>
        <v>石家庄</v>
      </c>
      <c r="M95" s="167" t="str">
        <f t="shared" si="15"/>
        <v>宁波</v>
      </c>
      <c r="N95" s="167" t="str">
        <f t="shared" si="16"/>
        <v>海口</v>
      </c>
      <c r="O95" s="167" t="str">
        <f t="shared" si="17"/>
        <v/>
      </c>
      <c r="P95" s="167" t="str">
        <f>IF(ISERROR(OR(IFERROR(VLOOKUP(B95,受限情况!$G$3:$G$30,1,FALSE),0),IFERROR(VLOOKUP(L95,受限情况!$A$3:$A$28,1,FALSE),0),IFERROR(VLOOKUP(M95,受限情况!$A$3:$A$28,1,FALSE),0),IFERROR(VLOOKUP(N95,受限情况!$A$3:$A$28,1,FALSE),0),IFERROR(VLOOKUP(O95,受限情况!$A$3:$A$28,1,FALSE),0))),"受限","不限")</f>
        <v>不限</v>
      </c>
      <c r="Q95" s="122" t="str">
        <f>IFERROR(IF(AND(H95&gt;=VLOOKUP(B95,受限情况!$G$3:$I$28,2,FALSE),H95&lt;=VLOOKUP(B95,受限情况!$G$3:$I$28,3,FALSE))=TRUE,"错误","正确"),"正确")</f>
        <v>正确</v>
      </c>
      <c r="R95" s="124" t="str">
        <f>IF(OR(IFERROR(AND(H95&gt;=VLOOKUP(L95,受限情况!$A$3:$C$28,2,FALSE),H95&lt;=VLOOKUP(L95,受限情况!$A$3:$C$28,3,FALSE)),0),IFERROR(AND(H95&gt;=VLOOKUP(M95,受限情况!$A$3:$C$28,2,FALSE),H95&lt;=VLOOKUP(M95,受限情况!$A$3:$C$28,3,FALSE)),0),IFERROR(AND(H95&gt;=VLOOKUP(N95,受限情况!$A$3:$C$28,2,FALSE),H95&lt;=VLOOKUP(N95,受限情况!$A$3:$C$28,3,FALSE)),0),IFERROR(AND(H95&gt;=VLOOKUP(O95,受限情况!$A$3:$C$28,2,FALSE),H95&lt;=VLOOKUP(O95,受限情况!$A$3:$C$28,3,FALSE)),0))=TRUE,"错误","正确")</f>
        <v>正确</v>
      </c>
      <c r="S95" s="123" t="str">
        <f>IF((IF(ISERROR(VLOOKUP(J95,注销!I:I,1,FALSE)),0,1)+IF(ISERROR(VLOOKUP(J95,注销!J:J,1,FALSE)),0,1))&gt;0,"注销","没有")</f>
        <v>注销</v>
      </c>
      <c r="T95" s="123" t="str">
        <f>IF((IF(ISERROR(VLOOKUP(J95,注销!I:I,1,FALSE)),0,1)+IF(ISERROR(VLOOKUP(J95,注销!J:J,1,FALSE)),0,1))&gt;0,"注销","没有")</f>
        <v>注销</v>
      </c>
      <c r="U95" s="10" t="str">
        <f>IF(IF(ISERROR(VLOOKUP(J95,J$1:J94,1,FALSE)),0,1)+IF(ISERROR(VLOOKUP(J95,K$1:K94,1,FALSE)),0,1),"已有","没有")</f>
        <v>没有</v>
      </c>
      <c r="W95" s="9"/>
      <c r="X95" s="9"/>
      <c r="Y95" s="9"/>
    </row>
    <row r="96" spans="1:25" s="7" customFormat="1">
      <c r="A96" s="126">
        <v>93</v>
      </c>
      <c r="B96" s="18" t="s">
        <v>1350</v>
      </c>
      <c r="C96" s="57" t="s">
        <v>1037</v>
      </c>
      <c r="D96" s="42" t="s">
        <v>479</v>
      </c>
      <c r="E96" s="126">
        <v>14</v>
      </c>
      <c r="F96" s="68">
        <v>40522</v>
      </c>
      <c r="G96" s="126" t="s">
        <v>623</v>
      </c>
      <c r="H96" s="68"/>
      <c r="I96" s="126"/>
      <c r="J96" s="137" t="str">
        <f t="shared" si="12"/>
        <v>幸福太原-运城</v>
      </c>
      <c r="K96" s="124" t="str">
        <f t="shared" si="13"/>
        <v>幸福运城-太原</v>
      </c>
      <c r="L96" s="167" t="str">
        <f t="shared" si="14"/>
        <v>太原</v>
      </c>
      <c r="M96" s="167" t="str">
        <f t="shared" si="15"/>
        <v>运城</v>
      </c>
      <c r="N96" s="167" t="str">
        <f t="shared" si="16"/>
        <v/>
      </c>
      <c r="O96" s="167" t="str">
        <f t="shared" si="17"/>
        <v/>
      </c>
      <c r="P96" s="167" t="str">
        <f>IF(ISERROR(OR(IFERROR(VLOOKUP(B96,受限情况!$G$3:$G$30,1,FALSE),0),IFERROR(VLOOKUP(L96,受限情况!$A$3:$A$28,1,FALSE),0),IFERROR(VLOOKUP(M96,受限情况!$A$3:$A$28,1,FALSE),0),IFERROR(VLOOKUP(N96,受限情况!$A$3:$A$28,1,FALSE),0),IFERROR(VLOOKUP(O96,受限情况!$A$3:$A$28,1,FALSE),0))),"受限","不限")</f>
        <v>不限</v>
      </c>
      <c r="Q96" s="122" t="str">
        <f>IFERROR(IF(AND(H96&gt;=VLOOKUP(B96,受限情况!$G$3:$I$28,2,FALSE),H96&lt;=VLOOKUP(B96,受限情况!$G$3:$I$28,3,FALSE))=TRUE,"错误","正确"),"正确")</f>
        <v>正确</v>
      </c>
      <c r="R96" s="124" t="str">
        <f>IF(OR(IFERROR(AND(H96&gt;=VLOOKUP(L96,受限情况!$A$3:$C$28,2,FALSE),H96&lt;=VLOOKUP(L96,受限情况!$A$3:$C$28,3,FALSE)),0),IFERROR(AND(H96&gt;=VLOOKUP(M96,受限情况!$A$3:$C$28,2,FALSE),H96&lt;=VLOOKUP(M96,受限情况!$A$3:$C$28,3,FALSE)),0),IFERROR(AND(H96&gt;=VLOOKUP(N96,受限情况!$A$3:$C$28,2,FALSE),H96&lt;=VLOOKUP(N96,受限情况!$A$3:$C$28,3,FALSE)),0),IFERROR(AND(H96&gt;=VLOOKUP(O96,受限情况!$A$3:$C$28,2,FALSE),H96&lt;=VLOOKUP(O96,受限情况!$A$3:$C$28,3,FALSE)),0))=TRUE,"错误","正确")</f>
        <v>正确</v>
      </c>
      <c r="S96" s="123" t="str">
        <f>IF((IF(ISERROR(VLOOKUP(J96,注销!I:I,1,FALSE)),0,1)+IF(ISERROR(VLOOKUP(J96,注销!J:J,1,FALSE)),0,1))&gt;0,"注销","没有")</f>
        <v>注销</v>
      </c>
      <c r="T96" s="123" t="str">
        <f>IF((IF(ISERROR(VLOOKUP(J96,注销!I:I,1,FALSE)),0,1)+IF(ISERROR(VLOOKUP(J96,注销!J:J,1,FALSE)),0,1))&gt;0,"注销","没有")</f>
        <v>注销</v>
      </c>
      <c r="U96" s="10" t="str">
        <f>IF(IF(ISERROR(VLOOKUP(J96,J$1:J95,1,FALSE)),0,1)+IF(ISERROR(VLOOKUP(J96,K$1:K95,1,FALSE)),0,1),"已有","没有")</f>
        <v>没有</v>
      </c>
      <c r="W96" s="9"/>
      <c r="X96" s="9"/>
      <c r="Y96" s="9"/>
    </row>
    <row r="97" spans="1:25" s="7" customFormat="1">
      <c r="A97" s="126">
        <v>94</v>
      </c>
      <c r="B97" s="18" t="s">
        <v>1324</v>
      </c>
      <c r="C97" s="57" t="s">
        <v>26</v>
      </c>
      <c r="D97" s="42" t="s">
        <v>479</v>
      </c>
      <c r="E97" s="126">
        <v>14</v>
      </c>
      <c r="F97" s="68">
        <v>40513</v>
      </c>
      <c r="G97" s="126" t="s">
        <v>624</v>
      </c>
      <c r="H97" s="68"/>
      <c r="I97" s="126"/>
      <c r="J97" s="137" t="str">
        <f t="shared" si="12"/>
        <v>天津天津-石家庄-银川</v>
      </c>
      <c r="K97" s="124" t="str">
        <f t="shared" si="13"/>
        <v>天津银川-石家庄-天津</v>
      </c>
      <c r="L97" s="167" t="str">
        <f t="shared" si="14"/>
        <v>天津</v>
      </c>
      <c r="M97" s="167" t="str">
        <f t="shared" si="15"/>
        <v>石家庄</v>
      </c>
      <c r="N97" s="167" t="str">
        <f t="shared" si="16"/>
        <v>银川</v>
      </c>
      <c r="O97" s="167" t="str">
        <f t="shared" si="17"/>
        <v/>
      </c>
      <c r="P97" s="167" t="str">
        <f>IF(ISERROR(OR(IFERROR(VLOOKUP(B97,受限情况!$G$3:$G$30,1,FALSE),0),IFERROR(VLOOKUP(L97,受限情况!$A$3:$A$28,1,FALSE),0),IFERROR(VLOOKUP(M97,受限情况!$A$3:$A$28,1,FALSE),0),IFERROR(VLOOKUP(N97,受限情况!$A$3:$A$28,1,FALSE),0),IFERROR(VLOOKUP(O97,受限情况!$A$3:$A$28,1,FALSE),0))),"受限","不限")</f>
        <v>不限</v>
      </c>
      <c r="Q97" s="122" t="str">
        <f>IFERROR(IF(AND(H97&gt;=VLOOKUP(B97,受限情况!$G$3:$I$28,2,FALSE),H97&lt;=VLOOKUP(B97,受限情况!$G$3:$I$28,3,FALSE))=TRUE,"错误","正确"),"正确")</f>
        <v>正确</v>
      </c>
      <c r="R97" s="124" t="str">
        <f>IF(OR(IFERROR(AND(H97&gt;=VLOOKUP(L97,受限情况!$A$3:$C$28,2,FALSE),H97&lt;=VLOOKUP(L97,受限情况!$A$3:$C$28,3,FALSE)),0),IFERROR(AND(H97&gt;=VLOOKUP(M97,受限情况!$A$3:$C$28,2,FALSE),H97&lt;=VLOOKUP(M97,受限情况!$A$3:$C$28,3,FALSE)),0),IFERROR(AND(H97&gt;=VLOOKUP(N97,受限情况!$A$3:$C$28,2,FALSE),H97&lt;=VLOOKUP(N97,受限情况!$A$3:$C$28,3,FALSE)),0),IFERROR(AND(H97&gt;=VLOOKUP(O97,受限情况!$A$3:$C$28,2,FALSE),H97&lt;=VLOOKUP(O97,受限情况!$A$3:$C$28,3,FALSE)),0))=TRUE,"错误","正确")</f>
        <v>正确</v>
      </c>
      <c r="S97" s="123" t="str">
        <f>IF((IF(ISERROR(VLOOKUP(J97,注销!I:I,1,FALSE)),0,1)+IF(ISERROR(VLOOKUP(J97,注销!J:J,1,FALSE)),0,1))&gt;0,"注销","没有")</f>
        <v>注销</v>
      </c>
      <c r="T97" s="123" t="str">
        <f>IF((IF(ISERROR(VLOOKUP(J97,注销!I:I,1,FALSE)),0,1)+IF(ISERROR(VLOOKUP(J97,注销!J:J,1,FALSE)),0,1))&gt;0,"注销","没有")</f>
        <v>注销</v>
      </c>
      <c r="U97" s="10" t="str">
        <f>IF(IF(ISERROR(VLOOKUP(J97,J$1:J96,1,FALSE)),0,1)+IF(ISERROR(VLOOKUP(J97,K$1:K96,1,FALSE)),0,1),"已有","没有")</f>
        <v>没有</v>
      </c>
      <c r="W97" s="9"/>
      <c r="X97" s="9"/>
      <c r="Y97" s="9"/>
    </row>
    <row r="98" spans="1:25" s="7" customFormat="1">
      <c r="A98" s="126">
        <v>95</v>
      </c>
      <c r="B98" s="18" t="s">
        <v>1324</v>
      </c>
      <c r="C98" s="57" t="s">
        <v>1041</v>
      </c>
      <c r="D98" s="42" t="s">
        <v>479</v>
      </c>
      <c r="E98" s="126">
        <v>14</v>
      </c>
      <c r="F98" s="69">
        <v>40553</v>
      </c>
      <c r="G98" s="126" t="s">
        <v>625</v>
      </c>
      <c r="H98" s="68"/>
      <c r="I98" s="126"/>
      <c r="J98" s="137" t="str">
        <f t="shared" si="12"/>
        <v>天津太原-贵阳-南宁</v>
      </c>
      <c r="K98" s="124" t="str">
        <f t="shared" si="13"/>
        <v>天津南宁-贵阳-太原</v>
      </c>
      <c r="L98" s="167" t="str">
        <f t="shared" si="14"/>
        <v>太原</v>
      </c>
      <c r="M98" s="167" t="str">
        <f t="shared" si="15"/>
        <v>贵阳</v>
      </c>
      <c r="N98" s="167" t="str">
        <f t="shared" si="16"/>
        <v>南宁</v>
      </c>
      <c r="O98" s="167" t="str">
        <f t="shared" si="17"/>
        <v/>
      </c>
      <c r="P98" s="167" t="str">
        <f>IF(ISERROR(OR(IFERROR(VLOOKUP(B98,受限情况!$G$3:$G$30,1,FALSE),0),IFERROR(VLOOKUP(L98,受限情况!$A$3:$A$28,1,FALSE),0),IFERROR(VLOOKUP(M98,受限情况!$A$3:$A$28,1,FALSE),0),IFERROR(VLOOKUP(N98,受限情况!$A$3:$A$28,1,FALSE),0),IFERROR(VLOOKUP(O98,受限情况!$A$3:$A$28,1,FALSE),0))),"受限","不限")</f>
        <v>不限</v>
      </c>
      <c r="Q98" s="122" t="str">
        <f>IFERROR(IF(AND(H98&gt;=VLOOKUP(B98,受限情况!$G$3:$I$28,2,FALSE),H98&lt;=VLOOKUP(B98,受限情况!$G$3:$I$28,3,FALSE))=TRUE,"错误","正确"),"正确")</f>
        <v>正确</v>
      </c>
      <c r="R98" s="124" t="str">
        <f>IF(OR(IFERROR(AND(H98&gt;=VLOOKUP(L98,受限情况!$A$3:$C$28,2,FALSE),H98&lt;=VLOOKUP(L98,受限情况!$A$3:$C$28,3,FALSE)),0),IFERROR(AND(H98&gt;=VLOOKUP(M98,受限情况!$A$3:$C$28,2,FALSE),H98&lt;=VLOOKUP(M98,受限情况!$A$3:$C$28,3,FALSE)),0),IFERROR(AND(H98&gt;=VLOOKUP(N98,受限情况!$A$3:$C$28,2,FALSE),H98&lt;=VLOOKUP(N98,受限情况!$A$3:$C$28,3,FALSE)),0),IFERROR(AND(H98&gt;=VLOOKUP(O98,受限情况!$A$3:$C$28,2,FALSE),H98&lt;=VLOOKUP(O98,受限情况!$A$3:$C$28,3,FALSE)),0))=TRUE,"错误","正确")</f>
        <v>正确</v>
      </c>
      <c r="S98" s="123" t="str">
        <f>IF((IF(ISERROR(VLOOKUP(J98,注销!I:I,1,FALSE)),0,1)+IF(ISERROR(VLOOKUP(J98,注销!J:J,1,FALSE)),0,1))&gt;0,"注销","没有")</f>
        <v>注销</v>
      </c>
      <c r="T98" s="123" t="str">
        <f>IF((IF(ISERROR(VLOOKUP(J98,注销!I:I,1,FALSE)),0,1)+IF(ISERROR(VLOOKUP(J98,注销!J:J,1,FALSE)),0,1))&gt;0,"注销","没有")</f>
        <v>注销</v>
      </c>
      <c r="U98" s="10" t="str">
        <f>IF(IF(ISERROR(VLOOKUP(J98,J$1:J97,1,FALSE)),0,1)+IF(ISERROR(VLOOKUP(J98,K$1:K97,1,FALSE)),0,1),"已有","没有")</f>
        <v>没有</v>
      </c>
      <c r="W98" s="9"/>
      <c r="X98" s="9"/>
      <c r="Y98" s="9"/>
    </row>
    <row r="99" spans="1:25" s="7" customFormat="1">
      <c r="A99" s="126">
        <v>96</v>
      </c>
      <c r="B99" s="18" t="s">
        <v>483</v>
      </c>
      <c r="C99" s="58" t="s">
        <v>1042</v>
      </c>
      <c r="D99" s="42" t="s">
        <v>479</v>
      </c>
      <c r="E99" s="126">
        <v>14</v>
      </c>
      <c r="F99" s="68">
        <v>40594</v>
      </c>
      <c r="G99" s="126" t="s">
        <v>626</v>
      </c>
      <c r="H99" s="68"/>
      <c r="I99" s="126"/>
      <c r="J99" s="137" t="str">
        <f t="shared" si="12"/>
        <v>海航太原-合肥-厦门</v>
      </c>
      <c r="K99" s="124" t="str">
        <f t="shared" si="13"/>
        <v>海航厦门-合肥-太原</v>
      </c>
      <c r="L99" s="167" t="str">
        <f t="shared" si="14"/>
        <v>太原</v>
      </c>
      <c r="M99" s="167" t="str">
        <f t="shared" si="15"/>
        <v>合肥</v>
      </c>
      <c r="N99" s="167" t="str">
        <f t="shared" si="16"/>
        <v>厦门</v>
      </c>
      <c r="O99" s="167" t="str">
        <f t="shared" si="17"/>
        <v/>
      </c>
      <c r="P99" s="167" t="str">
        <f>IF(ISERROR(OR(IFERROR(VLOOKUP(B99,受限情况!$G$3:$G$30,1,FALSE),0),IFERROR(VLOOKUP(L99,受限情况!$A$3:$A$28,1,FALSE),0),IFERROR(VLOOKUP(M99,受限情况!$A$3:$A$28,1,FALSE),0),IFERROR(VLOOKUP(N99,受限情况!$A$3:$A$28,1,FALSE),0),IFERROR(VLOOKUP(O99,受限情况!$A$3:$A$28,1,FALSE),0))),"受限","不限")</f>
        <v>不限</v>
      </c>
      <c r="Q99" s="122" t="str">
        <f>IFERROR(IF(AND(H99&gt;=VLOOKUP(B99,受限情况!$G$3:$I$28,2,FALSE),H99&lt;=VLOOKUP(B99,受限情况!$G$3:$I$28,3,FALSE))=TRUE,"错误","正确"),"正确")</f>
        <v>正确</v>
      </c>
      <c r="R99" s="124" t="str">
        <f>IF(OR(IFERROR(AND(H99&gt;=VLOOKUP(L99,受限情况!$A$3:$C$28,2,FALSE),H99&lt;=VLOOKUP(L99,受限情况!$A$3:$C$28,3,FALSE)),0),IFERROR(AND(H99&gt;=VLOOKUP(M99,受限情况!$A$3:$C$28,2,FALSE),H99&lt;=VLOOKUP(M99,受限情况!$A$3:$C$28,3,FALSE)),0),IFERROR(AND(H99&gt;=VLOOKUP(N99,受限情况!$A$3:$C$28,2,FALSE),H99&lt;=VLOOKUP(N99,受限情况!$A$3:$C$28,3,FALSE)),0),IFERROR(AND(H99&gt;=VLOOKUP(O99,受限情况!$A$3:$C$28,2,FALSE),H99&lt;=VLOOKUP(O99,受限情况!$A$3:$C$28,3,FALSE)),0))=TRUE,"错误","正确")</f>
        <v>正确</v>
      </c>
      <c r="S99" s="123" t="str">
        <f>IF((IF(ISERROR(VLOOKUP(J99,注销!I:I,1,FALSE)),0,1)+IF(ISERROR(VLOOKUP(J99,注销!J:J,1,FALSE)),0,1))&gt;0,"注销","没有")</f>
        <v>没有</v>
      </c>
      <c r="T99" s="123" t="str">
        <f>IF((IF(ISERROR(VLOOKUP(J99,注销!I:I,1,FALSE)),0,1)+IF(ISERROR(VLOOKUP(J99,注销!J:J,1,FALSE)),0,1))&gt;0,"注销","没有")</f>
        <v>没有</v>
      </c>
      <c r="U99" s="10" t="str">
        <f>IF(IF(ISERROR(VLOOKUP(J99,J$1:J98,1,FALSE)),0,1)+IF(ISERROR(VLOOKUP(J99,K$1:K98,1,FALSE)),0,1),"已有","没有")</f>
        <v>没有</v>
      </c>
      <c r="W99" s="9"/>
      <c r="X99" s="9"/>
      <c r="Y99" s="9"/>
    </row>
    <row r="100" spans="1:25" s="7" customFormat="1">
      <c r="A100" s="126">
        <v>97</v>
      </c>
      <c r="B100" s="18" t="s">
        <v>1324</v>
      </c>
      <c r="C100" s="57" t="s">
        <v>1043</v>
      </c>
      <c r="D100" s="42" t="s">
        <v>479</v>
      </c>
      <c r="E100" s="126">
        <v>14</v>
      </c>
      <c r="F100" s="68">
        <v>40558</v>
      </c>
      <c r="G100" s="126" t="s">
        <v>627</v>
      </c>
      <c r="H100" s="68"/>
      <c r="I100" s="126"/>
      <c r="J100" s="137" t="str">
        <f t="shared" si="12"/>
        <v>天津乌兰浩特-呼和浩特-鄂尔多斯</v>
      </c>
      <c r="K100" s="124" t="str">
        <f t="shared" si="13"/>
        <v>天津鄂尔多斯-呼和浩特-乌兰浩特</v>
      </c>
      <c r="L100" s="167" t="str">
        <f t="shared" si="14"/>
        <v>乌兰浩特</v>
      </c>
      <c r="M100" s="167" t="str">
        <f t="shared" si="15"/>
        <v>呼和浩特</v>
      </c>
      <c r="N100" s="167" t="str">
        <f t="shared" si="16"/>
        <v>鄂尔多斯</v>
      </c>
      <c r="O100" s="167" t="str">
        <f t="shared" si="17"/>
        <v/>
      </c>
      <c r="P100" s="167" t="str">
        <f>IF(ISERROR(OR(IFERROR(VLOOKUP(B100,受限情况!$G$3:$G$30,1,FALSE),0),IFERROR(VLOOKUP(L100,受限情况!$A$3:$A$28,1,FALSE),0),IFERROR(VLOOKUP(M100,受限情况!$A$3:$A$28,1,FALSE),0),IFERROR(VLOOKUP(N100,受限情况!$A$3:$A$28,1,FALSE),0),IFERROR(VLOOKUP(O100,受限情况!$A$3:$A$28,1,FALSE),0))),"受限","不限")</f>
        <v>不限</v>
      </c>
      <c r="Q100" s="122" t="str">
        <f>IFERROR(IF(AND(H100&gt;=VLOOKUP(B100,受限情况!$G$3:$I$28,2,FALSE),H100&lt;=VLOOKUP(B100,受限情况!$G$3:$I$28,3,FALSE))=TRUE,"错误","正确"),"正确")</f>
        <v>正确</v>
      </c>
      <c r="R100" s="124" t="str">
        <f>IF(OR(IFERROR(AND(H100&gt;=VLOOKUP(L100,受限情况!$A$3:$C$28,2,FALSE),H100&lt;=VLOOKUP(L100,受限情况!$A$3:$C$28,3,FALSE)),0),IFERROR(AND(H100&gt;=VLOOKUP(M100,受限情况!$A$3:$C$28,2,FALSE),H100&lt;=VLOOKUP(M100,受限情况!$A$3:$C$28,3,FALSE)),0),IFERROR(AND(H100&gt;=VLOOKUP(N100,受限情况!$A$3:$C$28,2,FALSE),H100&lt;=VLOOKUP(N100,受限情况!$A$3:$C$28,3,FALSE)),0),IFERROR(AND(H100&gt;=VLOOKUP(O100,受限情况!$A$3:$C$28,2,FALSE),H100&lt;=VLOOKUP(O100,受限情况!$A$3:$C$28,3,FALSE)),0))=TRUE,"错误","正确")</f>
        <v>正确</v>
      </c>
      <c r="S100" s="123" t="str">
        <f>IF((IF(ISERROR(VLOOKUP(J100,注销!I:I,1,FALSE)),0,1)+IF(ISERROR(VLOOKUP(J100,注销!J:J,1,FALSE)),0,1))&gt;0,"注销","没有")</f>
        <v>没有</v>
      </c>
      <c r="T100" s="123" t="str">
        <f>IF((IF(ISERROR(VLOOKUP(J100,注销!I:I,1,FALSE)),0,1)+IF(ISERROR(VLOOKUP(J100,注销!J:J,1,FALSE)),0,1))&gt;0,"注销","没有")</f>
        <v>没有</v>
      </c>
      <c r="U100" s="10" t="str">
        <f>IF(IF(ISERROR(VLOOKUP(J100,J$1:J99,1,FALSE)),0,1)+IF(ISERROR(VLOOKUP(J100,K$1:K99,1,FALSE)),0,1),"已有","没有")</f>
        <v>没有</v>
      </c>
      <c r="W100" s="9"/>
      <c r="X100" s="9"/>
      <c r="Y100" s="9"/>
    </row>
    <row r="101" spans="1:25" s="7" customFormat="1">
      <c r="A101" s="126">
        <v>98</v>
      </c>
      <c r="B101" s="18" t="s">
        <v>1324</v>
      </c>
      <c r="C101" s="57" t="s">
        <v>1044</v>
      </c>
      <c r="D101" s="42" t="s">
        <v>479</v>
      </c>
      <c r="E101" s="126">
        <v>14</v>
      </c>
      <c r="F101" s="68">
        <v>40558</v>
      </c>
      <c r="G101" s="126" t="s">
        <v>627</v>
      </c>
      <c r="H101" s="68"/>
      <c r="I101" s="126"/>
      <c r="J101" s="137" t="str">
        <f t="shared" si="12"/>
        <v>天津呼和浩特-太原-南昌</v>
      </c>
      <c r="K101" s="124" t="str">
        <f t="shared" si="13"/>
        <v>天津南昌-太原-呼和浩特</v>
      </c>
      <c r="L101" s="167" t="str">
        <f t="shared" si="14"/>
        <v>呼和浩特</v>
      </c>
      <c r="M101" s="167" t="str">
        <f t="shared" si="15"/>
        <v>太原</v>
      </c>
      <c r="N101" s="167" t="str">
        <f t="shared" si="16"/>
        <v>南昌</v>
      </c>
      <c r="O101" s="167" t="str">
        <f t="shared" si="17"/>
        <v/>
      </c>
      <c r="P101" s="167" t="str">
        <f>IF(ISERROR(OR(IFERROR(VLOOKUP(B101,受限情况!$G$3:$G$30,1,FALSE),0),IFERROR(VLOOKUP(L101,受限情况!$A$3:$A$28,1,FALSE),0),IFERROR(VLOOKUP(M101,受限情况!$A$3:$A$28,1,FALSE),0),IFERROR(VLOOKUP(N101,受限情况!$A$3:$A$28,1,FALSE),0),IFERROR(VLOOKUP(O101,受限情况!$A$3:$A$28,1,FALSE),0))),"受限","不限")</f>
        <v>不限</v>
      </c>
      <c r="Q101" s="122" t="str">
        <f>IFERROR(IF(AND(H101&gt;=VLOOKUP(B101,受限情况!$G$3:$I$28,2,FALSE),H101&lt;=VLOOKUP(B101,受限情况!$G$3:$I$28,3,FALSE))=TRUE,"错误","正确"),"正确")</f>
        <v>正确</v>
      </c>
      <c r="R101" s="124" t="str">
        <f>IF(OR(IFERROR(AND(H101&gt;=VLOOKUP(L101,受限情况!$A$3:$C$28,2,FALSE),H101&lt;=VLOOKUP(L101,受限情况!$A$3:$C$28,3,FALSE)),0),IFERROR(AND(H101&gt;=VLOOKUP(M101,受限情况!$A$3:$C$28,2,FALSE),H101&lt;=VLOOKUP(M101,受限情况!$A$3:$C$28,3,FALSE)),0),IFERROR(AND(H101&gt;=VLOOKUP(N101,受限情况!$A$3:$C$28,2,FALSE),H101&lt;=VLOOKUP(N101,受限情况!$A$3:$C$28,3,FALSE)),0),IFERROR(AND(H101&gt;=VLOOKUP(O101,受限情况!$A$3:$C$28,2,FALSE),H101&lt;=VLOOKUP(O101,受限情况!$A$3:$C$28,3,FALSE)),0))=TRUE,"错误","正确")</f>
        <v>正确</v>
      </c>
      <c r="S101" s="123" t="str">
        <f>IF((IF(ISERROR(VLOOKUP(J101,注销!I:I,1,FALSE)),0,1)+IF(ISERROR(VLOOKUP(J101,注销!J:J,1,FALSE)),0,1))&gt;0,"注销","没有")</f>
        <v>注销</v>
      </c>
      <c r="T101" s="123" t="str">
        <f>IF((IF(ISERROR(VLOOKUP(J101,注销!I:I,1,FALSE)),0,1)+IF(ISERROR(VLOOKUP(J101,注销!J:J,1,FALSE)),0,1))&gt;0,"注销","没有")</f>
        <v>注销</v>
      </c>
      <c r="U101" s="10" t="str">
        <f>IF(IF(ISERROR(VLOOKUP(J101,J$1:J100,1,FALSE)),0,1)+IF(ISERROR(VLOOKUP(J101,K$1:K100,1,FALSE)),0,1),"已有","没有")</f>
        <v>没有</v>
      </c>
      <c r="W101" s="9"/>
      <c r="X101" s="9"/>
      <c r="Y101" s="9"/>
    </row>
    <row r="102" spans="1:25" s="7" customFormat="1">
      <c r="A102" s="126">
        <v>99</v>
      </c>
      <c r="B102" s="18" t="s">
        <v>1324</v>
      </c>
      <c r="C102" s="57" t="s">
        <v>52</v>
      </c>
      <c r="D102" s="42" t="s">
        <v>479</v>
      </c>
      <c r="E102" s="126">
        <v>14</v>
      </c>
      <c r="F102" s="68">
        <v>40558</v>
      </c>
      <c r="G102" s="126" t="s">
        <v>627</v>
      </c>
      <c r="H102" s="68"/>
      <c r="I102" s="126"/>
      <c r="J102" s="137" t="str">
        <f t="shared" si="12"/>
        <v>天津呼和浩特-满洲里-哈尔滨</v>
      </c>
      <c r="K102" s="124" t="str">
        <f t="shared" si="13"/>
        <v>天津哈尔滨-满洲里-呼和浩特</v>
      </c>
      <c r="L102" s="167" t="str">
        <f t="shared" si="14"/>
        <v>呼和浩特</v>
      </c>
      <c r="M102" s="167" t="str">
        <f t="shared" si="15"/>
        <v>满洲里</v>
      </c>
      <c r="N102" s="167" t="str">
        <f t="shared" si="16"/>
        <v>哈尔滨</v>
      </c>
      <c r="O102" s="167" t="str">
        <f t="shared" si="17"/>
        <v/>
      </c>
      <c r="P102" s="167" t="str">
        <f>IF(ISERROR(OR(IFERROR(VLOOKUP(B102,受限情况!$G$3:$G$30,1,FALSE),0),IFERROR(VLOOKUP(L102,受限情况!$A$3:$A$28,1,FALSE),0),IFERROR(VLOOKUP(M102,受限情况!$A$3:$A$28,1,FALSE),0),IFERROR(VLOOKUP(N102,受限情况!$A$3:$A$28,1,FALSE),0),IFERROR(VLOOKUP(O102,受限情况!$A$3:$A$28,1,FALSE),0))),"受限","不限")</f>
        <v>不限</v>
      </c>
      <c r="Q102" s="122" t="str">
        <f>IFERROR(IF(AND(H102&gt;=VLOOKUP(B102,受限情况!$G$3:$I$28,2,FALSE),H102&lt;=VLOOKUP(B102,受限情况!$G$3:$I$28,3,FALSE))=TRUE,"错误","正确"),"正确")</f>
        <v>正确</v>
      </c>
      <c r="R102" s="124" t="str">
        <f>IF(OR(IFERROR(AND(H102&gt;=VLOOKUP(L102,受限情况!$A$3:$C$28,2,FALSE),H102&lt;=VLOOKUP(L102,受限情况!$A$3:$C$28,3,FALSE)),0),IFERROR(AND(H102&gt;=VLOOKUP(M102,受限情况!$A$3:$C$28,2,FALSE),H102&lt;=VLOOKUP(M102,受限情况!$A$3:$C$28,3,FALSE)),0),IFERROR(AND(H102&gt;=VLOOKUP(N102,受限情况!$A$3:$C$28,2,FALSE),H102&lt;=VLOOKUP(N102,受限情况!$A$3:$C$28,3,FALSE)),0),IFERROR(AND(H102&gt;=VLOOKUP(O102,受限情况!$A$3:$C$28,2,FALSE),H102&lt;=VLOOKUP(O102,受限情况!$A$3:$C$28,3,FALSE)),0))=TRUE,"错误","正确")</f>
        <v>正确</v>
      </c>
      <c r="S102" s="123" t="str">
        <f>IF((IF(ISERROR(VLOOKUP(J102,注销!I:I,1,FALSE)),0,1)+IF(ISERROR(VLOOKUP(J102,注销!J:J,1,FALSE)),0,1))&gt;0,"注销","没有")</f>
        <v>注销</v>
      </c>
      <c r="T102" s="123" t="str">
        <f>IF((IF(ISERROR(VLOOKUP(J102,注销!I:I,1,FALSE)),0,1)+IF(ISERROR(VLOOKUP(J102,注销!J:J,1,FALSE)),0,1))&gt;0,"注销","没有")</f>
        <v>注销</v>
      </c>
      <c r="U102" s="10" t="str">
        <f>IF(IF(ISERROR(VLOOKUP(J102,J$1:J101,1,FALSE)),0,1)+IF(ISERROR(VLOOKUP(J102,K$1:K101,1,FALSE)),0,1),"已有","没有")</f>
        <v>没有</v>
      </c>
      <c r="W102" s="9"/>
      <c r="X102" s="9"/>
      <c r="Y102" s="9"/>
    </row>
    <row r="103" spans="1:25" s="7" customFormat="1">
      <c r="A103" s="126">
        <v>100</v>
      </c>
      <c r="B103" s="18" t="s">
        <v>1324</v>
      </c>
      <c r="C103" s="57" t="s">
        <v>1016</v>
      </c>
      <c r="D103" s="42" t="s">
        <v>479</v>
      </c>
      <c r="E103" s="126">
        <v>14</v>
      </c>
      <c r="F103" s="68">
        <v>40559</v>
      </c>
      <c r="G103" s="126" t="s">
        <v>627</v>
      </c>
      <c r="H103" s="68"/>
      <c r="I103" s="126"/>
      <c r="J103" s="137" t="str">
        <f t="shared" si="12"/>
        <v>天津呼和浩特-通辽-长春</v>
      </c>
      <c r="K103" s="124" t="str">
        <f t="shared" si="13"/>
        <v>天津长春-通辽-呼和浩特</v>
      </c>
      <c r="L103" s="167" t="str">
        <f t="shared" si="14"/>
        <v>呼和浩特</v>
      </c>
      <c r="M103" s="167" t="str">
        <f t="shared" si="15"/>
        <v>通辽</v>
      </c>
      <c r="N103" s="167" t="str">
        <f t="shared" si="16"/>
        <v>长春</v>
      </c>
      <c r="O103" s="167" t="str">
        <f t="shared" si="17"/>
        <v/>
      </c>
      <c r="P103" s="167" t="str">
        <f>IF(ISERROR(OR(IFERROR(VLOOKUP(B103,受限情况!$G$3:$G$30,1,FALSE),0),IFERROR(VLOOKUP(L103,受限情况!$A$3:$A$28,1,FALSE),0),IFERROR(VLOOKUP(M103,受限情况!$A$3:$A$28,1,FALSE),0),IFERROR(VLOOKUP(N103,受限情况!$A$3:$A$28,1,FALSE),0),IFERROR(VLOOKUP(O103,受限情况!$A$3:$A$28,1,FALSE),0))),"受限","不限")</f>
        <v>不限</v>
      </c>
      <c r="Q103" s="122" t="str">
        <f>IFERROR(IF(AND(H103&gt;=VLOOKUP(B103,受限情况!$G$3:$I$28,2,FALSE),H103&lt;=VLOOKUP(B103,受限情况!$G$3:$I$28,3,FALSE))=TRUE,"错误","正确"),"正确")</f>
        <v>正确</v>
      </c>
      <c r="R103" s="124" t="str">
        <f>IF(OR(IFERROR(AND(H103&gt;=VLOOKUP(L103,受限情况!$A$3:$C$28,2,FALSE),H103&lt;=VLOOKUP(L103,受限情况!$A$3:$C$28,3,FALSE)),0),IFERROR(AND(H103&gt;=VLOOKUP(M103,受限情况!$A$3:$C$28,2,FALSE),H103&lt;=VLOOKUP(M103,受限情况!$A$3:$C$28,3,FALSE)),0),IFERROR(AND(H103&gt;=VLOOKUP(N103,受限情况!$A$3:$C$28,2,FALSE),H103&lt;=VLOOKUP(N103,受限情况!$A$3:$C$28,3,FALSE)),0),IFERROR(AND(H103&gt;=VLOOKUP(O103,受限情况!$A$3:$C$28,2,FALSE),H103&lt;=VLOOKUP(O103,受限情况!$A$3:$C$28,3,FALSE)),0))=TRUE,"错误","正确")</f>
        <v>正确</v>
      </c>
      <c r="S103" s="123" t="str">
        <f>IF((IF(ISERROR(VLOOKUP(J103,注销!I:I,1,FALSE)),0,1)+IF(ISERROR(VLOOKUP(J103,注销!J:J,1,FALSE)),0,1))&gt;0,"注销","没有")</f>
        <v>注销</v>
      </c>
      <c r="T103" s="123" t="str">
        <f>IF((IF(ISERROR(VLOOKUP(J103,注销!I:I,1,FALSE)),0,1)+IF(ISERROR(VLOOKUP(J103,注销!J:J,1,FALSE)),0,1))&gt;0,"注销","没有")</f>
        <v>注销</v>
      </c>
      <c r="U103" s="10" t="str">
        <f>IF(IF(ISERROR(VLOOKUP(J103,J$1:J102,1,FALSE)),0,1)+IF(ISERROR(VLOOKUP(J103,K$1:K102,1,FALSE)),0,1),"已有","没有")</f>
        <v>没有</v>
      </c>
      <c r="W103" s="9"/>
      <c r="X103" s="9"/>
      <c r="Y103" s="9"/>
    </row>
    <row r="104" spans="1:25" s="7" customFormat="1">
      <c r="A104" s="126">
        <v>101</v>
      </c>
      <c r="B104" s="126" t="s">
        <v>1324</v>
      </c>
      <c r="C104" s="57" t="s">
        <v>1045</v>
      </c>
      <c r="D104" s="43" t="s">
        <v>479</v>
      </c>
      <c r="E104" s="18">
        <v>14</v>
      </c>
      <c r="F104" s="69">
        <v>40567</v>
      </c>
      <c r="G104" s="126" t="s">
        <v>628</v>
      </c>
      <c r="H104" s="68"/>
      <c r="I104" s="126"/>
      <c r="J104" s="137" t="str">
        <f t="shared" si="12"/>
        <v>天津天津-常州-晋江</v>
      </c>
      <c r="K104" s="124" t="str">
        <f t="shared" si="13"/>
        <v>天津晋江-常州-天津</v>
      </c>
      <c r="L104" s="167" t="str">
        <f t="shared" si="14"/>
        <v>天津</v>
      </c>
      <c r="M104" s="167" t="str">
        <f t="shared" si="15"/>
        <v>常州</v>
      </c>
      <c r="N104" s="167" t="str">
        <f t="shared" si="16"/>
        <v>晋江</v>
      </c>
      <c r="O104" s="167" t="str">
        <f t="shared" si="17"/>
        <v/>
      </c>
      <c r="P104" s="167" t="str">
        <f>IF(ISERROR(OR(IFERROR(VLOOKUP(B104,受限情况!$G$3:$G$30,1,FALSE),0),IFERROR(VLOOKUP(L104,受限情况!$A$3:$A$28,1,FALSE),0),IFERROR(VLOOKUP(M104,受限情况!$A$3:$A$28,1,FALSE),0),IFERROR(VLOOKUP(N104,受限情况!$A$3:$A$28,1,FALSE),0),IFERROR(VLOOKUP(O104,受限情况!$A$3:$A$28,1,FALSE),0))),"受限","不限")</f>
        <v>不限</v>
      </c>
      <c r="Q104" s="122" t="str">
        <f>IFERROR(IF(AND(H104&gt;=VLOOKUP(B104,受限情况!$G$3:$I$28,2,FALSE),H104&lt;=VLOOKUP(B104,受限情况!$G$3:$I$28,3,FALSE))=TRUE,"错误","正确"),"正确")</f>
        <v>正确</v>
      </c>
      <c r="R104" s="124" t="str">
        <f>IF(OR(IFERROR(AND(H104&gt;=VLOOKUP(L104,受限情况!$A$3:$C$28,2,FALSE),H104&lt;=VLOOKUP(L104,受限情况!$A$3:$C$28,3,FALSE)),0),IFERROR(AND(H104&gt;=VLOOKUP(M104,受限情况!$A$3:$C$28,2,FALSE),H104&lt;=VLOOKUP(M104,受限情况!$A$3:$C$28,3,FALSE)),0),IFERROR(AND(H104&gt;=VLOOKUP(N104,受限情况!$A$3:$C$28,2,FALSE),H104&lt;=VLOOKUP(N104,受限情况!$A$3:$C$28,3,FALSE)),0),IFERROR(AND(H104&gt;=VLOOKUP(O104,受限情况!$A$3:$C$28,2,FALSE),H104&lt;=VLOOKUP(O104,受限情况!$A$3:$C$28,3,FALSE)),0))=TRUE,"错误","正确")</f>
        <v>正确</v>
      </c>
      <c r="S104" s="123" t="str">
        <f>IF((IF(ISERROR(VLOOKUP(J104,注销!I:I,1,FALSE)),0,1)+IF(ISERROR(VLOOKUP(J104,注销!J:J,1,FALSE)),0,1))&gt;0,"注销","没有")</f>
        <v>没有</v>
      </c>
      <c r="T104" s="123" t="str">
        <f>IF((IF(ISERROR(VLOOKUP(J104,注销!I:I,1,FALSE)),0,1)+IF(ISERROR(VLOOKUP(J104,注销!J:J,1,FALSE)),0,1))&gt;0,"注销","没有")</f>
        <v>没有</v>
      </c>
      <c r="U104" s="10" t="str">
        <f>IF(IF(ISERROR(VLOOKUP(J104,J$1:J103,1,FALSE)),0,1)+IF(ISERROR(VLOOKUP(J104,K$1:K103,1,FALSE)),0,1),"已有","没有")</f>
        <v>没有</v>
      </c>
      <c r="W104" s="9"/>
      <c r="X104" s="9"/>
      <c r="Y104" s="9"/>
    </row>
    <row r="105" spans="1:25" s="7" customFormat="1">
      <c r="A105" s="126">
        <v>102</v>
      </c>
      <c r="B105" s="126" t="s">
        <v>1329</v>
      </c>
      <c r="C105" s="57" t="s">
        <v>1046</v>
      </c>
      <c r="D105" s="43" t="s">
        <v>479</v>
      </c>
      <c r="E105" s="18">
        <v>14</v>
      </c>
      <c r="F105" s="69">
        <v>40565</v>
      </c>
      <c r="G105" s="126" t="s">
        <v>629</v>
      </c>
      <c r="H105" s="68"/>
      <c r="I105" s="126"/>
      <c r="J105" s="137" t="str">
        <f t="shared" si="12"/>
        <v>河北石家庄-南昌-珠海</v>
      </c>
      <c r="K105" s="124" t="str">
        <f t="shared" si="13"/>
        <v>河北珠海-南昌-石家庄</v>
      </c>
      <c r="L105" s="167" t="str">
        <f t="shared" si="14"/>
        <v>石家庄</v>
      </c>
      <c r="M105" s="167" t="str">
        <f t="shared" si="15"/>
        <v>南昌</v>
      </c>
      <c r="N105" s="167" t="str">
        <f t="shared" si="16"/>
        <v>珠海</v>
      </c>
      <c r="O105" s="167" t="str">
        <f t="shared" si="17"/>
        <v/>
      </c>
      <c r="P105" s="167" t="str">
        <f>IF(ISERROR(OR(IFERROR(VLOOKUP(B105,受限情况!$G$3:$G$30,1,FALSE),0),IFERROR(VLOOKUP(L105,受限情况!$A$3:$A$28,1,FALSE),0),IFERROR(VLOOKUP(M105,受限情况!$A$3:$A$28,1,FALSE),0),IFERROR(VLOOKUP(N105,受限情况!$A$3:$A$28,1,FALSE),0),IFERROR(VLOOKUP(O105,受限情况!$A$3:$A$28,1,FALSE),0))),"受限","不限")</f>
        <v>不限</v>
      </c>
      <c r="Q105" s="122" t="str">
        <f>IFERROR(IF(AND(H105&gt;=VLOOKUP(B105,受限情况!$G$3:$I$28,2,FALSE),H105&lt;=VLOOKUP(B105,受限情况!$G$3:$I$28,3,FALSE))=TRUE,"错误","正确"),"正确")</f>
        <v>正确</v>
      </c>
      <c r="R105" s="124" t="str">
        <f>IF(OR(IFERROR(AND(H105&gt;=VLOOKUP(L105,受限情况!$A$3:$C$28,2,FALSE),H105&lt;=VLOOKUP(L105,受限情况!$A$3:$C$28,3,FALSE)),0),IFERROR(AND(H105&gt;=VLOOKUP(M105,受限情况!$A$3:$C$28,2,FALSE),H105&lt;=VLOOKUP(M105,受限情况!$A$3:$C$28,3,FALSE)),0),IFERROR(AND(H105&gt;=VLOOKUP(N105,受限情况!$A$3:$C$28,2,FALSE),H105&lt;=VLOOKUP(N105,受限情况!$A$3:$C$28,3,FALSE)),0),IFERROR(AND(H105&gt;=VLOOKUP(O105,受限情况!$A$3:$C$28,2,FALSE),H105&lt;=VLOOKUP(O105,受限情况!$A$3:$C$28,3,FALSE)),0))=TRUE,"错误","正确")</f>
        <v>正确</v>
      </c>
      <c r="S105" s="123" t="str">
        <f>IF((IF(ISERROR(VLOOKUP(J105,注销!I:I,1,FALSE)),0,1)+IF(ISERROR(VLOOKUP(J105,注销!J:J,1,FALSE)),0,1))&gt;0,"注销","没有")</f>
        <v>注销</v>
      </c>
      <c r="T105" s="123" t="str">
        <f>IF((IF(ISERROR(VLOOKUP(J105,注销!I:I,1,FALSE)),0,1)+IF(ISERROR(VLOOKUP(J105,注销!J:J,1,FALSE)),0,1))&gt;0,"注销","没有")</f>
        <v>注销</v>
      </c>
      <c r="U105" s="10" t="str">
        <f>IF(IF(ISERROR(VLOOKUP(J105,J$1:J104,1,FALSE)),0,1)+IF(ISERROR(VLOOKUP(J105,K$1:K104,1,FALSE)),0,1),"已有","没有")</f>
        <v>没有</v>
      </c>
      <c r="W105" s="9"/>
      <c r="X105" s="9"/>
      <c r="Y105" s="9"/>
    </row>
    <row r="106" spans="1:25" s="7" customFormat="1">
      <c r="A106" s="126">
        <v>103</v>
      </c>
      <c r="B106" s="126" t="s">
        <v>1324</v>
      </c>
      <c r="C106" s="57" t="s">
        <v>190</v>
      </c>
      <c r="D106" s="43" t="s">
        <v>488</v>
      </c>
      <c r="E106" s="18">
        <v>14</v>
      </c>
      <c r="F106" s="69">
        <v>40629</v>
      </c>
      <c r="G106" s="126" t="s">
        <v>630</v>
      </c>
      <c r="H106" s="68"/>
      <c r="I106" s="126"/>
      <c r="J106" s="137" t="str">
        <f t="shared" si="12"/>
        <v>天津天津-杭州</v>
      </c>
      <c r="K106" s="124" t="str">
        <f t="shared" si="13"/>
        <v>天津杭州-天津</v>
      </c>
      <c r="L106" s="167" t="str">
        <f t="shared" si="14"/>
        <v>天津</v>
      </c>
      <c r="M106" s="167" t="str">
        <f t="shared" si="15"/>
        <v>杭州</v>
      </c>
      <c r="N106" s="167" t="str">
        <f t="shared" si="16"/>
        <v/>
      </c>
      <c r="O106" s="167" t="str">
        <f t="shared" si="17"/>
        <v/>
      </c>
      <c r="P106" s="167" t="str">
        <f>IF(ISERROR(OR(IFERROR(VLOOKUP(B106,受限情况!$G$3:$G$30,1,FALSE),0),IFERROR(VLOOKUP(L106,受限情况!$A$3:$A$28,1,FALSE),0),IFERROR(VLOOKUP(M106,受限情况!$A$3:$A$28,1,FALSE),0),IFERROR(VLOOKUP(N106,受限情况!$A$3:$A$28,1,FALSE),0),IFERROR(VLOOKUP(O106,受限情况!$A$3:$A$28,1,FALSE),0))),"受限","不限")</f>
        <v>不限</v>
      </c>
      <c r="Q106" s="122" t="str">
        <f>IFERROR(IF(AND(H106&gt;=VLOOKUP(B106,受限情况!$G$3:$I$28,2,FALSE),H106&lt;=VLOOKUP(B106,受限情况!$G$3:$I$28,3,FALSE))=TRUE,"错误","正确"),"正确")</f>
        <v>正确</v>
      </c>
      <c r="R106" s="124" t="str">
        <f>IF(OR(IFERROR(AND(H106&gt;=VLOOKUP(L106,受限情况!$A$3:$C$28,2,FALSE),H106&lt;=VLOOKUP(L106,受限情况!$A$3:$C$28,3,FALSE)),0),IFERROR(AND(H106&gt;=VLOOKUP(M106,受限情况!$A$3:$C$28,2,FALSE),H106&lt;=VLOOKUP(M106,受限情况!$A$3:$C$28,3,FALSE)),0),IFERROR(AND(H106&gt;=VLOOKUP(N106,受限情况!$A$3:$C$28,2,FALSE),H106&lt;=VLOOKUP(N106,受限情况!$A$3:$C$28,3,FALSE)),0),IFERROR(AND(H106&gt;=VLOOKUP(O106,受限情况!$A$3:$C$28,2,FALSE),H106&lt;=VLOOKUP(O106,受限情况!$A$3:$C$28,3,FALSE)),0))=TRUE,"错误","正确")</f>
        <v>正确</v>
      </c>
      <c r="S106" s="123" t="str">
        <f>IF((IF(ISERROR(VLOOKUP(J106,注销!I:I,1,FALSE)),0,1)+IF(ISERROR(VLOOKUP(J106,注销!J:J,1,FALSE)),0,1))&gt;0,"注销","没有")</f>
        <v>没有</v>
      </c>
      <c r="T106" s="123" t="str">
        <f>IF((IF(ISERROR(VLOOKUP(J106,注销!I:I,1,FALSE)),0,1)+IF(ISERROR(VLOOKUP(J106,注销!J:J,1,FALSE)),0,1))&gt;0,"注销","没有")</f>
        <v>没有</v>
      </c>
      <c r="U106" s="10" t="str">
        <f>IF(IF(ISERROR(VLOOKUP(J106,J$1:J105,1,FALSE)),0,1)+IF(ISERROR(VLOOKUP(J106,K$1:K105,1,FALSE)),0,1),"已有","没有")</f>
        <v>没有</v>
      </c>
      <c r="W106" s="9"/>
      <c r="X106" s="9"/>
      <c r="Y106" s="9"/>
    </row>
    <row r="107" spans="1:25" s="7" customFormat="1">
      <c r="A107" s="126">
        <v>104</v>
      </c>
      <c r="B107" s="126" t="s">
        <v>482</v>
      </c>
      <c r="C107" s="57" t="s">
        <v>1047</v>
      </c>
      <c r="D107" s="43" t="s">
        <v>479</v>
      </c>
      <c r="E107" s="18">
        <v>8</v>
      </c>
      <c r="F107" s="69">
        <v>40629</v>
      </c>
      <c r="G107" s="126" t="s">
        <v>631</v>
      </c>
      <c r="H107" s="68"/>
      <c r="I107" s="126"/>
      <c r="J107" s="137" t="str">
        <f t="shared" si="12"/>
        <v>东航太原-运城-厦门</v>
      </c>
      <c r="K107" s="124" t="str">
        <f t="shared" si="13"/>
        <v>东航厦门-运城-太原</v>
      </c>
      <c r="L107" s="167" t="str">
        <f t="shared" si="14"/>
        <v>太原</v>
      </c>
      <c r="M107" s="167" t="str">
        <f t="shared" si="15"/>
        <v>运城</v>
      </c>
      <c r="N107" s="167" t="str">
        <f t="shared" si="16"/>
        <v>厦门</v>
      </c>
      <c r="O107" s="167" t="str">
        <f t="shared" si="17"/>
        <v/>
      </c>
      <c r="P107" s="167" t="str">
        <f>IF(ISERROR(OR(IFERROR(VLOOKUP(B107,受限情况!$G$3:$G$30,1,FALSE),0),IFERROR(VLOOKUP(L107,受限情况!$A$3:$A$28,1,FALSE),0),IFERROR(VLOOKUP(M107,受限情况!$A$3:$A$28,1,FALSE),0),IFERROR(VLOOKUP(N107,受限情况!$A$3:$A$28,1,FALSE),0),IFERROR(VLOOKUP(O107,受限情况!$A$3:$A$28,1,FALSE),0))),"受限","不限")</f>
        <v>不限</v>
      </c>
      <c r="Q107" s="122" t="str">
        <f>IFERROR(IF(AND(H107&gt;=VLOOKUP(B107,受限情况!$G$3:$I$28,2,FALSE),H107&lt;=VLOOKUP(B107,受限情况!$G$3:$I$28,3,FALSE))=TRUE,"错误","正确"),"正确")</f>
        <v>正确</v>
      </c>
      <c r="R107" s="124" t="str">
        <f>IF(OR(IFERROR(AND(H107&gt;=VLOOKUP(L107,受限情况!$A$3:$C$28,2,FALSE),H107&lt;=VLOOKUP(L107,受限情况!$A$3:$C$28,3,FALSE)),0),IFERROR(AND(H107&gt;=VLOOKUP(M107,受限情况!$A$3:$C$28,2,FALSE),H107&lt;=VLOOKUP(M107,受限情况!$A$3:$C$28,3,FALSE)),0),IFERROR(AND(H107&gt;=VLOOKUP(N107,受限情况!$A$3:$C$28,2,FALSE),H107&lt;=VLOOKUP(N107,受限情况!$A$3:$C$28,3,FALSE)),0),IFERROR(AND(H107&gt;=VLOOKUP(O107,受限情况!$A$3:$C$28,2,FALSE),H107&lt;=VLOOKUP(O107,受限情况!$A$3:$C$28,3,FALSE)),0))=TRUE,"错误","正确")</f>
        <v>正确</v>
      </c>
      <c r="S107" s="123" t="str">
        <f>IF((IF(ISERROR(VLOOKUP(J107,注销!I:I,1,FALSE)),0,1)+IF(ISERROR(VLOOKUP(J107,注销!J:J,1,FALSE)),0,1))&gt;0,"注销","没有")</f>
        <v>没有</v>
      </c>
      <c r="T107" s="123" t="str">
        <f>IF((IF(ISERROR(VLOOKUP(J107,注销!I:I,1,FALSE)),0,1)+IF(ISERROR(VLOOKUP(J107,注销!J:J,1,FALSE)),0,1))&gt;0,"注销","没有")</f>
        <v>没有</v>
      </c>
      <c r="U107" s="10" t="str">
        <f>IF(IF(ISERROR(VLOOKUP(J107,J$1:J106,1,FALSE)),0,1)+IF(ISERROR(VLOOKUP(J107,K$1:K106,1,FALSE)),0,1),"已有","没有")</f>
        <v>没有</v>
      </c>
      <c r="W107" s="9"/>
      <c r="X107" s="9"/>
      <c r="Y107" s="9"/>
    </row>
    <row r="108" spans="1:25" s="7" customFormat="1">
      <c r="A108" s="126">
        <v>105</v>
      </c>
      <c r="B108" s="126" t="s">
        <v>482</v>
      </c>
      <c r="C108" s="57" t="s">
        <v>62</v>
      </c>
      <c r="D108" s="43" t="s">
        <v>479</v>
      </c>
      <c r="E108" s="18">
        <v>8</v>
      </c>
      <c r="F108" s="69">
        <v>40629</v>
      </c>
      <c r="G108" s="126" t="s">
        <v>631</v>
      </c>
      <c r="H108" s="68"/>
      <c r="I108" s="126"/>
      <c r="J108" s="137" t="str">
        <f t="shared" si="12"/>
        <v>东航太原-运城-福州</v>
      </c>
      <c r="K108" s="124" t="str">
        <f t="shared" si="13"/>
        <v>东航福州-运城-太原</v>
      </c>
      <c r="L108" s="167" t="str">
        <f t="shared" si="14"/>
        <v>太原</v>
      </c>
      <c r="M108" s="167" t="str">
        <f t="shared" si="15"/>
        <v>运城</v>
      </c>
      <c r="N108" s="167" t="str">
        <f t="shared" si="16"/>
        <v>福州</v>
      </c>
      <c r="O108" s="167" t="str">
        <f t="shared" si="17"/>
        <v/>
      </c>
      <c r="P108" s="167" t="str">
        <f>IF(ISERROR(OR(IFERROR(VLOOKUP(B108,受限情况!$G$3:$G$30,1,FALSE),0),IFERROR(VLOOKUP(L108,受限情况!$A$3:$A$28,1,FALSE),0),IFERROR(VLOOKUP(M108,受限情况!$A$3:$A$28,1,FALSE),0),IFERROR(VLOOKUP(N108,受限情况!$A$3:$A$28,1,FALSE),0),IFERROR(VLOOKUP(O108,受限情况!$A$3:$A$28,1,FALSE),0))),"受限","不限")</f>
        <v>不限</v>
      </c>
      <c r="Q108" s="122" t="str">
        <f>IFERROR(IF(AND(H108&gt;=VLOOKUP(B108,受限情况!$G$3:$I$28,2,FALSE),H108&lt;=VLOOKUP(B108,受限情况!$G$3:$I$28,3,FALSE))=TRUE,"错误","正确"),"正确")</f>
        <v>正确</v>
      </c>
      <c r="R108" s="124" t="str">
        <f>IF(OR(IFERROR(AND(H108&gt;=VLOOKUP(L108,受限情况!$A$3:$C$28,2,FALSE),H108&lt;=VLOOKUP(L108,受限情况!$A$3:$C$28,3,FALSE)),0),IFERROR(AND(H108&gt;=VLOOKUP(M108,受限情况!$A$3:$C$28,2,FALSE),H108&lt;=VLOOKUP(M108,受限情况!$A$3:$C$28,3,FALSE)),0),IFERROR(AND(H108&gt;=VLOOKUP(N108,受限情况!$A$3:$C$28,2,FALSE),H108&lt;=VLOOKUP(N108,受限情况!$A$3:$C$28,3,FALSE)),0),IFERROR(AND(H108&gt;=VLOOKUP(O108,受限情况!$A$3:$C$28,2,FALSE),H108&lt;=VLOOKUP(O108,受限情况!$A$3:$C$28,3,FALSE)),0))=TRUE,"错误","正确")</f>
        <v>正确</v>
      </c>
      <c r="S108" s="123" t="str">
        <f>IF((IF(ISERROR(VLOOKUP(J108,注销!I:I,1,FALSE)),0,1)+IF(ISERROR(VLOOKUP(J108,注销!J:J,1,FALSE)),0,1))&gt;0,"注销","没有")</f>
        <v>注销</v>
      </c>
      <c r="T108" s="123" t="str">
        <f>IF((IF(ISERROR(VLOOKUP(J108,注销!I:I,1,FALSE)),0,1)+IF(ISERROR(VLOOKUP(J108,注销!J:J,1,FALSE)),0,1))&gt;0,"注销","没有")</f>
        <v>注销</v>
      </c>
      <c r="U108" s="10" t="str">
        <f>IF(IF(ISERROR(VLOOKUP(J108,J$1:J107,1,FALSE)),0,1)+IF(ISERROR(VLOOKUP(J108,K$1:K107,1,FALSE)),0,1),"已有","没有")</f>
        <v>没有</v>
      </c>
      <c r="W108" s="9"/>
      <c r="X108" s="9"/>
      <c r="Y108" s="9"/>
    </row>
    <row r="109" spans="1:25" s="7" customFormat="1">
      <c r="A109" s="126">
        <v>106</v>
      </c>
      <c r="B109" s="126" t="s">
        <v>483</v>
      </c>
      <c r="C109" s="57" t="s">
        <v>1048</v>
      </c>
      <c r="D109" s="43" t="s">
        <v>479</v>
      </c>
      <c r="E109" s="18">
        <v>14</v>
      </c>
      <c r="F109" s="69">
        <v>40725</v>
      </c>
      <c r="G109" s="126" t="s">
        <v>632</v>
      </c>
      <c r="H109" s="68"/>
      <c r="I109" s="126"/>
      <c r="J109" s="137" t="str">
        <f t="shared" si="12"/>
        <v>海航太原-长沙</v>
      </c>
      <c r="K109" s="124" t="str">
        <f t="shared" si="13"/>
        <v>海航长沙-太原</v>
      </c>
      <c r="L109" s="167" t="str">
        <f t="shared" si="14"/>
        <v>太原</v>
      </c>
      <c r="M109" s="167" t="str">
        <f t="shared" si="15"/>
        <v>长沙</v>
      </c>
      <c r="N109" s="167" t="str">
        <f t="shared" si="16"/>
        <v/>
      </c>
      <c r="O109" s="167" t="str">
        <f t="shared" si="17"/>
        <v/>
      </c>
      <c r="P109" s="167" t="str">
        <f>IF(ISERROR(OR(IFERROR(VLOOKUP(B109,受限情况!$G$3:$G$30,1,FALSE),0),IFERROR(VLOOKUP(L109,受限情况!$A$3:$A$28,1,FALSE),0),IFERROR(VLOOKUP(M109,受限情况!$A$3:$A$28,1,FALSE),0),IFERROR(VLOOKUP(N109,受限情况!$A$3:$A$28,1,FALSE),0),IFERROR(VLOOKUP(O109,受限情况!$A$3:$A$28,1,FALSE),0))),"受限","不限")</f>
        <v>不限</v>
      </c>
      <c r="Q109" s="122" t="str">
        <f>IFERROR(IF(AND(H109&gt;=VLOOKUP(B109,受限情况!$G$3:$I$28,2,FALSE),H109&lt;=VLOOKUP(B109,受限情况!$G$3:$I$28,3,FALSE))=TRUE,"错误","正确"),"正确")</f>
        <v>正确</v>
      </c>
      <c r="R109" s="124" t="str">
        <f>IF(OR(IFERROR(AND(H109&gt;=VLOOKUP(L109,受限情况!$A$3:$C$28,2,FALSE),H109&lt;=VLOOKUP(L109,受限情况!$A$3:$C$28,3,FALSE)),0),IFERROR(AND(H109&gt;=VLOOKUP(M109,受限情况!$A$3:$C$28,2,FALSE),H109&lt;=VLOOKUP(M109,受限情况!$A$3:$C$28,3,FALSE)),0),IFERROR(AND(H109&gt;=VLOOKUP(N109,受限情况!$A$3:$C$28,2,FALSE),H109&lt;=VLOOKUP(N109,受限情况!$A$3:$C$28,3,FALSE)),0),IFERROR(AND(H109&gt;=VLOOKUP(O109,受限情况!$A$3:$C$28,2,FALSE),H109&lt;=VLOOKUP(O109,受限情况!$A$3:$C$28,3,FALSE)),0))=TRUE,"错误","正确")</f>
        <v>正确</v>
      </c>
      <c r="S109" s="123" t="str">
        <f>IF((IF(ISERROR(VLOOKUP(J109,注销!I:I,1,FALSE)),0,1)+IF(ISERROR(VLOOKUP(J109,注销!J:J,1,FALSE)),0,1))&gt;0,"注销","没有")</f>
        <v>注销</v>
      </c>
      <c r="T109" s="123" t="str">
        <f>IF((IF(ISERROR(VLOOKUP(J109,注销!I:I,1,FALSE)),0,1)+IF(ISERROR(VLOOKUP(J109,注销!J:J,1,FALSE)),0,1))&gt;0,"注销","没有")</f>
        <v>注销</v>
      </c>
      <c r="U109" s="10" t="str">
        <f>IF(IF(ISERROR(VLOOKUP(J109,J$1:J108,1,FALSE)),0,1)+IF(ISERROR(VLOOKUP(J109,K$1:K108,1,FALSE)),0,1),"已有","没有")</f>
        <v>没有</v>
      </c>
      <c r="W109" s="9"/>
      <c r="X109" s="9"/>
      <c r="Y109" s="9"/>
    </row>
    <row r="110" spans="1:25" s="7" customFormat="1">
      <c r="A110" s="126">
        <v>107</v>
      </c>
      <c r="B110" s="126" t="s">
        <v>1324</v>
      </c>
      <c r="C110" s="57" t="s">
        <v>41</v>
      </c>
      <c r="D110" s="43" t="s">
        <v>479</v>
      </c>
      <c r="E110" s="18">
        <v>14</v>
      </c>
      <c r="F110" s="69">
        <v>40725</v>
      </c>
      <c r="G110" s="126" t="s">
        <v>633</v>
      </c>
      <c r="H110" s="68"/>
      <c r="I110" s="126"/>
      <c r="J110" s="137" t="str">
        <f t="shared" si="12"/>
        <v>天津呼和浩特-济南-温州</v>
      </c>
      <c r="K110" s="124" t="str">
        <f t="shared" si="13"/>
        <v>天津温州-济南-呼和浩特</v>
      </c>
      <c r="L110" s="167" t="str">
        <f t="shared" si="14"/>
        <v>呼和浩特</v>
      </c>
      <c r="M110" s="167" t="str">
        <f t="shared" si="15"/>
        <v>济南</v>
      </c>
      <c r="N110" s="167" t="str">
        <f t="shared" si="16"/>
        <v>温州</v>
      </c>
      <c r="O110" s="167" t="str">
        <f t="shared" si="17"/>
        <v/>
      </c>
      <c r="P110" s="167" t="str">
        <f>IF(ISERROR(OR(IFERROR(VLOOKUP(B110,受限情况!$G$3:$G$30,1,FALSE),0),IFERROR(VLOOKUP(L110,受限情况!$A$3:$A$28,1,FALSE),0),IFERROR(VLOOKUP(M110,受限情况!$A$3:$A$28,1,FALSE),0),IFERROR(VLOOKUP(N110,受限情况!$A$3:$A$28,1,FALSE),0),IFERROR(VLOOKUP(O110,受限情况!$A$3:$A$28,1,FALSE),0))),"受限","不限")</f>
        <v>不限</v>
      </c>
      <c r="Q110" s="122" t="str">
        <f>IFERROR(IF(AND(H110&gt;=VLOOKUP(B110,受限情况!$G$3:$I$28,2,FALSE),H110&lt;=VLOOKUP(B110,受限情况!$G$3:$I$28,3,FALSE))=TRUE,"错误","正确"),"正确")</f>
        <v>正确</v>
      </c>
      <c r="R110" s="124" t="str">
        <f>IF(OR(IFERROR(AND(H110&gt;=VLOOKUP(L110,受限情况!$A$3:$C$28,2,FALSE),H110&lt;=VLOOKUP(L110,受限情况!$A$3:$C$28,3,FALSE)),0),IFERROR(AND(H110&gt;=VLOOKUP(M110,受限情况!$A$3:$C$28,2,FALSE),H110&lt;=VLOOKUP(M110,受限情况!$A$3:$C$28,3,FALSE)),0),IFERROR(AND(H110&gt;=VLOOKUP(N110,受限情况!$A$3:$C$28,2,FALSE),H110&lt;=VLOOKUP(N110,受限情况!$A$3:$C$28,3,FALSE)),0),IFERROR(AND(H110&gt;=VLOOKUP(O110,受限情况!$A$3:$C$28,2,FALSE),H110&lt;=VLOOKUP(O110,受限情况!$A$3:$C$28,3,FALSE)),0))=TRUE,"错误","正确")</f>
        <v>正确</v>
      </c>
      <c r="S110" s="123" t="str">
        <f>IF((IF(ISERROR(VLOOKUP(J110,注销!I:I,1,FALSE)),0,1)+IF(ISERROR(VLOOKUP(J110,注销!J:J,1,FALSE)),0,1))&gt;0,"注销","没有")</f>
        <v>注销</v>
      </c>
      <c r="T110" s="123" t="str">
        <f>IF((IF(ISERROR(VLOOKUP(J110,注销!I:I,1,FALSE)),0,1)+IF(ISERROR(VLOOKUP(J110,注销!J:J,1,FALSE)),0,1))&gt;0,"注销","没有")</f>
        <v>注销</v>
      </c>
      <c r="U110" s="10" t="str">
        <f>IF(IF(ISERROR(VLOOKUP(J110,J$1:J109,1,FALSE)),0,1)+IF(ISERROR(VLOOKUP(J110,K$1:K109,1,FALSE)),0,1),"已有","没有")</f>
        <v>没有</v>
      </c>
      <c r="W110" s="9"/>
      <c r="X110" s="9"/>
      <c r="Y110" s="9"/>
    </row>
    <row r="111" spans="1:25" s="7" customFormat="1">
      <c r="A111" s="126">
        <v>108</v>
      </c>
      <c r="B111" s="126" t="s">
        <v>1324</v>
      </c>
      <c r="C111" s="57" t="s">
        <v>1049</v>
      </c>
      <c r="D111" s="43" t="s">
        <v>479</v>
      </c>
      <c r="E111" s="18">
        <v>14</v>
      </c>
      <c r="F111" s="69">
        <v>40629</v>
      </c>
      <c r="G111" s="126" t="s">
        <v>633</v>
      </c>
      <c r="H111" s="68"/>
      <c r="I111" s="126"/>
      <c r="J111" s="137" t="str">
        <f t="shared" si="12"/>
        <v>天津天津-阜阳-厦门</v>
      </c>
      <c r="K111" s="124" t="str">
        <f t="shared" si="13"/>
        <v>天津厦门-阜阳-天津</v>
      </c>
      <c r="L111" s="167" t="str">
        <f t="shared" si="14"/>
        <v>天津</v>
      </c>
      <c r="M111" s="167" t="str">
        <f t="shared" si="15"/>
        <v>阜阳</v>
      </c>
      <c r="N111" s="167" t="str">
        <f t="shared" si="16"/>
        <v>厦门</v>
      </c>
      <c r="O111" s="167" t="str">
        <f t="shared" si="17"/>
        <v/>
      </c>
      <c r="P111" s="167" t="str">
        <f>IF(ISERROR(OR(IFERROR(VLOOKUP(B111,受限情况!$G$3:$G$30,1,FALSE),0),IFERROR(VLOOKUP(L111,受限情况!$A$3:$A$28,1,FALSE),0),IFERROR(VLOOKUP(M111,受限情况!$A$3:$A$28,1,FALSE),0),IFERROR(VLOOKUP(N111,受限情况!$A$3:$A$28,1,FALSE),0),IFERROR(VLOOKUP(O111,受限情况!$A$3:$A$28,1,FALSE),0))),"受限","不限")</f>
        <v>不限</v>
      </c>
      <c r="Q111" s="122" t="str">
        <f>IFERROR(IF(AND(H111&gt;=VLOOKUP(B111,受限情况!$G$3:$I$28,2,FALSE),H111&lt;=VLOOKUP(B111,受限情况!$G$3:$I$28,3,FALSE))=TRUE,"错误","正确"),"正确")</f>
        <v>正确</v>
      </c>
      <c r="R111" s="124" t="str">
        <f>IF(OR(IFERROR(AND(H111&gt;=VLOOKUP(L111,受限情况!$A$3:$C$28,2,FALSE),H111&lt;=VLOOKUP(L111,受限情况!$A$3:$C$28,3,FALSE)),0),IFERROR(AND(H111&gt;=VLOOKUP(M111,受限情况!$A$3:$C$28,2,FALSE),H111&lt;=VLOOKUP(M111,受限情况!$A$3:$C$28,3,FALSE)),0),IFERROR(AND(H111&gt;=VLOOKUP(N111,受限情况!$A$3:$C$28,2,FALSE),H111&lt;=VLOOKUP(N111,受限情况!$A$3:$C$28,3,FALSE)),0),IFERROR(AND(H111&gt;=VLOOKUP(O111,受限情况!$A$3:$C$28,2,FALSE),H111&lt;=VLOOKUP(O111,受限情况!$A$3:$C$28,3,FALSE)),0))=TRUE,"错误","正确")</f>
        <v>正确</v>
      </c>
      <c r="S111" s="123" t="str">
        <f>IF((IF(ISERROR(VLOOKUP(J111,注销!I:I,1,FALSE)),0,1)+IF(ISERROR(VLOOKUP(J111,注销!J:J,1,FALSE)),0,1))&gt;0,"注销","没有")</f>
        <v>没有</v>
      </c>
      <c r="T111" s="123" t="str">
        <f>IF((IF(ISERROR(VLOOKUP(J111,注销!I:I,1,FALSE)),0,1)+IF(ISERROR(VLOOKUP(J111,注销!J:J,1,FALSE)),0,1))&gt;0,"注销","没有")</f>
        <v>没有</v>
      </c>
      <c r="U111" s="10" t="str">
        <f>IF(IF(ISERROR(VLOOKUP(J111,J$1:J110,1,FALSE)),0,1)+IF(ISERROR(VLOOKUP(J111,K$1:K110,1,FALSE)),0,1),"已有","没有")</f>
        <v>没有</v>
      </c>
      <c r="W111" s="9"/>
      <c r="X111" s="9"/>
      <c r="Y111" s="9"/>
    </row>
    <row r="112" spans="1:25" s="7" customFormat="1">
      <c r="A112" s="126">
        <v>109</v>
      </c>
      <c r="B112" s="126" t="s">
        <v>1324</v>
      </c>
      <c r="C112" s="57" t="s">
        <v>1050</v>
      </c>
      <c r="D112" s="43" t="s">
        <v>479</v>
      </c>
      <c r="E112" s="18">
        <v>14</v>
      </c>
      <c r="F112" s="69">
        <v>40629</v>
      </c>
      <c r="G112" s="126" t="s">
        <v>633</v>
      </c>
      <c r="H112" s="68"/>
      <c r="I112" s="126"/>
      <c r="J112" s="137" t="str">
        <f t="shared" si="12"/>
        <v>天津鄂尔多斯-呼和浩特-乌兰浩特</v>
      </c>
      <c r="K112" s="124" t="str">
        <f t="shared" si="13"/>
        <v>天津乌兰浩特-呼和浩特-鄂尔多斯</v>
      </c>
      <c r="L112" s="167" t="str">
        <f t="shared" si="14"/>
        <v>鄂尔多斯</v>
      </c>
      <c r="M112" s="167" t="str">
        <f t="shared" si="15"/>
        <v>呼和浩特</v>
      </c>
      <c r="N112" s="167" t="str">
        <f t="shared" si="16"/>
        <v>乌兰浩特</v>
      </c>
      <c r="O112" s="167" t="str">
        <f t="shared" si="17"/>
        <v/>
      </c>
      <c r="P112" s="167" t="str">
        <f>IF(ISERROR(OR(IFERROR(VLOOKUP(B112,受限情况!$G$3:$G$30,1,FALSE),0),IFERROR(VLOOKUP(L112,受限情况!$A$3:$A$28,1,FALSE),0),IFERROR(VLOOKUP(M112,受限情况!$A$3:$A$28,1,FALSE),0),IFERROR(VLOOKUP(N112,受限情况!$A$3:$A$28,1,FALSE),0),IFERROR(VLOOKUP(O112,受限情况!$A$3:$A$28,1,FALSE),0))),"受限","不限")</f>
        <v>不限</v>
      </c>
      <c r="Q112" s="122" t="str">
        <f>IFERROR(IF(AND(H112&gt;=VLOOKUP(B112,受限情况!$G$3:$I$28,2,FALSE),H112&lt;=VLOOKUP(B112,受限情况!$G$3:$I$28,3,FALSE))=TRUE,"错误","正确"),"正确")</f>
        <v>正确</v>
      </c>
      <c r="R112" s="124" t="str">
        <f>IF(OR(IFERROR(AND(H112&gt;=VLOOKUP(L112,受限情况!$A$3:$C$28,2,FALSE),H112&lt;=VLOOKUP(L112,受限情况!$A$3:$C$28,3,FALSE)),0),IFERROR(AND(H112&gt;=VLOOKUP(M112,受限情况!$A$3:$C$28,2,FALSE),H112&lt;=VLOOKUP(M112,受限情况!$A$3:$C$28,3,FALSE)),0),IFERROR(AND(H112&gt;=VLOOKUP(N112,受限情况!$A$3:$C$28,2,FALSE),H112&lt;=VLOOKUP(N112,受限情况!$A$3:$C$28,3,FALSE)),0),IFERROR(AND(H112&gt;=VLOOKUP(O112,受限情况!$A$3:$C$28,2,FALSE),H112&lt;=VLOOKUP(O112,受限情况!$A$3:$C$28,3,FALSE)),0))=TRUE,"错误","正确")</f>
        <v>正确</v>
      </c>
      <c r="S112" s="123" t="str">
        <f>IF((IF(ISERROR(VLOOKUP(J112,注销!I:I,1,FALSE)),0,1)+IF(ISERROR(VLOOKUP(J112,注销!J:J,1,FALSE)),0,1))&gt;0,"注销","没有")</f>
        <v>没有</v>
      </c>
      <c r="T112" s="123" t="str">
        <f>IF((IF(ISERROR(VLOOKUP(J112,注销!I:I,1,FALSE)),0,1)+IF(ISERROR(VLOOKUP(J112,注销!J:J,1,FALSE)),0,1))&gt;0,"注销","没有")</f>
        <v>没有</v>
      </c>
      <c r="U112" s="10" t="str">
        <f>IF(IF(ISERROR(VLOOKUP(J112,J$1:J111,1,FALSE)),0,1)+IF(ISERROR(VLOOKUP(J112,K$1:K111,1,FALSE)),0,1),"已有","没有")</f>
        <v>已有</v>
      </c>
      <c r="W112" s="9"/>
      <c r="X112" s="9"/>
      <c r="Y112" s="9"/>
    </row>
    <row r="113" spans="1:25" s="7" customFormat="1">
      <c r="A113" s="126">
        <v>110</v>
      </c>
      <c r="B113" s="126" t="s">
        <v>1324</v>
      </c>
      <c r="C113" s="57" t="s">
        <v>67</v>
      </c>
      <c r="D113" s="43" t="s">
        <v>479</v>
      </c>
      <c r="E113" s="18">
        <v>14</v>
      </c>
      <c r="F113" s="69">
        <v>40664</v>
      </c>
      <c r="G113" s="126" t="s">
        <v>633</v>
      </c>
      <c r="H113" s="68"/>
      <c r="I113" s="126"/>
      <c r="J113" s="137" t="str">
        <f t="shared" si="12"/>
        <v>天津包头-西安-南宁</v>
      </c>
      <c r="K113" s="124" t="str">
        <f t="shared" si="13"/>
        <v>天津南宁-西安-包头</v>
      </c>
      <c r="L113" s="167" t="str">
        <f t="shared" si="14"/>
        <v>包头</v>
      </c>
      <c r="M113" s="167" t="str">
        <f t="shared" si="15"/>
        <v>西安</v>
      </c>
      <c r="N113" s="167" t="str">
        <f t="shared" si="16"/>
        <v>南宁</v>
      </c>
      <c r="O113" s="167" t="str">
        <f t="shared" si="17"/>
        <v/>
      </c>
      <c r="P113" s="167" t="str">
        <f>IF(ISERROR(OR(IFERROR(VLOOKUP(B113,受限情况!$G$3:$G$30,1,FALSE),0),IFERROR(VLOOKUP(L113,受限情况!$A$3:$A$28,1,FALSE),0),IFERROR(VLOOKUP(M113,受限情况!$A$3:$A$28,1,FALSE),0),IFERROR(VLOOKUP(N113,受限情况!$A$3:$A$28,1,FALSE),0),IFERROR(VLOOKUP(O113,受限情况!$A$3:$A$28,1,FALSE),0))),"受限","不限")</f>
        <v>不限</v>
      </c>
      <c r="Q113" s="122" t="str">
        <f>IFERROR(IF(AND(H113&gt;=VLOOKUP(B113,受限情况!$G$3:$I$28,2,FALSE),H113&lt;=VLOOKUP(B113,受限情况!$G$3:$I$28,3,FALSE))=TRUE,"错误","正确"),"正确")</f>
        <v>正确</v>
      </c>
      <c r="R113" s="124" t="str">
        <f>IF(OR(IFERROR(AND(H113&gt;=VLOOKUP(L113,受限情况!$A$3:$C$28,2,FALSE),H113&lt;=VLOOKUP(L113,受限情况!$A$3:$C$28,3,FALSE)),0),IFERROR(AND(H113&gt;=VLOOKUP(M113,受限情况!$A$3:$C$28,2,FALSE),H113&lt;=VLOOKUP(M113,受限情况!$A$3:$C$28,3,FALSE)),0),IFERROR(AND(H113&gt;=VLOOKUP(N113,受限情况!$A$3:$C$28,2,FALSE),H113&lt;=VLOOKUP(N113,受限情况!$A$3:$C$28,3,FALSE)),0),IFERROR(AND(H113&gt;=VLOOKUP(O113,受限情况!$A$3:$C$28,2,FALSE),H113&lt;=VLOOKUP(O113,受限情况!$A$3:$C$28,3,FALSE)),0))=TRUE,"错误","正确")</f>
        <v>正确</v>
      </c>
      <c r="S113" s="123" t="str">
        <f>IF((IF(ISERROR(VLOOKUP(J113,注销!I:I,1,FALSE)),0,1)+IF(ISERROR(VLOOKUP(J113,注销!J:J,1,FALSE)),0,1))&gt;0,"注销","没有")</f>
        <v>注销</v>
      </c>
      <c r="T113" s="123" t="str">
        <f>IF((IF(ISERROR(VLOOKUP(J113,注销!I:I,1,FALSE)),0,1)+IF(ISERROR(VLOOKUP(J113,注销!J:J,1,FALSE)),0,1))&gt;0,"注销","没有")</f>
        <v>注销</v>
      </c>
      <c r="U113" s="10" t="str">
        <f>IF(IF(ISERROR(VLOOKUP(J113,J$1:J112,1,FALSE)),0,1)+IF(ISERROR(VLOOKUP(J113,K$1:K112,1,FALSE)),0,1),"已有","没有")</f>
        <v>没有</v>
      </c>
      <c r="W113" s="9"/>
      <c r="X113" s="9"/>
      <c r="Y113" s="9"/>
    </row>
    <row r="114" spans="1:25" s="7" customFormat="1">
      <c r="A114" s="126">
        <v>111</v>
      </c>
      <c r="B114" s="126" t="s">
        <v>1329</v>
      </c>
      <c r="C114" s="57" t="s">
        <v>573</v>
      </c>
      <c r="D114" s="43" t="s">
        <v>479</v>
      </c>
      <c r="E114" s="18">
        <v>14</v>
      </c>
      <c r="F114" s="69">
        <v>40664</v>
      </c>
      <c r="G114" s="126" t="s">
        <v>634</v>
      </c>
      <c r="H114" s="68"/>
      <c r="I114" s="126"/>
      <c r="J114" s="137" t="str">
        <f t="shared" si="12"/>
        <v>河北石家庄-杭州</v>
      </c>
      <c r="K114" s="124" t="str">
        <f t="shared" si="13"/>
        <v>河北杭州-石家庄</v>
      </c>
      <c r="L114" s="167" t="str">
        <f t="shared" si="14"/>
        <v>石家庄</v>
      </c>
      <c r="M114" s="167" t="str">
        <f t="shared" si="15"/>
        <v>杭州</v>
      </c>
      <c r="N114" s="167" t="str">
        <f t="shared" si="16"/>
        <v/>
      </c>
      <c r="O114" s="167" t="str">
        <f t="shared" si="17"/>
        <v/>
      </c>
      <c r="P114" s="167" t="str">
        <f>IF(ISERROR(OR(IFERROR(VLOOKUP(B114,受限情况!$G$3:$G$30,1,FALSE),0),IFERROR(VLOOKUP(L114,受限情况!$A$3:$A$28,1,FALSE),0),IFERROR(VLOOKUP(M114,受限情况!$A$3:$A$28,1,FALSE),0),IFERROR(VLOOKUP(N114,受限情况!$A$3:$A$28,1,FALSE),0),IFERROR(VLOOKUP(O114,受限情况!$A$3:$A$28,1,FALSE),0))),"受限","不限")</f>
        <v>不限</v>
      </c>
      <c r="Q114" s="122" t="str">
        <f>IFERROR(IF(AND(H114&gt;=VLOOKUP(B114,受限情况!$G$3:$I$28,2,FALSE),H114&lt;=VLOOKUP(B114,受限情况!$G$3:$I$28,3,FALSE))=TRUE,"错误","正确"),"正确")</f>
        <v>正确</v>
      </c>
      <c r="R114" s="124" t="str">
        <f>IF(OR(IFERROR(AND(H114&gt;=VLOOKUP(L114,受限情况!$A$3:$C$28,2,FALSE),H114&lt;=VLOOKUP(L114,受限情况!$A$3:$C$28,3,FALSE)),0),IFERROR(AND(H114&gt;=VLOOKUP(M114,受限情况!$A$3:$C$28,2,FALSE),H114&lt;=VLOOKUP(M114,受限情况!$A$3:$C$28,3,FALSE)),0),IFERROR(AND(H114&gt;=VLOOKUP(N114,受限情况!$A$3:$C$28,2,FALSE),H114&lt;=VLOOKUP(N114,受限情况!$A$3:$C$28,3,FALSE)),0),IFERROR(AND(H114&gt;=VLOOKUP(O114,受限情况!$A$3:$C$28,2,FALSE),H114&lt;=VLOOKUP(O114,受限情况!$A$3:$C$28,3,FALSE)),0))=TRUE,"错误","正确")</f>
        <v>正确</v>
      </c>
      <c r="S114" s="123" t="str">
        <f>IF((IF(ISERROR(VLOOKUP(J114,注销!I:I,1,FALSE)),0,1)+IF(ISERROR(VLOOKUP(J114,注销!J:J,1,FALSE)),0,1))&gt;0,"注销","没有")</f>
        <v>注销</v>
      </c>
      <c r="T114" s="123" t="str">
        <f>IF((IF(ISERROR(VLOOKUP(J114,注销!I:I,1,FALSE)),0,1)+IF(ISERROR(VLOOKUP(J114,注销!J:J,1,FALSE)),0,1))&gt;0,"注销","没有")</f>
        <v>注销</v>
      </c>
      <c r="U114" s="10" t="str">
        <f>IF(IF(ISERROR(VLOOKUP(J114,J$1:J113,1,FALSE)),0,1)+IF(ISERROR(VLOOKUP(J114,K$1:K113,1,FALSE)),0,1),"已有","没有")</f>
        <v>没有</v>
      </c>
      <c r="W114" s="9"/>
      <c r="X114" s="9"/>
      <c r="Y114" s="9"/>
    </row>
    <row r="115" spans="1:25" s="7" customFormat="1">
      <c r="A115" s="126">
        <v>112</v>
      </c>
      <c r="B115" s="126" t="s">
        <v>489</v>
      </c>
      <c r="C115" s="57" t="s">
        <v>500</v>
      </c>
      <c r="D115" s="43" t="s">
        <v>479</v>
      </c>
      <c r="E115" s="18">
        <v>14</v>
      </c>
      <c r="F115" s="69">
        <v>40629</v>
      </c>
      <c r="G115" s="126" t="s">
        <v>635</v>
      </c>
      <c r="H115" s="68"/>
      <c r="I115" s="126"/>
      <c r="J115" s="137" t="str">
        <f t="shared" si="12"/>
        <v>深航呼和浩特-海拉尔</v>
      </c>
      <c r="K115" s="124" t="str">
        <f t="shared" si="13"/>
        <v>深航海拉尔-呼和浩特</v>
      </c>
      <c r="L115" s="167" t="str">
        <f t="shared" si="14"/>
        <v>呼和浩特</v>
      </c>
      <c r="M115" s="167" t="str">
        <f t="shared" si="15"/>
        <v>海拉尔</v>
      </c>
      <c r="N115" s="167" t="str">
        <f t="shared" si="16"/>
        <v/>
      </c>
      <c r="O115" s="167" t="str">
        <f t="shared" si="17"/>
        <v/>
      </c>
      <c r="P115" s="167" t="str">
        <f>IF(ISERROR(OR(IFERROR(VLOOKUP(B115,受限情况!$G$3:$G$30,1,FALSE),0),IFERROR(VLOOKUP(L115,受限情况!$A$3:$A$28,1,FALSE),0),IFERROR(VLOOKUP(M115,受限情况!$A$3:$A$28,1,FALSE),0),IFERROR(VLOOKUP(N115,受限情况!$A$3:$A$28,1,FALSE),0),IFERROR(VLOOKUP(O115,受限情况!$A$3:$A$28,1,FALSE),0))),"受限","不限")</f>
        <v>受限</v>
      </c>
      <c r="Q115" s="122" t="str">
        <f>IFERROR(IF(AND(H115&gt;=VLOOKUP(B115,受限情况!$G$3:$I$28,2,FALSE),H115&lt;=VLOOKUP(B115,受限情况!$G$3:$I$28,3,FALSE))=TRUE,"错误","正确"),"正确")</f>
        <v>正确</v>
      </c>
      <c r="R115" s="124" t="str">
        <f>IF(OR(IFERROR(AND(H115&gt;=VLOOKUP(L115,受限情况!$A$3:$C$28,2,FALSE),H115&lt;=VLOOKUP(L115,受限情况!$A$3:$C$28,3,FALSE)),0),IFERROR(AND(H115&gt;=VLOOKUP(M115,受限情况!$A$3:$C$28,2,FALSE),H115&lt;=VLOOKUP(M115,受限情况!$A$3:$C$28,3,FALSE)),0),IFERROR(AND(H115&gt;=VLOOKUP(N115,受限情况!$A$3:$C$28,2,FALSE),H115&lt;=VLOOKUP(N115,受限情况!$A$3:$C$28,3,FALSE)),0),IFERROR(AND(H115&gt;=VLOOKUP(O115,受限情况!$A$3:$C$28,2,FALSE),H115&lt;=VLOOKUP(O115,受限情况!$A$3:$C$28,3,FALSE)),0))=TRUE,"错误","正确")</f>
        <v>正确</v>
      </c>
      <c r="S115" s="123" t="str">
        <f>IF((IF(ISERROR(VLOOKUP(J115,注销!I:I,1,FALSE)),0,1)+IF(ISERROR(VLOOKUP(J115,注销!J:J,1,FALSE)),0,1))&gt;0,"注销","没有")</f>
        <v>没有</v>
      </c>
      <c r="T115" s="123" t="str">
        <f>IF((IF(ISERROR(VLOOKUP(J115,注销!I:I,1,FALSE)),0,1)+IF(ISERROR(VLOOKUP(J115,注销!J:J,1,FALSE)),0,1))&gt;0,"注销","没有")</f>
        <v>没有</v>
      </c>
      <c r="U115" s="10" t="str">
        <f>IF(IF(ISERROR(VLOOKUP(J115,J$1:J114,1,FALSE)),0,1)+IF(ISERROR(VLOOKUP(J115,K$1:K114,1,FALSE)),0,1),"已有","没有")</f>
        <v>没有</v>
      </c>
      <c r="W115" s="9"/>
      <c r="X115" s="9"/>
      <c r="Y115" s="9"/>
    </row>
    <row r="116" spans="1:25" s="7" customFormat="1">
      <c r="A116" s="126">
        <v>113</v>
      </c>
      <c r="B116" s="126" t="s">
        <v>489</v>
      </c>
      <c r="C116" s="57" t="s">
        <v>1051</v>
      </c>
      <c r="D116" s="43" t="s">
        <v>479</v>
      </c>
      <c r="E116" s="18">
        <v>14</v>
      </c>
      <c r="F116" s="69">
        <v>40629</v>
      </c>
      <c r="G116" s="126" t="s">
        <v>635</v>
      </c>
      <c r="H116" s="68"/>
      <c r="I116" s="126"/>
      <c r="J116" s="137" t="str">
        <f t="shared" si="12"/>
        <v>深航太原-昆明</v>
      </c>
      <c r="K116" s="124" t="str">
        <f t="shared" si="13"/>
        <v>深航昆明-太原</v>
      </c>
      <c r="L116" s="167" t="str">
        <f t="shared" si="14"/>
        <v>太原</v>
      </c>
      <c r="M116" s="167" t="str">
        <f t="shared" si="15"/>
        <v>昆明</v>
      </c>
      <c r="N116" s="167" t="str">
        <f t="shared" si="16"/>
        <v/>
      </c>
      <c r="O116" s="167" t="str">
        <f t="shared" si="17"/>
        <v/>
      </c>
      <c r="P116" s="167" t="str">
        <f>IF(ISERROR(OR(IFERROR(VLOOKUP(B116,受限情况!$G$3:$G$30,1,FALSE),0),IFERROR(VLOOKUP(L116,受限情况!$A$3:$A$28,1,FALSE),0),IFERROR(VLOOKUP(M116,受限情况!$A$3:$A$28,1,FALSE),0),IFERROR(VLOOKUP(N116,受限情况!$A$3:$A$28,1,FALSE),0),IFERROR(VLOOKUP(O116,受限情况!$A$3:$A$28,1,FALSE),0))),"受限","不限")</f>
        <v>受限</v>
      </c>
      <c r="Q116" s="122" t="str">
        <f>IFERROR(IF(AND(H116&gt;=VLOOKUP(B116,受限情况!$G$3:$I$28,2,FALSE),H116&lt;=VLOOKUP(B116,受限情况!$G$3:$I$28,3,FALSE))=TRUE,"错误","正确"),"正确")</f>
        <v>正确</v>
      </c>
      <c r="R116" s="124" t="str">
        <f>IF(OR(IFERROR(AND(H116&gt;=VLOOKUP(L116,受限情况!$A$3:$C$28,2,FALSE),H116&lt;=VLOOKUP(L116,受限情况!$A$3:$C$28,3,FALSE)),0),IFERROR(AND(H116&gt;=VLOOKUP(M116,受限情况!$A$3:$C$28,2,FALSE),H116&lt;=VLOOKUP(M116,受限情况!$A$3:$C$28,3,FALSE)),0),IFERROR(AND(H116&gt;=VLOOKUP(N116,受限情况!$A$3:$C$28,2,FALSE),H116&lt;=VLOOKUP(N116,受限情况!$A$3:$C$28,3,FALSE)),0),IFERROR(AND(H116&gt;=VLOOKUP(O116,受限情况!$A$3:$C$28,2,FALSE),H116&lt;=VLOOKUP(O116,受限情况!$A$3:$C$28,3,FALSE)),0))=TRUE,"错误","正确")</f>
        <v>正确</v>
      </c>
      <c r="S116" s="123" t="str">
        <f>IF((IF(ISERROR(VLOOKUP(J116,注销!I:I,1,FALSE)),0,1)+IF(ISERROR(VLOOKUP(J116,注销!J:J,1,FALSE)),0,1))&gt;0,"注销","没有")</f>
        <v>没有</v>
      </c>
      <c r="T116" s="123" t="str">
        <f>IF((IF(ISERROR(VLOOKUP(J116,注销!I:I,1,FALSE)),0,1)+IF(ISERROR(VLOOKUP(J116,注销!J:J,1,FALSE)),0,1))&gt;0,"注销","没有")</f>
        <v>没有</v>
      </c>
      <c r="U116" s="10" t="str">
        <f>IF(IF(ISERROR(VLOOKUP(J116,J$1:J115,1,FALSE)),0,1)+IF(ISERROR(VLOOKUP(J116,K$1:K115,1,FALSE)),0,1),"已有","没有")</f>
        <v>没有</v>
      </c>
      <c r="W116" s="9"/>
      <c r="X116" s="9"/>
      <c r="Y116" s="9"/>
    </row>
    <row r="117" spans="1:25" s="7" customFormat="1">
      <c r="A117" s="126">
        <v>114</v>
      </c>
      <c r="B117" s="126" t="s">
        <v>1327</v>
      </c>
      <c r="C117" s="57" t="s">
        <v>194</v>
      </c>
      <c r="D117" s="43" t="s">
        <v>479</v>
      </c>
      <c r="E117" s="18">
        <v>6</v>
      </c>
      <c r="F117" s="69">
        <v>40725</v>
      </c>
      <c r="G117" s="126" t="s">
        <v>636</v>
      </c>
      <c r="H117" s="68"/>
      <c r="I117" s="126"/>
      <c r="J117" s="137" t="str">
        <f t="shared" si="12"/>
        <v>奥凯天津-郑州-贵阳</v>
      </c>
      <c r="K117" s="124" t="str">
        <f t="shared" si="13"/>
        <v>奥凯贵阳-郑州-天津</v>
      </c>
      <c r="L117" s="167" t="str">
        <f t="shared" si="14"/>
        <v>天津</v>
      </c>
      <c r="M117" s="167" t="str">
        <f t="shared" si="15"/>
        <v>郑州</v>
      </c>
      <c r="N117" s="167" t="str">
        <f t="shared" si="16"/>
        <v>贵阳</v>
      </c>
      <c r="O117" s="167" t="str">
        <f t="shared" si="17"/>
        <v/>
      </c>
      <c r="P117" s="167" t="str">
        <f>IF(ISERROR(OR(IFERROR(VLOOKUP(B117,受限情况!$G$3:$G$30,1,FALSE),0),IFERROR(VLOOKUP(L117,受限情况!$A$3:$A$28,1,FALSE),0),IFERROR(VLOOKUP(M117,受限情况!$A$3:$A$28,1,FALSE),0),IFERROR(VLOOKUP(N117,受限情况!$A$3:$A$28,1,FALSE),0),IFERROR(VLOOKUP(O117,受限情况!$A$3:$A$28,1,FALSE),0))),"受限","不限")</f>
        <v>不限</v>
      </c>
      <c r="Q117" s="122" t="str">
        <f>IFERROR(IF(AND(H117&gt;=VLOOKUP(B117,受限情况!$G$3:$I$28,2,FALSE),H117&lt;=VLOOKUP(B117,受限情况!$G$3:$I$28,3,FALSE))=TRUE,"错误","正确"),"正确")</f>
        <v>正确</v>
      </c>
      <c r="R117" s="124" t="str">
        <f>IF(OR(IFERROR(AND(H117&gt;=VLOOKUP(L117,受限情况!$A$3:$C$28,2,FALSE),H117&lt;=VLOOKUP(L117,受限情况!$A$3:$C$28,3,FALSE)),0),IFERROR(AND(H117&gt;=VLOOKUP(M117,受限情况!$A$3:$C$28,2,FALSE),H117&lt;=VLOOKUP(M117,受限情况!$A$3:$C$28,3,FALSE)),0),IFERROR(AND(H117&gt;=VLOOKUP(N117,受限情况!$A$3:$C$28,2,FALSE),H117&lt;=VLOOKUP(N117,受限情况!$A$3:$C$28,3,FALSE)),0),IFERROR(AND(H117&gt;=VLOOKUP(O117,受限情况!$A$3:$C$28,2,FALSE),H117&lt;=VLOOKUP(O117,受限情况!$A$3:$C$28,3,FALSE)),0))=TRUE,"错误","正确")</f>
        <v>正确</v>
      </c>
      <c r="S117" s="123" t="str">
        <f>IF((IF(ISERROR(VLOOKUP(J117,注销!I:I,1,FALSE)),0,1)+IF(ISERROR(VLOOKUP(J117,注销!J:J,1,FALSE)),0,1))&gt;0,"注销","没有")</f>
        <v>没有</v>
      </c>
      <c r="T117" s="123" t="str">
        <f>IF((IF(ISERROR(VLOOKUP(J117,注销!I:I,1,FALSE)),0,1)+IF(ISERROR(VLOOKUP(J117,注销!J:J,1,FALSE)),0,1))&gt;0,"注销","没有")</f>
        <v>没有</v>
      </c>
      <c r="U117" s="10" t="str">
        <f>IF(IF(ISERROR(VLOOKUP(J117,J$1:J116,1,FALSE)),0,1)+IF(ISERROR(VLOOKUP(J117,K$1:K116,1,FALSE)),0,1),"已有","没有")</f>
        <v>没有</v>
      </c>
      <c r="W117" s="9"/>
      <c r="X117" s="9"/>
      <c r="Y117" s="9"/>
    </row>
    <row r="118" spans="1:25" s="7" customFormat="1">
      <c r="A118" s="126">
        <v>115</v>
      </c>
      <c r="B118" s="126" t="s">
        <v>1325</v>
      </c>
      <c r="C118" s="57" t="s">
        <v>1052</v>
      </c>
      <c r="D118" s="43" t="s">
        <v>479</v>
      </c>
      <c r="E118" s="18">
        <v>14</v>
      </c>
      <c r="F118" s="69">
        <v>40629</v>
      </c>
      <c r="G118" s="126" t="s">
        <v>637</v>
      </c>
      <c r="H118" s="68"/>
      <c r="I118" s="126"/>
      <c r="J118" s="137" t="str">
        <f t="shared" si="12"/>
        <v>春秋石家庄-福州</v>
      </c>
      <c r="K118" s="124" t="str">
        <f t="shared" si="13"/>
        <v>春秋福州-石家庄</v>
      </c>
      <c r="L118" s="167" t="str">
        <f t="shared" si="14"/>
        <v>石家庄</v>
      </c>
      <c r="M118" s="167" t="str">
        <f t="shared" si="15"/>
        <v>福州</v>
      </c>
      <c r="N118" s="167" t="str">
        <f t="shared" si="16"/>
        <v/>
      </c>
      <c r="O118" s="167" t="str">
        <f t="shared" si="17"/>
        <v/>
      </c>
      <c r="P118" s="167" t="str">
        <f>IF(ISERROR(OR(IFERROR(VLOOKUP(B118,受限情况!$G$3:$G$30,1,FALSE),0),IFERROR(VLOOKUP(L118,受限情况!$A$3:$A$28,1,FALSE),0),IFERROR(VLOOKUP(M118,受限情况!$A$3:$A$28,1,FALSE),0),IFERROR(VLOOKUP(N118,受限情况!$A$3:$A$28,1,FALSE),0),IFERROR(VLOOKUP(O118,受限情况!$A$3:$A$28,1,FALSE),0))),"受限","不限")</f>
        <v>不限</v>
      </c>
      <c r="Q118" s="122" t="str">
        <f>IFERROR(IF(AND(H118&gt;=VLOOKUP(B118,受限情况!$G$3:$I$28,2,FALSE),H118&lt;=VLOOKUP(B118,受限情况!$G$3:$I$28,3,FALSE))=TRUE,"错误","正确"),"正确")</f>
        <v>正确</v>
      </c>
      <c r="R118" s="124" t="str">
        <f>IF(OR(IFERROR(AND(H118&gt;=VLOOKUP(L118,受限情况!$A$3:$C$28,2,FALSE),H118&lt;=VLOOKUP(L118,受限情况!$A$3:$C$28,3,FALSE)),0),IFERROR(AND(H118&gt;=VLOOKUP(M118,受限情况!$A$3:$C$28,2,FALSE),H118&lt;=VLOOKUP(M118,受限情况!$A$3:$C$28,3,FALSE)),0),IFERROR(AND(H118&gt;=VLOOKUP(N118,受限情况!$A$3:$C$28,2,FALSE),H118&lt;=VLOOKUP(N118,受限情况!$A$3:$C$28,3,FALSE)),0),IFERROR(AND(H118&gt;=VLOOKUP(O118,受限情况!$A$3:$C$28,2,FALSE),H118&lt;=VLOOKUP(O118,受限情况!$A$3:$C$28,3,FALSE)),0))=TRUE,"错误","正确")</f>
        <v>正确</v>
      </c>
      <c r="S118" s="123" t="str">
        <f>IF((IF(ISERROR(VLOOKUP(J118,注销!I:I,1,FALSE)),0,1)+IF(ISERROR(VLOOKUP(J118,注销!J:J,1,FALSE)),0,1))&gt;0,"注销","没有")</f>
        <v>注销</v>
      </c>
      <c r="T118" s="123" t="str">
        <f>IF((IF(ISERROR(VLOOKUP(J118,注销!I:I,1,FALSE)),0,1)+IF(ISERROR(VLOOKUP(J118,注销!J:J,1,FALSE)),0,1))&gt;0,"注销","没有")</f>
        <v>注销</v>
      </c>
      <c r="U118" s="10" t="str">
        <f>IF(IF(ISERROR(VLOOKUP(J118,J$1:J117,1,FALSE)),0,1)+IF(ISERROR(VLOOKUP(J118,K$1:K117,1,FALSE)),0,1),"已有","没有")</f>
        <v>没有</v>
      </c>
      <c r="W118" s="9"/>
      <c r="X118" s="9"/>
      <c r="Y118" s="9"/>
    </row>
    <row r="119" spans="1:25" s="7" customFormat="1">
      <c r="A119" s="126">
        <v>116</v>
      </c>
      <c r="B119" s="126" t="s">
        <v>483</v>
      </c>
      <c r="C119" s="57" t="s">
        <v>500</v>
      </c>
      <c r="D119" s="43" t="s">
        <v>479</v>
      </c>
      <c r="E119" s="18">
        <v>14</v>
      </c>
      <c r="F119" s="69">
        <v>40629</v>
      </c>
      <c r="G119" s="126" t="s">
        <v>638</v>
      </c>
      <c r="H119" s="68"/>
      <c r="I119" s="126"/>
      <c r="J119" s="137" t="str">
        <f t="shared" si="12"/>
        <v>海航呼和浩特-海拉尔</v>
      </c>
      <c r="K119" s="124" t="str">
        <f t="shared" si="13"/>
        <v>海航海拉尔-呼和浩特</v>
      </c>
      <c r="L119" s="167" t="str">
        <f t="shared" si="14"/>
        <v>呼和浩特</v>
      </c>
      <c r="M119" s="167" t="str">
        <f t="shared" si="15"/>
        <v>海拉尔</v>
      </c>
      <c r="N119" s="167" t="str">
        <f t="shared" si="16"/>
        <v/>
      </c>
      <c r="O119" s="167" t="str">
        <f t="shared" si="17"/>
        <v/>
      </c>
      <c r="P119" s="167" t="str">
        <f>IF(ISERROR(OR(IFERROR(VLOOKUP(B119,受限情况!$G$3:$G$30,1,FALSE),0),IFERROR(VLOOKUP(L119,受限情况!$A$3:$A$28,1,FALSE),0),IFERROR(VLOOKUP(M119,受限情况!$A$3:$A$28,1,FALSE),0),IFERROR(VLOOKUP(N119,受限情况!$A$3:$A$28,1,FALSE),0),IFERROR(VLOOKUP(O119,受限情况!$A$3:$A$28,1,FALSE),0))),"受限","不限")</f>
        <v>不限</v>
      </c>
      <c r="Q119" s="122" t="str">
        <f>IFERROR(IF(AND(H119&gt;=VLOOKUP(B119,受限情况!$G$3:$I$28,2,FALSE),H119&lt;=VLOOKUP(B119,受限情况!$G$3:$I$28,3,FALSE))=TRUE,"错误","正确"),"正确")</f>
        <v>正确</v>
      </c>
      <c r="R119" s="124" t="str">
        <f>IF(OR(IFERROR(AND(H119&gt;=VLOOKUP(L119,受限情况!$A$3:$C$28,2,FALSE),H119&lt;=VLOOKUP(L119,受限情况!$A$3:$C$28,3,FALSE)),0),IFERROR(AND(H119&gt;=VLOOKUP(M119,受限情况!$A$3:$C$28,2,FALSE),H119&lt;=VLOOKUP(M119,受限情况!$A$3:$C$28,3,FALSE)),0),IFERROR(AND(H119&gt;=VLOOKUP(N119,受限情况!$A$3:$C$28,2,FALSE),H119&lt;=VLOOKUP(N119,受限情况!$A$3:$C$28,3,FALSE)),0),IFERROR(AND(H119&gt;=VLOOKUP(O119,受限情况!$A$3:$C$28,2,FALSE),H119&lt;=VLOOKUP(O119,受限情况!$A$3:$C$28,3,FALSE)),0))=TRUE,"错误","正确")</f>
        <v>正确</v>
      </c>
      <c r="S119" s="123" t="str">
        <f>IF((IF(ISERROR(VLOOKUP(J119,注销!I:I,1,FALSE)),0,1)+IF(ISERROR(VLOOKUP(J119,注销!J:J,1,FALSE)),0,1))&gt;0,"注销","没有")</f>
        <v>没有</v>
      </c>
      <c r="T119" s="123" t="str">
        <f>IF((IF(ISERROR(VLOOKUP(J119,注销!I:I,1,FALSE)),0,1)+IF(ISERROR(VLOOKUP(J119,注销!J:J,1,FALSE)),0,1))&gt;0,"注销","没有")</f>
        <v>没有</v>
      </c>
      <c r="U119" s="10" t="str">
        <f>IF(IF(ISERROR(VLOOKUP(J119,J$1:J118,1,FALSE)),0,1)+IF(ISERROR(VLOOKUP(J119,K$1:K118,1,FALSE)),0,1),"已有","没有")</f>
        <v>没有</v>
      </c>
      <c r="W119" s="9"/>
      <c r="X119" s="9"/>
      <c r="Y119" s="9"/>
    </row>
    <row r="120" spans="1:25" s="7" customFormat="1">
      <c r="A120" s="126">
        <v>117</v>
      </c>
      <c r="B120" s="126" t="s">
        <v>1333</v>
      </c>
      <c r="C120" s="57" t="s">
        <v>1053</v>
      </c>
      <c r="D120" s="43" t="s">
        <v>490</v>
      </c>
      <c r="E120" s="18">
        <v>14</v>
      </c>
      <c r="F120" s="69">
        <v>40629</v>
      </c>
      <c r="G120" s="126" t="s">
        <v>639</v>
      </c>
      <c r="H120" s="68"/>
      <c r="I120" s="126"/>
      <c r="J120" s="137" t="str">
        <f t="shared" si="12"/>
        <v>首都呼和浩特-武汉-海口</v>
      </c>
      <c r="K120" s="124" t="str">
        <f t="shared" si="13"/>
        <v>首都海口-武汉-呼和浩特</v>
      </c>
      <c r="L120" s="167" t="str">
        <f t="shared" si="14"/>
        <v>呼和浩特</v>
      </c>
      <c r="M120" s="167" t="str">
        <f t="shared" si="15"/>
        <v>武汉</v>
      </c>
      <c r="N120" s="167" t="str">
        <f t="shared" si="16"/>
        <v>海口</v>
      </c>
      <c r="O120" s="167" t="str">
        <f t="shared" si="17"/>
        <v/>
      </c>
      <c r="P120" s="167" t="str">
        <f>IF(ISERROR(OR(IFERROR(VLOOKUP(B120,受限情况!$G$3:$G$30,1,FALSE),0),IFERROR(VLOOKUP(L120,受限情况!$A$3:$A$28,1,FALSE),0),IFERROR(VLOOKUP(M120,受限情况!$A$3:$A$28,1,FALSE),0),IFERROR(VLOOKUP(N120,受限情况!$A$3:$A$28,1,FALSE),0),IFERROR(VLOOKUP(O120,受限情况!$A$3:$A$28,1,FALSE),0))),"受限","不限")</f>
        <v>不限</v>
      </c>
      <c r="Q120" s="122" t="str">
        <f>IFERROR(IF(AND(H120&gt;=VLOOKUP(B120,受限情况!$G$3:$I$28,2,FALSE),H120&lt;=VLOOKUP(B120,受限情况!$G$3:$I$28,3,FALSE))=TRUE,"错误","正确"),"正确")</f>
        <v>正确</v>
      </c>
      <c r="R120" s="124" t="str">
        <f>IF(OR(IFERROR(AND(H120&gt;=VLOOKUP(L120,受限情况!$A$3:$C$28,2,FALSE),H120&lt;=VLOOKUP(L120,受限情况!$A$3:$C$28,3,FALSE)),0),IFERROR(AND(H120&gt;=VLOOKUP(M120,受限情况!$A$3:$C$28,2,FALSE),H120&lt;=VLOOKUP(M120,受限情况!$A$3:$C$28,3,FALSE)),0),IFERROR(AND(H120&gt;=VLOOKUP(N120,受限情况!$A$3:$C$28,2,FALSE),H120&lt;=VLOOKUP(N120,受限情况!$A$3:$C$28,3,FALSE)),0),IFERROR(AND(H120&gt;=VLOOKUP(O120,受限情况!$A$3:$C$28,2,FALSE),H120&lt;=VLOOKUP(O120,受限情况!$A$3:$C$28,3,FALSE)),0))=TRUE,"错误","正确")</f>
        <v>正确</v>
      </c>
      <c r="S120" s="123" t="str">
        <f>IF((IF(ISERROR(VLOOKUP(J120,注销!I:I,1,FALSE)),0,1)+IF(ISERROR(VLOOKUP(J120,注销!J:J,1,FALSE)),0,1))&gt;0,"注销","没有")</f>
        <v>没有</v>
      </c>
      <c r="T120" s="123" t="str">
        <f>IF((IF(ISERROR(VLOOKUP(J120,注销!I:I,1,FALSE)),0,1)+IF(ISERROR(VLOOKUP(J120,注销!J:J,1,FALSE)),0,1))&gt;0,"注销","没有")</f>
        <v>没有</v>
      </c>
      <c r="U120" s="10" t="str">
        <f>IF(IF(ISERROR(VLOOKUP(J120,J$1:J119,1,FALSE)),0,1)+IF(ISERROR(VLOOKUP(J120,K$1:K119,1,FALSE)),0,1),"已有","没有")</f>
        <v>没有</v>
      </c>
      <c r="W120" s="9"/>
      <c r="X120" s="9"/>
      <c r="Y120" s="9"/>
    </row>
    <row r="121" spans="1:25" s="7" customFormat="1">
      <c r="A121" s="126">
        <v>118</v>
      </c>
      <c r="B121" s="126" t="s">
        <v>1329</v>
      </c>
      <c r="C121" s="57" t="s">
        <v>1054</v>
      </c>
      <c r="D121" s="43" t="s">
        <v>479</v>
      </c>
      <c r="E121" s="18">
        <v>14</v>
      </c>
      <c r="F121" s="69">
        <v>40664</v>
      </c>
      <c r="G121" s="126" t="s">
        <v>640</v>
      </c>
      <c r="H121" s="68"/>
      <c r="I121" s="126"/>
      <c r="J121" s="137" t="str">
        <f t="shared" si="12"/>
        <v>河北石家庄-宁波-长沙</v>
      </c>
      <c r="K121" s="124" t="str">
        <f t="shared" si="13"/>
        <v>河北长沙-宁波-石家庄</v>
      </c>
      <c r="L121" s="167" t="str">
        <f t="shared" si="14"/>
        <v>石家庄</v>
      </c>
      <c r="M121" s="167" t="str">
        <f t="shared" si="15"/>
        <v>宁波</v>
      </c>
      <c r="N121" s="167" t="str">
        <f t="shared" si="16"/>
        <v>长沙</v>
      </c>
      <c r="O121" s="167" t="str">
        <f t="shared" si="17"/>
        <v/>
      </c>
      <c r="P121" s="167" t="str">
        <f>IF(ISERROR(OR(IFERROR(VLOOKUP(B121,受限情况!$G$3:$G$30,1,FALSE),0),IFERROR(VLOOKUP(L121,受限情况!$A$3:$A$28,1,FALSE),0),IFERROR(VLOOKUP(M121,受限情况!$A$3:$A$28,1,FALSE),0),IFERROR(VLOOKUP(N121,受限情况!$A$3:$A$28,1,FALSE),0),IFERROR(VLOOKUP(O121,受限情况!$A$3:$A$28,1,FALSE),0))),"受限","不限")</f>
        <v>不限</v>
      </c>
      <c r="Q121" s="122" t="str">
        <f>IFERROR(IF(AND(H121&gt;=VLOOKUP(B121,受限情况!$G$3:$I$28,2,FALSE),H121&lt;=VLOOKUP(B121,受限情况!$G$3:$I$28,3,FALSE))=TRUE,"错误","正确"),"正确")</f>
        <v>正确</v>
      </c>
      <c r="R121" s="124" t="str">
        <f>IF(OR(IFERROR(AND(H121&gt;=VLOOKUP(L121,受限情况!$A$3:$C$28,2,FALSE),H121&lt;=VLOOKUP(L121,受限情况!$A$3:$C$28,3,FALSE)),0),IFERROR(AND(H121&gt;=VLOOKUP(M121,受限情况!$A$3:$C$28,2,FALSE),H121&lt;=VLOOKUP(M121,受限情况!$A$3:$C$28,3,FALSE)),0),IFERROR(AND(H121&gt;=VLOOKUP(N121,受限情况!$A$3:$C$28,2,FALSE),H121&lt;=VLOOKUP(N121,受限情况!$A$3:$C$28,3,FALSE)),0),IFERROR(AND(H121&gt;=VLOOKUP(O121,受限情况!$A$3:$C$28,2,FALSE),H121&lt;=VLOOKUP(O121,受限情况!$A$3:$C$28,3,FALSE)),0))=TRUE,"错误","正确")</f>
        <v>正确</v>
      </c>
      <c r="S121" s="123" t="str">
        <f>IF((IF(ISERROR(VLOOKUP(J121,注销!I:I,1,FALSE)),0,1)+IF(ISERROR(VLOOKUP(J121,注销!J:J,1,FALSE)),0,1))&gt;0,"注销","没有")</f>
        <v>没有</v>
      </c>
      <c r="T121" s="123" t="str">
        <f>IF((IF(ISERROR(VLOOKUP(J121,注销!I:I,1,FALSE)),0,1)+IF(ISERROR(VLOOKUP(J121,注销!J:J,1,FALSE)),0,1))&gt;0,"注销","没有")</f>
        <v>没有</v>
      </c>
      <c r="U121" s="10" t="str">
        <f>IF(IF(ISERROR(VLOOKUP(J121,J$1:J120,1,FALSE)),0,1)+IF(ISERROR(VLOOKUP(J121,K$1:K120,1,FALSE)),0,1),"已有","没有")</f>
        <v>没有</v>
      </c>
      <c r="W121" s="9"/>
      <c r="X121" s="9"/>
      <c r="Y121" s="9"/>
    </row>
    <row r="122" spans="1:25" s="7" customFormat="1">
      <c r="A122" s="126">
        <v>119</v>
      </c>
      <c r="B122" s="126" t="s">
        <v>1324</v>
      </c>
      <c r="C122" s="57" t="s">
        <v>28</v>
      </c>
      <c r="D122" s="43" t="s">
        <v>479</v>
      </c>
      <c r="E122" s="18">
        <v>14</v>
      </c>
      <c r="F122" s="69">
        <v>40664</v>
      </c>
      <c r="G122" s="126" t="s">
        <v>641</v>
      </c>
      <c r="H122" s="68"/>
      <c r="I122" s="126"/>
      <c r="J122" s="137" t="str">
        <f t="shared" si="12"/>
        <v>天津天津-西安-嘉峪关</v>
      </c>
      <c r="K122" s="124" t="str">
        <f t="shared" si="13"/>
        <v>天津嘉峪关-西安-天津</v>
      </c>
      <c r="L122" s="167" t="str">
        <f t="shared" si="14"/>
        <v>天津</v>
      </c>
      <c r="M122" s="167" t="str">
        <f t="shared" si="15"/>
        <v>西安</v>
      </c>
      <c r="N122" s="167" t="str">
        <f t="shared" si="16"/>
        <v>嘉峪关</v>
      </c>
      <c r="O122" s="167" t="str">
        <f t="shared" si="17"/>
        <v/>
      </c>
      <c r="P122" s="167" t="str">
        <f>IF(ISERROR(OR(IFERROR(VLOOKUP(B122,受限情况!$G$3:$G$30,1,FALSE),0),IFERROR(VLOOKUP(L122,受限情况!$A$3:$A$28,1,FALSE),0),IFERROR(VLOOKUP(M122,受限情况!$A$3:$A$28,1,FALSE),0),IFERROR(VLOOKUP(N122,受限情况!$A$3:$A$28,1,FALSE),0),IFERROR(VLOOKUP(O122,受限情况!$A$3:$A$28,1,FALSE),0))),"受限","不限")</f>
        <v>不限</v>
      </c>
      <c r="Q122" s="122" t="str">
        <f>IFERROR(IF(AND(H122&gt;=VLOOKUP(B122,受限情况!$G$3:$I$28,2,FALSE),H122&lt;=VLOOKUP(B122,受限情况!$G$3:$I$28,3,FALSE))=TRUE,"错误","正确"),"正确")</f>
        <v>正确</v>
      </c>
      <c r="R122" s="124" t="str">
        <f>IF(OR(IFERROR(AND(H122&gt;=VLOOKUP(L122,受限情况!$A$3:$C$28,2,FALSE),H122&lt;=VLOOKUP(L122,受限情况!$A$3:$C$28,3,FALSE)),0),IFERROR(AND(H122&gt;=VLOOKUP(M122,受限情况!$A$3:$C$28,2,FALSE),H122&lt;=VLOOKUP(M122,受限情况!$A$3:$C$28,3,FALSE)),0),IFERROR(AND(H122&gt;=VLOOKUP(N122,受限情况!$A$3:$C$28,2,FALSE),H122&lt;=VLOOKUP(N122,受限情况!$A$3:$C$28,3,FALSE)),0),IFERROR(AND(H122&gt;=VLOOKUP(O122,受限情况!$A$3:$C$28,2,FALSE),H122&lt;=VLOOKUP(O122,受限情况!$A$3:$C$28,3,FALSE)),0))=TRUE,"错误","正确")</f>
        <v>正确</v>
      </c>
      <c r="S122" s="123" t="str">
        <f>IF((IF(ISERROR(VLOOKUP(J122,注销!I:I,1,FALSE)),0,1)+IF(ISERROR(VLOOKUP(J122,注销!J:J,1,FALSE)),0,1))&gt;0,"注销","没有")</f>
        <v>注销</v>
      </c>
      <c r="T122" s="123" t="str">
        <f>IF((IF(ISERROR(VLOOKUP(J122,注销!I:I,1,FALSE)),0,1)+IF(ISERROR(VLOOKUP(J122,注销!J:J,1,FALSE)),0,1))&gt;0,"注销","没有")</f>
        <v>注销</v>
      </c>
      <c r="U122" s="10" t="str">
        <f>IF(IF(ISERROR(VLOOKUP(J122,J$1:J121,1,FALSE)),0,1)+IF(ISERROR(VLOOKUP(J122,K$1:K121,1,FALSE)),0,1),"已有","没有")</f>
        <v>没有</v>
      </c>
      <c r="W122" s="9"/>
      <c r="X122" s="9"/>
      <c r="Y122" s="9"/>
    </row>
    <row r="123" spans="1:25" s="7" customFormat="1">
      <c r="A123" s="126">
        <v>120</v>
      </c>
      <c r="B123" s="126" t="s">
        <v>486</v>
      </c>
      <c r="C123" s="57" t="s">
        <v>1361</v>
      </c>
      <c r="D123" s="43" t="s">
        <v>479</v>
      </c>
      <c r="E123" s="18">
        <v>14</v>
      </c>
      <c r="F123" s="69">
        <v>40689</v>
      </c>
      <c r="G123" s="126" t="s">
        <v>642</v>
      </c>
      <c r="H123" s="68"/>
      <c r="I123" s="126"/>
      <c r="J123" s="137" t="str">
        <f t="shared" si="12"/>
        <v>中联航北京南苑-锡林浩特</v>
      </c>
      <c r="K123" s="124" t="str">
        <f t="shared" si="13"/>
        <v>中联航锡林浩特-北京南苑</v>
      </c>
      <c r="L123" s="167" t="str">
        <f t="shared" si="14"/>
        <v>北京南苑</v>
      </c>
      <c r="M123" s="167" t="str">
        <f t="shared" si="15"/>
        <v>锡林浩特</v>
      </c>
      <c r="N123" s="167" t="str">
        <f t="shared" si="16"/>
        <v/>
      </c>
      <c r="O123" s="167" t="str">
        <f t="shared" si="17"/>
        <v/>
      </c>
      <c r="P123" s="167" t="str">
        <f>IF(ISERROR(OR(IFERROR(VLOOKUP(B123,受限情况!$G$3:$G$30,1,FALSE),0),IFERROR(VLOOKUP(L123,受限情况!$A$3:$A$28,1,FALSE),0),IFERROR(VLOOKUP(M123,受限情况!$A$3:$A$28,1,FALSE),0),IFERROR(VLOOKUP(N123,受限情况!$A$3:$A$28,1,FALSE),0),IFERROR(VLOOKUP(O123,受限情况!$A$3:$A$28,1,FALSE),0))),"受限","不限")</f>
        <v>不限</v>
      </c>
      <c r="Q123" s="122" t="str">
        <f>IFERROR(IF(AND(H123&gt;=VLOOKUP(B123,受限情况!$G$3:$I$28,2,FALSE),H123&lt;=VLOOKUP(B123,受限情况!$G$3:$I$28,3,FALSE))=TRUE,"错误","正确"),"正确")</f>
        <v>正确</v>
      </c>
      <c r="R123" s="124" t="str">
        <f>IF(OR(IFERROR(AND(H123&gt;=VLOOKUP(L123,受限情况!$A$3:$C$28,2,FALSE),H123&lt;=VLOOKUP(L123,受限情况!$A$3:$C$28,3,FALSE)),0),IFERROR(AND(H123&gt;=VLOOKUP(M123,受限情况!$A$3:$C$28,2,FALSE),H123&lt;=VLOOKUP(M123,受限情况!$A$3:$C$28,3,FALSE)),0),IFERROR(AND(H123&gt;=VLOOKUP(N123,受限情况!$A$3:$C$28,2,FALSE),H123&lt;=VLOOKUP(N123,受限情况!$A$3:$C$28,3,FALSE)),0),IFERROR(AND(H123&gt;=VLOOKUP(O123,受限情况!$A$3:$C$28,2,FALSE),H123&lt;=VLOOKUP(O123,受限情况!$A$3:$C$28,3,FALSE)),0))=TRUE,"错误","正确")</f>
        <v>正确</v>
      </c>
      <c r="S123" s="123" t="str">
        <f>IF((IF(ISERROR(VLOOKUP(J123,注销!I:I,1,FALSE)),0,1)+IF(ISERROR(VLOOKUP(J123,注销!J:J,1,FALSE)),0,1))&gt;0,"注销","没有")</f>
        <v>没有</v>
      </c>
      <c r="T123" s="123" t="str">
        <f>IF((IF(ISERROR(VLOOKUP(J123,注销!I:I,1,FALSE)),0,1)+IF(ISERROR(VLOOKUP(J123,注销!J:J,1,FALSE)),0,1))&gt;0,"注销","没有")</f>
        <v>没有</v>
      </c>
      <c r="U123" s="10" t="str">
        <f>IF(IF(ISERROR(VLOOKUP(J123,J$1:J122,1,FALSE)),0,1)+IF(ISERROR(VLOOKUP(J123,K$1:K122,1,FALSE)),0,1),"已有","没有")</f>
        <v>没有</v>
      </c>
      <c r="W123" s="9"/>
      <c r="X123" s="9"/>
      <c r="Y123" s="9"/>
    </row>
    <row r="124" spans="1:25" s="7" customFormat="1">
      <c r="A124" s="126">
        <v>121</v>
      </c>
      <c r="B124" s="126" t="s">
        <v>1329</v>
      </c>
      <c r="C124" s="57" t="s">
        <v>1055</v>
      </c>
      <c r="D124" s="43" t="s">
        <v>479</v>
      </c>
      <c r="E124" s="18">
        <v>14</v>
      </c>
      <c r="F124" s="69">
        <v>40692</v>
      </c>
      <c r="G124" s="126" t="s">
        <v>643</v>
      </c>
      <c r="H124" s="68"/>
      <c r="I124" s="126"/>
      <c r="J124" s="137" t="str">
        <f t="shared" si="12"/>
        <v>河北石家庄-重庆-南宁</v>
      </c>
      <c r="K124" s="124" t="str">
        <f t="shared" si="13"/>
        <v>河北南宁-重庆-石家庄</v>
      </c>
      <c r="L124" s="167" t="str">
        <f t="shared" si="14"/>
        <v>石家庄</v>
      </c>
      <c r="M124" s="167" t="str">
        <f t="shared" si="15"/>
        <v>重庆</v>
      </c>
      <c r="N124" s="167" t="str">
        <f t="shared" si="16"/>
        <v>南宁</v>
      </c>
      <c r="O124" s="167" t="str">
        <f t="shared" si="17"/>
        <v/>
      </c>
      <c r="P124" s="167" t="str">
        <f>IF(ISERROR(OR(IFERROR(VLOOKUP(B124,受限情况!$G$3:$G$30,1,FALSE),0),IFERROR(VLOOKUP(L124,受限情况!$A$3:$A$28,1,FALSE),0),IFERROR(VLOOKUP(M124,受限情况!$A$3:$A$28,1,FALSE),0),IFERROR(VLOOKUP(N124,受限情况!$A$3:$A$28,1,FALSE),0),IFERROR(VLOOKUP(O124,受限情况!$A$3:$A$28,1,FALSE),0))),"受限","不限")</f>
        <v>不限</v>
      </c>
      <c r="Q124" s="122" t="str">
        <f>IFERROR(IF(AND(H124&gt;=VLOOKUP(B124,受限情况!$G$3:$I$28,2,FALSE),H124&lt;=VLOOKUP(B124,受限情况!$G$3:$I$28,3,FALSE))=TRUE,"错误","正确"),"正确")</f>
        <v>正确</v>
      </c>
      <c r="R124" s="124" t="str">
        <f>IF(OR(IFERROR(AND(H124&gt;=VLOOKUP(L124,受限情况!$A$3:$C$28,2,FALSE),H124&lt;=VLOOKUP(L124,受限情况!$A$3:$C$28,3,FALSE)),0),IFERROR(AND(H124&gt;=VLOOKUP(M124,受限情况!$A$3:$C$28,2,FALSE),H124&lt;=VLOOKUP(M124,受限情况!$A$3:$C$28,3,FALSE)),0),IFERROR(AND(H124&gt;=VLOOKUP(N124,受限情况!$A$3:$C$28,2,FALSE),H124&lt;=VLOOKUP(N124,受限情况!$A$3:$C$28,3,FALSE)),0),IFERROR(AND(H124&gt;=VLOOKUP(O124,受限情况!$A$3:$C$28,2,FALSE),H124&lt;=VLOOKUP(O124,受限情况!$A$3:$C$28,3,FALSE)),0))=TRUE,"错误","正确")</f>
        <v>正确</v>
      </c>
      <c r="S124" s="123" t="str">
        <f>IF((IF(ISERROR(VLOOKUP(J124,注销!I:I,1,FALSE)),0,1)+IF(ISERROR(VLOOKUP(J124,注销!J:J,1,FALSE)),0,1))&gt;0,"注销","没有")</f>
        <v>没有</v>
      </c>
      <c r="T124" s="123" t="str">
        <f>IF((IF(ISERROR(VLOOKUP(J124,注销!I:I,1,FALSE)),0,1)+IF(ISERROR(VLOOKUP(J124,注销!J:J,1,FALSE)),0,1))&gt;0,"注销","没有")</f>
        <v>没有</v>
      </c>
      <c r="U124" s="10" t="str">
        <f>IF(IF(ISERROR(VLOOKUP(J124,J$1:J123,1,FALSE)),0,1)+IF(ISERROR(VLOOKUP(J124,K$1:K123,1,FALSE)),0,1),"已有","没有")</f>
        <v>没有</v>
      </c>
      <c r="W124" s="9"/>
      <c r="X124" s="9"/>
      <c r="Y124" s="9"/>
    </row>
    <row r="125" spans="1:25" s="7" customFormat="1">
      <c r="A125" s="126">
        <v>122</v>
      </c>
      <c r="B125" s="126" t="s">
        <v>482</v>
      </c>
      <c r="C125" s="57" t="s">
        <v>1056</v>
      </c>
      <c r="D125" s="43" t="s">
        <v>479</v>
      </c>
      <c r="E125" s="18">
        <v>6</v>
      </c>
      <c r="F125" s="69">
        <v>40719</v>
      </c>
      <c r="G125" s="126" t="s">
        <v>644</v>
      </c>
      <c r="H125" s="68"/>
      <c r="I125" s="126"/>
      <c r="J125" s="137" t="str">
        <f t="shared" si="12"/>
        <v>东航太原-无锡-厦门</v>
      </c>
      <c r="K125" s="124" t="str">
        <f t="shared" si="13"/>
        <v>东航厦门-无锡-太原</v>
      </c>
      <c r="L125" s="167" t="str">
        <f t="shared" si="14"/>
        <v>太原</v>
      </c>
      <c r="M125" s="167" t="str">
        <f t="shared" si="15"/>
        <v>无锡</v>
      </c>
      <c r="N125" s="167" t="str">
        <f t="shared" si="16"/>
        <v>厦门</v>
      </c>
      <c r="O125" s="167" t="str">
        <f t="shared" si="17"/>
        <v/>
      </c>
      <c r="P125" s="167" t="str">
        <f>IF(ISERROR(OR(IFERROR(VLOOKUP(B125,受限情况!$G$3:$G$30,1,FALSE),0),IFERROR(VLOOKUP(L125,受限情况!$A$3:$A$28,1,FALSE),0),IFERROR(VLOOKUP(M125,受限情况!$A$3:$A$28,1,FALSE),0),IFERROR(VLOOKUP(N125,受限情况!$A$3:$A$28,1,FALSE),0),IFERROR(VLOOKUP(O125,受限情况!$A$3:$A$28,1,FALSE),0))),"受限","不限")</f>
        <v>不限</v>
      </c>
      <c r="Q125" s="122" t="str">
        <f>IFERROR(IF(AND(H125&gt;=VLOOKUP(B125,受限情况!$G$3:$I$28,2,FALSE),H125&lt;=VLOOKUP(B125,受限情况!$G$3:$I$28,3,FALSE))=TRUE,"错误","正确"),"正确")</f>
        <v>正确</v>
      </c>
      <c r="R125" s="124" t="str">
        <f>IF(OR(IFERROR(AND(H125&gt;=VLOOKUP(L125,受限情况!$A$3:$C$28,2,FALSE),H125&lt;=VLOOKUP(L125,受限情况!$A$3:$C$28,3,FALSE)),0),IFERROR(AND(H125&gt;=VLOOKUP(M125,受限情况!$A$3:$C$28,2,FALSE),H125&lt;=VLOOKUP(M125,受限情况!$A$3:$C$28,3,FALSE)),0),IFERROR(AND(H125&gt;=VLOOKUP(N125,受限情况!$A$3:$C$28,2,FALSE),H125&lt;=VLOOKUP(N125,受限情况!$A$3:$C$28,3,FALSE)),0),IFERROR(AND(H125&gt;=VLOOKUP(O125,受限情况!$A$3:$C$28,2,FALSE),H125&lt;=VLOOKUP(O125,受限情况!$A$3:$C$28,3,FALSE)),0))=TRUE,"错误","正确")</f>
        <v>正确</v>
      </c>
      <c r="S125" s="123" t="str">
        <f>IF((IF(ISERROR(VLOOKUP(J125,注销!I:I,1,FALSE)),0,1)+IF(ISERROR(VLOOKUP(J125,注销!J:J,1,FALSE)),0,1))&gt;0,"注销","没有")</f>
        <v>注销</v>
      </c>
      <c r="T125" s="123" t="str">
        <f>IF((IF(ISERROR(VLOOKUP(J125,注销!I:I,1,FALSE)),0,1)+IF(ISERROR(VLOOKUP(J125,注销!J:J,1,FALSE)),0,1))&gt;0,"注销","没有")</f>
        <v>注销</v>
      </c>
      <c r="U125" s="10" t="str">
        <f>IF(IF(ISERROR(VLOOKUP(J125,J$1:J124,1,FALSE)),0,1)+IF(ISERROR(VLOOKUP(J125,K$1:K124,1,FALSE)),0,1),"已有","没有")</f>
        <v>没有</v>
      </c>
      <c r="W125" s="9"/>
      <c r="X125" s="9"/>
      <c r="Y125" s="9"/>
    </row>
    <row r="126" spans="1:25" s="7" customFormat="1">
      <c r="A126" s="126">
        <v>123</v>
      </c>
      <c r="B126" s="126" t="s">
        <v>482</v>
      </c>
      <c r="C126" s="57" t="s">
        <v>57</v>
      </c>
      <c r="D126" s="43" t="s">
        <v>479</v>
      </c>
      <c r="E126" s="18">
        <v>8</v>
      </c>
      <c r="F126" s="69">
        <v>40723</v>
      </c>
      <c r="G126" s="126" t="s">
        <v>644</v>
      </c>
      <c r="H126" s="68"/>
      <c r="I126" s="126"/>
      <c r="J126" s="137" t="str">
        <f t="shared" si="12"/>
        <v>东航邯郸-厦门</v>
      </c>
      <c r="K126" s="124" t="str">
        <f t="shared" si="13"/>
        <v>东航厦门-邯郸</v>
      </c>
      <c r="L126" s="167" t="str">
        <f t="shared" si="14"/>
        <v>邯郸</v>
      </c>
      <c r="M126" s="167" t="str">
        <f t="shared" si="15"/>
        <v>厦门</v>
      </c>
      <c r="N126" s="167" t="str">
        <f t="shared" si="16"/>
        <v/>
      </c>
      <c r="O126" s="167" t="str">
        <f t="shared" si="17"/>
        <v/>
      </c>
      <c r="P126" s="167" t="str">
        <f>IF(ISERROR(OR(IFERROR(VLOOKUP(B126,受限情况!$G$3:$G$30,1,FALSE),0),IFERROR(VLOOKUP(L126,受限情况!$A$3:$A$28,1,FALSE),0),IFERROR(VLOOKUP(M126,受限情况!$A$3:$A$28,1,FALSE),0),IFERROR(VLOOKUP(N126,受限情况!$A$3:$A$28,1,FALSE),0),IFERROR(VLOOKUP(O126,受限情况!$A$3:$A$28,1,FALSE),0))),"受限","不限")</f>
        <v>不限</v>
      </c>
      <c r="Q126" s="122" t="str">
        <f>IFERROR(IF(AND(H126&gt;=VLOOKUP(B126,受限情况!$G$3:$I$28,2,FALSE),H126&lt;=VLOOKUP(B126,受限情况!$G$3:$I$28,3,FALSE))=TRUE,"错误","正确"),"正确")</f>
        <v>正确</v>
      </c>
      <c r="R126" s="124" t="str">
        <f>IF(OR(IFERROR(AND(H126&gt;=VLOOKUP(L126,受限情况!$A$3:$C$28,2,FALSE),H126&lt;=VLOOKUP(L126,受限情况!$A$3:$C$28,3,FALSE)),0),IFERROR(AND(H126&gt;=VLOOKUP(M126,受限情况!$A$3:$C$28,2,FALSE),H126&lt;=VLOOKUP(M126,受限情况!$A$3:$C$28,3,FALSE)),0),IFERROR(AND(H126&gt;=VLOOKUP(N126,受限情况!$A$3:$C$28,2,FALSE),H126&lt;=VLOOKUP(N126,受限情况!$A$3:$C$28,3,FALSE)),0),IFERROR(AND(H126&gt;=VLOOKUP(O126,受限情况!$A$3:$C$28,2,FALSE),H126&lt;=VLOOKUP(O126,受限情况!$A$3:$C$28,3,FALSE)),0))=TRUE,"错误","正确")</f>
        <v>正确</v>
      </c>
      <c r="S126" s="123" t="str">
        <f>IF((IF(ISERROR(VLOOKUP(J126,注销!I:I,1,FALSE)),0,1)+IF(ISERROR(VLOOKUP(J126,注销!J:J,1,FALSE)),0,1))&gt;0,"注销","没有")</f>
        <v>注销</v>
      </c>
      <c r="T126" s="123" t="str">
        <f>IF((IF(ISERROR(VLOOKUP(J126,注销!I:I,1,FALSE)),0,1)+IF(ISERROR(VLOOKUP(J126,注销!J:J,1,FALSE)),0,1))&gt;0,"注销","没有")</f>
        <v>注销</v>
      </c>
      <c r="U126" s="10" t="str">
        <f>IF(IF(ISERROR(VLOOKUP(J126,J$1:J125,1,FALSE)),0,1)+IF(ISERROR(VLOOKUP(J126,K$1:K125,1,FALSE)),0,1),"已有","没有")</f>
        <v>没有</v>
      </c>
      <c r="W126" s="9"/>
      <c r="X126" s="9"/>
      <c r="Y126" s="9"/>
    </row>
    <row r="127" spans="1:25" s="7" customFormat="1">
      <c r="A127" s="126">
        <v>124</v>
      </c>
      <c r="B127" s="126" t="s">
        <v>489</v>
      </c>
      <c r="C127" s="57" t="s">
        <v>535</v>
      </c>
      <c r="D127" s="43" t="s">
        <v>479</v>
      </c>
      <c r="E127" s="18">
        <v>14</v>
      </c>
      <c r="F127" s="69">
        <v>40714</v>
      </c>
      <c r="G127" s="126" t="s">
        <v>645</v>
      </c>
      <c r="H127" s="68"/>
      <c r="I127" s="126"/>
      <c r="J127" s="137" t="str">
        <f t="shared" si="12"/>
        <v>深航石家庄-包头</v>
      </c>
      <c r="K127" s="124" t="str">
        <f t="shared" si="13"/>
        <v>深航包头-石家庄</v>
      </c>
      <c r="L127" s="167" t="str">
        <f t="shared" si="14"/>
        <v>石家庄</v>
      </c>
      <c r="M127" s="167" t="str">
        <f t="shared" si="15"/>
        <v>包头</v>
      </c>
      <c r="N127" s="167" t="str">
        <f t="shared" si="16"/>
        <v/>
      </c>
      <c r="O127" s="167" t="str">
        <f t="shared" si="17"/>
        <v/>
      </c>
      <c r="P127" s="167" t="str">
        <f>IF(ISERROR(OR(IFERROR(VLOOKUP(B127,受限情况!$G$3:$G$30,1,FALSE),0),IFERROR(VLOOKUP(L127,受限情况!$A$3:$A$28,1,FALSE),0),IFERROR(VLOOKUP(M127,受限情况!$A$3:$A$28,1,FALSE),0),IFERROR(VLOOKUP(N127,受限情况!$A$3:$A$28,1,FALSE),0),IFERROR(VLOOKUP(O127,受限情况!$A$3:$A$28,1,FALSE),0))),"受限","不限")</f>
        <v>受限</v>
      </c>
      <c r="Q127" s="122" t="str">
        <f>IFERROR(IF(AND(H127&gt;=VLOOKUP(B127,受限情况!$G$3:$I$28,2,FALSE),H127&lt;=VLOOKUP(B127,受限情况!$G$3:$I$28,3,FALSE))=TRUE,"错误","正确"),"正确")</f>
        <v>正确</v>
      </c>
      <c r="R127" s="124" t="str">
        <f>IF(OR(IFERROR(AND(H127&gt;=VLOOKUP(L127,受限情况!$A$3:$C$28,2,FALSE),H127&lt;=VLOOKUP(L127,受限情况!$A$3:$C$28,3,FALSE)),0),IFERROR(AND(H127&gt;=VLOOKUP(M127,受限情况!$A$3:$C$28,2,FALSE),H127&lt;=VLOOKUP(M127,受限情况!$A$3:$C$28,3,FALSE)),0),IFERROR(AND(H127&gt;=VLOOKUP(N127,受限情况!$A$3:$C$28,2,FALSE),H127&lt;=VLOOKUP(N127,受限情况!$A$3:$C$28,3,FALSE)),0),IFERROR(AND(H127&gt;=VLOOKUP(O127,受限情况!$A$3:$C$28,2,FALSE),H127&lt;=VLOOKUP(O127,受限情况!$A$3:$C$28,3,FALSE)),0))=TRUE,"错误","正确")</f>
        <v>正确</v>
      </c>
      <c r="S127" s="123" t="str">
        <f>IF((IF(ISERROR(VLOOKUP(J127,注销!I:I,1,FALSE)),0,1)+IF(ISERROR(VLOOKUP(J127,注销!J:J,1,FALSE)),0,1))&gt;0,"注销","没有")</f>
        <v>没有</v>
      </c>
      <c r="T127" s="123" t="str">
        <f>IF((IF(ISERROR(VLOOKUP(J127,注销!I:I,1,FALSE)),0,1)+IF(ISERROR(VLOOKUP(J127,注销!J:J,1,FALSE)),0,1))&gt;0,"注销","没有")</f>
        <v>没有</v>
      </c>
      <c r="U127" s="10" t="str">
        <f>IF(IF(ISERROR(VLOOKUP(J127,J$1:J126,1,FALSE)),0,1)+IF(ISERROR(VLOOKUP(J127,K$1:K126,1,FALSE)),0,1),"已有","没有")</f>
        <v>没有</v>
      </c>
      <c r="W127" s="9"/>
      <c r="X127" s="9"/>
      <c r="Y127" s="9"/>
    </row>
    <row r="128" spans="1:25" s="7" customFormat="1">
      <c r="A128" s="126">
        <v>125</v>
      </c>
      <c r="B128" s="126" t="s">
        <v>1327</v>
      </c>
      <c r="C128" s="57" t="s">
        <v>521</v>
      </c>
      <c r="D128" s="43" t="s">
        <v>479</v>
      </c>
      <c r="E128" s="18">
        <v>8</v>
      </c>
      <c r="F128" s="69">
        <v>40725</v>
      </c>
      <c r="G128" s="126" t="s">
        <v>646</v>
      </c>
      <c r="H128" s="68"/>
      <c r="I128" s="126"/>
      <c r="J128" s="137" t="str">
        <f t="shared" si="12"/>
        <v>奥凯天津-海拉尔</v>
      </c>
      <c r="K128" s="124" t="str">
        <f t="shared" si="13"/>
        <v>奥凯海拉尔-天津</v>
      </c>
      <c r="L128" s="167" t="str">
        <f t="shared" si="14"/>
        <v>天津</v>
      </c>
      <c r="M128" s="167" t="str">
        <f t="shared" si="15"/>
        <v>海拉尔</v>
      </c>
      <c r="N128" s="167" t="str">
        <f t="shared" si="16"/>
        <v/>
      </c>
      <c r="O128" s="167" t="str">
        <f t="shared" si="17"/>
        <v/>
      </c>
      <c r="P128" s="167" t="str">
        <f>IF(ISERROR(OR(IFERROR(VLOOKUP(B128,受限情况!$G$3:$G$30,1,FALSE),0),IFERROR(VLOOKUP(L128,受限情况!$A$3:$A$28,1,FALSE),0),IFERROR(VLOOKUP(M128,受限情况!$A$3:$A$28,1,FALSE),0),IFERROR(VLOOKUP(N128,受限情况!$A$3:$A$28,1,FALSE),0),IFERROR(VLOOKUP(O128,受限情况!$A$3:$A$28,1,FALSE),0))),"受限","不限")</f>
        <v>不限</v>
      </c>
      <c r="Q128" s="122" t="str">
        <f>IFERROR(IF(AND(H128&gt;=VLOOKUP(B128,受限情况!$G$3:$I$28,2,FALSE),H128&lt;=VLOOKUP(B128,受限情况!$G$3:$I$28,3,FALSE))=TRUE,"错误","正确"),"正确")</f>
        <v>正确</v>
      </c>
      <c r="R128" s="124" t="str">
        <f>IF(OR(IFERROR(AND(H128&gt;=VLOOKUP(L128,受限情况!$A$3:$C$28,2,FALSE),H128&lt;=VLOOKUP(L128,受限情况!$A$3:$C$28,3,FALSE)),0),IFERROR(AND(H128&gt;=VLOOKUP(M128,受限情况!$A$3:$C$28,2,FALSE),H128&lt;=VLOOKUP(M128,受限情况!$A$3:$C$28,3,FALSE)),0),IFERROR(AND(H128&gt;=VLOOKUP(N128,受限情况!$A$3:$C$28,2,FALSE),H128&lt;=VLOOKUP(N128,受限情况!$A$3:$C$28,3,FALSE)),0),IFERROR(AND(H128&gt;=VLOOKUP(O128,受限情况!$A$3:$C$28,2,FALSE),H128&lt;=VLOOKUP(O128,受限情况!$A$3:$C$28,3,FALSE)),0))=TRUE,"错误","正确")</f>
        <v>正确</v>
      </c>
      <c r="S128" s="123" t="str">
        <f>IF((IF(ISERROR(VLOOKUP(J128,注销!I:I,1,FALSE)),0,1)+IF(ISERROR(VLOOKUP(J128,注销!J:J,1,FALSE)),0,1))&gt;0,"注销","没有")</f>
        <v>没有</v>
      </c>
      <c r="T128" s="123" t="str">
        <f>IF((IF(ISERROR(VLOOKUP(J128,注销!I:I,1,FALSE)),0,1)+IF(ISERROR(VLOOKUP(J128,注销!J:J,1,FALSE)),0,1))&gt;0,"注销","没有")</f>
        <v>没有</v>
      </c>
      <c r="U128" s="10" t="str">
        <f>IF(IF(ISERROR(VLOOKUP(J128,J$1:J127,1,FALSE)),0,1)+IF(ISERROR(VLOOKUP(J128,K$1:K127,1,FALSE)),0,1),"已有","没有")</f>
        <v>没有</v>
      </c>
      <c r="W128" s="9"/>
      <c r="X128" s="9"/>
      <c r="Y128" s="9"/>
    </row>
    <row r="129" spans="1:25" s="7" customFormat="1">
      <c r="A129" s="126">
        <v>126</v>
      </c>
      <c r="B129" s="126" t="s">
        <v>482</v>
      </c>
      <c r="C129" s="57" t="s">
        <v>1057</v>
      </c>
      <c r="D129" s="43" t="s">
        <v>479</v>
      </c>
      <c r="E129" s="18">
        <v>6</v>
      </c>
      <c r="F129" s="69">
        <v>40725</v>
      </c>
      <c r="G129" s="126" t="s">
        <v>647</v>
      </c>
      <c r="H129" s="68"/>
      <c r="I129" s="126"/>
      <c r="J129" s="137" t="str">
        <f t="shared" si="12"/>
        <v>东航无锡-海拉尔</v>
      </c>
      <c r="K129" s="124" t="str">
        <f t="shared" si="13"/>
        <v>东航海拉尔-无锡</v>
      </c>
      <c r="L129" s="167" t="str">
        <f t="shared" si="14"/>
        <v>无锡</v>
      </c>
      <c r="M129" s="167" t="str">
        <f t="shared" si="15"/>
        <v>海拉尔</v>
      </c>
      <c r="N129" s="167" t="str">
        <f t="shared" si="16"/>
        <v/>
      </c>
      <c r="O129" s="167" t="str">
        <f t="shared" si="17"/>
        <v/>
      </c>
      <c r="P129" s="167" t="str">
        <f>IF(ISERROR(OR(IFERROR(VLOOKUP(B129,受限情况!$G$3:$G$30,1,FALSE),0),IFERROR(VLOOKUP(L129,受限情况!$A$3:$A$28,1,FALSE),0),IFERROR(VLOOKUP(M129,受限情况!$A$3:$A$28,1,FALSE),0),IFERROR(VLOOKUP(N129,受限情况!$A$3:$A$28,1,FALSE),0),IFERROR(VLOOKUP(O129,受限情况!$A$3:$A$28,1,FALSE),0))),"受限","不限")</f>
        <v>不限</v>
      </c>
      <c r="Q129" s="122" t="str">
        <f>IFERROR(IF(AND(H129&gt;=VLOOKUP(B129,受限情况!$G$3:$I$28,2,FALSE),H129&lt;=VLOOKUP(B129,受限情况!$G$3:$I$28,3,FALSE))=TRUE,"错误","正确"),"正确")</f>
        <v>正确</v>
      </c>
      <c r="R129" s="124" t="str">
        <f>IF(OR(IFERROR(AND(H129&gt;=VLOOKUP(L129,受限情况!$A$3:$C$28,2,FALSE),H129&lt;=VLOOKUP(L129,受限情况!$A$3:$C$28,3,FALSE)),0),IFERROR(AND(H129&gt;=VLOOKUP(M129,受限情况!$A$3:$C$28,2,FALSE),H129&lt;=VLOOKUP(M129,受限情况!$A$3:$C$28,3,FALSE)),0),IFERROR(AND(H129&gt;=VLOOKUP(N129,受限情况!$A$3:$C$28,2,FALSE),H129&lt;=VLOOKUP(N129,受限情况!$A$3:$C$28,3,FALSE)),0),IFERROR(AND(H129&gt;=VLOOKUP(O129,受限情况!$A$3:$C$28,2,FALSE),H129&lt;=VLOOKUP(O129,受限情况!$A$3:$C$28,3,FALSE)),0))=TRUE,"错误","正确")</f>
        <v>正确</v>
      </c>
      <c r="S129" s="123" t="str">
        <f>IF((IF(ISERROR(VLOOKUP(J129,注销!I:I,1,FALSE)),0,1)+IF(ISERROR(VLOOKUP(J129,注销!J:J,1,FALSE)),0,1))&gt;0,"注销","没有")</f>
        <v>没有</v>
      </c>
      <c r="T129" s="123" t="str">
        <f>IF((IF(ISERROR(VLOOKUP(J129,注销!I:I,1,FALSE)),0,1)+IF(ISERROR(VLOOKUP(J129,注销!J:J,1,FALSE)),0,1))&gt;0,"注销","没有")</f>
        <v>没有</v>
      </c>
      <c r="U129" s="10" t="str">
        <f>IF(IF(ISERROR(VLOOKUP(J129,J$1:J128,1,FALSE)),0,1)+IF(ISERROR(VLOOKUP(J129,K$1:K128,1,FALSE)),0,1),"已有","没有")</f>
        <v>没有</v>
      </c>
      <c r="W129" s="9"/>
      <c r="X129" s="9"/>
      <c r="Y129" s="9"/>
    </row>
    <row r="130" spans="1:25" s="7" customFormat="1">
      <c r="A130" s="126">
        <v>127</v>
      </c>
      <c r="B130" s="126" t="s">
        <v>1325</v>
      </c>
      <c r="C130" s="57" t="s">
        <v>1058</v>
      </c>
      <c r="D130" s="43" t="s">
        <v>479</v>
      </c>
      <c r="E130" s="18">
        <v>14</v>
      </c>
      <c r="F130" s="69">
        <v>40725</v>
      </c>
      <c r="G130" s="126" t="s">
        <v>648</v>
      </c>
      <c r="H130" s="68"/>
      <c r="I130" s="126"/>
      <c r="J130" s="137" t="str">
        <f t="shared" si="12"/>
        <v>春秋石家庄-南京</v>
      </c>
      <c r="K130" s="124" t="str">
        <f t="shared" si="13"/>
        <v>春秋南京-石家庄</v>
      </c>
      <c r="L130" s="167" t="str">
        <f t="shared" si="14"/>
        <v>石家庄</v>
      </c>
      <c r="M130" s="167" t="str">
        <f t="shared" si="15"/>
        <v>南京</v>
      </c>
      <c r="N130" s="167" t="str">
        <f t="shared" si="16"/>
        <v/>
      </c>
      <c r="O130" s="167" t="str">
        <f t="shared" si="17"/>
        <v/>
      </c>
      <c r="P130" s="167" t="str">
        <f>IF(ISERROR(OR(IFERROR(VLOOKUP(B130,受限情况!$G$3:$G$30,1,FALSE),0),IFERROR(VLOOKUP(L130,受限情况!$A$3:$A$28,1,FALSE),0),IFERROR(VLOOKUP(M130,受限情况!$A$3:$A$28,1,FALSE),0),IFERROR(VLOOKUP(N130,受限情况!$A$3:$A$28,1,FALSE),0),IFERROR(VLOOKUP(O130,受限情况!$A$3:$A$28,1,FALSE),0))),"受限","不限")</f>
        <v>不限</v>
      </c>
      <c r="Q130" s="122" t="str">
        <f>IFERROR(IF(AND(H130&gt;=VLOOKUP(B130,受限情况!$G$3:$I$28,2,FALSE),H130&lt;=VLOOKUP(B130,受限情况!$G$3:$I$28,3,FALSE))=TRUE,"错误","正确"),"正确")</f>
        <v>正确</v>
      </c>
      <c r="R130" s="124" t="str">
        <f>IF(OR(IFERROR(AND(H130&gt;=VLOOKUP(L130,受限情况!$A$3:$C$28,2,FALSE),H130&lt;=VLOOKUP(L130,受限情况!$A$3:$C$28,3,FALSE)),0),IFERROR(AND(H130&gt;=VLOOKUP(M130,受限情况!$A$3:$C$28,2,FALSE),H130&lt;=VLOOKUP(M130,受限情况!$A$3:$C$28,3,FALSE)),0),IFERROR(AND(H130&gt;=VLOOKUP(N130,受限情况!$A$3:$C$28,2,FALSE),H130&lt;=VLOOKUP(N130,受限情况!$A$3:$C$28,3,FALSE)),0),IFERROR(AND(H130&gt;=VLOOKUP(O130,受限情况!$A$3:$C$28,2,FALSE),H130&lt;=VLOOKUP(O130,受限情况!$A$3:$C$28,3,FALSE)),0))=TRUE,"错误","正确")</f>
        <v>正确</v>
      </c>
      <c r="S130" s="123" t="str">
        <f>IF((IF(ISERROR(VLOOKUP(J130,注销!I:I,1,FALSE)),0,1)+IF(ISERROR(VLOOKUP(J130,注销!J:J,1,FALSE)),0,1))&gt;0,"注销","没有")</f>
        <v>注销</v>
      </c>
      <c r="T130" s="123" t="str">
        <f>IF((IF(ISERROR(VLOOKUP(J130,注销!I:I,1,FALSE)),0,1)+IF(ISERROR(VLOOKUP(J130,注销!J:J,1,FALSE)),0,1))&gt;0,"注销","没有")</f>
        <v>注销</v>
      </c>
      <c r="U130" s="10" t="str">
        <f>IF(IF(ISERROR(VLOOKUP(J130,J$1:J129,1,FALSE)),0,1)+IF(ISERROR(VLOOKUP(J130,K$1:K129,1,FALSE)),0,1),"已有","没有")</f>
        <v>没有</v>
      </c>
      <c r="W130" s="9"/>
      <c r="X130" s="9"/>
      <c r="Y130" s="9"/>
    </row>
    <row r="131" spans="1:25" s="7" customFormat="1">
      <c r="A131" s="126">
        <v>128</v>
      </c>
      <c r="B131" s="126" t="s">
        <v>1325</v>
      </c>
      <c r="C131" s="57" t="s">
        <v>1059</v>
      </c>
      <c r="D131" s="43" t="s">
        <v>479</v>
      </c>
      <c r="E131" s="18">
        <v>14</v>
      </c>
      <c r="F131" s="69">
        <v>40725</v>
      </c>
      <c r="G131" s="126" t="s">
        <v>648</v>
      </c>
      <c r="H131" s="68"/>
      <c r="I131" s="126"/>
      <c r="J131" s="137" t="str">
        <f t="shared" si="12"/>
        <v>春秋石家庄-厦门</v>
      </c>
      <c r="K131" s="124" t="str">
        <f t="shared" si="13"/>
        <v>春秋厦门-石家庄</v>
      </c>
      <c r="L131" s="167" t="str">
        <f t="shared" si="14"/>
        <v>石家庄</v>
      </c>
      <c r="M131" s="167" t="str">
        <f t="shared" si="15"/>
        <v>厦门</v>
      </c>
      <c r="N131" s="167" t="str">
        <f t="shared" si="16"/>
        <v/>
      </c>
      <c r="O131" s="167" t="str">
        <f t="shared" si="17"/>
        <v/>
      </c>
      <c r="P131" s="167" t="str">
        <f>IF(ISERROR(OR(IFERROR(VLOOKUP(B131,受限情况!$G$3:$G$30,1,FALSE),0),IFERROR(VLOOKUP(L131,受限情况!$A$3:$A$28,1,FALSE),0),IFERROR(VLOOKUP(M131,受限情况!$A$3:$A$28,1,FALSE),0),IFERROR(VLOOKUP(N131,受限情况!$A$3:$A$28,1,FALSE),0),IFERROR(VLOOKUP(O131,受限情况!$A$3:$A$28,1,FALSE),0))),"受限","不限")</f>
        <v>不限</v>
      </c>
      <c r="Q131" s="122" t="str">
        <f>IFERROR(IF(AND(H131&gt;=VLOOKUP(B131,受限情况!$G$3:$I$28,2,FALSE),H131&lt;=VLOOKUP(B131,受限情况!$G$3:$I$28,3,FALSE))=TRUE,"错误","正确"),"正确")</f>
        <v>正确</v>
      </c>
      <c r="R131" s="124" t="str">
        <f>IF(OR(IFERROR(AND(H131&gt;=VLOOKUP(L131,受限情况!$A$3:$C$28,2,FALSE),H131&lt;=VLOOKUP(L131,受限情况!$A$3:$C$28,3,FALSE)),0),IFERROR(AND(H131&gt;=VLOOKUP(M131,受限情况!$A$3:$C$28,2,FALSE),H131&lt;=VLOOKUP(M131,受限情况!$A$3:$C$28,3,FALSE)),0),IFERROR(AND(H131&gt;=VLOOKUP(N131,受限情况!$A$3:$C$28,2,FALSE),H131&lt;=VLOOKUP(N131,受限情况!$A$3:$C$28,3,FALSE)),0),IFERROR(AND(H131&gt;=VLOOKUP(O131,受限情况!$A$3:$C$28,2,FALSE),H131&lt;=VLOOKUP(O131,受限情况!$A$3:$C$28,3,FALSE)),0))=TRUE,"错误","正确")</f>
        <v>正确</v>
      </c>
      <c r="S131" s="123" t="str">
        <f>IF((IF(ISERROR(VLOOKUP(J131,注销!I:I,1,FALSE)),0,1)+IF(ISERROR(VLOOKUP(J131,注销!J:J,1,FALSE)),0,1))&gt;0,"注销","没有")</f>
        <v>没有</v>
      </c>
      <c r="T131" s="123" t="str">
        <f>IF((IF(ISERROR(VLOOKUP(J131,注销!I:I,1,FALSE)),0,1)+IF(ISERROR(VLOOKUP(J131,注销!J:J,1,FALSE)),0,1))&gt;0,"注销","没有")</f>
        <v>没有</v>
      </c>
      <c r="U131" s="10" t="str">
        <f>IF(IF(ISERROR(VLOOKUP(J131,J$1:J130,1,FALSE)),0,1)+IF(ISERROR(VLOOKUP(J131,K$1:K130,1,FALSE)),0,1),"已有","没有")</f>
        <v>没有</v>
      </c>
      <c r="W131" s="9"/>
      <c r="X131" s="9"/>
      <c r="Y131" s="9"/>
    </row>
    <row r="132" spans="1:25" s="7" customFormat="1">
      <c r="A132" s="126">
        <v>129</v>
      </c>
      <c r="B132" s="126" t="s">
        <v>1325</v>
      </c>
      <c r="C132" s="57" t="s">
        <v>537</v>
      </c>
      <c r="D132" s="43" t="s">
        <v>479</v>
      </c>
      <c r="E132" s="18">
        <v>8</v>
      </c>
      <c r="F132" s="69">
        <v>40734</v>
      </c>
      <c r="G132" s="126" t="s">
        <v>648</v>
      </c>
      <c r="H132" s="68"/>
      <c r="I132" s="126"/>
      <c r="J132" s="137" t="str">
        <f t="shared" ref="J132:J195" si="18">B132&amp;C132</f>
        <v>春秋石家庄-大连</v>
      </c>
      <c r="K132" s="124" t="str">
        <f t="shared" ref="K132:K195" si="19">B132&amp;O132&amp;IF(O132="",,"-")&amp;N132&amp;IF(N132="",,"-")&amp;M132&amp;IF(M132="",,"-")&amp;L132</f>
        <v>春秋大连-石家庄</v>
      </c>
      <c r="L132" s="167" t="str">
        <f t="shared" ref="L132:L195" si="20">TRIM(MID(SUBSTITUTE($C132,"-",REPT(" ",50)),COLUMN(A132)*50-49,50))</f>
        <v>石家庄</v>
      </c>
      <c r="M132" s="167" t="str">
        <f t="shared" ref="M132:M195" si="21">TRIM(MID(SUBSTITUTE($C132,"-",REPT(" ",50)),COLUMN(B132)*50-49,50))</f>
        <v>大连</v>
      </c>
      <c r="N132" s="167" t="str">
        <f t="shared" ref="N132:N195" si="22">TRIM(MID(SUBSTITUTE($C132,"-",REPT(" ",50)),COLUMN(C132)*50-49,50))</f>
        <v/>
      </c>
      <c r="O132" s="167" t="str">
        <f t="shared" ref="O132:O195" si="23">TRIM(MID(SUBSTITUTE($C132,"-",REPT(" ",50)),COLUMN(D132)*50-49,50))</f>
        <v/>
      </c>
      <c r="P132" s="167" t="str">
        <f>IF(ISERROR(OR(IFERROR(VLOOKUP(B132,受限情况!$G$3:$G$30,1,FALSE),0),IFERROR(VLOOKUP(L132,受限情况!$A$3:$A$28,1,FALSE),0),IFERROR(VLOOKUP(M132,受限情况!$A$3:$A$28,1,FALSE),0),IFERROR(VLOOKUP(N132,受限情况!$A$3:$A$28,1,FALSE),0),IFERROR(VLOOKUP(O132,受限情况!$A$3:$A$28,1,FALSE),0))),"受限","不限")</f>
        <v>受限</v>
      </c>
      <c r="Q132" s="122" t="str">
        <f>IFERROR(IF(AND(H132&gt;=VLOOKUP(B132,受限情况!$G$3:$I$28,2,FALSE),H132&lt;=VLOOKUP(B132,受限情况!$G$3:$I$28,3,FALSE))=TRUE,"错误","正确"),"正确")</f>
        <v>正确</v>
      </c>
      <c r="R132" s="124" t="str">
        <f>IF(OR(IFERROR(AND(H132&gt;=VLOOKUP(L132,受限情况!$A$3:$C$28,2,FALSE),H132&lt;=VLOOKUP(L132,受限情况!$A$3:$C$28,3,FALSE)),0),IFERROR(AND(H132&gt;=VLOOKUP(M132,受限情况!$A$3:$C$28,2,FALSE),H132&lt;=VLOOKUP(M132,受限情况!$A$3:$C$28,3,FALSE)),0),IFERROR(AND(H132&gt;=VLOOKUP(N132,受限情况!$A$3:$C$28,2,FALSE),H132&lt;=VLOOKUP(N132,受限情况!$A$3:$C$28,3,FALSE)),0),IFERROR(AND(H132&gt;=VLOOKUP(O132,受限情况!$A$3:$C$28,2,FALSE),H132&lt;=VLOOKUP(O132,受限情况!$A$3:$C$28,3,FALSE)),0))=TRUE,"错误","正确")</f>
        <v>正确</v>
      </c>
      <c r="S132" s="123" t="str">
        <f>IF((IF(ISERROR(VLOOKUP(J132,注销!I:I,1,FALSE)),0,1)+IF(ISERROR(VLOOKUP(J132,注销!J:J,1,FALSE)),0,1))&gt;0,"注销","没有")</f>
        <v>没有</v>
      </c>
      <c r="T132" s="123" t="str">
        <f>IF((IF(ISERROR(VLOOKUP(J132,注销!I:I,1,FALSE)),0,1)+IF(ISERROR(VLOOKUP(J132,注销!J:J,1,FALSE)),0,1))&gt;0,"注销","没有")</f>
        <v>没有</v>
      </c>
      <c r="U132" s="10" t="str">
        <f>IF(IF(ISERROR(VLOOKUP(J132,J$1:J131,1,FALSE)),0,1)+IF(ISERROR(VLOOKUP(J132,K$1:K131,1,FALSE)),0,1),"已有","没有")</f>
        <v>没有</v>
      </c>
      <c r="W132" s="9"/>
      <c r="X132" s="9"/>
      <c r="Y132" s="9"/>
    </row>
    <row r="133" spans="1:25" s="7" customFormat="1">
      <c r="A133" s="126">
        <v>130</v>
      </c>
      <c r="B133" s="126" t="s">
        <v>1324</v>
      </c>
      <c r="C133" s="57" t="s">
        <v>409</v>
      </c>
      <c r="D133" s="43" t="s">
        <v>479</v>
      </c>
      <c r="E133" s="18">
        <v>6</v>
      </c>
      <c r="F133" s="69">
        <v>40731</v>
      </c>
      <c r="G133" s="126" t="s">
        <v>649</v>
      </c>
      <c r="H133" s="68"/>
      <c r="I133" s="126"/>
      <c r="J133" s="137" t="str">
        <f t="shared" si="18"/>
        <v>天津天津-满洲里</v>
      </c>
      <c r="K133" s="124" t="str">
        <f t="shared" si="19"/>
        <v>天津满洲里-天津</v>
      </c>
      <c r="L133" s="167" t="str">
        <f t="shared" si="20"/>
        <v>天津</v>
      </c>
      <c r="M133" s="167" t="str">
        <f t="shared" si="21"/>
        <v>满洲里</v>
      </c>
      <c r="N133" s="167" t="str">
        <f t="shared" si="22"/>
        <v/>
      </c>
      <c r="O133" s="167" t="str">
        <f t="shared" si="23"/>
        <v/>
      </c>
      <c r="P133" s="167" t="str">
        <f>IF(ISERROR(OR(IFERROR(VLOOKUP(B133,受限情况!$G$3:$G$30,1,FALSE),0),IFERROR(VLOOKUP(L133,受限情况!$A$3:$A$28,1,FALSE),0),IFERROR(VLOOKUP(M133,受限情况!$A$3:$A$28,1,FALSE),0),IFERROR(VLOOKUP(N133,受限情况!$A$3:$A$28,1,FALSE),0),IFERROR(VLOOKUP(O133,受限情况!$A$3:$A$28,1,FALSE),0))),"受限","不限")</f>
        <v>不限</v>
      </c>
      <c r="Q133" s="122" t="str">
        <f>IFERROR(IF(AND(H133&gt;=VLOOKUP(B133,受限情况!$G$3:$I$28,2,FALSE),H133&lt;=VLOOKUP(B133,受限情况!$G$3:$I$28,3,FALSE))=TRUE,"错误","正确"),"正确")</f>
        <v>正确</v>
      </c>
      <c r="R133" s="124" t="str">
        <f>IF(OR(IFERROR(AND(H133&gt;=VLOOKUP(L133,受限情况!$A$3:$C$28,2,FALSE),H133&lt;=VLOOKUP(L133,受限情况!$A$3:$C$28,3,FALSE)),0),IFERROR(AND(H133&gt;=VLOOKUP(M133,受限情况!$A$3:$C$28,2,FALSE),H133&lt;=VLOOKUP(M133,受限情况!$A$3:$C$28,3,FALSE)),0),IFERROR(AND(H133&gt;=VLOOKUP(N133,受限情况!$A$3:$C$28,2,FALSE),H133&lt;=VLOOKUP(N133,受限情况!$A$3:$C$28,3,FALSE)),0),IFERROR(AND(H133&gt;=VLOOKUP(O133,受限情况!$A$3:$C$28,2,FALSE),H133&lt;=VLOOKUP(O133,受限情况!$A$3:$C$28,3,FALSE)),0))=TRUE,"错误","正确")</f>
        <v>正确</v>
      </c>
      <c r="S133" s="123" t="str">
        <f>IF((IF(ISERROR(VLOOKUP(J133,注销!I:I,1,FALSE)),0,1)+IF(ISERROR(VLOOKUP(J133,注销!J:J,1,FALSE)),0,1))&gt;0,"注销","没有")</f>
        <v>没有</v>
      </c>
      <c r="T133" s="123" t="str">
        <f>IF((IF(ISERROR(VLOOKUP(J133,注销!I:I,1,FALSE)),0,1)+IF(ISERROR(VLOOKUP(J133,注销!J:J,1,FALSE)),0,1))&gt;0,"注销","没有")</f>
        <v>没有</v>
      </c>
      <c r="U133" s="10" t="str">
        <f>IF(IF(ISERROR(VLOOKUP(J133,J$1:J132,1,FALSE)),0,1)+IF(ISERROR(VLOOKUP(J133,K$1:K132,1,FALSE)),0,1),"已有","没有")</f>
        <v>没有</v>
      </c>
      <c r="W133" s="9"/>
      <c r="X133" s="9"/>
      <c r="Y133" s="9"/>
    </row>
    <row r="134" spans="1:25" s="7" customFormat="1">
      <c r="A134" s="126">
        <v>131</v>
      </c>
      <c r="B134" s="126" t="s">
        <v>1327</v>
      </c>
      <c r="C134" s="57" t="s">
        <v>185</v>
      </c>
      <c r="D134" s="43" t="s">
        <v>479</v>
      </c>
      <c r="E134" s="18">
        <v>4</v>
      </c>
      <c r="F134" s="69">
        <v>40725</v>
      </c>
      <c r="G134" s="126" t="s">
        <v>650</v>
      </c>
      <c r="H134" s="68"/>
      <c r="I134" s="126"/>
      <c r="J134" s="137" t="str">
        <f t="shared" si="18"/>
        <v>奥凯天津-榆林-昆明</v>
      </c>
      <c r="K134" s="124" t="str">
        <f t="shared" si="19"/>
        <v>奥凯昆明-榆林-天津</v>
      </c>
      <c r="L134" s="167" t="str">
        <f t="shared" si="20"/>
        <v>天津</v>
      </c>
      <c r="M134" s="167" t="str">
        <f t="shared" si="21"/>
        <v>榆林</v>
      </c>
      <c r="N134" s="167" t="str">
        <f t="shared" si="22"/>
        <v>昆明</v>
      </c>
      <c r="O134" s="167" t="str">
        <f t="shared" si="23"/>
        <v/>
      </c>
      <c r="P134" s="167" t="str">
        <f>IF(ISERROR(OR(IFERROR(VLOOKUP(B134,受限情况!$G$3:$G$30,1,FALSE),0),IFERROR(VLOOKUP(L134,受限情况!$A$3:$A$28,1,FALSE),0),IFERROR(VLOOKUP(M134,受限情况!$A$3:$A$28,1,FALSE),0),IFERROR(VLOOKUP(N134,受限情况!$A$3:$A$28,1,FALSE),0),IFERROR(VLOOKUP(O134,受限情况!$A$3:$A$28,1,FALSE),0))),"受限","不限")</f>
        <v>不限</v>
      </c>
      <c r="Q134" s="122" t="str">
        <f>IFERROR(IF(AND(H134&gt;=VLOOKUP(B134,受限情况!$G$3:$I$28,2,FALSE),H134&lt;=VLOOKUP(B134,受限情况!$G$3:$I$28,3,FALSE))=TRUE,"错误","正确"),"正确")</f>
        <v>正确</v>
      </c>
      <c r="R134" s="124" t="str">
        <f>IF(OR(IFERROR(AND(H134&gt;=VLOOKUP(L134,受限情况!$A$3:$C$28,2,FALSE),H134&lt;=VLOOKUP(L134,受限情况!$A$3:$C$28,3,FALSE)),0),IFERROR(AND(H134&gt;=VLOOKUP(M134,受限情况!$A$3:$C$28,2,FALSE),H134&lt;=VLOOKUP(M134,受限情况!$A$3:$C$28,3,FALSE)),0),IFERROR(AND(H134&gt;=VLOOKUP(N134,受限情况!$A$3:$C$28,2,FALSE),H134&lt;=VLOOKUP(N134,受限情况!$A$3:$C$28,3,FALSE)),0),IFERROR(AND(H134&gt;=VLOOKUP(O134,受限情况!$A$3:$C$28,2,FALSE),H134&lt;=VLOOKUP(O134,受限情况!$A$3:$C$28,3,FALSE)),0))=TRUE,"错误","正确")</f>
        <v>正确</v>
      </c>
      <c r="S134" s="123" t="str">
        <f>IF((IF(ISERROR(VLOOKUP(J134,注销!I:I,1,FALSE)),0,1)+IF(ISERROR(VLOOKUP(J134,注销!J:J,1,FALSE)),0,1))&gt;0,"注销","没有")</f>
        <v>没有</v>
      </c>
      <c r="T134" s="123" t="str">
        <f>IF((IF(ISERROR(VLOOKUP(J134,注销!I:I,1,FALSE)),0,1)+IF(ISERROR(VLOOKUP(J134,注销!J:J,1,FALSE)),0,1))&gt;0,"注销","没有")</f>
        <v>没有</v>
      </c>
      <c r="U134" s="10" t="str">
        <f>IF(IF(ISERROR(VLOOKUP(J134,J$1:J133,1,FALSE)),0,1)+IF(ISERROR(VLOOKUP(J134,K$1:K133,1,FALSE)),0,1),"已有","没有")</f>
        <v>没有</v>
      </c>
      <c r="W134" s="9"/>
      <c r="X134" s="9"/>
      <c r="Y134" s="9"/>
    </row>
    <row r="135" spans="1:25" s="7" customFormat="1">
      <c r="A135" s="126">
        <v>132</v>
      </c>
      <c r="B135" s="126" t="s">
        <v>482</v>
      </c>
      <c r="C135" s="57" t="s">
        <v>1060</v>
      </c>
      <c r="D135" s="43" t="s">
        <v>479</v>
      </c>
      <c r="E135" s="18">
        <v>8</v>
      </c>
      <c r="F135" s="69">
        <v>40731</v>
      </c>
      <c r="G135" s="126" t="s">
        <v>651</v>
      </c>
      <c r="H135" s="68"/>
      <c r="I135" s="126"/>
      <c r="J135" s="137" t="str">
        <f t="shared" si="18"/>
        <v>东航太原-大连</v>
      </c>
      <c r="K135" s="124" t="str">
        <f t="shared" si="19"/>
        <v>东航大连-太原</v>
      </c>
      <c r="L135" s="167" t="str">
        <f t="shared" si="20"/>
        <v>太原</v>
      </c>
      <c r="M135" s="167" t="str">
        <f t="shared" si="21"/>
        <v>大连</v>
      </c>
      <c r="N135" s="167" t="str">
        <f t="shared" si="22"/>
        <v/>
      </c>
      <c r="O135" s="167" t="str">
        <f t="shared" si="23"/>
        <v/>
      </c>
      <c r="P135" s="167" t="str">
        <f>IF(ISERROR(OR(IFERROR(VLOOKUP(B135,受限情况!$G$3:$G$30,1,FALSE),0),IFERROR(VLOOKUP(L135,受限情况!$A$3:$A$28,1,FALSE),0),IFERROR(VLOOKUP(M135,受限情况!$A$3:$A$28,1,FALSE),0),IFERROR(VLOOKUP(N135,受限情况!$A$3:$A$28,1,FALSE),0),IFERROR(VLOOKUP(O135,受限情况!$A$3:$A$28,1,FALSE),0))),"受限","不限")</f>
        <v>受限</v>
      </c>
      <c r="Q135" s="122" t="str">
        <f>IFERROR(IF(AND(H135&gt;=VLOOKUP(B135,受限情况!$G$3:$I$28,2,FALSE),H135&lt;=VLOOKUP(B135,受限情况!$G$3:$I$28,3,FALSE))=TRUE,"错误","正确"),"正确")</f>
        <v>正确</v>
      </c>
      <c r="R135" s="124" t="str">
        <f>IF(OR(IFERROR(AND(H135&gt;=VLOOKUP(L135,受限情况!$A$3:$C$28,2,FALSE),H135&lt;=VLOOKUP(L135,受限情况!$A$3:$C$28,3,FALSE)),0),IFERROR(AND(H135&gt;=VLOOKUP(M135,受限情况!$A$3:$C$28,2,FALSE),H135&lt;=VLOOKUP(M135,受限情况!$A$3:$C$28,3,FALSE)),0),IFERROR(AND(H135&gt;=VLOOKUP(N135,受限情况!$A$3:$C$28,2,FALSE),H135&lt;=VLOOKUP(N135,受限情况!$A$3:$C$28,3,FALSE)),0),IFERROR(AND(H135&gt;=VLOOKUP(O135,受限情况!$A$3:$C$28,2,FALSE),H135&lt;=VLOOKUP(O135,受限情况!$A$3:$C$28,3,FALSE)),0))=TRUE,"错误","正确")</f>
        <v>正确</v>
      </c>
      <c r="S135" s="123" t="str">
        <f>IF((IF(ISERROR(VLOOKUP(J135,注销!I:I,1,FALSE)),0,1)+IF(ISERROR(VLOOKUP(J135,注销!J:J,1,FALSE)),0,1))&gt;0,"注销","没有")</f>
        <v>没有</v>
      </c>
      <c r="T135" s="123" t="str">
        <f>IF((IF(ISERROR(VLOOKUP(J135,注销!I:I,1,FALSE)),0,1)+IF(ISERROR(VLOOKUP(J135,注销!J:J,1,FALSE)),0,1))&gt;0,"注销","没有")</f>
        <v>没有</v>
      </c>
      <c r="U135" s="10" t="str">
        <f>IF(IF(ISERROR(VLOOKUP(J135,J$1:J134,1,FALSE)),0,1)+IF(ISERROR(VLOOKUP(J135,K$1:K134,1,FALSE)),0,1),"已有","没有")</f>
        <v>没有</v>
      </c>
      <c r="W135" s="9"/>
      <c r="X135" s="9"/>
      <c r="Y135" s="9"/>
    </row>
    <row r="136" spans="1:25" s="7" customFormat="1">
      <c r="A136" s="126">
        <v>133</v>
      </c>
      <c r="B136" s="126" t="s">
        <v>482</v>
      </c>
      <c r="C136" s="57" t="s">
        <v>539</v>
      </c>
      <c r="D136" s="43" t="s">
        <v>479</v>
      </c>
      <c r="E136" s="18">
        <v>4</v>
      </c>
      <c r="F136" s="69">
        <v>40725</v>
      </c>
      <c r="G136" s="126" t="s">
        <v>651</v>
      </c>
      <c r="H136" s="68"/>
      <c r="I136" s="126"/>
      <c r="J136" s="137" t="str">
        <f t="shared" si="18"/>
        <v>东航石家庄-呼和浩特-海拉尔</v>
      </c>
      <c r="K136" s="124" t="str">
        <f t="shared" si="19"/>
        <v>东航海拉尔-呼和浩特-石家庄</v>
      </c>
      <c r="L136" s="167" t="str">
        <f t="shared" si="20"/>
        <v>石家庄</v>
      </c>
      <c r="M136" s="167" t="str">
        <f t="shared" si="21"/>
        <v>呼和浩特</v>
      </c>
      <c r="N136" s="167" t="str">
        <f t="shared" si="22"/>
        <v>海拉尔</v>
      </c>
      <c r="O136" s="167" t="str">
        <f t="shared" si="23"/>
        <v/>
      </c>
      <c r="P136" s="167" t="str">
        <f>IF(ISERROR(OR(IFERROR(VLOOKUP(B136,受限情况!$G$3:$G$30,1,FALSE),0),IFERROR(VLOOKUP(L136,受限情况!$A$3:$A$28,1,FALSE),0),IFERROR(VLOOKUP(M136,受限情况!$A$3:$A$28,1,FALSE),0),IFERROR(VLOOKUP(N136,受限情况!$A$3:$A$28,1,FALSE),0),IFERROR(VLOOKUP(O136,受限情况!$A$3:$A$28,1,FALSE),0))),"受限","不限")</f>
        <v>不限</v>
      </c>
      <c r="Q136" s="122" t="str">
        <f>IFERROR(IF(AND(H136&gt;=VLOOKUP(B136,受限情况!$G$3:$I$28,2,FALSE),H136&lt;=VLOOKUP(B136,受限情况!$G$3:$I$28,3,FALSE))=TRUE,"错误","正确"),"正确")</f>
        <v>正确</v>
      </c>
      <c r="R136" s="124" t="str">
        <f>IF(OR(IFERROR(AND(H136&gt;=VLOOKUP(L136,受限情况!$A$3:$C$28,2,FALSE),H136&lt;=VLOOKUP(L136,受限情况!$A$3:$C$28,3,FALSE)),0),IFERROR(AND(H136&gt;=VLOOKUP(M136,受限情况!$A$3:$C$28,2,FALSE),H136&lt;=VLOOKUP(M136,受限情况!$A$3:$C$28,3,FALSE)),0),IFERROR(AND(H136&gt;=VLOOKUP(N136,受限情况!$A$3:$C$28,2,FALSE),H136&lt;=VLOOKUP(N136,受限情况!$A$3:$C$28,3,FALSE)),0),IFERROR(AND(H136&gt;=VLOOKUP(O136,受限情况!$A$3:$C$28,2,FALSE),H136&lt;=VLOOKUP(O136,受限情况!$A$3:$C$28,3,FALSE)),0))=TRUE,"错误","正确")</f>
        <v>正确</v>
      </c>
      <c r="S136" s="123" t="str">
        <f>IF((IF(ISERROR(VLOOKUP(J136,注销!I:I,1,FALSE)),0,1)+IF(ISERROR(VLOOKUP(J136,注销!J:J,1,FALSE)),0,1))&gt;0,"注销","没有")</f>
        <v>没有</v>
      </c>
      <c r="T136" s="123" t="str">
        <f>IF((IF(ISERROR(VLOOKUP(J136,注销!I:I,1,FALSE)),0,1)+IF(ISERROR(VLOOKUP(J136,注销!J:J,1,FALSE)),0,1))&gt;0,"注销","没有")</f>
        <v>没有</v>
      </c>
      <c r="U136" s="10" t="str">
        <f>IF(IF(ISERROR(VLOOKUP(J136,J$1:J135,1,FALSE)),0,1)+IF(ISERROR(VLOOKUP(J136,K$1:K135,1,FALSE)),0,1),"已有","没有")</f>
        <v>没有</v>
      </c>
      <c r="W136" s="9"/>
      <c r="X136" s="9"/>
      <c r="Y136" s="9"/>
    </row>
    <row r="137" spans="1:25" s="7" customFormat="1">
      <c r="A137" s="126">
        <v>134</v>
      </c>
      <c r="B137" s="126" t="s">
        <v>482</v>
      </c>
      <c r="C137" s="57" t="s">
        <v>1387</v>
      </c>
      <c r="D137" s="43" t="s">
        <v>479</v>
      </c>
      <c r="E137" s="18">
        <v>4</v>
      </c>
      <c r="F137" s="69">
        <v>40736</v>
      </c>
      <c r="G137" s="126" t="s">
        <v>652</v>
      </c>
      <c r="H137" s="68"/>
      <c r="I137" s="126"/>
      <c r="J137" s="137" t="str">
        <f t="shared" si="18"/>
        <v>东航秦皇岛北戴河-杭州</v>
      </c>
      <c r="K137" s="124" t="str">
        <f t="shared" si="19"/>
        <v>东航杭州-秦皇岛北戴河</v>
      </c>
      <c r="L137" s="167" t="str">
        <f t="shared" si="20"/>
        <v>秦皇岛北戴河</v>
      </c>
      <c r="M137" s="167" t="str">
        <f t="shared" si="21"/>
        <v>杭州</v>
      </c>
      <c r="N137" s="167" t="str">
        <f t="shared" si="22"/>
        <v/>
      </c>
      <c r="O137" s="167" t="str">
        <f t="shared" si="23"/>
        <v/>
      </c>
      <c r="P137" s="167" t="str">
        <f>IF(ISERROR(OR(IFERROR(VLOOKUP(B137,受限情况!$G$3:$G$30,1,FALSE),0),IFERROR(VLOOKUP(L137,受限情况!$A$3:$A$28,1,FALSE),0),IFERROR(VLOOKUP(M137,受限情况!$A$3:$A$28,1,FALSE),0),IFERROR(VLOOKUP(N137,受限情况!$A$3:$A$28,1,FALSE),0),IFERROR(VLOOKUP(O137,受限情况!$A$3:$A$28,1,FALSE),0))),"受限","不限")</f>
        <v>不限</v>
      </c>
      <c r="Q137" s="122" t="str">
        <f>IFERROR(IF(AND(H137&gt;=VLOOKUP(B137,受限情况!$G$3:$I$28,2,FALSE),H137&lt;=VLOOKUP(B137,受限情况!$G$3:$I$28,3,FALSE))=TRUE,"错误","正确"),"正确")</f>
        <v>正确</v>
      </c>
      <c r="R137" s="124" t="str">
        <f>IF(OR(IFERROR(AND(H137&gt;=VLOOKUP(L137,受限情况!$A$3:$C$28,2,FALSE),H137&lt;=VLOOKUP(L137,受限情况!$A$3:$C$28,3,FALSE)),0),IFERROR(AND(H137&gt;=VLOOKUP(M137,受限情况!$A$3:$C$28,2,FALSE),H137&lt;=VLOOKUP(M137,受限情况!$A$3:$C$28,3,FALSE)),0),IFERROR(AND(H137&gt;=VLOOKUP(N137,受限情况!$A$3:$C$28,2,FALSE),H137&lt;=VLOOKUP(N137,受限情况!$A$3:$C$28,3,FALSE)),0),IFERROR(AND(H137&gt;=VLOOKUP(O137,受限情况!$A$3:$C$28,2,FALSE),H137&lt;=VLOOKUP(O137,受限情况!$A$3:$C$28,3,FALSE)),0))=TRUE,"错误","正确")</f>
        <v>正确</v>
      </c>
      <c r="S137" s="123" t="str">
        <f>IF((IF(ISERROR(VLOOKUP(J137,注销!I:I,1,FALSE)),0,1)+IF(ISERROR(VLOOKUP(J137,注销!J:J,1,FALSE)),0,1))&gt;0,"注销","没有")</f>
        <v>没有</v>
      </c>
      <c r="T137" s="123" t="str">
        <f>IF((IF(ISERROR(VLOOKUP(J137,注销!I:I,1,FALSE)),0,1)+IF(ISERROR(VLOOKUP(J137,注销!J:J,1,FALSE)),0,1))&gt;0,"注销","没有")</f>
        <v>没有</v>
      </c>
      <c r="U137" s="10" t="str">
        <f>IF(IF(ISERROR(VLOOKUP(J137,J$1:J136,1,FALSE)),0,1)+IF(ISERROR(VLOOKUP(J137,K$1:K136,1,FALSE)),0,1),"已有","没有")</f>
        <v>没有</v>
      </c>
      <c r="W137" s="9"/>
      <c r="X137" s="9"/>
      <c r="Y137" s="9"/>
    </row>
    <row r="138" spans="1:25" s="7" customFormat="1">
      <c r="A138" s="126">
        <v>135</v>
      </c>
      <c r="B138" s="126" t="s">
        <v>1327</v>
      </c>
      <c r="C138" s="57" t="s">
        <v>361</v>
      </c>
      <c r="D138" s="43" t="s">
        <v>479</v>
      </c>
      <c r="E138" s="18">
        <v>6</v>
      </c>
      <c r="F138" s="69">
        <v>40729</v>
      </c>
      <c r="G138" s="126" t="s">
        <v>653</v>
      </c>
      <c r="H138" s="68"/>
      <c r="I138" s="126"/>
      <c r="J138" s="137" t="str">
        <f t="shared" si="18"/>
        <v>奥凯天津-威海</v>
      </c>
      <c r="K138" s="124" t="str">
        <f t="shared" si="19"/>
        <v>奥凯威海-天津</v>
      </c>
      <c r="L138" s="167" t="str">
        <f t="shared" si="20"/>
        <v>天津</v>
      </c>
      <c r="M138" s="167" t="str">
        <f t="shared" si="21"/>
        <v>威海</v>
      </c>
      <c r="N138" s="167" t="str">
        <f t="shared" si="22"/>
        <v/>
      </c>
      <c r="O138" s="167" t="str">
        <f t="shared" si="23"/>
        <v/>
      </c>
      <c r="P138" s="167" t="str">
        <f>IF(ISERROR(OR(IFERROR(VLOOKUP(B138,受限情况!$G$3:$G$30,1,FALSE),0),IFERROR(VLOOKUP(L138,受限情况!$A$3:$A$28,1,FALSE),0),IFERROR(VLOOKUP(M138,受限情况!$A$3:$A$28,1,FALSE),0),IFERROR(VLOOKUP(N138,受限情况!$A$3:$A$28,1,FALSE),0),IFERROR(VLOOKUP(O138,受限情况!$A$3:$A$28,1,FALSE),0))),"受限","不限")</f>
        <v>不限</v>
      </c>
      <c r="Q138" s="122" t="str">
        <f>IFERROR(IF(AND(H138&gt;=VLOOKUP(B138,受限情况!$G$3:$I$28,2,FALSE),H138&lt;=VLOOKUP(B138,受限情况!$G$3:$I$28,3,FALSE))=TRUE,"错误","正确"),"正确")</f>
        <v>正确</v>
      </c>
      <c r="R138" s="124" t="str">
        <f>IF(OR(IFERROR(AND(H138&gt;=VLOOKUP(L138,受限情况!$A$3:$C$28,2,FALSE),H138&lt;=VLOOKUP(L138,受限情况!$A$3:$C$28,3,FALSE)),0),IFERROR(AND(H138&gt;=VLOOKUP(M138,受限情况!$A$3:$C$28,2,FALSE),H138&lt;=VLOOKUP(M138,受限情况!$A$3:$C$28,3,FALSE)),0),IFERROR(AND(H138&gt;=VLOOKUP(N138,受限情况!$A$3:$C$28,2,FALSE),H138&lt;=VLOOKUP(N138,受限情况!$A$3:$C$28,3,FALSE)),0),IFERROR(AND(H138&gt;=VLOOKUP(O138,受限情况!$A$3:$C$28,2,FALSE),H138&lt;=VLOOKUP(O138,受限情况!$A$3:$C$28,3,FALSE)),0))=TRUE,"错误","正确")</f>
        <v>正确</v>
      </c>
      <c r="S138" s="123" t="str">
        <f>IF((IF(ISERROR(VLOOKUP(J138,注销!I:I,1,FALSE)),0,1)+IF(ISERROR(VLOOKUP(J138,注销!J:J,1,FALSE)),0,1))&gt;0,"注销","没有")</f>
        <v>没有</v>
      </c>
      <c r="T138" s="123" t="str">
        <f>IF((IF(ISERROR(VLOOKUP(J138,注销!I:I,1,FALSE)),0,1)+IF(ISERROR(VLOOKUP(J138,注销!J:J,1,FALSE)),0,1))&gt;0,"注销","没有")</f>
        <v>没有</v>
      </c>
      <c r="U138" s="10" t="str">
        <f>IF(IF(ISERROR(VLOOKUP(J138,J$1:J137,1,FALSE)),0,1)+IF(ISERROR(VLOOKUP(J138,K$1:K137,1,FALSE)),0,1),"已有","没有")</f>
        <v>没有</v>
      </c>
      <c r="W138" s="9"/>
      <c r="X138" s="9"/>
      <c r="Y138" s="9"/>
    </row>
    <row r="139" spans="1:25" s="7" customFormat="1">
      <c r="A139" s="126">
        <v>136</v>
      </c>
      <c r="B139" s="126" t="s">
        <v>1324</v>
      </c>
      <c r="C139" s="57" t="s">
        <v>29</v>
      </c>
      <c r="D139" s="43" t="s">
        <v>479</v>
      </c>
      <c r="E139" s="18">
        <v>8</v>
      </c>
      <c r="F139" s="69">
        <v>40730</v>
      </c>
      <c r="G139" s="126" t="s">
        <v>654</v>
      </c>
      <c r="H139" s="68"/>
      <c r="I139" s="126"/>
      <c r="J139" s="137" t="str">
        <f t="shared" si="18"/>
        <v>天津天津-常州-珠海</v>
      </c>
      <c r="K139" s="124" t="str">
        <f t="shared" si="19"/>
        <v>天津珠海-常州-天津</v>
      </c>
      <c r="L139" s="167" t="str">
        <f t="shared" si="20"/>
        <v>天津</v>
      </c>
      <c r="M139" s="167" t="str">
        <f t="shared" si="21"/>
        <v>常州</v>
      </c>
      <c r="N139" s="167" t="str">
        <f t="shared" si="22"/>
        <v>珠海</v>
      </c>
      <c r="O139" s="167" t="str">
        <f t="shared" si="23"/>
        <v/>
      </c>
      <c r="P139" s="167" t="str">
        <f>IF(ISERROR(OR(IFERROR(VLOOKUP(B139,受限情况!$G$3:$G$30,1,FALSE),0),IFERROR(VLOOKUP(L139,受限情况!$A$3:$A$28,1,FALSE),0),IFERROR(VLOOKUP(M139,受限情况!$A$3:$A$28,1,FALSE),0),IFERROR(VLOOKUP(N139,受限情况!$A$3:$A$28,1,FALSE),0),IFERROR(VLOOKUP(O139,受限情况!$A$3:$A$28,1,FALSE),0))),"受限","不限")</f>
        <v>不限</v>
      </c>
      <c r="Q139" s="122" t="str">
        <f>IFERROR(IF(AND(H139&gt;=VLOOKUP(B139,受限情况!$G$3:$I$28,2,FALSE),H139&lt;=VLOOKUP(B139,受限情况!$G$3:$I$28,3,FALSE))=TRUE,"错误","正确"),"正确")</f>
        <v>正确</v>
      </c>
      <c r="R139" s="124" t="str">
        <f>IF(OR(IFERROR(AND(H139&gt;=VLOOKUP(L139,受限情况!$A$3:$C$28,2,FALSE),H139&lt;=VLOOKUP(L139,受限情况!$A$3:$C$28,3,FALSE)),0),IFERROR(AND(H139&gt;=VLOOKUP(M139,受限情况!$A$3:$C$28,2,FALSE),H139&lt;=VLOOKUP(M139,受限情况!$A$3:$C$28,3,FALSE)),0),IFERROR(AND(H139&gt;=VLOOKUP(N139,受限情况!$A$3:$C$28,2,FALSE),H139&lt;=VLOOKUP(N139,受限情况!$A$3:$C$28,3,FALSE)),0),IFERROR(AND(H139&gt;=VLOOKUP(O139,受限情况!$A$3:$C$28,2,FALSE),H139&lt;=VLOOKUP(O139,受限情况!$A$3:$C$28,3,FALSE)),0))=TRUE,"错误","正确")</f>
        <v>正确</v>
      </c>
      <c r="S139" s="123" t="str">
        <f>IF((IF(ISERROR(VLOOKUP(J139,注销!I:I,1,FALSE)),0,1)+IF(ISERROR(VLOOKUP(J139,注销!J:J,1,FALSE)),0,1))&gt;0,"注销","没有")</f>
        <v>注销</v>
      </c>
      <c r="T139" s="123" t="str">
        <f>IF((IF(ISERROR(VLOOKUP(J139,注销!I:I,1,FALSE)),0,1)+IF(ISERROR(VLOOKUP(J139,注销!J:J,1,FALSE)),0,1))&gt;0,"注销","没有")</f>
        <v>注销</v>
      </c>
      <c r="U139" s="10" t="str">
        <f>IF(IF(ISERROR(VLOOKUP(J139,J$1:J138,1,FALSE)),0,1)+IF(ISERROR(VLOOKUP(J139,K$1:K138,1,FALSE)),0,1),"已有","没有")</f>
        <v>没有</v>
      </c>
      <c r="W139" s="9"/>
      <c r="X139" s="9"/>
      <c r="Y139" s="9"/>
    </row>
    <row r="140" spans="1:25" s="7" customFormat="1">
      <c r="A140" s="126">
        <v>137</v>
      </c>
      <c r="B140" s="126" t="s">
        <v>1324</v>
      </c>
      <c r="C140" s="57" t="s">
        <v>386</v>
      </c>
      <c r="D140" s="43" t="s">
        <v>479</v>
      </c>
      <c r="E140" s="18">
        <v>8</v>
      </c>
      <c r="F140" s="69">
        <v>40744</v>
      </c>
      <c r="G140" s="126" t="s">
        <v>655</v>
      </c>
      <c r="H140" s="68"/>
      <c r="I140" s="126"/>
      <c r="J140" s="137" t="str">
        <f t="shared" si="18"/>
        <v>天津呼和浩特-乌兰浩特-沈阳</v>
      </c>
      <c r="K140" s="124" t="str">
        <f t="shared" si="19"/>
        <v>天津沈阳-乌兰浩特-呼和浩特</v>
      </c>
      <c r="L140" s="167" t="str">
        <f t="shared" si="20"/>
        <v>呼和浩特</v>
      </c>
      <c r="M140" s="167" t="str">
        <f t="shared" si="21"/>
        <v>乌兰浩特</v>
      </c>
      <c r="N140" s="167" t="str">
        <f t="shared" si="22"/>
        <v>沈阳</v>
      </c>
      <c r="O140" s="167" t="str">
        <f t="shared" si="23"/>
        <v/>
      </c>
      <c r="P140" s="167" t="str">
        <f>IF(ISERROR(OR(IFERROR(VLOOKUP(B140,受限情况!$G$3:$G$30,1,FALSE),0),IFERROR(VLOOKUP(L140,受限情况!$A$3:$A$28,1,FALSE),0),IFERROR(VLOOKUP(M140,受限情况!$A$3:$A$28,1,FALSE),0),IFERROR(VLOOKUP(N140,受限情况!$A$3:$A$28,1,FALSE),0),IFERROR(VLOOKUP(O140,受限情况!$A$3:$A$28,1,FALSE),0))),"受限","不限")</f>
        <v>不限</v>
      </c>
      <c r="Q140" s="122" t="str">
        <f>IFERROR(IF(AND(H140&gt;=VLOOKUP(B140,受限情况!$G$3:$I$28,2,FALSE),H140&lt;=VLOOKUP(B140,受限情况!$G$3:$I$28,3,FALSE))=TRUE,"错误","正确"),"正确")</f>
        <v>正确</v>
      </c>
      <c r="R140" s="124" t="str">
        <f>IF(OR(IFERROR(AND(H140&gt;=VLOOKUP(L140,受限情况!$A$3:$C$28,2,FALSE),H140&lt;=VLOOKUP(L140,受限情况!$A$3:$C$28,3,FALSE)),0),IFERROR(AND(H140&gt;=VLOOKUP(M140,受限情况!$A$3:$C$28,2,FALSE),H140&lt;=VLOOKUP(M140,受限情况!$A$3:$C$28,3,FALSE)),0),IFERROR(AND(H140&gt;=VLOOKUP(N140,受限情况!$A$3:$C$28,2,FALSE),H140&lt;=VLOOKUP(N140,受限情况!$A$3:$C$28,3,FALSE)),0),IFERROR(AND(H140&gt;=VLOOKUP(O140,受限情况!$A$3:$C$28,2,FALSE),H140&lt;=VLOOKUP(O140,受限情况!$A$3:$C$28,3,FALSE)),0))=TRUE,"错误","正确")</f>
        <v>正确</v>
      </c>
      <c r="S140" s="123" t="str">
        <f>IF((IF(ISERROR(VLOOKUP(J140,注销!I:I,1,FALSE)),0,1)+IF(ISERROR(VLOOKUP(J140,注销!J:J,1,FALSE)),0,1))&gt;0,"注销","没有")</f>
        <v>没有</v>
      </c>
      <c r="T140" s="123" t="str">
        <f>IF((IF(ISERROR(VLOOKUP(J140,注销!I:I,1,FALSE)),0,1)+IF(ISERROR(VLOOKUP(J140,注销!J:J,1,FALSE)),0,1))&gt;0,"注销","没有")</f>
        <v>没有</v>
      </c>
      <c r="U140" s="10" t="str">
        <f>IF(IF(ISERROR(VLOOKUP(J140,J$1:J139,1,FALSE)),0,1)+IF(ISERROR(VLOOKUP(J140,K$1:K139,1,FALSE)),0,1),"已有","没有")</f>
        <v>没有</v>
      </c>
      <c r="W140" s="9"/>
      <c r="X140" s="9"/>
      <c r="Y140" s="9"/>
    </row>
    <row r="141" spans="1:25" s="7" customFormat="1">
      <c r="A141" s="126">
        <v>138</v>
      </c>
      <c r="B141" s="126" t="s">
        <v>1324</v>
      </c>
      <c r="C141" s="56" t="s">
        <v>1061</v>
      </c>
      <c r="D141" s="43" t="s">
        <v>479</v>
      </c>
      <c r="E141" s="18">
        <v>14</v>
      </c>
      <c r="F141" s="69">
        <v>40749</v>
      </c>
      <c r="G141" s="126" t="s">
        <v>656</v>
      </c>
      <c r="H141" s="68"/>
      <c r="I141" s="126"/>
      <c r="J141" s="137" t="str">
        <f t="shared" si="18"/>
        <v>天津锡林浩特-呼和浩特-乌海</v>
      </c>
      <c r="K141" s="124" t="str">
        <f t="shared" si="19"/>
        <v>天津乌海-呼和浩特-锡林浩特</v>
      </c>
      <c r="L141" s="167" t="str">
        <f t="shared" si="20"/>
        <v>锡林浩特</v>
      </c>
      <c r="M141" s="167" t="str">
        <f t="shared" si="21"/>
        <v>呼和浩特</v>
      </c>
      <c r="N141" s="167" t="str">
        <f t="shared" si="22"/>
        <v>乌海</v>
      </c>
      <c r="O141" s="167" t="str">
        <f t="shared" si="23"/>
        <v/>
      </c>
      <c r="P141" s="167" t="str">
        <f>IF(ISERROR(OR(IFERROR(VLOOKUP(B141,受限情况!$G$3:$G$30,1,FALSE),0),IFERROR(VLOOKUP(L141,受限情况!$A$3:$A$28,1,FALSE),0),IFERROR(VLOOKUP(M141,受限情况!$A$3:$A$28,1,FALSE),0),IFERROR(VLOOKUP(N141,受限情况!$A$3:$A$28,1,FALSE),0),IFERROR(VLOOKUP(O141,受限情况!$A$3:$A$28,1,FALSE),0))),"受限","不限")</f>
        <v>不限</v>
      </c>
      <c r="Q141" s="122" t="str">
        <f>IFERROR(IF(AND(H141&gt;=VLOOKUP(B141,受限情况!$G$3:$I$28,2,FALSE),H141&lt;=VLOOKUP(B141,受限情况!$G$3:$I$28,3,FALSE))=TRUE,"错误","正确"),"正确")</f>
        <v>正确</v>
      </c>
      <c r="R141" s="124" t="str">
        <f>IF(OR(IFERROR(AND(H141&gt;=VLOOKUP(L141,受限情况!$A$3:$C$28,2,FALSE),H141&lt;=VLOOKUP(L141,受限情况!$A$3:$C$28,3,FALSE)),0),IFERROR(AND(H141&gt;=VLOOKUP(M141,受限情况!$A$3:$C$28,2,FALSE),H141&lt;=VLOOKUP(M141,受限情况!$A$3:$C$28,3,FALSE)),0),IFERROR(AND(H141&gt;=VLOOKUP(N141,受限情况!$A$3:$C$28,2,FALSE),H141&lt;=VLOOKUP(N141,受限情况!$A$3:$C$28,3,FALSE)),0),IFERROR(AND(H141&gt;=VLOOKUP(O141,受限情况!$A$3:$C$28,2,FALSE),H141&lt;=VLOOKUP(O141,受限情况!$A$3:$C$28,3,FALSE)),0))=TRUE,"错误","正确")</f>
        <v>正确</v>
      </c>
      <c r="S141" s="123" t="str">
        <f>IF((IF(ISERROR(VLOOKUP(J141,注销!I:I,1,FALSE)),0,1)+IF(ISERROR(VLOOKUP(J141,注销!J:J,1,FALSE)),0,1))&gt;0,"注销","没有")</f>
        <v>注销</v>
      </c>
      <c r="T141" s="123" t="str">
        <f>IF((IF(ISERROR(VLOOKUP(J141,注销!I:I,1,FALSE)),0,1)+IF(ISERROR(VLOOKUP(J141,注销!J:J,1,FALSE)),0,1))&gt;0,"注销","没有")</f>
        <v>注销</v>
      </c>
      <c r="U141" s="10" t="str">
        <f>IF(IF(ISERROR(VLOOKUP(J141,J$1:J140,1,FALSE)),0,1)+IF(ISERROR(VLOOKUP(J141,K$1:K140,1,FALSE)),0,1),"已有","没有")</f>
        <v>没有</v>
      </c>
      <c r="W141" s="9"/>
      <c r="X141" s="9"/>
      <c r="Y141" s="9"/>
    </row>
    <row r="142" spans="1:25" s="7" customFormat="1">
      <c r="A142" s="126">
        <v>139</v>
      </c>
      <c r="B142" s="126" t="s">
        <v>1324</v>
      </c>
      <c r="C142" s="56" t="s">
        <v>390</v>
      </c>
      <c r="D142" s="43" t="s">
        <v>479</v>
      </c>
      <c r="E142" s="18">
        <v>14</v>
      </c>
      <c r="F142" s="69">
        <v>40756</v>
      </c>
      <c r="G142" s="126" t="s">
        <v>656</v>
      </c>
      <c r="H142" s="68"/>
      <c r="I142" s="126"/>
      <c r="J142" s="137" t="str">
        <f t="shared" si="18"/>
        <v>天津呼和浩特-赤峰</v>
      </c>
      <c r="K142" s="124" t="str">
        <f t="shared" si="19"/>
        <v>天津赤峰-呼和浩特</v>
      </c>
      <c r="L142" s="167" t="str">
        <f t="shared" si="20"/>
        <v>呼和浩特</v>
      </c>
      <c r="M142" s="167" t="str">
        <f t="shared" si="21"/>
        <v>赤峰</v>
      </c>
      <c r="N142" s="167" t="str">
        <f t="shared" si="22"/>
        <v/>
      </c>
      <c r="O142" s="167" t="str">
        <f t="shared" si="23"/>
        <v/>
      </c>
      <c r="P142" s="167" t="str">
        <f>IF(ISERROR(OR(IFERROR(VLOOKUP(B142,受限情况!$G$3:$G$30,1,FALSE),0),IFERROR(VLOOKUP(L142,受限情况!$A$3:$A$28,1,FALSE),0),IFERROR(VLOOKUP(M142,受限情况!$A$3:$A$28,1,FALSE),0),IFERROR(VLOOKUP(N142,受限情况!$A$3:$A$28,1,FALSE),0),IFERROR(VLOOKUP(O142,受限情况!$A$3:$A$28,1,FALSE),0))),"受限","不限")</f>
        <v>不限</v>
      </c>
      <c r="Q142" s="122" t="str">
        <f>IFERROR(IF(AND(H142&gt;=VLOOKUP(B142,受限情况!$G$3:$I$28,2,FALSE),H142&lt;=VLOOKUP(B142,受限情况!$G$3:$I$28,3,FALSE))=TRUE,"错误","正确"),"正确")</f>
        <v>正确</v>
      </c>
      <c r="R142" s="124" t="str">
        <f>IF(OR(IFERROR(AND(H142&gt;=VLOOKUP(L142,受限情况!$A$3:$C$28,2,FALSE),H142&lt;=VLOOKUP(L142,受限情况!$A$3:$C$28,3,FALSE)),0),IFERROR(AND(H142&gt;=VLOOKUP(M142,受限情况!$A$3:$C$28,2,FALSE),H142&lt;=VLOOKUP(M142,受限情况!$A$3:$C$28,3,FALSE)),0),IFERROR(AND(H142&gt;=VLOOKUP(N142,受限情况!$A$3:$C$28,2,FALSE),H142&lt;=VLOOKUP(N142,受限情况!$A$3:$C$28,3,FALSE)),0),IFERROR(AND(H142&gt;=VLOOKUP(O142,受限情况!$A$3:$C$28,2,FALSE),H142&lt;=VLOOKUP(O142,受限情况!$A$3:$C$28,3,FALSE)),0))=TRUE,"错误","正确")</f>
        <v>正确</v>
      </c>
      <c r="S142" s="123" t="str">
        <f>IF((IF(ISERROR(VLOOKUP(J142,注销!I:I,1,FALSE)),0,1)+IF(ISERROR(VLOOKUP(J142,注销!J:J,1,FALSE)),0,1))&gt;0,"注销","没有")</f>
        <v>没有</v>
      </c>
      <c r="T142" s="123" t="str">
        <f>IF((IF(ISERROR(VLOOKUP(J142,注销!I:I,1,FALSE)),0,1)+IF(ISERROR(VLOOKUP(J142,注销!J:J,1,FALSE)),0,1))&gt;0,"注销","没有")</f>
        <v>没有</v>
      </c>
      <c r="U142" s="10" t="str">
        <f>IF(IF(ISERROR(VLOOKUP(J142,J$1:J141,1,FALSE)),0,1)+IF(ISERROR(VLOOKUP(J142,K$1:K141,1,FALSE)),0,1),"已有","没有")</f>
        <v>没有</v>
      </c>
      <c r="W142" s="9"/>
      <c r="X142" s="9"/>
      <c r="Y142" s="9"/>
    </row>
    <row r="143" spans="1:25" s="7" customFormat="1">
      <c r="A143" s="126">
        <v>140</v>
      </c>
      <c r="B143" s="126" t="s">
        <v>1324</v>
      </c>
      <c r="C143" s="56" t="s">
        <v>369</v>
      </c>
      <c r="D143" s="43" t="s">
        <v>479</v>
      </c>
      <c r="E143" s="18">
        <v>14</v>
      </c>
      <c r="F143" s="69">
        <v>40756</v>
      </c>
      <c r="G143" s="126" t="s">
        <v>656</v>
      </c>
      <c r="H143" s="68"/>
      <c r="I143" s="126"/>
      <c r="J143" s="137" t="str">
        <f t="shared" si="18"/>
        <v>天津海拉尔-哈尔滨</v>
      </c>
      <c r="K143" s="124" t="str">
        <f t="shared" si="19"/>
        <v>天津哈尔滨-海拉尔</v>
      </c>
      <c r="L143" s="167" t="str">
        <f t="shared" si="20"/>
        <v>海拉尔</v>
      </c>
      <c r="M143" s="167" t="str">
        <f t="shared" si="21"/>
        <v>哈尔滨</v>
      </c>
      <c r="N143" s="167" t="str">
        <f t="shared" si="22"/>
        <v/>
      </c>
      <c r="O143" s="167" t="str">
        <f t="shared" si="23"/>
        <v/>
      </c>
      <c r="P143" s="167" t="str">
        <f>IF(ISERROR(OR(IFERROR(VLOOKUP(B143,受限情况!$G$3:$G$30,1,FALSE),0),IFERROR(VLOOKUP(L143,受限情况!$A$3:$A$28,1,FALSE),0),IFERROR(VLOOKUP(M143,受限情况!$A$3:$A$28,1,FALSE),0),IFERROR(VLOOKUP(N143,受限情况!$A$3:$A$28,1,FALSE),0),IFERROR(VLOOKUP(O143,受限情况!$A$3:$A$28,1,FALSE),0))),"受限","不限")</f>
        <v>不限</v>
      </c>
      <c r="Q143" s="122" t="str">
        <f>IFERROR(IF(AND(H143&gt;=VLOOKUP(B143,受限情况!$G$3:$I$28,2,FALSE),H143&lt;=VLOOKUP(B143,受限情况!$G$3:$I$28,3,FALSE))=TRUE,"错误","正确"),"正确")</f>
        <v>正确</v>
      </c>
      <c r="R143" s="124" t="str">
        <f>IF(OR(IFERROR(AND(H143&gt;=VLOOKUP(L143,受限情况!$A$3:$C$28,2,FALSE),H143&lt;=VLOOKUP(L143,受限情况!$A$3:$C$28,3,FALSE)),0),IFERROR(AND(H143&gt;=VLOOKUP(M143,受限情况!$A$3:$C$28,2,FALSE),H143&lt;=VLOOKUP(M143,受限情况!$A$3:$C$28,3,FALSE)),0),IFERROR(AND(H143&gt;=VLOOKUP(N143,受限情况!$A$3:$C$28,2,FALSE),H143&lt;=VLOOKUP(N143,受限情况!$A$3:$C$28,3,FALSE)),0),IFERROR(AND(H143&gt;=VLOOKUP(O143,受限情况!$A$3:$C$28,2,FALSE),H143&lt;=VLOOKUP(O143,受限情况!$A$3:$C$28,3,FALSE)),0))=TRUE,"错误","正确")</f>
        <v>正确</v>
      </c>
      <c r="S143" s="123" t="str">
        <f>IF((IF(ISERROR(VLOOKUP(J143,注销!I:I,1,FALSE)),0,1)+IF(ISERROR(VLOOKUP(J143,注销!J:J,1,FALSE)),0,1))&gt;0,"注销","没有")</f>
        <v>没有</v>
      </c>
      <c r="T143" s="123" t="str">
        <f>IF((IF(ISERROR(VLOOKUP(J143,注销!I:I,1,FALSE)),0,1)+IF(ISERROR(VLOOKUP(J143,注销!J:J,1,FALSE)),0,1))&gt;0,"注销","没有")</f>
        <v>没有</v>
      </c>
      <c r="U143" s="10" t="str">
        <f>IF(IF(ISERROR(VLOOKUP(J143,J$1:J142,1,FALSE)),0,1)+IF(ISERROR(VLOOKUP(J143,K$1:K142,1,FALSE)),0,1),"已有","没有")</f>
        <v>没有</v>
      </c>
      <c r="W143" s="9"/>
      <c r="X143" s="9"/>
      <c r="Y143" s="9"/>
    </row>
    <row r="144" spans="1:25" s="7" customFormat="1">
      <c r="A144" s="126">
        <v>141</v>
      </c>
      <c r="B144" s="126" t="s">
        <v>1324</v>
      </c>
      <c r="C144" s="56" t="s">
        <v>1062</v>
      </c>
      <c r="D144" s="43" t="s">
        <v>479</v>
      </c>
      <c r="E144" s="18">
        <v>6</v>
      </c>
      <c r="F144" s="69">
        <v>40756</v>
      </c>
      <c r="G144" s="126" t="s">
        <v>656</v>
      </c>
      <c r="H144" s="68"/>
      <c r="I144" s="126"/>
      <c r="J144" s="137" t="str">
        <f t="shared" si="18"/>
        <v>天津呼和浩特-鄂尔多斯</v>
      </c>
      <c r="K144" s="124" t="str">
        <f t="shared" si="19"/>
        <v>天津鄂尔多斯-呼和浩特</v>
      </c>
      <c r="L144" s="167" t="str">
        <f t="shared" si="20"/>
        <v>呼和浩特</v>
      </c>
      <c r="M144" s="167" t="str">
        <f t="shared" si="21"/>
        <v>鄂尔多斯</v>
      </c>
      <c r="N144" s="167" t="str">
        <f t="shared" si="22"/>
        <v/>
      </c>
      <c r="O144" s="167" t="str">
        <f t="shared" si="23"/>
        <v/>
      </c>
      <c r="P144" s="167" t="str">
        <f>IF(ISERROR(OR(IFERROR(VLOOKUP(B144,受限情况!$G$3:$G$30,1,FALSE),0),IFERROR(VLOOKUP(L144,受限情况!$A$3:$A$28,1,FALSE),0),IFERROR(VLOOKUP(M144,受限情况!$A$3:$A$28,1,FALSE),0),IFERROR(VLOOKUP(N144,受限情况!$A$3:$A$28,1,FALSE),0),IFERROR(VLOOKUP(O144,受限情况!$A$3:$A$28,1,FALSE),0))),"受限","不限")</f>
        <v>不限</v>
      </c>
      <c r="Q144" s="122" t="str">
        <f>IFERROR(IF(AND(H144&gt;=VLOOKUP(B144,受限情况!$G$3:$I$28,2,FALSE),H144&lt;=VLOOKUP(B144,受限情况!$G$3:$I$28,3,FALSE))=TRUE,"错误","正确"),"正确")</f>
        <v>正确</v>
      </c>
      <c r="R144" s="124" t="str">
        <f>IF(OR(IFERROR(AND(H144&gt;=VLOOKUP(L144,受限情况!$A$3:$C$28,2,FALSE),H144&lt;=VLOOKUP(L144,受限情况!$A$3:$C$28,3,FALSE)),0),IFERROR(AND(H144&gt;=VLOOKUP(M144,受限情况!$A$3:$C$28,2,FALSE),H144&lt;=VLOOKUP(M144,受限情况!$A$3:$C$28,3,FALSE)),0),IFERROR(AND(H144&gt;=VLOOKUP(N144,受限情况!$A$3:$C$28,2,FALSE),H144&lt;=VLOOKUP(N144,受限情况!$A$3:$C$28,3,FALSE)),0),IFERROR(AND(H144&gt;=VLOOKUP(O144,受限情况!$A$3:$C$28,2,FALSE),H144&lt;=VLOOKUP(O144,受限情况!$A$3:$C$28,3,FALSE)),0))=TRUE,"错误","正确")</f>
        <v>正确</v>
      </c>
      <c r="S144" s="123" t="str">
        <f>IF((IF(ISERROR(VLOOKUP(J144,注销!I:I,1,FALSE)),0,1)+IF(ISERROR(VLOOKUP(J144,注销!J:J,1,FALSE)),0,1))&gt;0,"注销","没有")</f>
        <v>注销</v>
      </c>
      <c r="T144" s="123" t="str">
        <f>IF((IF(ISERROR(VLOOKUP(J144,注销!I:I,1,FALSE)),0,1)+IF(ISERROR(VLOOKUP(J144,注销!J:J,1,FALSE)),0,1))&gt;0,"注销","没有")</f>
        <v>注销</v>
      </c>
      <c r="U144" s="10" t="str">
        <f>IF(IF(ISERROR(VLOOKUP(J144,J$1:J143,1,FALSE)),0,1)+IF(ISERROR(VLOOKUP(J144,K$1:K143,1,FALSE)),0,1),"已有","没有")</f>
        <v>没有</v>
      </c>
      <c r="W144" s="9"/>
      <c r="X144" s="9"/>
      <c r="Y144" s="9"/>
    </row>
    <row r="145" spans="1:25" s="7" customFormat="1">
      <c r="A145" s="126">
        <v>142</v>
      </c>
      <c r="B145" s="126" t="s">
        <v>1324</v>
      </c>
      <c r="C145" s="56" t="s">
        <v>1063</v>
      </c>
      <c r="D145" s="43" t="s">
        <v>479</v>
      </c>
      <c r="E145" s="18">
        <v>6</v>
      </c>
      <c r="F145" s="69">
        <v>40756</v>
      </c>
      <c r="G145" s="126" t="s">
        <v>656</v>
      </c>
      <c r="H145" s="68"/>
      <c r="I145" s="126"/>
      <c r="J145" s="137" t="str">
        <f t="shared" si="18"/>
        <v>天津鄂尔多斯-呼和浩特-满洲里</v>
      </c>
      <c r="K145" s="124" t="str">
        <f t="shared" si="19"/>
        <v>天津满洲里-呼和浩特-鄂尔多斯</v>
      </c>
      <c r="L145" s="167" t="str">
        <f t="shared" si="20"/>
        <v>鄂尔多斯</v>
      </c>
      <c r="M145" s="167" t="str">
        <f t="shared" si="21"/>
        <v>呼和浩特</v>
      </c>
      <c r="N145" s="167" t="str">
        <f t="shared" si="22"/>
        <v>满洲里</v>
      </c>
      <c r="O145" s="167" t="str">
        <f t="shared" si="23"/>
        <v/>
      </c>
      <c r="P145" s="167" t="str">
        <f>IF(ISERROR(OR(IFERROR(VLOOKUP(B145,受限情况!$G$3:$G$30,1,FALSE),0),IFERROR(VLOOKUP(L145,受限情况!$A$3:$A$28,1,FALSE),0),IFERROR(VLOOKUP(M145,受限情况!$A$3:$A$28,1,FALSE),0),IFERROR(VLOOKUP(N145,受限情况!$A$3:$A$28,1,FALSE),0),IFERROR(VLOOKUP(O145,受限情况!$A$3:$A$28,1,FALSE),0))),"受限","不限")</f>
        <v>不限</v>
      </c>
      <c r="Q145" s="122" t="str">
        <f>IFERROR(IF(AND(H145&gt;=VLOOKUP(B145,受限情况!$G$3:$I$28,2,FALSE),H145&lt;=VLOOKUP(B145,受限情况!$G$3:$I$28,3,FALSE))=TRUE,"错误","正确"),"正确")</f>
        <v>正确</v>
      </c>
      <c r="R145" s="124" t="str">
        <f>IF(OR(IFERROR(AND(H145&gt;=VLOOKUP(L145,受限情况!$A$3:$C$28,2,FALSE),H145&lt;=VLOOKUP(L145,受限情况!$A$3:$C$28,3,FALSE)),0),IFERROR(AND(H145&gt;=VLOOKUP(M145,受限情况!$A$3:$C$28,2,FALSE),H145&lt;=VLOOKUP(M145,受限情况!$A$3:$C$28,3,FALSE)),0),IFERROR(AND(H145&gt;=VLOOKUP(N145,受限情况!$A$3:$C$28,2,FALSE),H145&lt;=VLOOKUP(N145,受限情况!$A$3:$C$28,3,FALSE)),0),IFERROR(AND(H145&gt;=VLOOKUP(O145,受限情况!$A$3:$C$28,2,FALSE),H145&lt;=VLOOKUP(O145,受限情况!$A$3:$C$28,3,FALSE)),0))=TRUE,"错误","正确")</f>
        <v>正确</v>
      </c>
      <c r="S145" s="123" t="str">
        <f>IF((IF(ISERROR(VLOOKUP(J145,注销!I:I,1,FALSE)),0,1)+IF(ISERROR(VLOOKUP(J145,注销!J:J,1,FALSE)),0,1))&gt;0,"注销","没有")</f>
        <v>没有</v>
      </c>
      <c r="T145" s="123" t="str">
        <f>IF((IF(ISERROR(VLOOKUP(J145,注销!I:I,1,FALSE)),0,1)+IF(ISERROR(VLOOKUP(J145,注销!J:J,1,FALSE)),0,1))&gt;0,"注销","没有")</f>
        <v>没有</v>
      </c>
      <c r="U145" s="10" t="str">
        <f>IF(IF(ISERROR(VLOOKUP(J145,J$1:J144,1,FALSE)),0,1)+IF(ISERROR(VLOOKUP(J145,K$1:K144,1,FALSE)),0,1),"已有","没有")</f>
        <v>没有</v>
      </c>
      <c r="W145" s="9"/>
      <c r="X145" s="9"/>
      <c r="Y145" s="9"/>
    </row>
    <row r="146" spans="1:25" s="7" customFormat="1">
      <c r="A146" s="126">
        <v>143</v>
      </c>
      <c r="B146" s="126" t="s">
        <v>1324</v>
      </c>
      <c r="C146" s="56" t="s">
        <v>69</v>
      </c>
      <c r="D146" s="43" t="s">
        <v>479</v>
      </c>
      <c r="E146" s="18">
        <v>6</v>
      </c>
      <c r="F146" s="69">
        <v>40765</v>
      </c>
      <c r="G146" s="126" t="s">
        <v>657</v>
      </c>
      <c r="H146" s="68"/>
      <c r="I146" s="126"/>
      <c r="J146" s="137" t="str">
        <f t="shared" si="18"/>
        <v>天津天津-黄山</v>
      </c>
      <c r="K146" s="124" t="str">
        <f t="shared" si="19"/>
        <v>天津黄山-天津</v>
      </c>
      <c r="L146" s="167" t="str">
        <f t="shared" si="20"/>
        <v>天津</v>
      </c>
      <c r="M146" s="167" t="str">
        <f t="shared" si="21"/>
        <v>黄山</v>
      </c>
      <c r="N146" s="167" t="str">
        <f t="shared" si="22"/>
        <v/>
      </c>
      <c r="O146" s="167" t="str">
        <f t="shared" si="23"/>
        <v/>
      </c>
      <c r="P146" s="167" t="str">
        <f>IF(ISERROR(OR(IFERROR(VLOOKUP(B146,受限情况!$G$3:$G$30,1,FALSE),0),IFERROR(VLOOKUP(L146,受限情况!$A$3:$A$28,1,FALSE),0),IFERROR(VLOOKUP(M146,受限情况!$A$3:$A$28,1,FALSE),0),IFERROR(VLOOKUP(N146,受限情况!$A$3:$A$28,1,FALSE),0),IFERROR(VLOOKUP(O146,受限情况!$A$3:$A$28,1,FALSE),0))),"受限","不限")</f>
        <v>不限</v>
      </c>
      <c r="Q146" s="122" t="str">
        <f>IFERROR(IF(AND(H146&gt;=VLOOKUP(B146,受限情况!$G$3:$I$28,2,FALSE),H146&lt;=VLOOKUP(B146,受限情况!$G$3:$I$28,3,FALSE))=TRUE,"错误","正确"),"正确")</f>
        <v>正确</v>
      </c>
      <c r="R146" s="124" t="str">
        <f>IF(OR(IFERROR(AND(H146&gt;=VLOOKUP(L146,受限情况!$A$3:$C$28,2,FALSE),H146&lt;=VLOOKUP(L146,受限情况!$A$3:$C$28,3,FALSE)),0),IFERROR(AND(H146&gt;=VLOOKUP(M146,受限情况!$A$3:$C$28,2,FALSE),H146&lt;=VLOOKUP(M146,受限情况!$A$3:$C$28,3,FALSE)),0),IFERROR(AND(H146&gt;=VLOOKUP(N146,受限情况!$A$3:$C$28,2,FALSE),H146&lt;=VLOOKUP(N146,受限情况!$A$3:$C$28,3,FALSE)),0),IFERROR(AND(H146&gt;=VLOOKUP(O146,受限情况!$A$3:$C$28,2,FALSE),H146&lt;=VLOOKUP(O146,受限情况!$A$3:$C$28,3,FALSE)),0))=TRUE,"错误","正确")</f>
        <v>正确</v>
      </c>
      <c r="S146" s="123" t="str">
        <f>IF((IF(ISERROR(VLOOKUP(J146,注销!I:I,1,FALSE)),0,1)+IF(ISERROR(VLOOKUP(J146,注销!J:J,1,FALSE)),0,1))&gt;0,"注销","没有")</f>
        <v>注销</v>
      </c>
      <c r="T146" s="123" t="str">
        <f>IF((IF(ISERROR(VLOOKUP(J146,注销!I:I,1,FALSE)),0,1)+IF(ISERROR(VLOOKUP(J146,注销!J:J,1,FALSE)),0,1))&gt;0,"注销","没有")</f>
        <v>注销</v>
      </c>
      <c r="U146" s="10" t="str">
        <f>IF(IF(ISERROR(VLOOKUP(J146,J$1:J145,1,FALSE)),0,1)+IF(ISERROR(VLOOKUP(J146,K$1:K145,1,FALSE)),0,1),"已有","没有")</f>
        <v>没有</v>
      </c>
      <c r="W146" s="9"/>
      <c r="X146" s="9"/>
      <c r="Y146" s="9"/>
    </row>
    <row r="147" spans="1:25" s="7" customFormat="1">
      <c r="A147" s="126">
        <v>144</v>
      </c>
      <c r="B147" s="126" t="s">
        <v>1329</v>
      </c>
      <c r="C147" s="56" t="s">
        <v>514</v>
      </c>
      <c r="D147" s="43" t="s">
        <v>479</v>
      </c>
      <c r="E147" s="18">
        <v>14</v>
      </c>
      <c r="F147" s="69">
        <v>40756</v>
      </c>
      <c r="G147" s="126" t="s">
        <v>658</v>
      </c>
      <c r="H147" s="68"/>
      <c r="I147" s="126"/>
      <c r="J147" s="137" t="str">
        <f t="shared" si="18"/>
        <v>河北石家庄-鄂尔多斯</v>
      </c>
      <c r="K147" s="124" t="str">
        <f t="shared" si="19"/>
        <v>河北鄂尔多斯-石家庄</v>
      </c>
      <c r="L147" s="167" t="str">
        <f t="shared" si="20"/>
        <v>石家庄</v>
      </c>
      <c r="M147" s="167" t="str">
        <f t="shared" si="21"/>
        <v>鄂尔多斯</v>
      </c>
      <c r="N147" s="167" t="str">
        <f t="shared" si="22"/>
        <v/>
      </c>
      <c r="O147" s="167" t="str">
        <f t="shared" si="23"/>
        <v/>
      </c>
      <c r="P147" s="167" t="str">
        <f>IF(ISERROR(OR(IFERROR(VLOOKUP(B147,受限情况!$G$3:$G$30,1,FALSE),0),IFERROR(VLOOKUP(L147,受限情况!$A$3:$A$28,1,FALSE),0),IFERROR(VLOOKUP(M147,受限情况!$A$3:$A$28,1,FALSE),0),IFERROR(VLOOKUP(N147,受限情况!$A$3:$A$28,1,FALSE),0),IFERROR(VLOOKUP(O147,受限情况!$A$3:$A$28,1,FALSE),0))),"受限","不限")</f>
        <v>不限</v>
      </c>
      <c r="Q147" s="122" t="str">
        <f>IFERROR(IF(AND(H147&gt;=VLOOKUP(B147,受限情况!$G$3:$I$28,2,FALSE),H147&lt;=VLOOKUP(B147,受限情况!$G$3:$I$28,3,FALSE))=TRUE,"错误","正确"),"正确")</f>
        <v>正确</v>
      </c>
      <c r="R147" s="124" t="str">
        <f>IF(OR(IFERROR(AND(H147&gt;=VLOOKUP(L147,受限情况!$A$3:$C$28,2,FALSE),H147&lt;=VLOOKUP(L147,受限情况!$A$3:$C$28,3,FALSE)),0),IFERROR(AND(H147&gt;=VLOOKUP(M147,受限情况!$A$3:$C$28,2,FALSE),H147&lt;=VLOOKUP(M147,受限情况!$A$3:$C$28,3,FALSE)),0),IFERROR(AND(H147&gt;=VLOOKUP(N147,受限情况!$A$3:$C$28,2,FALSE),H147&lt;=VLOOKUP(N147,受限情况!$A$3:$C$28,3,FALSE)),0),IFERROR(AND(H147&gt;=VLOOKUP(O147,受限情况!$A$3:$C$28,2,FALSE),H147&lt;=VLOOKUP(O147,受限情况!$A$3:$C$28,3,FALSE)),0))=TRUE,"错误","正确")</f>
        <v>正确</v>
      </c>
      <c r="S147" s="123" t="str">
        <f>IF((IF(ISERROR(VLOOKUP(J147,注销!I:I,1,FALSE)),0,1)+IF(ISERROR(VLOOKUP(J147,注销!J:J,1,FALSE)),0,1))&gt;0,"注销","没有")</f>
        <v>注销</v>
      </c>
      <c r="T147" s="123" t="str">
        <f>IF((IF(ISERROR(VLOOKUP(J147,注销!I:I,1,FALSE)),0,1)+IF(ISERROR(VLOOKUP(J147,注销!J:J,1,FALSE)),0,1))&gt;0,"注销","没有")</f>
        <v>注销</v>
      </c>
      <c r="U147" s="10" t="str">
        <f>IF(IF(ISERROR(VLOOKUP(J147,J$1:J146,1,FALSE)),0,1)+IF(ISERROR(VLOOKUP(J147,K$1:K146,1,FALSE)),0,1),"已有","没有")</f>
        <v>没有</v>
      </c>
      <c r="W147" s="9"/>
      <c r="X147" s="9"/>
      <c r="Y147" s="9"/>
    </row>
    <row r="148" spans="1:25" s="7" customFormat="1">
      <c r="A148" s="126">
        <v>145</v>
      </c>
      <c r="B148" s="126" t="s">
        <v>1325</v>
      </c>
      <c r="C148" s="56" t="s">
        <v>574</v>
      </c>
      <c r="D148" s="43" t="s">
        <v>479</v>
      </c>
      <c r="E148" s="18">
        <v>14</v>
      </c>
      <c r="F148" s="69">
        <v>40787</v>
      </c>
      <c r="G148" s="126" t="s">
        <v>659</v>
      </c>
      <c r="H148" s="68"/>
      <c r="I148" s="126"/>
      <c r="J148" s="137" t="str">
        <f t="shared" si="18"/>
        <v>春秋石家庄-重庆</v>
      </c>
      <c r="K148" s="124" t="str">
        <f t="shared" si="19"/>
        <v>春秋重庆-石家庄</v>
      </c>
      <c r="L148" s="167" t="str">
        <f t="shared" si="20"/>
        <v>石家庄</v>
      </c>
      <c r="M148" s="167" t="str">
        <f t="shared" si="21"/>
        <v>重庆</v>
      </c>
      <c r="N148" s="167" t="str">
        <f t="shared" si="22"/>
        <v/>
      </c>
      <c r="O148" s="167" t="str">
        <f t="shared" si="23"/>
        <v/>
      </c>
      <c r="P148" s="167" t="str">
        <f>IF(ISERROR(OR(IFERROR(VLOOKUP(B148,受限情况!$G$3:$G$30,1,FALSE),0),IFERROR(VLOOKUP(L148,受限情况!$A$3:$A$28,1,FALSE),0),IFERROR(VLOOKUP(M148,受限情况!$A$3:$A$28,1,FALSE),0),IFERROR(VLOOKUP(N148,受限情况!$A$3:$A$28,1,FALSE),0),IFERROR(VLOOKUP(O148,受限情况!$A$3:$A$28,1,FALSE),0))),"受限","不限")</f>
        <v>不限</v>
      </c>
      <c r="Q148" s="122" t="str">
        <f>IFERROR(IF(AND(H148&gt;=VLOOKUP(B148,受限情况!$G$3:$I$28,2,FALSE),H148&lt;=VLOOKUP(B148,受限情况!$G$3:$I$28,3,FALSE))=TRUE,"错误","正确"),"正确")</f>
        <v>正确</v>
      </c>
      <c r="R148" s="124" t="str">
        <f>IF(OR(IFERROR(AND(H148&gt;=VLOOKUP(L148,受限情况!$A$3:$C$28,2,FALSE),H148&lt;=VLOOKUP(L148,受限情况!$A$3:$C$28,3,FALSE)),0),IFERROR(AND(H148&gt;=VLOOKUP(M148,受限情况!$A$3:$C$28,2,FALSE),H148&lt;=VLOOKUP(M148,受限情况!$A$3:$C$28,3,FALSE)),0),IFERROR(AND(H148&gt;=VLOOKUP(N148,受限情况!$A$3:$C$28,2,FALSE),H148&lt;=VLOOKUP(N148,受限情况!$A$3:$C$28,3,FALSE)),0),IFERROR(AND(H148&gt;=VLOOKUP(O148,受限情况!$A$3:$C$28,2,FALSE),H148&lt;=VLOOKUP(O148,受限情况!$A$3:$C$28,3,FALSE)),0))=TRUE,"错误","正确")</f>
        <v>正确</v>
      </c>
      <c r="S148" s="123" t="str">
        <f>IF((IF(ISERROR(VLOOKUP(J148,注销!I:I,1,FALSE)),0,1)+IF(ISERROR(VLOOKUP(J148,注销!J:J,1,FALSE)),0,1))&gt;0,"注销","没有")</f>
        <v>没有</v>
      </c>
      <c r="T148" s="123" t="str">
        <f>IF((IF(ISERROR(VLOOKUP(J148,注销!I:I,1,FALSE)),0,1)+IF(ISERROR(VLOOKUP(J148,注销!J:J,1,FALSE)),0,1))&gt;0,"注销","没有")</f>
        <v>没有</v>
      </c>
      <c r="U148" s="10" t="str">
        <f>IF(IF(ISERROR(VLOOKUP(J148,J$1:J147,1,FALSE)),0,1)+IF(ISERROR(VLOOKUP(J148,K$1:K147,1,FALSE)),0,1),"已有","没有")</f>
        <v>没有</v>
      </c>
      <c r="W148" s="9"/>
      <c r="X148" s="9"/>
      <c r="Y148" s="9"/>
    </row>
    <row r="149" spans="1:25" s="7" customFormat="1">
      <c r="A149" s="126">
        <v>146</v>
      </c>
      <c r="B149" s="126" t="s">
        <v>484</v>
      </c>
      <c r="C149" s="56" t="s">
        <v>53</v>
      </c>
      <c r="D149" s="42" t="s">
        <v>479</v>
      </c>
      <c r="E149" s="126">
        <v>6</v>
      </c>
      <c r="F149" s="68">
        <v>40815</v>
      </c>
      <c r="G149" s="126" t="s">
        <v>660</v>
      </c>
      <c r="H149" s="68"/>
      <c r="I149" s="126"/>
      <c r="J149" s="137" t="str">
        <f t="shared" si="18"/>
        <v>厦航天津-郑州-三亚</v>
      </c>
      <c r="K149" s="124" t="str">
        <f t="shared" si="19"/>
        <v>厦航三亚-郑州-天津</v>
      </c>
      <c r="L149" s="167" t="str">
        <f t="shared" si="20"/>
        <v>天津</v>
      </c>
      <c r="M149" s="167" t="str">
        <f t="shared" si="21"/>
        <v>郑州</v>
      </c>
      <c r="N149" s="167" t="str">
        <f t="shared" si="22"/>
        <v>三亚</v>
      </c>
      <c r="O149" s="167" t="str">
        <f t="shared" si="23"/>
        <v/>
      </c>
      <c r="P149" s="167" t="str">
        <f>IF(ISERROR(OR(IFERROR(VLOOKUP(B149,受限情况!$G$3:$G$30,1,FALSE),0),IFERROR(VLOOKUP(L149,受限情况!$A$3:$A$28,1,FALSE),0),IFERROR(VLOOKUP(M149,受限情况!$A$3:$A$28,1,FALSE),0),IFERROR(VLOOKUP(N149,受限情况!$A$3:$A$28,1,FALSE),0),IFERROR(VLOOKUP(O149,受限情况!$A$3:$A$28,1,FALSE),0))),"受限","不限")</f>
        <v>不限</v>
      </c>
      <c r="Q149" s="122" t="str">
        <f>IFERROR(IF(AND(H149&gt;=VLOOKUP(B149,受限情况!$G$3:$I$28,2,FALSE),H149&lt;=VLOOKUP(B149,受限情况!$G$3:$I$28,3,FALSE))=TRUE,"错误","正确"),"正确")</f>
        <v>正确</v>
      </c>
      <c r="R149" s="124" t="str">
        <f>IF(OR(IFERROR(AND(H149&gt;=VLOOKUP(L149,受限情况!$A$3:$C$28,2,FALSE),H149&lt;=VLOOKUP(L149,受限情况!$A$3:$C$28,3,FALSE)),0),IFERROR(AND(H149&gt;=VLOOKUP(M149,受限情况!$A$3:$C$28,2,FALSE),H149&lt;=VLOOKUP(M149,受限情况!$A$3:$C$28,3,FALSE)),0),IFERROR(AND(H149&gt;=VLOOKUP(N149,受限情况!$A$3:$C$28,2,FALSE),H149&lt;=VLOOKUP(N149,受限情况!$A$3:$C$28,3,FALSE)),0),IFERROR(AND(H149&gt;=VLOOKUP(O149,受限情况!$A$3:$C$28,2,FALSE),H149&lt;=VLOOKUP(O149,受限情况!$A$3:$C$28,3,FALSE)),0))=TRUE,"错误","正确")</f>
        <v>正确</v>
      </c>
      <c r="S149" s="123" t="str">
        <f>IF((IF(ISERROR(VLOOKUP(J149,注销!I:I,1,FALSE)),0,1)+IF(ISERROR(VLOOKUP(J149,注销!J:J,1,FALSE)),0,1))&gt;0,"注销","没有")</f>
        <v>注销</v>
      </c>
      <c r="T149" s="123" t="str">
        <f>IF((IF(ISERROR(VLOOKUP(J149,注销!I:I,1,FALSE)),0,1)+IF(ISERROR(VLOOKUP(J149,注销!J:J,1,FALSE)),0,1))&gt;0,"注销","没有")</f>
        <v>注销</v>
      </c>
      <c r="U149" s="10" t="str">
        <f>IF(IF(ISERROR(VLOOKUP(J149,J$1:J148,1,FALSE)),0,1)+IF(ISERROR(VLOOKUP(J149,K$1:K148,1,FALSE)),0,1),"已有","没有")</f>
        <v>没有</v>
      </c>
      <c r="W149" s="9"/>
      <c r="X149" s="9"/>
      <c r="Y149" s="9"/>
    </row>
    <row r="150" spans="1:25" s="7" customFormat="1">
      <c r="A150" s="126">
        <v>147</v>
      </c>
      <c r="B150" s="126" t="s">
        <v>486</v>
      </c>
      <c r="C150" s="56" t="s">
        <v>1362</v>
      </c>
      <c r="D150" s="42" t="s">
        <v>479</v>
      </c>
      <c r="E150" s="126">
        <v>14</v>
      </c>
      <c r="F150" s="68">
        <v>40846</v>
      </c>
      <c r="G150" s="126" t="s">
        <v>661</v>
      </c>
      <c r="H150" s="68"/>
      <c r="I150" s="126"/>
      <c r="J150" s="137" t="str">
        <f t="shared" si="18"/>
        <v>中联航北京南苑-大同</v>
      </c>
      <c r="K150" s="124" t="str">
        <f t="shared" si="19"/>
        <v>中联航大同-北京南苑</v>
      </c>
      <c r="L150" s="167" t="str">
        <f t="shared" si="20"/>
        <v>北京南苑</v>
      </c>
      <c r="M150" s="167" t="str">
        <f t="shared" si="21"/>
        <v>大同</v>
      </c>
      <c r="N150" s="167" t="str">
        <f t="shared" si="22"/>
        <v/>
      </c>
      <c r="O150" s="167" t="str">
        <f t="shared" si="23"/>
        <v/>
      </c>
      <c r="P150" s="167" t="str">
        <f>IF(ISERROR(OR(IFERROR(VLOOKUP(B150,受限情况!$G$3:$G$30,1,FALSE),0),IFERROR(VLOOKUP(L150,受限情况!$A$3:$A$28,1,FALSE),0),IFERROR(VLOOKUP(M150,受限情况!$A$3:$A$28,1,FALSE),0),IFERROR(VLOOKUP(N150,受限情况!$A$3:$A$28,1,FALSE),0),IFERROR(VLOOKUP(O150,受限情况!$A$3:$A$28,1,FALSE),0))),"受限","不限")</f>
        <v>不限</v>
      </c>
      <c r="Q150" s="122" t="str">
        <f>IFERROR(IF(AND(H150&gt;=VLOOKUP(B150,受限情况!$G$3:$I$28,2,FALSE),H150&lt;=VLOOKUP(B150,受限情况!$G$3:$I$28,3,FALSE))=TRUE,"错误","正确"),"正确")</f>
        <v>正确</v>
      </c>
      <c r="R150" s="124" t="str">
        <f>IF(OR(IFERROR(AND(H150&gt;=VLOOKUP(L150,受限情况!$A$3:$C$28,2,FALSE),H150&lt;=VLOOKUP(L150,受限情况!$A$3:$C$28,3,FALSE)),0),IFERROR(AND(H150&gt;=VLOOKUP(M150,受限情况!$A$3:$C$28,2,FALSE),H150&lt;=VLOOKUP(M150,受限情况!$A$3:$C$28,3,FALSE)),0),IFERROR(AND(H150&gt;=VLOOKUP(N150,受限情况!$A$3:$C$28,2,FALSE),H150&lt;=VLOOKUP(N150,受限情况!$A$3:$C$28,3,FALSE)),0),IFERROR(AND(H150&gt;=VLOOKUP(O150,受限情况!$A$3:$C$28,2,FALSE),H150&lt;=VLOOKUP(O150,受限情况!$A$3:$C$28,3,FALSE)),0))=TRUE,"错误","正确")</f>
        <v>正确</v>
      </c>
      <c r="S150" s="123" t="str">
        <f>IF((IF(ISERROR(VLOOKUP(J150,注销!I:I,1,FALSE)),0,1)+IF(ISERROR(VLOOKUP(J150,注销!J:J,1,FALSE)),0,1))&gt;0,"注销","没有")</f>
        <v>注销</v>
      </c>
      <c r="T150" s="123" t="str">
        <f>IF((IF(ISERROR(VLOOKUP(J150,注销!I:I,1,FALSE)),0,1)+IF(ISERROR(VLOOKUP(J150,注销!J:J,1,FALSE)),0,1))&gt;0,"注销","没有")</f>
        <v>注销</v>
      </c>
      <c r="U150" s="10" t="str">
        <f>IF(IF(ISERROR(VLOOKUP(J150,J$1:J149,1,FALSE)),0,1)+IF(ISERROR(VLOOKUP(J150,K$1:K149,1,FALSE)),0,1),"已有","没有")</f>
        <v>没有</v>
      </c>
      <c r="W150" s="9"/>
      <c r="X150" s="9"/>
      <c r="Y150" s="9"/>
    </row>
    <row r="151" spans="1:25" s="7" customFormat="1">
      <c r="A151" s="126">
        <v>148</v>
      </c>
      <c r="B151" s="126" t="s">
        <v>486</v>
      </c>
      <c r="C151" s="56" t="s">
        <v>1363</v>
      </c>
      <c r="D151" s="42" t="s">
        <v>479</v>
      </c>
      <c r="E151" s="126">
        <v>14</v>
      </c>
      <c r="F151" s="68">
        <v>40846</v>
      </c>
      <c r="G151" s="126" t="s">
        <v>662</v>
      </c>
      <c r="H151" s="68"/>
      <c r="I151" s="126"/>
      <c r="J151" s="137" t="str">
        <f t="shared" si="18"/>
        <v>中联航北京南苑-乌海</v>
      </c>
      <c r="K151" s="124" t="str">
        <f t="shared" si="19"/>
        <v>中联航乌海-北京南苑</v>
      </c>
      <c r="L151" s="167" t="str">
        <f t="shared" si="20"/>
        <v>北京南苑</v>
      </c>
      <c r="M151" s="167" t="str">
        <f t="shared" si="21"/>
        <v>乌海</v>
      </c>
      <c r="N151" s="167" t="str">
        <f t="shared" si="22"/>
        <v/>
      </c>
      <c r="O151" s="167" t="str">
        <f t="shared" si="23"/>
        <v/>
      </c>
      <c r="P151" s="167" t="str">
        <f>IF(ISERROR(OR(IFERROR(VLOOKUP(B151,受限情况!$G$3:$G$30,1,FALSE),0),IFERROR(VLOOKUP(L151,受限情况!$A$3:$A$28,1,FALSE),0),IFERROR(VLOOKUP(M151,受限情况!$A$3:$A$28,1,FALSE),0),IFERROR(VLOOKUP(N151,受限情况!$A$3:$A$28,1,FALSE),0),IFERROR(VLOOKUP(O151,受限情况!$A$3:$A$28,1,FALSE),0))),"受限","不限")</f>
        <v>不限</v>
      </c>
      <c r="Q151" s="122" t="str">
        <f>IFERROR(IF(AND(H151&gt;=VLOOKUP(B151,受限情况!$G$3:$I$28,2,FALSE),H151&lt;=VLOOKUP(B151,受限情况!$G$3:$I$28,3,FALSE))=TRUE,"错误","正确"),"正确")</f>
        <v>正确</v>
      </c>
      <c r="R151" s="124" t="str">
        <f>IF(OR(IFERROR(AND(H151&gt;=VLOOKUP(L151,受限情况!$A$3:$C$28,2,FALSE),H151&lt;=VLOOKUP(L151,受限情况!$A$3:$C$28,3,FALSE)),0),IFERROR(AND(H151&gt;=VLOOKUP(M151,受限情况!$A$3:$C$28,2,FALSE),H151&lt;=VLOOKUP(M151,受限情况!$A$3:$C$28,3,FALSE)),0),IFERROR(AND(H151&gt;=VLOOKUP(N151,受限情况!$A$3:$C$28,2,FALSE),H151&lt;=VLOOKUP(N151,受限情况!$A$3:$C$28,3,FALSE)),0),IFERROR(AND(H151&gt;=VLOOKUP(O151,受限情况!$A$3:$C$28,2,FALSE),H151&lt;=VLOOKUP(O151,受限情况!$A$3:$C$28,3,FALSE)),0))=TRUE,"错误","正确")</f>
        <v>正确</v>
      </c>
      <c r="S151" s="123" t="str">
        <f>IF((IF(ISERROR(VLOOKUP(J151,注销!I:I,1,FALSE)),0,1)+IF(ISERROR(VLOOKUP(J151,注销!J:J,1,FALSE)),0,1))&gt;0,"注销","没有")</f>
        <v>没有</v>
      </c>
      <c r="T151" s="123" t="str">
        <f>IF((IF(ISERROR(VLOOKUP(J151,注销!I:I,1,FALSE)),0,1)+IF(ISERROR(VLOOKUP(J151,注销!J:J,1,FALSE)),0,1))&gt;0,"注销","没有")</f>
        <v>没有</v>
      </c>
      <c r="U151" s="10" t="str">
        <f>IF(IF(ISERROR(VLOOKUP(J151,J$1:J150,1,FALSE)),0,1)+IF(ISERROR(VLOOKUP(J151,K$1:K150,1,FALSE)),0,1),"已有","没有")</f>
        <v>没有</v>
      </c>
      <c r="W151" s="9"/>
      <c r="X151" s="9"/>
      <c r="Y151" s="9"/>
    </row>
    <row r="152" spans="1:25" s="7" customFormat="1">
      <c r="A152" s="126">
        <v>149</v>
      </c>
      <c r="B152" s="126" t="s">
        <v>1333</v>
      </c>
      <c r="C152" s="56" t="s">
        <v>1064</v>
      </c>
      <c r="D152" s="42" t="s">
        <v>490</v>
      </c>
      <c r="E152" s="126">
        <v>14</v>
      </c>
      <c r="F152" s="68">
        <v>40846</v>
      </c>
      <c r="G152" s="126" t="s">
        <v>663</v>
      </c>
      <c r="H152" s="68"/>
      <c r="I152" s="126"/>
      <c r="J152" s="137" t="str">
        <f t="shared" si="18"/>
        <v>首都包头-郑州-三亚</v>
      </c>
      <c r="K152" s="124" t="str">
        <f t="shared" si="19"/>
        <v>首都三亚-郑州-包头</v>
      </c>
      <c r="L152" s="167" t="str">
        <f t="shared" si="20"/>
        <v>包头</v>
      </c>
      <c r="M152" s="167" t="str">
        <f t="shared" si="21"/>
        <v>郑州</v>
      </c>
      <c r="N152" s="167" t="str">
        <f t="shared" si="22"/>
        <v>三亚</v>
      </c>
      <c r="O152" s="167" t="str">
        <f t="shared" si="23"/>
        <v/>
      </c>
      <c r="P152" s="167" t="str">
        <f>IF(ISERROR(OR(IFERROR(VLOOKUP(B152,受限情况!$G$3:$G$30,1,FALSE),0),IFERROR(VLOOKUP(L152,受限情况!$A$3:$A$28,1,FALSE),0),IFERROR(VLOOKUP(M152,受限情况!$A$3:$A$28,1,FALSE),0),IFERROR(VLOOKUP(N152,受限情况!$A$3:$A$28,1,FALSE),0),IFERROR(VLOOKUP(O152,受限情况!$A$3:$A$28,1,FALSE),0))),"受限","不限")</f>
        <v>不限</v>
      </c>
      <c r="Q152" s="122" t="str">
        <f>IFERROR(IF(AND(H152&gt;=VLOOKUP(B152,受限情况!$G$3:$I$28,2,FALSE),H152&lt;=VLOOKUP(B152,受限情况!$G$3:$I$28,3,FALSE))=TRUE,"错误","正确"),"正确")</f>
        <v>正确</v>
      </c>
      <c r="R152" s="124" t="str">
        <f>IF(OR(IFERROR(AND(H152&gt;=VLOOKUP(L152,受限情况!$A$3:$C$28,2,FALSE),H152&lt;=VLOOKUP(L152,受限情况!$A$3:$C$28,3,FALSE)),0),IFERROR(AND(H152&gt;=VLOOKUP(M152,受限情况!$A$3:$C$28,2,FALSE),H152&lt;=VLOOKUP(M152,受限情况!$A$3:$C$28,3,FALSE)),0),IFERROR(AND(H152&gt;=VLOOKUP(N152,受限情况!$A$3:$C$28,2,FALSE),H152&lt;=VLOOKUP(N152,受限情况!$A$3:$C$28,3,FALSE)),0),IFERROR(AND(H152&gt;=VLOOKUP(O152,受限情况!$A$3:$C$28,2,FALSE),H152&lt;=VLOOKUP(O152,受限情况!$A$3:$C$28,3,FALSE)),0))=TRUE,"错误","正确")</f>
        <v>正确</v>
      </c>
      <c r="S152" s="123" t="str">
        <f>IF((IF(ISERROR(VLOOKUP(J152,注销!I:I,1,FALSE)),0,1)+IF(ISERROR(VLOOKUP(J152,注销!J:J,1,FALSE)),0,1))&gt;0,"注销","没有")</f>
        <v>没有</v>
      </c>
      <c r="T152" s="123" t="str">
        <f>IF((IF(ISERROR(VLOOKUP(J152,注销!I:I,1,FALSE)),0,1)+IF(ISERROR(VLOOKUP(J152,注销!J:J,1,FALSE)),0,1))&gt;0,"注销","没有")</f>
        <v>没有</v>
      </c>
      <c r="U152" s="10" t="str">
        <f>IF(IF(ISERROR(VLOOKUP(J152,J$1:J151,1,FALSE)),0,1)+IF(ISERROR(VLOOKUP(J152,K$1:K151,1,FALSE)),0,1),"已有","没有")</f>
        <v>没有</v>
      </c>
      <c r="W152" s="9"/>
      <c r="X152" s="9"/>
      <c r="Y152" s="9"/>
    </row>
    <row r="153" spans="1:25" s="7" customFormat="1">
      <c r="A153" s="126">
        <v>150</v>
      </c>
      <c r="B153" s="126" t="s">
        <v>1324</v>
      </c>
      <c r="C153" s="56" t="s">
        <v>48</v>
      </c>
      <c r="D153" s="42" t="s">
        <v>479</v>
      </c>
      <c r="E153" s="126">
        <v>2</v>
      </c>
      <c r="F153" s="68">
        <v>40865</v>
      </c>
      <c r="G153" s="126" t="s">
        <v>664</v>
      </c>
      <c r="H153" s="68"/>
      <c r="I153" s="126"/>
      <c r="J153" s="137" t="str">
        <f t="shared" si="18"/>
        <v>天津鄂尔多斯-呼和浩特-二连浩特</v>
      </c>
      <c r="K153" s="124" t="str">
        <f t="shared" si="19"/>
        <v>天津二连浩特-呼和浩特-鄂尔多斯</v>
      </c>
      <c r="L153" s="167" t="str">
        <f t="shared" si="20"/>
        <v>鄂尔多斯</v>
      </c>
      <c r="M153" s="167" t="str">
        <f t="shared" si="21"/>
        <v>呼和浩特</v>
      </c>
      <c r="N153" s="167" t="str">
        <f t="shared" si="22"/>
        <v>二连浩特</v>
      </c>
      <c r="O153" s="167" t="str">
        <f t="shared" si="23"/>
        <v/>
      </c>
      <c r="P153" s="167" t="str">
        <f>IF(ISERROR(OR(IFERROR(VLOOKUP(B153,受限情况!$G$3:$G$30,1,FALSE),0),IFERROR(VLOOKUP(L153,受限情况!$A$3:$A$28,1,FALSE),0),IFERROR(VLOOKUP(M153,受限情况!$A$3:$A$28,1,FALSE),0),IFERROR(VLOOKUP(N153,受限情况!$A$3:$A$28,1,FALSE),0),IFERROR(VLOOKUP(O153,受限情况!$A$3:$A$28,1,FALSE),0))),"受限","不限")</f>
        <v>不限</v>
      </c>
      <c r="Q153" s="122" t="str">
        <f>IFERROR(IF(AND(H153&gt;=VLOOKUP(B153,受限情况!$G$3:$I$28,2,FALSE),H153&lt;=VLOOKUP(B153,受限情况!$G$3:$I$28,3,FALSE))=TRUE,"错误","正确"),"正确")</f>
        <v>正确</v>
      </c>
      <c r="R153" s="124" t="str">
        <f>IF(OR(IFERROR(AND(H153&gt;=VLOOKUP(L153,受限情况!$A$3:$C$28,2,FALSE),H153&lt;=VLOOKUP(L153,受限情况!$A$3:$C$28,3,FALSE)),0),IFERROR(AND(H153&gt;=VLOOKUP(M153,受限情况!$A$3:$C$28,2,FALSE),H153&lt;=VLOOKUP(M153,受限情况!$A$3:$C$28,3,FALSE)),0),IFERROR(AND(H153&gt;=VLOOKUP(N153,受限情况!$A$3:$C$28,2,FALSE),H153&lt;=VLOOKUP(N153,受限情况!$A$3:$C$28,3,FALSE)),0),IFERROR(AND(H153&gt;=VLOOKUP(O153,受限情况!$A$3:$C$28,2,FALSE),H153&lt;=VLOOKUP(O153,受限情况!$A$3:$C$28,3,FALSE)),0))=TRUE,"错误","正确")</f>
        <v>正确</v>
      </c>
      <c r="S153" s="123" t="str">
        <f>IF((IF(ISERROR(VLOOKUP(J153,注销!I:I,1,FALSE)),0,1)+IF(ISERROR(VLOOKUP(J153,注销!J:J,1,FALSE)),0,1))&gt;0,"注销","没有")</f>
        <v>注销</v>
      </c>
      <c r="T153" s="123" t="str">
        <f>IF((IF(ISERROR(VLOOKUP(J153,注销!I:I,1,FALSE)),0,1)+IF(ISERROR(VLOOKUP(J153,注销!J:J,1,FALSE)),0,1))&gt;0,"注销","没有")</f>
        <v>注销</v>
      </c>
      <c r="U153" s="10" t="str">
        <f>IF(IF(ISERROR(VLOOKUP(J153,J$1:J152,1,FALSE)),0,1)+IF(ISERROR(VLOOKUP(J153,K$1:K152,1,FALSE)),0,1),"已有","没有")</f>
        <v>没有</v>
      </c>
      <c r="W153" s="9"/>
      <c r="X153" s="9"/>
      <c r="Y153" s="9"/>
    </row>
    <row r="154" spans="1:25" s="7" customFormat="1">
      <c r="A154" s="126">
        <v>151</v>
      </c>
      <c r="B154" s="126" t="s">
        <v>1324</v>
      </c>
      <c r="C154" s="56" t="s">
        <v>1065</v>
      </c>
      <c r="D154" s="42" t="s">
        <v>479</v>
      </c>
      <c r="E154" s="126">
        <v>14</v>
      </c>
      <c r="F154" s="68">
        <v>40878</v>
      </c>
      <c r="G154" s="126" t="s">
        <v>665</v>
      </c>
      <c r="H154" s="68"/>
      <c r="I154" s="126"/>
      <c r="J154" s="137" t="str">
        <f t="shared" si="18"/>
        <v>天津鄂尔多斯-石家庄-海口</v>
      </c>
      <c r="K154" s="124" t="str">
        <f t="shared" si="19"/>
        <v>天津海口-石家庄-鄂尔多斯</v>
      </c>
      <c r="L154" s="167" t="str">
        <f t="shared" si="20"/>
        <v>鄂尔多斯</v>
      </c>
      <c r="M154" s="167" t="str">
        <f t="shared" si="21"/>
        <v>石家庄</v>
      </c>
      <c r="N154" s="167" t="str">
        <f t="shared" si="22"/>
        <v>海口</v>
      </c>
      <c r="O154" s="167" t="str">
        <f t="shared" si="23"/>
        <v/>
      </c>
      <c r="P154" s="167" t="str">
        <f>IF(ISERROR(OR(IFERROR(VLOOKUP(B154,受限情况!$G$3:$G$30,1,FALSE),0),IFERROR(VLOOKUP(L154,受限情况!$A$3:$A$28,1,FALSE),0),IFERROR(VLOOKUP(M154,受限情况!$A$3:$A$28,1,FALSE),0),IFERROR(VLOOKUP(N154,受限情况!$A$3:$A$28,1,FALSE),0),IFERROR(VLOOKUP(O154,受限情况!$A$3:$A$28,1,FALSE),0))),"受限","不限")</f>
        <v>不限</v>
      </c>
      <c r="Q154" s="122" t="str">
        <f>IFERROR(IF(AND(H154&gt;=VLOOKUP(B154,受限情况!$G$3:$I$28,2,FALSE),H154&lt;=VLOOKUP(B154,受限情况!$G$3:$I$28,3,FALSE))=TRUE,"错误","正确"),"正确")</f>
        <v>正确</v>
      </c>
      <c r="R154" s="124" t="str">
        <f>IF(OR(IFERROR(AND(H154&gt;=VLOOKUP(L154,受限情况!$A$3:$C$28,2,FALSE),H154&lt;=VLOOKUP(L154,受限情况!$A$3:$C$28,3,FALSE)),0),IFERROR(AND(H154&gt;=VLOOKUP(M154,受限情况!$A$3:$C$28,2,FALSE),H154&lt;=VLOOKUP(M154,受限情况!$A$3:$C$28,3,FALSE)),0),IFERROR(AND(H154&gt;=VLOOKUP(N154,受限情况!$A$3:$C$28,2,FALSE),H154&lt;=VLOOKUP(N154,受限情况!$A$3:$C$28,3,FALSE)),0),IFERROR(AND(H154&gt;=VLOOKUP(O154,受限情况!$A$3:$C$28,2,FALSE),H154&lt;=VLOOKUP(O154,受限情况!$A$3:$C$28,3,FALSE)),0))=TRUE,"错误","正确")</f>
        <v>正确</v>
      </c>
      <c r="S154" s="123" t="str">
        <f>IF((IF(ISERROR(VLOOKUP(J154,注销!I:I,1,FALSE)),0,1)+IF(ISERROR(VLOOKUP(J154,注销!J:J,1,FALSE)),0,1))&gt;0,"注销","没有")</f>
        <v>没有</v>
      </c>
      <c r="T154" s="123" t="str">
        <f>IF((IF(ISERROR(VLOOKUP(J154,注销!I:I,1,FALSE)),0,1)+IF(ISERROR(VLOOKUP(J154,注销!J:J,1,FALSE)),0,1))&gt;0,"注销","没有")</f>
        <v>没有</v>
      </c>
      <c r="U154" s="10" t="str">
        <f>IF(IF(ISERROR(VLOOKUP(J154,J$1:J153,1,FALSE)),0,1)+IF(ISERROR(VLOOKUP(J154,K$1:K153,1,FALSE)),0,1),"已有","没有")</f>
        <v>没有</v>
      </c>
      <c r="W154" s="9"/>
      <c r="X154" s="9"/>
      <c r="Y154" s="9"/>
    </row>
    <row r="155" spans="1:25" s="7" customFormat="1">
      <c r="A155" s="126">
        <v>152</v>
      </c>
      <c r="B155" s="126" t="s">
        <v>1350</v>
      </c>
      <c r="C155" s="56" t="s">
        <v>80</v>
      </c>
      <c r="D155" s="42" t="s">
        <v>479</v>
      </c>
      <c r="E155" s="126">
        <v>14</v>
      </c>
      <c r="F155" s="68">
        <v>40892</v>
      </c>
      <c r="G155" s="126" t="s">
        <v>666</v>
      </c>
      <c r="H155" s="68"/>
      <c r="I155" s="126"/>
      <c r="J155" s="137" t="str">
        <f t="shared" si="18"/>
        <v>幸福太原-包头</v>
      </c>
      <c r="K155" s="124" t="str">
        <f t="shared" si="19"/>
        <v>幸福包头-太原</v>
      </c>
      <c r="L155" s="167" t="str">
        <f t="shared" si="20"/>
        <v>太原</v>
      </c>
      <c r="M155" s="167" t="str">
        <f t="shared" si="21"/>
        <v>包头</v>
      </c>
      <c r="N155" s="167" t="str">
        <f t="shared" si="22"/>
        <v/>
      </c>
      <c r="O155" s="167" t="str">
        <f t="shared" si="23"/>
        <v/>
      </c>
      <c r="P155" s="167" t="str">
        <f>IF(ISERROR(OR(IFERROR(VLOOKUP(B155,受限情况!$G$3:$G$30,1,FALSE),0),IFERROR(VLOOKUP(L155,受限情况!$A$3:$A$28,1,FALSE),0),IFERROR(VLOOKUP(M155,受限情况!$A$3:$A$28,1,FALSE),0),IFERROR(VLOOKUP(N155,受限情况!$A$3:$A$28,1,FALSE),0),IFERROR(VLOOKUP(O155,受限情况!$A$3:$A$28,1,FALSE),0))),"受限","不限")</f>
        <v>不限</v>
      </c>
      <c r="Q155" s="122" t="str">
        <f>IFERROR(IF(AND(H155&gt;=VLOOKUP(B155,受限情况!$G$3:$I$28,2,FALSE),H155&lt;=VLOOKUP(B155,受限情况!$G$3:$I$28,3,FALSE))=TRUE,"错误","正确"),"正确")</f>
        <v>正确</v>
      </c>
      <c r="R155" s="124" t="str">
        <f>IF(OR(IFERROR(AND(H155&gt;=VLOOKUP(L155,受限情况!$A$3:$C$28,2,FALSE),H155&lt;=VLOOKUP(L155,受限情况!$A$3:$C$28,3,FALSE)),0),IFERROR(AND(H155&gt;=VLOOKUP(M155,受限情况!$A$3:$C$28,2,FALSE),H155&lt;=VLOOKUP(M155,受限情况!$A$3:$C$28,3,FALSE)),0),IFERROR(AND(H155&gt;=VLOOKUP(N155,受限情况!$A$3:$C$28,2,FALSE),H155&lt;=VLOOKUP(N155,受限情况!$A$3:$C$28,3,FALSE)),0),IFERROR(AND(H155&gt;=VLOOKUP(O155,受限情况!$A$3:$C$28,2,FALSE),H155&lt;=VLOOKUP(O155,受限情况!$A$3:$C$28,3,FALSE)),0))=TRUE,"错误","正确")</f>
        <v>正确</v>
      </c>
      <c r="S155" s="123" t="str">
        <f>IF((IF(ISERROR(VLOOKUP(J155,注销!I:I,1,FALSE)),0,1)+IF(ISERROR(VLOOKUP(J155,注销!J:J,1,FALSE)),0,1))&gt;0,"注销","没有")</f>
        <v>注销</v>
      </c>
      <c r="T155" s="123" t="str">
        <f>IF((IF(ISERROR(VLOOKUP(J155,注销!I:I,1,FALSE)),0,1)+IF(ISERROR(VLOOKUP(J155,注销!J:J,1,FALSE)),0,1))&gt;0,"注销","没有")</f>
        <v>注销</v>
      </c>
      <c r="U155" s="10" t="str">
        <f>IF(IF(ISERROR(VLOOKUP(J155,J$1:J154,1,FALSE)),0,1)+IF(ISERROR(VLOOKUP(J155,K$1:K154,1,FALSE)),0,1),"已有","没有")</f>
        <v>没有</v>
      </c>
      <c r="W155" s="9"/>
      <c r="X155" s="9"/>
      <c r="Y155" s="9"/>
    </row>
    <row r="156" spans="1:25" s="7" customFormat="1">
      <c r="A156" s="126">
        <v>153</v>
      </c>
      <c r="B156" s="126" t="s">
        <v>482</v>
      </c>
      <c r="C156" s="56" t="s">
        <v>491</v>
      </c>
      <c r="D156" s="42" t="s">
        <v>479</v>
      </c>
      <c r="E156" s="126">
        <v>14</v>
      </c>
      <c r="F156" s="68">
        <v>40846</v>
      </c>
      <c r="G156" s="126" t="s">
        <v>667</v>
      </c>
      <c r="H156" s="68"/>
      <c r="I156" s="126"/>
      <c r="J156" s="137" t="str">
        <f t="shared" si="18"/>
        <v>东航太原-三亚</v>
      </c>
      <c r="K156" s="124" t="str">
        <f t="shared" si="19"/>
        <v>东航三亚-太原</v>
      </c>
      <c r="L156" s="167" t="str">
        <f t="shared" si="20"/>
        <v>太原</v>
      </c>
      <c r="M156" s="167" t="str">
        <f t="shared" si="21"/>
        <v>三亚</v>
      </c>
      <c r="N156" s="167" t="str">
        <f t="shared" si="22"/>
        <v/>
      </c>
      <c r="O156" s="167" t="str">
        <f t="shared" si="23"/>
        <v/>
      </c>
      <c r="P156" s="167" t="str">
        <f>IF(ISERROR(OR(IFERROR(VLOOKUP(B156,受限情况!$G$3:$G$30,1,FALSE),0),IFERROR(VLOOKUP(L156,受限情况!$A$3:$A$28,1,FALSE),0),IFERROR(VLOOKUP(M156,受限情况!$A$3:$A$28,1,FALSE),0),IFERROR(VLOOKUP(N156,受限情况!$A$3:$A$28,1,FALSE),0),IFERROR(VLOOKUP(O156,受限情况!$A$3:$A$28,1,FALSE),0))),"受限","不限")</f>
        <v>不限</v>
      </c>
      <c r="Q156" s="122" t="str">
        <f>IFERROR(IF(AND(H156&gt;=VLOOKUP(B156,受限情况!$G$3:$I$28,2,FALSE),H156&lt;=VLOOKUP(B156,受限情况!$G$3:$I$28,3,FALSE))=TRUE,"错误","正确"),"正确")</f>
        <v>正确</v>
      </c>
      <c r="R156" s="124" t="str">
        <f>IF(OR(IFERROR(AND(H156&gt;=VLOOKUP(L156,受限情况!$A$3:$C$28,2,FALSE),H156&lt;=VLOOKUP(L156,受限情况!$A$3:$C$28,3,FALSE)),0),IFERROR(AND(H156&gt;=VLOOKUP(M156,受限情况!$A$3:$C$28,2,FALSE),H156&lt;=VLOOKUP(M156,受限情况!$A$3:$C$28,3,FALSE)),0),IFERROR(AND(H156&gt;=VLOOKUP(N156,受限情况!$A$3:$C$28,2,FALSE),H156&lt;=VLOOKUP(N156,受限情况!$A$3:$C$28,3,FALSE)),0),IFERROR(AND(H156&gt;=VLOOKUP(O156,受限情况!$A$3:$C$28,2,FALSE),H156&lt;=VLOOKUP(O156,受限情况!$A$3:$C$28,3,FALSE)),0))=TRUE,"错误","正确")</f>
        <v>正确</v>
      </c>
      <c r="S156" s="123" t="str">
        <f>IF((IF(ISERROR(VLOOKUP(J156,注销!I:I,1,FALSE)),0,1)+IF(ISERROR(VLOOKUP(J156,注销!J:J,1,FALSE)),0,1))&gt;0,"注销","没有")</f>
        <v>注销</v>
      </c>
      <c r="T156" s="123" t="str">
        <f>IF((IF(ISERROR(VLOOKUP(J156,注销!I:I,1,FALSE)),0,1)+IF(ISERROR(VLOOKUP(J156,注销!J:J,1,FALSE)),0,1))&gt;0,"注销","没有")</f>
        <v>注销</v>
      </c>
      <c r="U156" s="10" t="str">
        <f>IF(IF(ISERROR(VLOOKUP(J156,J$1:J155,1,FALSE)),0,1)+IF(ISERROR(VLOOKUP(J156,K$1:K155,1,FALSE)),0,1),"已有","没有")</f>
        <v>没有</v>
      </c>
      <c r="W156" s="9"/>
      <c r="X156" s="9"/>
      <c r="Y156" s="9"/>
    </row>
    <row r="157" spans="1:25" s="7" customFormat="1">
      <c r="A157" s="126">
        <v>154</v>
      </c>
      <c r="B157" s="126" t="s">
        <v>482</v>
      </c>
      <c r="C157" s="56" t="s">
        <v>492</v>
      </c>
      <c r="D157" s="42" t="s">
        <v>479</v>
      </c>
      <c r="E157" s="126">
        <v>6</v>
      </c>
      <c r="F157" s="68">
        <v>40846</v>
      </c>
      <c r="G157" s="126" t="s">
        <v>667</v>
      </c>
      <c r="H157" s="68"/>
      <c r="I157" s="126"/>
      <c r="J157" s="137" t="str">
        <f t="shared" si="18"/>
        <v>东航运城-武汉-福州</v>
      </c>
      <c r="K157" s="124" t="str">
        <f t="shared" si="19"/>
        <v>东航福州-武汉-运城</v>
      </c>
      <c r="L157" s="167" t="str">
        <f t="shared" si="20"/>
        <v>运城</v>
      </c>
      <c r="M157" s="167" t="str">
        <f t="shared" si="21"/>
        <v>武汉</v>
      </c>
      <c r="N157" s="167" t="str">
        <f t="shared" si="22"/>
        <v>福州</v>
      </c>
      <c r="O157" s="167" t="str">
        <f t="shared" si="23"/>
        <v/>
      </c>
      <c r="P157" s="167" t="str">
        <f>IF(ISERROR(OR(IFERROR(VLOOKUP(B157,受限情况!$G$3:$G$30,1,FALSE),0),IFERROR(VLOOKUP(L157,受限情况!$A$3:$A$28,1,FALSE),0),IFERROR(VLOOKUP(M157,受限情况!$A$3:$A$28,1,FALSE),0),IFERROR(VLOOKUP(N157,受限情况!$A$3:$A$28,1,FALSE),0),IFERROR(VLOOKUP(O157,受限情况!$A$3:$A$28,1,FALSE),0))),"受限","不限")</f>
        <v>不限</v>
      </c>
      <c r="Q157" s="122" t="str">
        <f>IFERROR(IF(AND(H157&gt;=VLOOKUP(B157,受限情况!$G$3:$I$28,2,FALSE),H157&lt;=VLOOKUP(B157,受限情况!$G$3:$I$28,3,FALSE))=TRUE,"错误","正确"),"正确")</f>
        <v>正确</v>
      </c>
      <c r="R157" s="124" t="str">
        <f>IF(OR(IFERROR(AND(H157&gt;=VLOOKUP(L157,受限情况!$A$3:$C$28,2,FALSE),H157&lt;=VLOOKUP(L157,受限情况!$A$3:$C$28,3,FALSE)),0),IFERROR(AND(H157&gt;=VLOOKUP(M157,受限情况!$A$3:$C$28,2,FALSE),H157&lt;=VLOOKUP(M157,受限情况!$A$3:$C$28,3,FALSE)),0),IFERROR(AND(H157&gt;=VLOOKUP(N157,受限情况!$A$3:$C$28,2,FALSE),H157&lt;=VLOOKUP(N157,受限情况!$A$3:$C$28,3,FALSE)),0),IFERROR(AND(H157&gt;=VLOOKUP(O157,受限情况!$A$3:$C$28,2,FALSE),H157&lt;=VLOOKUP(O157,受限情况!$A$3:$C$28,3,FALSE)),0))=TRUE,"错误","正确")</f>
        <v>正确</v>
      </c>
      <c r="S157" s="123" t="str">
        <f>IF((IF(ISERROR(VLOOKUP(J157,注销!I:I,1,FALSE)),0,1)+IF(ISERROR(VLOOKUP(J157,注销!J:J,1,FALSE)),0,1))&gt;0,"注销","没有")</f>
        <v>注销</v>
      </c>
      <c r="T157" s="123" t="str">
        <f>IF((IF(ISERROR(VLOOKUP(J157,注销!I:I,1,FALSE)),0,1)+IF(ISERROR(VLOOKUP(J157,注销!J:J,1,FALSE)),0,1))&gt;0,"注销","没有")</f>
        <v>注销</v>
      </c>
      <c r="U157" s="10" t="str">
        <f>IF(IF(ISERROR(VLOOKUP(J157,J$1:J156,1,FALSE)),0,1)+IF(ISERROR(VLOOKUP(J157,K$1:K156,1,FALSE)),0,1),"已有","没有")</f>
        <v>没有</v>
      </c>
      <c r="W157" s="9"/>
      <c r="X157" s="9"/>
      <c r="Y157" s="9"/>
    </row>
    <row r="158" spans="1:25" s="7" customFormat="1">
      <c r="A158" s="126">
        <v>155</v>
      </c>
      <c r="B158" s="126" t="s">
        <v>483</v>
      </c>
      <c r="C158" s="56" t="s">
        <v>526</v>
      </c>
      <c r="D158" s="42" t="s">
        <v>479</v>
      </c>
      <c r="E158" s="126">
        <v>6</v>
      </c>
      <c r="F158" s="68">
        <v>40918</v>
      </c>
      <c r="G158" s="126" t="s">
        <v>668</v>
      </c>
      <c r="H158" s="68"/>
      <c r="I158" s="126"/>
      <c r="J158" s="137" t="str">
        <f t="shared" si="18"/>
        <v>海航天津-大连</v>
      </c>
      <c r="K158" s="124" t="str">
        <f t="shared" si="19"/>
        <v>海航大连-天津</v>
      </c>
      <c r="L158" s="167" t="str">
        <f t="shared" si="20"/>
        <v>天津</v>
      </c>
      <c r="M158" s="167" t="str">
        <f t="shared" si="21"/>
        <v>大连</v>
      </c>
      <c r="N158" s="167" t="str">
        <f t="shared" si="22"/>
        <v/>
      </c>
      <c r="O158" s="167" t="str">
        <f t="shared" si="23"/>
        <v/>
      </c>
      <c r="P158" s="167" t="str">
        <f>IF(ISERROR(OR(IFERROR(VLOOKUP(B158,受限情况!$G$3:$G$30,1,FALSE),0),IFERROR(VLOOKUP(L158,受限情况!$A$3:$A$28,1,FALSE),0),IFERROR(VLOOKUP(M158,受限情况!$A$3:$A$28,1,FALSE),0),IFERROR(VLOOKUP(N158,受限情况!$A$3:$A$28,1,FALSE),0),IFERROR(VLOOKUP(O158,受限情况!$A$3:$A$28,1,FALSE),0))),"受限","不限")</f>
        <v>受限</v>
      </c>
      <c r="Q158" s="122" t="str">
        <f>IFERROR(IF(AND(H158&gt;=VLOOKUP(B158,受限情况!$G$3:$I$28,2,FALSE),H158&lt;=VLOOKUP(B158,受限情况!$G$3:$I$28,3,FALSE))=TRUE,"错误","正确"),"正确")</f>
        <v>正确</v>
      </c>
      <c r="R158" s="124" t="str">
        <f>IF(OR(IFERROR(AND(H158&gt;=VLOOKUP(L158,受限情况!$A$3:$C$28,2,FALSE),H158&lt;=VLOOKUP(L158,受限情况!$A$3:$C$28,3,FALSE)),0),IFERROR(AND(H158&gt;=VLOOKUP(M158,受限情况!$A$3:$C$28,2,FALSE),H158&lt;=VLOOKUP(M158,受限情况!$A$3:$C$28,3,FALSE)),0),IFERROR(AND(H158&gt;=VLOOKUP(N158,受限情况!$A$3:$C$28,2,FALSE),H158&lt;=VLOOKUP(N158,受限情况!$A$3:$C$28,3,FALSE)),0),IFERROR(AND(H158&gt;=VLOOKUP(O158,受限情况!$A$3:$C$28,2,FALSE),H158&lt;=VLOOKUP(O158,受限情况!$A$3:$C$28,3,FALSE)),0))=TRUE,"错误","正确")</f>
        <v>正确</v>
      </c>
      <c r="S158" s="123" t="str">
        <f>IF((IF(ISERROR(VLOOKUP(J158,注销!I:I,1,FALSE)),0,1)+IF(ISERROR(VLOOKUP(J158,注销!J:J,1,FALSE)),0,1))&gt;0,"注销","没有")</f>
        <v>注销</v>
      </c>
      <c r="T158" s="123" t="str">
        <f>IF((IF(ISERROR(VLOOKUP(J158,注销!I:I,1,FALSE)),0,1)+IF(ISERROR(VLOOKUP(J158,注销!J:J,1,FALSE)),0,1))&gt;0,"注销","没有")</f>
        <v>注销</v>
      </c>
      <c r="U158" s="10" t="str">
        <f>IF(IF(ISERROR(VLOOKUP(J158,J$1:J157,1,FALSE)),0,1)+IF(ISERROR(VLOOKUP(J158,K$1:K157,1,FALSE)),0,1),"已有","没有")</f>
        <v>没有</v>
      </c>
      <c r="W158" s="9"/>
      <c r="X158" s="9"/>
      <c r="Y158" s="9"/>
    </row>
    <row r="159" spans="1:25" s="7" customFormat="1">
      <c r="A159" s="126">
        <v>156</v>
      </c>
      <c r="B159" s="126" t="s">
        <v>1324</v>
      </c>
      <c r="C159" s="56" t="s">
        <v>1066</v>
      </c>
      <c r="D159" s="42" t="s">
        <v>479</v>
      </c>
      <c r="E159" s="126">
        <v>14</v>
      </c>
      <c r="F159" s="68">
        <v>40846</v>
      </c>
      <c r="G159" s="126" t="s">
        <v>669</v>
      </c>
      <c r="H159" s="68"/>
      <c r="I159" s="25" t="s">
        <v>493</v>
      </c>
      <c r="J159" s="137" t="str">
        <f t="shared" si="18"/>
        <v>天津天津-青岛-福州</v>
      </c>
      <c r="K159" s="124" t="str">
        <f t="shared" si="19"/>
        <v>天津福州-青岛-天津</v>
      </c>
      <c r="L159" s="167" t="str">
        <f t="shared" si="20"/>
        <v>天津</v>
      </c>
      <c r="M159" s="167" t="str">
        <f t="shared" si="21"/>
        <v>青岛</v>
      </c>
      <c r="N159" s="167" t="str">
        <f t="shared" si="22"/>
        <v>福州</v>
      </c>
      <c r="O159" s="167" t="str">
        <f t="shared" si="23"/>
        <v/>
      </c>
      <c r="P159" s="167" t="str">
        <f>IF(ISERROR(OR(IFERROR(VLOOKUP(B159,受限情况!$G$3:$G$30,1,FALSE),0),IFERROR(VLOOKUP(L159,受限情况!$A$3:$A$28,1,FALSE),0),IFERROR(VLOOKUP(M159,受限情况!$A$3:$A$28,1,FALSE),0),IFERROR(VLOOKUP(N159,受限情况!$A$3:$A$28,1,FALSE),0),IFERROR(VLOOKUP(O159,受限情况!$A$3:$A$28,1,FALSE),0))),"受限","不限")</f>
        <v>不限</v>
      </c>
      <c r="Q159" s="122" t="str">
        <f>IFERROR(IF(AND(H159&gt;=VLOOKUP(B159,受限情况!$G$3:$I$28,2,FALSE),H159&lt;=VLOOKUP(B159,受限情况!$G$3:$I$28,3,FALSE))=TRUE,"错误","正确"),"正确")</f>
        <v>正确</v>
      </c>
      <c r="R159" s="124" t="str">
        <f>IF(OR(IFERROR(AND(H159&gt;=VLOOKUP(L159,受限情况!$A$3:$C$28,2,FALSE),H159&lt;=VLOOKUP(L159,受限情况!$A$3:$C$28,3,FALSE)),0),IFERROR(AND(H159&gt;=VLOOKUP(M159,受限情况!$A$3:$C$28,2,FALSE),H159&lt;=VLOOKUP(M159,受限情况!$A$3:$C$28,3,FALSE)),0),IFERROR(AND(H159&gt;=VLOOKUP(N159,受限情况!$A$3:$C$28,2,FALSE),H159&lt;=VLOOKUP(N159,受限情况!$A$3:$C$28,3,FALSE)),0),IFERROR(AND(H159&gt;=VLOOKUP(O159,受限情况!$A$3:$C$28,2,FALSE),H159&lt;=VLOOKUP(O159,受限情况!$A$3:$C$28,3,FALSE)),0))=TRUE,"错误","正确")</f>
        <v>正确</v>
      </c>
      <c r="S159" s="123" t="str">
        <f>IF((IF(ISERROR(VLOOKUP(J159,注销!I:I,1,FALSE)),0,1)+IF(ISERROR(VLOOKUP(J159,注销!J:J,1,FALSE)),0,1))&gt;0,"注销","没有")</f>
        <v>注销</v>
      </c>
      <c r="T159" s="123" t="str">
        <f>IF((IF(ISERROR(VLOOKUP(J159,注销!I:I,1,FALSE)),0,1)+IF(ISERROR(VLOOKUP(J159,注销!J:J,1,FALSE)),0,1))&gt;0,"注销","没有")</f>
        <v>注销</v>
      </c>
      <c r="U159" s="10" t="str">
        <f>IF(IF(ISERROR(VLOOKUP(J159,J$1:J158,1,FALSE)),0,1)+IF(ISERROR(VLOOKUP(J159,K$1:K158,1,FALSE)),0,1),"已有","没有")</f>
        <v>没有</v>
      </c>
      <c r="W159" s="9"/>
      <c r="X159" s="9"/>
      <c r="Y159" s="9"/>
    </row>
    <row r="160" spans="1:25" s="7" customFormat="1">
      <c r="A160" s="126">
        <v>157</v>
      </c>
      <c r="B160" s="126" t="s">
        <v>1324</v>
      </c>
      <c r="C160" s="56" t="s">
        <v>27</v>
      </c>
      <c r="D160" s="42" t="s">
        <v>479</v>
      </c>
      <c r="E160" s="126">
        <v>14</v>
      </c>
      <c r="F160" s="68">
        <v>40848</v>
      </c>
      <c r="G160" s="126" t="s">
        <v>669</v>
      </c>
      <c r="H160" s="68"/>
      <c r="I160" s="126"/>
      <c r="J160" s="137" t="str">
        <f t="shared" si="18"/>
        <v>天津天津-三亚</v>
      </c>
      <c r="K160" s="124" t="str">
        <f t="shared" si="19"/>
        <v>天津三亚-天津</v>
      </c>
      <c r="L160" s="167" t="str">
        <f t="shared" si="20"/>
        <v>天津</v>
      </c>
      <c r="M160" s="167" t="str">
        <f t="shared" si="21"/>
        <v>三亚</v>
      </c>
      <c r="N160" s="167" t="str">
        <f t="shared" si="22"/>
        <v/>
      </c>
      <c r="O160" s="167" t="str">
        <f t="shared" si="23"/>
        <v/>
      </c>
      <c r="P160" s="167" t="str">
        <f>IF(ISERROR(OR(IFERROR(VLOOKUP(B160,受限情况!$G$3:$G$30,1,FALSE),0),IFERROR(VLOOKUP(L160,受限情况!$A$3:$A$28,1,FALSE),0),IFERROR(VLOOKUP(M160,受限情况!$A$3:$A$28,1,FALSE),0),IFERROR(VLOOKUP(N160,受限情况!$A$3:$A$28,1,FALSE),0),IFERROR(VLOOKUP(O160,受限情况!$A$3:$A$28,1,FALSE),0))),"受限","不限")</f>
        <v>不限</v>
      </c>
      <c r="Q160" s="122" t="str">
        <f>IFERROR(IF(AND(H160&gt;=VLOOKUP(B160,受限情况!$G$3:$I$28,2,FALSE),H160&lt;=VLOOKUP(B160,受限情况!$G$3:$I$28,3,FALSE))=TRUE,"错误","正确"),"正确")</f>
        <v>正确</v>
      </c>
      <c r="R160" s="124" t="str">
        <f>IF(OR(IFERROR(AND(H160&gt;=VLOOKUP(L160,受限情况!$A$3:$C$28,2,FALSE),H160&lt;=VLOOKUP(L160,受限情况!$A$3:$C$28,3,FALSE)),0),IFERROR(AND(H160&gt;=VLOOKUP(M160,受限情况!$A$3:$C$28,2,FALSE),H160&lt;=VLOOKUP(M160,受限情况!$A$3:$C$28,3,FALSE)),0),IFERROR(AND(H160&gt;=VLOOKUP(N160,受限情况!$A$3:$C$28,2,FALSE),H160&lt;=VLOOKUP(N160,受限情况!$A$3:$C$28,3,FALSE)),0),IFERROR(AND(H160&gt;=VLOOKUP(O160,受限情况!$A$3:$C$28,2,FALSE),H160&lt;=VLOOKUP(O160,受限情况!$A$3:$C$28,3,FALSE)),0))=TRUE,"错误","正确")</f>
        <v>正确</v>
      </c>
      <c r="S160" s="123" t="str">
        <f>IF((IF(ISERROR(VLOOKUP(J160,注销!I:I,1,FALSE)),0,1)+IF(ISERROR(VLOOKUP(J160,注销!J:J,1,FALSE)),0,1))&gt;0,"注销","没有")</f>
        <v>注销</v>
      </c>
      <c r="T160" s="123" t="str">
        <f>IF((IF(ISERROR(VLOOKUP(J160,注销!I:I,1,FALSE)),0,1)+IF(ISERROR(VLOOKUP(J160,注销!J:J,1,FALSE)),0,1))&gt;0,"注销","没有")</f>
        <v>注销</v>
      </c>
      <c r="U160" s="10" t="str">
        <f>IF(IF(ISERROR(VLOOKUP(J160,J$1:J159,1,FALSE)),0,1)+IF(ISERROR(VLOOKUP(J160,K$1:K159,1,FALSE)),0,1),"已有","没有")</f>
        <v>没有</v>
      </c>
      <c r="W160" s="9"/>
      <c r="X160" s="9"/>
      <c r="Y160" s="9"/>
    </row>
    <row r="161" spans="1:25" s="7" customFormat="1">
      <c r="A161" s="126">
        <v>158</v>
      </c>
      <c r="B161" s="126" t="s">
        <v>1324</v>
      </c>
      <c r="C161" s="56" t="s">
        <v>532</v>
      </c>
      <c r="D161" s="42" t="s">
        <v>479</v>
      </c>
      <c r="E161" s="126">
        <v>14</v>
      </c>
      <c r="F161" s="68">
        <v>40914</v>
      </c>
      <c r="G161" s="126" t="s">
        <v>669</v>
      </c>
      <c r="H161" s="68"/>
      <c r="I161" s="126"/>
      <c r="J161" s="137" t="str">
        <f t="shared" si="18"/>
        <v>天津天津-哈尔滨</v>
      </c>
      <c r="K161" s="124" t="str">
        <f t="shared" si="19"/>
        <v>天津哈尔滨-天津</v>
      </c>
      <c r="L161" s="167" t="str">
        <f t="shared" si="20"/>
        <v>天津</v>
      </c>
      <c r="M161" s="167" t="str">
        <f t="shared" si="21"/>
        <v>哈尔滨</v>
      </c>
      <c r="N161" s="167" t="str">
        <f t="shared" si="22"/>
        <v/>
      </c>
      <c r="O161" s="167" t="str">
        <f t="shared" si="23"/>
        <v/>
      </c>
      <c r="P161" s="167" t="str">
        <f>IF(ISERROR(OR(IFERROR(VLOOKUP(B161,受限情况!$G$3:$G$30,1,FALSE),0),IFERROR(VLOOKUP(L161,受限情况!$A$3:$A$28,1,FALSE),0),IFERROR(VLOOKUP(M161,受限情况!$A$3:$A$28,1,FALSE),0),IFERROR(VLOOKUP(N161,受限情况!$A$3:$A$28,1,FALSE),0),IFERROR(VLOOKUP(O161,受限情况!$A$3:$A$28,1,FALSE),0))),"受限","不限")</f>
        <v>不限</v>
      </c>
      <c r="Q161" s="122" t="str">
        <f>IFERROR(IF(AND(H161&gt;=VLOOKUP(B161,受限情况!$G$3:$I$28,2,FALSE),H161&lt;=VLOOKUP(B161,受限情况!$G$3:$I$28,3,FALSE))=TRUE,"错误","正确"),"正确")</f>
        <v>正确</v>
      </c>
      <c r="R161" s="124" t="str">
        <f>IF(OR(IFERROR(AND(H161&gt;=VLOOKUP(L161,受限情况!$A$3:$C$28,2,FALSE),H161&lt;=VLOOKUP(L161,受限情况!$A$3:$C$28,3,FALSE)),0),IFERROR(AND(H161&gt;=VLOOKUP(M161,受限情况!$A$3:$C$28,2,FALSE),H161&lt;=VLOOKUP(M161,受限情况!$A$3:$C$28,3,FALSE)),0),IFERROR(AND(H161&gt;=VLOOKUP(N161,受限情况!$A$3:$C$28,2,FALSE),H161&lt;=VLOOKUP(N161,受限情况!$A$3:$C$28,3,FALSE)),0),IFERROR(AND(H161&gt;=VLOOKUP(O161,受限情况!$A$3:$C$28,2,FALSE),H161&lt;=VLOOKUP(O161,受限情况!$A$3:$C$28,3,FALSE)),0))=TRUE,"错误","正确")</f>
        <v>正确</v>
      </c>
      <c r="S161" s="123" t="str">
        <f>IF((IF(ISERROR(VLOOKUP(J161,注销!I:I,1,FALSE)),0,1)+IF(ISERROR(VLOOKUP(J161,注销!J:J,1,FALSE)),0,1))&gt;0,"注销","没有")</f>
        <v>注销</v>
      </c>
      <c r="T161" s="123" t="str">
        <f>IF((IF(ISERROR(VLOOKUP(J161,注销!I:I,1,FALSE)),0,1)+IF(ISERROR(VLOOKUP(J161,注销!J:J,1,FALSE)),0,1))&gt;0,"注销","没有")</f>
        <v>注销</v>
      </c>
      <c r="U161" s="10" t="str">
        <f>IF(IF(ISERROR(VLOOKUP(J161,J$1:J160,1,FALSE)),0,1)+IF(ISERROR(VLOOKUP(J161,K$1:K160,1,FALSE)),0,1),"已有","没有")</f>
        <v>没有</v>
      </c>
      <c r="W161" s="9"/>
      <c r="X161" s="9"/>
      <c r="Y161" s="9"/>
    </row>
    <row r="162" spans="1:25" s="7" customFormat="1">
      <c r="A162" s="126">
        <v>159</v>
      </c>
      <c r="B162" s="126" t="s">
        <v>1324</v>
      </c>
      <c r="C162" s="56" t="s">
        <v>68</v>
      </c>
      <c r="D162" s="42" t="s">
        <v>479</v>
      </c>
      <c r="E162" s="126">
        <v>6</v>
      </c>
      <c r="F162" s="68">
        <v>40846</v>
      </c>
      <c r="G162" s="126" t="s">
        <v>669</v>
      </c>
      <c r="H162" s="68"/>
      <c r="I162" s="126"/>
      <c r="J162" s="137" t="str">
        <f t="shared" si="18"/>
        <v>天津天津-南通-厦门</v>
      </c>
      <c r="K162" s="124" t="str">
        <f t="shared" si="19"/>
        <v>天津厦门-南通-天津</v>
      </c>
      <c r="L162" s="167" t="str">
        <f t="shared" si="20"/>
        <v>天津</v>
      </c>
      <c r="M162" s="167" t="str">
        <f t="shared" si="21"/>
        <v>南通</v>
      </c>
      <c r="N162" s="167" t="str">
        <f t="shared" si="22"/>
        <v>厦门</v>
      </c>
      <c r="O162" s="167" t="str">
        <f t="shared" si="23"/>
        <v/>
      </c>
      <c r="P162" s="167" t="str">
        <f>IF(ISERROR(OR(IFERROR(VLOOKUP(B162,受限情况!$G$3:$G$30,1,FALSE),0),IFERROR(VLOOKUP(L162,受限情况!$A$3:$A$28,1,FALSE),0),IFERROR(VLOOKUP(M162,受限情况!$A$3:$A$28,1,FALSE),0),IFERROR(VLOOKUP(N162,受限情况!$A$3:$A$28,1,FALSE),0),IFERROR(VLOOKUP(O162,受限情况!$A$3:$A$28,1,FALSE),0))),"受限","不限")</f>
        <v>不限</v>
      </c>
      <c r="Q162" s="122" t="str">
        <f>IFERROR(IF(AND(H162&gt;=VLOOKUP(B162,受限情况!$G$3:$I$28,2,FALSE),H162&lt;=VLOOKUP(B162,受限情况!$G$3:$I$28,3,FALSE))=TRUE,"错误","正确"),"正确")</f>
        <v>正确</v>
      </c>
      <c r="R162" s="124" t="str">
        <f>IF(OR(IFERROR(AND(H162&gt;=VLOOKUP(L162,受限情况!$A$3:$C$28,2,FALSE),H162&lt;=VLOOKUP(L162,受限情况!$A$3:$C$28,3,FALSE)),0),IFERROR(AND(H162&gt;=VLOOKUP(M162,受限情况!$A$3:$C$28,2,FALSE),H162&lt;=VLOOKUP(M162,受限情况!$A$3:$C$28,3,FALSE)),0),IFERROR(AND(H162&gt;=VLOOKUP(N162,受限情况!$A$3:$C$28,2,FALSE),H162&lt;=VLOOKUP(N162,受限情况!$A$3:$C$28,3,FALSE)),0),IFERROR(AND(H162&gt;=VLOOKUP(O162,受限情况!$A$3:$C$28,2,FALSE),H162&lt;=VLOOKUP(O162,受限情况!$A$3:$C$28,3,FALSE)),0))=TRUE,"错误","正确")</f>
        <v>正确</v>
      </c>
      <c r="S162" s="123" t="str">
        <f>IF((IF(ISERROR(VLOOKUP(J162,注销!I:I,1,FALSE)),0,1)+IF(ISERROR(VLOOKUP(J162,注销!J:J,1,FALSE)),0,1))&gt;0,"注销","没有")</f>
        <v>注销</v>
      </c>
      <c r="T162" s="123" t="str">
        <f>IF((IF(ISERROR(VLOOKUP(J162,注销!I:I,1,FALSE)),0,1)+IF(ISERROR(VLOOKUP(J162,注销!J:J,1,FALSE)),0,1))&gt;0,"注销","没有")</f>
        <v>注销</v>
      </c>
      <c r="U162" s="10" t="str">
        <f>IF(IF(ISERROR(VLOOKUP(J162,J$1:J161,1,FALSE)),0,1)+IF(ISERROR(VLOOKUP(J162,K$1:K161,1,FALSE)),0,1),"已有","没有")</f>
        <v>没有</v>
      </c>
      <c r="W162" s="9"/>
      <c r="X162" s="9"/>
      <c r="Y162" s="9"/>
    </row>
    <row r="163" spans="1:25" s="7" customFormat="1">
      <c r="A163" s="126">
        <v>160</v>
      </c>
      <c r="B163" s="126" t="s">
        <v>1324</v>
      </c>
      <c r="C163" s="56" t="s">
        <v>494</v>
      </c>
      <c r="D163" s="42" t="s">
        <v>479</v>
      </c>
      <c r="E163" s="126">
        <v>14</v>
      </c>
      <c r="F163" s="68">
        <v>40846</v>
      </c>
      <c r="G163" s="126" t="s">
        <v>669</v>
      </c>
      <c r="H163" s="68"/>
      <c r="I163" s="126"/>
      <c r="J163" s="137" t="str">
        <f t="shared" si="18"/>
        <v>天津天津-榆林-兰州</v>
      </c>
      <c r="K163" s="124" t="str">
        <f t="shared" si="19"/>
        <v>天津兰州-榆林-天津</v>
      </c>
      <c r="L163" s="167" t="str">
        <f t="shared" si="20"/>
        <v>天津</v>
      </c>
      <c r="M163" s="167" t="str">
        <f t="shared" si="21"/>
        <v>榆林</v>
      </c>
      <c r="N163" s="167" t="str">
        <f t="shared" si="22"/>
        <v>兰州</v>
      </c>
      <c r="O163" s="167" t="str">
        <f t="shared" si="23"/>
        <v/>
      </c>
      <c r="P163" s="167" t="str">
        <f>IF(ISERROR(OR(IFERROR(VLOOKUP(B163,受限情况!$G$3:$G$30,1,FALSE),0),IFERROR(VLOOKUP(L163,受限情况!$A$3:$A$28,1,FALSE),0),IFERROR(VLOOKUP(M163,受限情况!$A$3:$A$28,1,FALSE),0),IFERROR(VLOOKUP(N163,受限情况!$A$3:$A$28,1,FALSE),0),IFERROR(VLOOKUP(O163,受限情况!$A$3:$A$28,1,FALSE),0))),"受限","不限")</f>
        <v>不限</v>
      </c>
      <c r="Q163" s="122" t="str">
        <f>IFERROR(IF(AND(H163&gt;=VLOOKUP(B163,受限情况!$G$3:$I$28,2,FALSE),H163&lt;=VLOOKUP(B163,受限情况!$G$3:$I$28,3,FALSE))=TRUE,"错误","正确"),"正确")</f>
        <v>正确</v>
      </c>
      <c r="R163" s="124" t="str">
        <f>IF(OR(IFERROR(AND(H163&gt;=VLOOKUP(L163,受限情况!$A$3:$C$28,2,FALSE),H163&lt;=VLOOKUP(L163,受限情况!$A$3:$C$28,3,FALSE)),0),IFERROR(AND(H163&gt;=VLOOKUP(M163,受限情况!$A$3:$C$28,2,FALSE),H163&lt;=VLOOKUP(M163,受限情况!$A$3:$C$28,3,FALSE)),0),IFERROR(AND(H163&gt;=VLOOKUP(N163,受限情况!$A$3:$C$28,2,FALSE),H163&lt;=VLOOKUP(N163,受限情况!$A$3:$C$28,3,FALSE)),0),IFERROR(AND(H163&gt;=VLOOKUP(O163,受限情况!$A$3:$C$28,2,FALSE),H163&lt;=VLOOKUP(O163,受限情况!$A$3:$C$28,3,FALSE)),0))=TRUE,"错误","正确")</f>
        <v>正确</v>
      </c>
      <c r="S163" s="123" t="str">
        <f>IF((IF(ISERROR(VLOOKUP(J163,注销!I:I,1,FALSE)),0,1)+IF(ISERROR(VLOOKUP(J163,注销!J:J,1,FALSE)),0,1))&gt;0,"注销","没有")</f>
        <v>没有</v>
      </c>
      <c r="T163" s="123" t="str">
        <f>IF((IF(ISERROR(VLOOKUP(J163,注销!I:I,1,FALSE)),0,1)+IF(ISERROR(VLOOKUP(J163,注销!J:J,1,FALSE)),0,1))&gt;0,"注销","没有")</f>
        <v>没有</v>
      </c>
      <c r="U163" s="10" t="str">
        <f>IF(IF(ISERROR(VLOOKUP(J163,J$1:J162,1,FALSE)),0,1)+IF(ISERROR(VLOOKUP(J163,K$1:K162,1,FALSE)),0,1),"已有","没有")</f>
        <v>没有</v>
      </c>
      <c r="W163" s="9"/>
      <c r="X163" s="9"/>
      <c r="Y163" s="9"/>
    </row>
    <row r="164" spans="1:25" s="7" customFormat="1">
      <c r="A164" s="126">
        <v>161</v>
      </c>
      <c r="B164" s="126" t="s">
        <v>1324</v>
      </c>
      <c r="C164" s="56" t="s">
        <v>495</v>
      </c>
      <c r="D164" s="42" t="s">
        <v>479</v>
      </c>
      <c r="E164" s="126">
        <v>14</v>
      </c>
      <c r="F164" s="68">
        <v>40846</v>
      </c>
      <c r="G164" s="126" t="s">
        <v>669</v>
      </c>
      <c r="H164" s="68"/>
      <c r="I164" s="126"/>
      <c r="J164" s="137" t="str">
        <f t="shared" si="18"/>
        <v>天津鄂尔多斯-郑州-海口</v>
      </c>
      <c r="K164" s="124" t="str">
        <f t="shared" si="19"/>
        <v>天津海口-郑州-鄂尔多斯</v>
      </c>
      <c r="L164" s="167" t="str">
        <f t="shared" si="20"/>
        <v>鄂尔多斯</v>
      </c>
      <c r="M164" s="167" t="str">
        <f t="shared" si="21"/>
        <v>郑州</v>
      </c>
      <c r="N164" s="167" t="str">
        <f t="shared" si="22"/>
        <v>海口</v>
      </c>
      <c r="O164" s="167" t="str">
        <f t="shared" si="23"/>
        <v/>
      </c>
      <c r="P164" s="167" t="str">
        <f>IF(ISERROR(OR(IFERROR(VLOOKUP(B164,受限情况!$G$3:$G$30,1,FALSE),0),IFERROR(VLOOKUP(L164,受限情况!$A$3:$A$28,1,FALSE),0),IFERROR(VLOOKUP(M164,受限情况!$A$3:$A$28,1,FALSE),0),IFERROR(VLOOKUP(N164,受限情况!$A$3:$A$28,1,FALSE),0),IFERROR(VLOOKUP(O164,受限情况!$A$3:$A$28,1,FALSE),0))),"受限","不限")</f>
        <v>不限</v>
      </c>
      <c r="Q164" s="122" t="str">
        <f>IFERROR(IF(AND(H164&gt;=VLOOKUP(B164,受限情况!$G$3:$I$28,2,FALSE),H164&lt;=VLOOKUP(B164,受限情况!$G$3:$I$28,3,FALSE))=TRUE,"错误","正确"),"正确")</f>
        <v>正确</v>
      </c>
      <c r="R164" s="124" t="str">
        <f>IF(OR(IFERROR(AND(H164&gt;=VLOOKUP(L164,受限情况!$A$3:$C$28,2,FALSE),H164&lt;=VLOOKUP(L164,受限情况!$A$3:$C$28,3,FALSE)),0),IFERROR(AND(H164&gt;=VLOOKUP(M164,受限情况!$A$3:$C$28,2,FALSE),H164&lt;=VLOOKUP(M164,受限情况!$A$3:$C$28,3,FALSE)),0),IFERROR(AND(H164&gt;=VLOOKUP(N164,受限情况!$A$3:$C$28,2,FALSE),H164&lt;=VLOOKUP(N164,受限情况!$A$3:$C$28,3,FALSE)),0),IFERROR(AND(H164&gt;=VLOOKUP(O164,受限情况!$A$3:$C$28,2,FALSE),H164&lt;=VLOOKUP(O164,受限情况!$A$3:$C$28,3,FALSE)),0))=TRUE,"错误","正确")</f>
        <v>正确</v>
      </c>
      <c r="S164" s="123" t="str">
        <f>IF((IF(ISERROR(VLOOKUP(J164,注销!I:I,1,FALSE)),0,1)+IF(ISERROR(VLOOKUP(J164,注销!J:J,1,FALSE)),0,1))&gt;0,"注销","没有")</f>
        <v>注销</v>
      </c>
      <c r="T164" s="123" t="str">
        <f>IF((IF(ISERROR(VLOOKUP(J164,注销!I:I,1,FALSE)),0,1)+IF(ISERROR(VLOOKUP(J164,注销!J:J,1,FALSE)),0,1))&gt;0,"注销","没有")</f>
        <v>注销</v>
      </c>
      <c r="U164" s="10" t="str">
        <f>IF(IF(ISERROR(VLOOKUP(J164,J$1:J163,1,FALSE)),0,1)+IF(ISERROR(VLOOKUP(J164,K$1:K163,1,FALSE)),0,1),"已有","没有")</f>
        <v>没有</v>
      </c>
      <c r="W164" s="9"/>
      <c r="X164" s="9"/>
      <c r="Y164" s="9"/>
    </row>
    <row r="165" spans="1:25" s="7" customFormat="1">
      <c r="A165" s="126">
        <v>162</v>
      </c>
      <c r="B165" s="126" t="s">
        <v>1324</v>
      </c>
      <c r="C165" s="56" t="s">
        <v>496</v>
      </c>
      <c r="D165" s="42" t="s">
        <v>479</v>
      </c>
      <c r="E165" s="126">
        <v>8</v>
      </c>
      <c r="F165" s="68">
        <v>40846</v>
      </c>
      <c r="G165" s="126" t="s">
        <v>669</v>
      </c>
      <c r="H165" s="68"/>
      <c r="I165" s="126"/>
      <c r="J165" s="137" t="str">
        <f t="shared" si="18"/>
        <v>天津海拉尔-大庆</v>
      </c>
      <c r="K165" s="124" t="str">
        <f t="shared" si="19"/>
        <v>天津大庆-海拉尔</v>
      </c>
      <c r="L165" s="167" t="str">
        <f t="shared" si="20"/>
        <v>海拉尔</v>
      </c>
      <c r="M165" s="167" t="str">
        <f t="shared" si="21"/>
        <v>大庆</v>
      </c>
      <c r="N165" s="167" t="str">
        <f t="shared" si="22"/>
        <v/>
      </c>
      <c r="O165" s="167" t="str">
        <f t="shared" si="23"/>
        <v/>
      </c>
      <c r="P165" s="167" t="str">
        <f>IF(ISERROR(OR(IFERROR(VLOOKUP(B165,受限情况!$G$3:$G$30,1,FALSE),0),IFERROR(VLOOKUP(L165,受限情况!$A$3:$A$28,1,FALSE),0),IFERROR(VLOOKUP(M165,受限情况!$A$3:$A$28,1,FALSE),0),IFERROR(VLOOKUP(N165,受限情况!$A$3:$A$28,1,FALSE),0),IFERROR(VLOOKUP(O165,受限情况!$A$3:$A$28,1,FALSE),0))),"受限","不限")</f>
        <v>不限</v>
      </c>
      <c r="Q165" s="122" t="str">
        <f>IFERROR(IF(AND(H165&gt;=VLOOKUP(B165,受限情况!$G$3:$I$28,2,FALSE),H165&lt;=VLOOKUP(B165,受限情况!$G$3:$I$28,3,FALSE))=TRUE,"错误","正确"),"正确")</f>
        <v>正确</v>
      </c>
      <c r="R165" s="124" t="str">
        <f>IF(OR(IFERROR(AND(H165&gt;=VLOOKUP(L165,受限情况!$A$3:$C$28,2,FALSE),H165&lt;=VLOOKUP(L165,受限情况!$A$3:$C$28,3,FALSE)),0),IFERROR(AND(H165&gt;=VLOOKUP(M165,受限情况!$A$3:$C$28,2,FALSE),H165&lt;=VLOOKUP(M165,受限情况!$A$3:$C$28,3,FALSE)),0),IFERROR(AND(H165&gt;=VLOOKUP(N165,受限情况!$A$3:$C$28,2,FALSE),H165&lt;=VLOOKUP(N165,受限情况!$A$3:$C$28,3,FALSE)),0),IFERROR(AND(H165&gt;=VLOOKUP(O165,受限情况!$A$3:$C$28,2,FALSE),H165&lt;=VLOOKUP(O165,受限情况!$A$3:$C$28,3,FALSE)),0))=TRUE,"错误","正确")</f>
        <v>正确</v>
      </c>
      <c r="S165" s="123" t="str">
        <f>IF((IF(ISERROR(VLOOKUP(J165,注销!I:I,1,FALSE)),0,1)+IF(ISERROR(VLOOKUP(J165,注销!J:J,1,FALSE)),0,1))&gt;0,"注销","没有")</f>
        <v>注销</v>
      </c>
      <c r="T165" s="123" t="str">
        <f>IF((IF(ISERROR(VLOOKUP(J165,注销!I:I,1,FALSE)),0,1)+IF(ISERROR(VLOOKUP(J165,注销!J:J,1,FALSE)),0,1))&gt;0,"注销","没有")</f>
        <v>注销</v>
      </c>
      <c r="U165" s="10" t="str">
        <f>IF(IF(ISERROR(VLOOKUP(J165,J$1:J164,1,FALSE)),0,1)+IF(ISERROR(VLOOKUP(J165,K$1:K164,1,FALSE)),0,1),"已有","没有")</f>
        <v>没有</v>
      </c>
      <c r="W165" s="9"/>
      <c r="X165" s="9"/>
      <c r="Y165" s="9"/>
    </row>
    <row r="166" spans="1:25" s="7" customFormat="1">
      <c r="A166" s="126">
        <v>163</v>
      </c>
      <c r="B166" s="126" t="s">
        <v>1329</v>
      </c>
      <c r="C166" s="56" t="s">
        <v>1067</v>
      </c>
      <c r="D166" s="42" t="s">
        <v>479</v>
      </c>
      <c r="E166" s="126">
        <v>8</v>
      </c>
      <c r="F166" s="68">
        <v>40846</v>
      </c>
      <c r="G166" s="126" t="s">
        <v>670</v>
      </c>
      <c r="H166" s="68"/>
      <c r="I166" s="126"/>
      <c r="J166" s="137" t="str">
        <f t="shared" si="18"/>
        <v>河北石家庄-鄂尔多斯-兰州</v>
      </c>
      <c r="K166" s="124" t="str">
        <f t="shared" si="19"/>
        <v>河北兰州-鄂尔多斯-石家庄</v>
      </c>
      <c r="L166" s="167" t="str">
        <f t="shared" si="20"/>
        <v>石家庄</v>
      </c>
      <c r="M166" s="167" t="str">
        <f t="shared" si="21"/>
        <v>鄂尔多斯</v>
      </c>
      <c r="N166" s="167" t="str">
        <f t="shared" si="22"/>
        <v>兰州</v>
      </c>
      <c r="O166" s="167" t="str">
        <f t="shared" si="23"/>
        <v/>
      </c>
      <c r="P166" s="167" t="str">
        <f>IF(ISERROR(OR(IFERROR(VLOOKUP(B166,受限情况!$G$3:$G$30,1,FALSE),0),IFERROR(VLOOKUP(L166,受限情况!$A$3:$A$28,1,FALSE),0),IFERROR(VLOOKUP(M166,受限情况!$A$3:$A$28,1,FALSE),0),IFERROR(VLOOKUP(N166,受限情况!$A$3:$A$28,1,FALSE),0),IFERROR(VLOOKUP(O166,受限情况!$A$3:$A$28,1,FALSE),0))),"受限","不限")</f>
        <v>不限</v>
      </c>
      <c r="Q166" s="122" t="str">
        <f>IFERROR(IF(AND(H166&gt;=VLOOKUP(B166,受限情况!$G$3:$I$28,2,FALSE),H166&lt;=VLOOKUP(B166,受限情况!$G$3:$I$28,3,FALSE))=TRUE,"错误","正确"),"正确")</f>
        <v>正确</v>
      </c>
      <c r="R166" s="124" t="str">
        <f>IF(OR(IFERROR(AND(H166&gt;=VLOOKUP(L166,受限情况!$A$3:$C$28,2,FALSE),H166&lt;=VLOOKUP(L166,受限情况!$A$3:$C$28,3,FALSE)),0),IFERROR(AND(H166&gt;=VLOOKUP(M166,受限情况!$A$3:$C$28,2,FALSE),H166&lt;=VLOOKUP(M166,受限情况!$A$3:$C$28,3,FALSE)),0),IFERROR(AND(H166&gt;=VLOOKUP(N166,受限情况!$A$3:$C$28,2,FALSE),H166&lt;=VLOOKUP(N166,受限情况!$A$3:$C$28,3,FALSE)),0),IFERROR(AND(H166&gt;=VLOOKUP(O166,受限情况!$A$3:$C$28,2,FALSE),H166&lt;=VLOOKUP(O166,受限情况!$A$3:$C$28,3,FALSE)),0))=TRUE,"错误","正确")</f>
        <v>正确</v>
      </c>
      <c r="S166" s="123" t="str">
        <f>IF((IF(ISERROR(VLOOKUP(J166,注销!I:I,1,FALSE)),0,1)+IF(ISERROR(VLOOKUP(J166,注销!J:J,1,FALSE)),0,1))&gt;0,"注销","没有")</f>
        <v>没有</v>
      </c>
      <c r="T166" s="123" t="str">
        <f>IF((IF(ISERROR(VLOOKUP(J166,注销!I:I,1,FALSE)),0,1)+IF(ISERROR(VLOOKUP(J166,注销!J:J,1,FALSE)),0,1))&gt;0,"注销","没有")</f>
        <v>没有</v>
      </c>
      <c r="U166" s="10" t="str">
        <f>IF(IF(ISERROR(VLOOKUP(J166,J$1:J165,1,FALSE)),0,1)+IF(ISERROR(VLOOKUP(J166,K$1:K165,1,FALSE)),0,1),"已有","没有")</f>
        <v>没有</v>
      </c>
      <c r="W166" s="9"/>
      <c r="X166" s="9"/>
      <c r="Y166" s="9"/>
    </row>
    <row r="167" spans="1:25" s="7" customFormat="1">
      <c r="A167" s="126">
        <v>164</v>
      </c>
      <c r="B167" s="126" t="s">
        <v>1329</v>
      </c>
      <c r="C167" s="56" t="s">
        <v>1354</v>
      </c>
      <c r="D167" s="42" t="s">
        <v>479</v>
      </c>
      <c r="E167" s="126">
        <v>8</v>
      </c>
      <c r="F167" s="68">
        <v>40846</v>
      </c>
      <c r="G167" s="126" t="s">
        <v>670</v>
      </c>
      <c r="H167" s="68"/>
      <c r="I167" s="126"/>
      <c r="J167" s="137" t="str">
        <f t="shared" si="18"/>
        <v>河北石家庄-秦皇岛北戴河-青岛</v>
      </c>
      <c r="K167" s="124" t="str">
        <f t="shared" si="19"/>
        <v>河北青岛-秦皇岛北戴河-石家庄</v>
      </c>
      <c r="L167" s="167" t="str">
        <f t="shared" si="20"/>
        <v>石家庄</v>
      </c>
      <c r="M167" s="167" t="str">
        <f t="shared" si="21"/>
        <v>秦皇岛北戴河</v>
      </c>
      <c r="N167" s="167" t="str">
        <f t="shared" si="22"/>
        <v>青岛</v>
      </c>
      <c r="O167" s="167" t="str">
        <f t="shared" si="23"/>
        <v/>
      </c>
      <c r="P167" s="167" t="str">
        <f>IF(ISERROR(OR(IFERROR(VLOOKUP(B167,受限情况!$G$3:$G$30,1,FALSE),0),IFERROR(VLOOKUP(L167,受限情况!$A$3:$A$28,1,FALSE),0),IFERROR(VLOOKUP(M167,受限情况!$A$3:$A$28,1,FALSE),0),IFERROR(VLOOKUP(N167,受限情况!$A$3:$A$28,1,FALSE),0),IFERROR(VLOOKUP(O167,受限情况!$A$3:$A$28,1,FALSE),0))),"受限","不限")</f>
        <v>不限</v>
      </c>
      <c r="Q167" s="122" t="str">
        <f>IFERROR(IF(AND(H167&gt;=VLOOKUP(B167,受限情况!$G$3:$I$28,2,FALSE),H167&lt;=VLOOKUP(B167,受限情况!$G$3:$I$28,3,FALSE))=TRUE,"错误","正确"),"正确")</f>
        <v>正确</v>
      </c>
      <c r="R167" s="124" t="str">
        <f>IF(OR(IFERROR(AND(H167&gt;=VLOOKUP(L167,受限情况!$A$3:$C$28,2,FALSE),H167&lt;=VLOOKUP(L167,受限情况!$A$3:$C$28,3,FALSE)),0),IFERROR(AND(H167&gt;=VLOOKUP(M167,受限情况!$A$3:$C$28,2,FALSE),H167&lt;=VLOOKUP(M167,受限情况!$A$3:$C$28,3,FALSE)),0),IFERROR(AND(H167&gt;=VLOOKUP(N167,受限情况!$A$3:$C$28,2,FALSE),H167&lt;=VLOOKUP(N167,受限情况!$A$3:$C$28,3,FALSE)),0),IFERROR(AND(H167&gt;=VLOOKUP(O167,受限情况!$A$3:$C$28,2,FALSE),H167&lt;=VLOOKUP(O167,受限情况!$A$3:$C$28,3,FALSE)),0))=TRUE,"错误","正确")</f>
        <v>正确</v>
      </c>
      <c r="S167" s="123" t="str">
        <f>IF((IF(ISERROR(VLOOKUP(J167,注销!I:I,1,FALSE)),0,1)+IF(ISERROR(VLOOKUP(J167,注销!J:J,1,FALSE)),0,1))&gt;0,"注销","没有")</f>
        <v>没有</v>
      </c>
      <c r="T167" s="123" t="str">
        <f>IF((IF(ISERROR(VLOOKUP(J167,注销!I:I,1,FALSE)),0,1)+IF(ISERROR(VLOOKUP(J167,注销!J:J,1,FALSE)),0,1))&gt;0,"注销","没有")</f>
        <v>没有</v>
      </c>
      <c r="U167" s="10" t="str">
        <f>IF(IF(ISERROR(VLOOKUP(J167,J$1:J166,1,FALSE)),0,1)+IF(ISERROR(VLOOKUP(J167,K$1:K166,1,FALSE)),0,1),"已有","没有")</f>
        <v>没有</v>
      </c>
      <c r="W167" s="9"/>
      <c r="X167" s="9"/>
      <c r="Y167" s="9"/>
    </row>
    <row r="168" spans="1:25" s="7" customFormat="1">
      <c r="A168" s="126">
        <v>165</v>
      </c>
      <c r="B168" s="126" t="s">
        <v>1329</v>
      </c>
      <c r="C168" s="56" t="s">
        <v>1068</v>
      </c>
      <c r="D168" s="42" t="s">
        <v>479</v>
      </c>
      <c r="E168" s="126">
        <v>8</v>
      </c>
      <c r="F168" s="68">
        <v>40846</v>
      </c>
      <c r="G168" s="126" t="s">
        <v>670</v>
      </c>
      <c r="H168" s="68"/>
      <c r="I168" s="126"/>
      <c r="J168" s="137" t="str">
        <f t="shared" si="18"/>
        <v>河北石家庄-沈阳</v>
      </c>
      <c r="K168" s="124" t="str">
        <f t="shared" si="19"/>
        <v>河北沈阳-石家庄</v>
      </c>
      <c r="L168" s="167" t="str">
        <f t="shared" si="20"/>
        <v>石家庄</v>
      </c>
      <c r="M168" s="167" t="str">
        <f t="shared" si="21"/>
        <v>沈阳</v>
      </c>
      <c r="N168" s="167" t="str">
        <f t="shared" si="22"/>
        <v/>
      </c>
      <c r="O168" s="167" t="str">
        <f t="shared" si="23"/>
        <v/>
      </c>
      <c r="P168" s="167" t="str">
        <f>IF(ISERROR(OR(IFERROR(VLOOKUP(B168,受限情况!$G$3:$G$30,1,FALSE),0),IFERROR(VLOOKUP(L168,受限情况!$A$3:$A$28,1,FALSE),0),IFERROR(VLOOKUP(M168,受限情况!$A$3:$A$28,1,FALSE),0),IFERROR(VLOOKUP(N168,受限情况!$A$3:$A$28,1,FALSE),0),IFERROR(VLOOKUP(O168,受限情况!$A$3:$A$28,1,FALSE),0))),"受限","不限")</f>
        <v>不限</v>
      </c>
      <c r="Q168" s="122" t="str">
        <f>IFERROR(IF(AND(H168&gt;=VLOOKUP(B168,受限情况!$G$3:$I$28,2,FALSE),H168&lt;=VLOOKUP(B168,受限情况!$G$3:$I$28,3,FALSE))=TRUE,"错误","正确"),"正确")</f>
        <v>正确</v>
      </c>
      <c r="R168" s="124" t="str">
        <f>IF(OR(IFERROR(AND(H168&gt;=VLOOKUP(L168,受限情况!$A$3:$C$28,2,FALSE),H168&lt;=VLOOKUP(L168,受限情况!$A$3:$C$28,3,FALSE)),0),IFERROR(AND(H168&gt;=VLOOKUP(M168,受限情况!$A$3:$C$28,2,FALSE),H168&lt;=VLOOKUP(M168,受限情况!$A$3:$C$28,3,FALSE)),0),IFERROR(AND(H168&gt;=VLOOKUP(N168,受限情况!$A$3:$C$28,2,FALSE),H168&lt;=VLOOKUP(N168,受限情况!$A$3:$C$28,3,FALSE)),0),IFERROR(AND(H168&gt;=VLOOKUP(O168,受限情况!$A$3:$C$28,2,FALSE),H168&lt;=VLOOKUP(O168,受限情况!$A$3:$C$28,3,FALSE)),0))=TRUE,"错误","正确")</f>
        <v>正确</v>
      </c>
      <c r="S168" s="123" t="str">
        <f>IF((IF(ISERROR(VLOOKUP(J168,注销!I:I,1,FALSE)),0,1)+IF(ISERROR(VLOOKUP(J168,注销!J:J,1,FALSE)),0,1))&gt;0,"注销","没有")</f>
        <v>没有</v>
      </c>
      <c r="T168" s="123" t="str">
        <f>IF((IF(ISERROR(VLOOKUP(J168,注销!I:I,1,FALSE)),0,1)+IF(ISERROR(VLOOKUP(J168,注销!J:J,1,FALSE)),0,1))&gt;0,"注销","没有")</f>
        <v>没有</v>
      </c>
      <c r="U168" s="10" t="str">
        <f>IF(IF(ISERROR(VLOOKUP(J168,J$1:J167,1,FALSE)),0,1)+IF(ISERROR(VLOOKUP(J168,K$1:K167,1,FALSE)),0,1),"已有","没有")</f>
        <v>没有</v>
      </c>
      <c r="W168" s="9"/>
      <c r="X168" s="9"/>
      <c r="Y168" s="9"/>
    </row>
    <row r="169" spans="1:25" s="7" customFormat="1">
      <c r="A169" s="126">
        <v>166</v>
      </c>
      <c r="B169" s="126" t="s">
        <v>1325</v>
      </c>
      <c r="C169" s="56" t="s">
        <v>573</v>
      </c>
      <c r="D169" s="42" t="s">
        <v>479</v>
      </c>
      <c r="E169" s="126">
        <v>14</v>
      </c>
      <c r="F169" s="68">
        <v>40908</v>
      </c>
      <c r="G169" s="126" t="s">
        <v>671</v>
      </c>
      <c r="H169" s="68"/>
      <c r="I169" s="126"/>
      <c r="J169" s="137" t="str">
        <f t="shared" si="18"/>
        <v>春秋石家庄-杭州</v>
      </c>
      <c r="K169" s="124" t="str">
        <f t="shared" si="19"/>
        <v>春秋杭州-石家庄</v>
      </c>
      <c r="L169" s="167" t="str">
        <f t="shared" si="20"/>
        <v>石家庄</v>
      </c>
      <c r="M169" s="167" t="str">
        <f t="shared" si="21"/>
        <v>杭州</v>
      </c>
      <c r="N169" s="167" t="str">
        <f t="shared" si="22"/>
        <v/>
      </c>
      <c r="O169" s="167" t="str">
        <f t="shared" si="23"/>
        <v/>
      </c>
      <c r="P169" s="167" t="str">
        <f>IF(ISERROR(OR(IFERROR(VLOOKUP(B169,受限情况!$G$3:$G$30,1,FALSE),0),IFERROR(VLOOKUP(L169,受限情况!$A$3:$A$28,1,FALSE),0),IFERROR(VLOOKUP(M169,受限情况!$A$3:$A$28,1,FALSE),0),IFERROR(VLOOKUP(N169,受限情况!$A$3:$A$28,1,FALSE),0),IFERROR(VLOOKUP(O169,受限情况!$A$3:$A$28,1,FALSE),0))),"受限","不限")</f>
        <v>不限</v>
      </c>
      <c r="Q169" s="122" t="str">
        <f>IFERROR(IF(AND(H169&gt;=VLOOKUP(B169,受限情况!$G$3:$I$28,2,FALSE),H169&lt;=VLOOKUP(B169,受限情况!$G$3:$I$28,3,FALSE))=TRUE,"错误","正确"),"正确")</f>
        <v>正确</v>
      </c>
      <c r="R169" s="124" t="str">
        <f>IF(OR(IFERROR(AND(H169&gt;=VLOOKUP(L169,受限情况!$A$3:$C$28,2,FALSE),H169&lt;=VLOOKUP(L169,受限情况!$A$3:$C$28,3,FALSE)),0),IFERROR(AND(H169&gt;=VLOOKUP(M169,受限情况!$A$3:$C$28,2,FALSE),H169&lt;=VLOOKUP(M169,受限情况!$A$3:$C$28,3,FALSE)),0),IFERROR(AND(H169&gt;=VLOOKUP(N169,受限情况!$A$3:$C$28,2,FALSE),H169&lt;=VLOOKUP(N169,受限情况!$A$3:$C$28,3,FALSE)),0),IFERROR(AND(H169&gt;=VLOOKUP(O169,受限情况!$A$3:$C$28,2,FALSE),H169&lt;=VLOOKUP(O169,受限情况!$A$3:$C$28,3,FALSE)),0))=TRUE,"错误","正确")</f>
        <v>正确</v>
      </c>
      <c r="S169" s="123" t="str">
        <f>IF((IF(ISERROR(VLOOKUP(J169,注销!I:I,1,FALSE)),0,1)+IF(ISERROR(VLOOKUP(J169,注销!J:J,1,FALSE)),0,1))&gt;0,"注销","没有")</f>
        <v>没有</v>
      </c>
      <c r="T169" s="123" t="str">
        <f>IF((IF(ISERROR(VLOOKUP(J169,注销!I:I,1,FALSE)),0,1)+IF(ISERROR(VLOOKUP(J169,注销!J:J,1,FALSE)),0,1))&gt;0,"注销","没有")</f>
        <v>没有</v>
      </c>
      <c r="U169" s="10" t="str">
        <f>IF(IF(ISERROR(VLOOKUP(J169,J$1:J168,1,FALSE)),0,1)+IF(ISERROR(VLOOKUP(J169,K$1:K168,1,FALSE)),0,1),"已有","没有")</f>
        <v>没有</v>
      </c>
      <c r="W169" s="9"/>
      <c r="X169" s="9"/>
      <c r="Y169" s="9"/>
    </row>
    <row r="170" spans="1:25" s="7" customFormat="1">
      <c r="A170" s="126">
        <v>167</v>
      </c>
      <c r="B170" s="126" t="s">
        <v>1325</v>
      </c>
      <c r="C170" s="56" t="s">
        <v>564</v>
      </c>
      <c r="D170" s="42" t="s">
        <v>479</v>
      </c>
      <c r="E170" s="126">
        <v>14</v>
      </c>
      <c r="F170" s="68">
        <v>40908</v>
      </c>
      <c r="G170" s="126" t="s">
        <v>671</v>
      </c>
      <c r="H170" s="68"/>
      <c r="I170" s="126"/>
      <c r="J170" s="137" t="str">
        <f t="shared" si="18"/>
        <v>春秋石家庄-三亚</v>
      </c>
      <c r="K170" s="124" t="str">
        <f t="shared" si="19"/>
        <v>春秋三亚-石家庄</v>
      </c>
      <c r="L170" s="167" t="str">
        <f t="shared" si="20"/>
        <v>石家庄</v>
      </c>
      <c r="M170" s="167" t="str">
        <f t="shared" si="21"/>
        <v>三亚</v>
      </c>
      <c r="N170" s="167" t="str">
        <f t="shared" si="22"/>
        <v/>
      </c>
      <c r="O170" s="167" t="str">
        <f t="shared" si="23"/>
        <v/>
      </c>
      <c r="P170" s="167" t="str">
        <f>IF(ISERROR(OR(IFERROR(VLOOKUP(B170,受限情况!$G$3:$G$30,1,FALSE),0),IFERROR(VLOOKUP(L170,受限情况!$A$3:$A$28,1,FALSE),0),IFERROR(VLOOKUP(M170,受限情况!$A$3:$A$28,1,FALSE),0),IFERROR(VLOOKUP(N170,受限情况!$A$3:$A$28,1,FALSE),0),IFERROR(VLOOKUP(O170,受限情况!$A$3:$A$28,1,FALSE),0))),"受限","不限")</f>
        <v>不限</v>
      </c>
      <c r="Q170" s="122" t="str">
        <f>IFERROR(IF(AND(H170&gt;=VLOOKUP(B170,受限情况!$G$3:$I$28,2,FALSE),H170&lt;=VLOOKUP(B170,受限情况!$G$3:$I$28,3,FALSE))=TRUE,"错误","正确"),"正确")</f>
        <v>正确</v>
      </c>
      <c r="R170" s="124" t="str">
        <f>IF(OR(IFERROR(AND(H170&gt;=VLOOKUP(L170,受限情况!$A$3:$C$28,2,FALSE),H170&lt;=VLOOKUP(L170,受限情况!$A$3:$C$28,3,FALSE)),0),IFERROR(AND(H170&gt;=VLOOKUP(M170,受限情况!$A$3:$C$28,2,FALSE),H170&lt;=VLOOKUP(M170,受限情况!$A$3:$C$28,3,FALSE)),0),IFERROR(AND(H170&gt;=VLOOKUP(N170,受限情况!$A$3:$C$28,2,FALSE),H170&lt;=VLOOKUP(N170,受限情况!$A$3:$C$28,3,FALSE)),0),IFERROR(AND(H170&gt;=VLOOKUP(O170,受限情况!$A$3:$C$28,2,FALSE),H170&lt;=VLOOKUP(O170,受限情况!$A$3:$C$28,3,FALSE)),0))=TRUE,"错误","正确")</f>
        <v>正确</v>
      </c>
      <c r="S170" s="123" t="str">
        <f>IF((IF(ISERROR(VLOOKUP(J170,注销!I:I,1,FALSE)),0,1)+IF(ISERROR(VLOOKUP(J170,注销!J:J,1,FALSE)),0,1))&gt;0,"注销","没有")</f>
        <v>没有</v>
      </c>
      <c r="T170" s="123" t="str">
        <f>IF((IF(ISERROR(VLOOKUP(J170,注销!I:I,1,FALSE)),0,1)+IF(ISERROR(VLOOKUP(J170,注销!J:J,1,FALSE)),0,1))&gt;0,"注销","没有")</f>
        <v>没有</v>
      </c>
      <c r="U170" s="10" t="str">
        <f>IF(IF(ISERROR(VLOOKUP(J170,J$1:J169,1,FALSE)),0,1)+IF(ISERROR(VLOOKUP(J170,K$1:K169,1,FALSE)),0,1),"已有","没有")</f>
        <v>没有</v>
      </c>
      <c r="W170" s="9"/>
      <c r="X170" s="9"/>
      <c r="Y170" s="9"/>
    </row>
    <row r="171" spans="1:25" s="7" customFormat="1">
      <c r="A171" s="126">
        <v>168</v>
      </c>
      <c r="B171" s="126" t="s">
        <v>1333</v>
      </c>
      <c r="C171" s="56" t="s">
        <v>1353</v>
      </c>
      <c r="D171" s="42" t="s">
        <v>490</v>
      </c>
      <c r="E171" s="126">
        <v>14</v>
      </c>
      <c r="F171" s="68">
        <v>40892</v>
      </c>
      <c r="G171" s="126" t="s">
        <v>672</v>
      </c>
      <c r="H171" s="68"/>
      <c r="I171" s="126"/>
      <c r="J171" s="137" t="str">
        <f t="shared" si="18"/>
        <v>首都北京首都-阿尔山</v>
      </c>
      <c r="K171" s="124" t="str">
        <f t="shared" si="19"/>
        <v>首都阿尔山-北京首都</v>
      </c>
      <c r="L171" s="167" t="str">
        <f t="shared" si="20"/>
        <v>北京首都</v>
      </c>
      <c r="M171" s="167" t="str">
        <f t="shared" si="21"/>
        <v>阿尔山</v>
      </c>
      <c r="N171" s="167" t="str">
        <f t="shared" si="22"/>
        <v/>
      </c>
      <c r="O171" s="167" t="str">
        <f t="shared" si="23"/>
        <v/>
      </c>
      <c r="P171" s="167" t="str">
        <f>IF(ISERROR(OR(IFERROR(VLOOKUP(B171,受限情况!$G$3:$G$30,1,FALSE),0),IFERROR(VLOOKUP(L171,受限情况!$A$3:$A$28,1,FALSE),0),IFERROR(VLOOKUP(M171,受限情况!$A$3:$A$28,1,FALSE),0),IFERROR(VLOOKUP(N171,受限情况!$A$3:$A$28,1,FALSE),0),IFERROR(VLOOKUP(O171,受限情况!$A$3:$A$28,1,FALSE),0))),"受限","不限")</f>
        <v>受限</v>
      </c>
      <c r="Q171" s="122" t="str">
        <f>IFERROR(IF(AND(H171&gt;=VLOOKUP(B171,受限情况!$G$3:$I$28,2,FALSE),H171&lt;=VLOOKUP(B171,受限情况!$G$3:$I$28,3,FALSE))=TRUE,"错误","正确"),"正确")</f>
        <v>正确</v>
      </c>
      <c r="R171" s="124" t="str">
        <f>IF(OR(IFERROR(AND(H171&gt;=VLOOKUP(L171,受限情况!$A$3:$C$28,2,FALSE),H171&lt;=VLOOKUP(L171,受限情况!$A$3:$C$28,3,FALSE)),0),IFERROR(AND(H171&gt;=VLOOKUP(M171,受限情况!$A$3:$C$28,2,FALSE),H171&lt;=VLOOKUP(M171,受限情况!$A$3:$C$28,3,FALSE)),0),IFERROR(AND(H171&gt;=VLOOKUP(N171,受限情况!$A$3:$C$28,2,FALSE),H171&lt;=VLOOKUP(N171,受限情况!$A$3:$C$28,3,FALSE)),0),IFERROR(AND(H171&gt;=VLOOKUP(O171,受限情况!$A$3:$C$28,2,FALSE),H171&lt;=VLOOKUP(O171,受限情况!$A$3:$C$28,3,FALSE)),0))=TRUE,"错误","正确")</f>
        <v>正确</v>
      </c>
      <c r="S171" s="123" t="str">
        <f>IF((IF(ISERROR(VLOOKUP(J171,注销!I:I,1,FALSE)),0,1)+IF(ISERROR(VLOOKUP(J171,注销!J:J,1,FALSE)),0,1))&gt;0,"注销","没有")</f>
        <v>没有</v>
      </c>
      <c r="T171" s="123" t="str">
        <f>IF((IF(ISERROR(VLOOKUP(J171,注销!I:I,1,FALSE)),0,1)+IF(ISERROR(VLOOKUP(J171,注销!J:J,1,FALSE)),0,1))&gt;0,"注销","没有")</f>
        <v>没有</v>
      </c>
      <c r="U171" s="10" t="str">
        <f>IF(IF(ISERROR(VLOOKUP(J171,J$1:J170,1,FALSE)),0,1)+IF(ISERROR(VLOOKUP(J171,K$1:K170,1,FALSE)),0,1),"已有","没有")</f>
        <v>没有</v>
      </c>
      <c r="W171" s="9"/>
      <c r="X171" s="9"/>
      <c r="Y171" s="9"/>
    </row>
    <row r="172" spans="1:25" s="7" customFormat="1">
      <c r="A172" s="126">
        <v>169</v>
      </c>
      <c r="B172" s="126" t="s">
        <v>1333</v>
      </c>
      <c r="C172" s="56" t="s">
        <v>1069</v>
      </c>
      <c r="D172" s="42" t="s">
        <v>490</v>
      </c>
      <c r="E172" s="126">
        <v>14</v>
      </c>
      <c r="F172" s="68">
        <v>40892</v>
      </c>
      <c r="G172" s="126" t="s">
        <v>672</v>
      </c>
      <c r="H172" s="68"/>
      <c r="I172" s="126"/>
      <c r="J172" s="137" t="str">
        <f t="shared" si="18"/>
        <v>首都呼和浩特-阿尔山</v>
      </c>
      <c r="K172" s="124" t="str">
        <f t="shared" si="19"/>
        <v>首都阿尔山-呼和浩特</v>
      </c>
      <c r="L172" s="167" t="str">
        <f t="shared" si="20"/>
        <v>呼和浩特</v>
      </c>
      <c r="M172" s="167" t="str">
        <f t="shared" si="21"/>
        <v>阿尔山</v>
      </c>
      <c r="N172" s="167" t="str">
        <f t="shared" si="22"/>
        <v/>
      </c>
      <c r="O172" s="167" t="str">
        <f t="shared" si="23"/>
        <v/>
      </c>
      <c r="P172" s="167" t="str">
        <f>IF(ISERROR(OR(IFERROR(VLOOKUP(B172,受限情况!$G$3:$G$30,1,FALSE),0),IFERROR(VLOOKUP(L172,受限情况!$A$3:$A$28,1,FALSE),0),IFERROR(VLOOKUP(M172,受限情况!$A$3:$A$28,1,FALSE),0),IFERROR(VLOOKUP(N172,受限情况!$A$3:$A$28,1,FALSE),0),IFERROR(VLOOKUP(O172,受限情况!$A$3:$A$28,1,FALSE),0))),"受限","不限")</f>
        <v>受限</v>
      </c>
      <c r="Q172" s="122" t="str">
        <f>IFERROR(IF(AND(H172&gt;=VLOOKUP(B172,受限情况!$G$3:$I$28,2,FALSE),H172&lt;=VLOOKUP(B172,受限情况!$G$3:$I$28,3,FALSE))=TRUE,"错误","正确"),"正确")</f>
        <v>正确</v>
      </c>
      <c r="R172" s="124" t="str">
        <f>IF(OR(IFERROR(AND(H172&gt;=VLOOKUP(L172,受限情况!$A$3:$C$28,2,FALSE),H172&lt;=VLOOKUP(L172,受限情况!$A$3:$C$28,3,FALSE)),0),IFERROR(AND(H172&gt;=VLOOKUP(M172,受限情况!$A$3:$C$28,2,FALSE),H172&lt;=VLOOKUP(M172,受限情况!$A$3:$C$28,3,FALSE)),0),IFERROR(AND(H172&gt;=VLOOKUP(N172,受限情况!$A$3:$C$28,2,FALSE),H172&lt;=VLOOKUP(N172,受限情况!$A$3:$C$28,3,FALSE)),0),IFERROR(AND(H172&gt;=VLOOKUP(O172,受限情况!$A$3:$C$28,2,FALSE),H172&lt;=VLOOKUP(O172,受限情况!$A$3:$C$28,3,FALSE)),0))=TRUE,"错误","正确")</f>
        <v>正确</v>
      </c>
      <c r="S172" s="123" t="str">
        <f>IF((IF(ISERROR(VLOOKUP(J172,注销!I:I,1,FALSE)),0,1)+IF(ISERROR(VLOOKUP(J172,注销!J:J,1,FALSE)),0,1))&gt;0,"注销","没有")</f>
        <v>没有</v>
      </c>
      <c r="T172" s="123" t="str">
        <f>IF((IF(ISERROR(VLOOKUP(J172,注销!I:I,1,FALSE)),0,1)+IF(ISERROR(VLOOKUP(J172,注销!J:J,1,FALSE)),0,1))&gt;0,"注销","没有")</f>
        <v>没有</v>
      </c>
      <c r="U172" s="10" t="str">
        <f>IF(IF(ISERROR(VLOOKUP(J172,J$1:J171,1,FALSE)),0,1)+IF(ISERROR(VLOOKUP(J172,K$1:K171,1,FALSE)),0,1),"已有","没有")</f>
        <v>没有</v>
      </c>
      <c r="W172" s="9"/>
      <c r="X172" s="9"/>
      <c r="Y172" s="9"/>
    </row>
    <row r="173" spans="1:25" s="7" customFormat="1">
      <c r="A173" s="126">
        <v>170</v>
      </c>
      <c r="B173" s="126" t="s">
        <v>1350</v>
      </c>
      <c r="C173" s="56" t="s">
        <v>81</v>
      </c>
      <c r="D173" s="42" t="s">
        <v>479</v>
      </c>
      <c r="E173" s="126">
        <v>14</v>
      </c>
      <c r="F173" s="68">
        <v>40892</v>
      </c>
      <c r="G173" s="126" t="s">
        <v>673</v>
      </c>
      <c r="H173" s="68"/>
      <c r="I173" s="126"/>
      <c r="J173" s="137" t="str">
        <f t="shared" si="18"/>
        <v>幸福太原-郑州-合肥</v>
      </c>
      <c r="K173" s="124" t="str">
        <f t="shared" si="19"/>
        <v>幸福合肥-郑州-太原</v>
      </c>
      <c r="L173" s="167" t="str">
        <f t="shared" si="20"/>
        <v>太原</v>
      </c>
      <c r="M173" s="167" t="str">
        <f t="shared" si="21"/>
        <v>郑州</v>
      </c>
      <c r="N173" s="167" t="str">
        <f t="shared" si="22"/>
        <v>合肥</v>
      </c>
      <c r="O173" s="167" t="str">
        <f t="shared" si="23"/>
        <v/>
      </c>
      <c r="P173" s="167" t="str">
        <f>IF(ISERROR(OR(IFERROR(VLOOKUP(B173,受限情况!$G$3:$G$30,1,FALSE),0),IFERROR(VLOOKUP(L173,受限情况!$A$3:$A$28,1,FALSE),0),IFERROR(VLOOKUP(M173,受限情况!$A$3:$A$28,1,FALSE),0),IFERROR(VLOOKUP(N173,受限情况!$A$3:$A$28,1,FALSE),0),IFERROR(VLOOKUP(O173,受限情况!$A$3:$A$28,1,FALSE),0))),"受限","不限")</f>
        <v>不限</v>
      </c>
      <c r="Q173" s="122" t="str">
        <f>IFERROR(IF(AND(H173&gt;=VLOOKUP(B173,受限情况!$G$3:$I$28,2,FALSE),H173&lt;=VLOOKUP(B173,受限情况!$G$3:$I$28,3,FALSE))=TRUE,"错误","正确"),"正确")</f>
        <v>正确</v>
      </c>
      <c r="R173" s="124" t="str">
        <f>IF(OR(IFERROR(AND(H173&gt;=VLOOKUP(L173,受限情况!$A$3:$C$28,2,FALSE),H173&lt;=VLOOKUP(L173,受限情况!$A$3:$C$28,3,FALSE)),0),IFERROR(AND(H173&gt;=VLOOKUP(M173,受限情况!$A$3:$C$28,2,FALSE),H173&lt;=VLOOKUP(M173,受限情况!$A$3:$C$28,3,FALSE)),0),IFERROR(AND(H173&gt;=VLOOKUP(N173,受限情况!$A$3:$C$28,2,FALSE),H173&lt;=VLOOKUP(N173,受限情况!$A$3:$C$28,3,FALSE)),0),IFERROR(AND(H173&gt;=VLOOKUP(O173,受限情况!$A$3:$C$28,2,FALSE),H173&lt;=VLOOKUP(O173,受限情况!$A$3:$C$28,3,FALSE)),0))=TRUE,"错误","正确")</f>
        <v>正确</v>
      </c>
      <c r="S173" s="123" t="str">
        <f>IF((IF(ISERROR(VLOOKUP(J173,注销!I:I,1,FALSE)),0,1)+IF(ISERROR(VLOOKUP(J173,注销!J:J,1,FALSE)),0,1))&gt;0,"注销","没有")</f>
        <v>注销</v>
      </c>
      <c r="T173" s="123" t="str">
        <f>IF((IF(ISERROR(VLOOKUP(J173,注销!I:I,1,FALSE)),0,1)+IF(ISERROR(VLOOKUP(J173,注销!J:J,1,FALSE)),0,1))&gt;0,"注销","没有")</f>
        <v>注销</v>
      </c>
      <c r="U173" s="10" t="str">
        <f>IF(IF(ISERROR(VLOOKUP(J173,J$1:J172,1,FALSE)),0,1)+IF(ISERROR(VLOOKUP(J173,K$1:K172,1,FALSE)),0,1),"已有","没有")</f>
        <v>没有</v>
      </c>
      <c r="W173" s="9"/>
      <c r="X173" s="9"/>
      <c r="Y173" s="9"/>
    </row>
    <row r="174" spans="1:25" s="7" customFormat="1">
      <c r="A174" s="126">
        <v>171</v>
      </c>
      <c r="B174" s="126" t="s">
        <v>482</v>
      </c>
      <c r="C174" s="56" t="s">
        <v>1070</v>
      </c>
      <c r="D174" s="42" t="s">
        <v>479</v>
      </c>
      <c r="E174" s="126">
        <v>14</v>
      </c>
      <c r="F174" s="68">
        <v>40909</v>
      </c>
      <c r="G174" s="126" t="s">
        <v>674</v>
      </c>
      <c r="H174" s="68"/>
      <c r="I174" s="126"/>
      <c r="J174" s="137" t="str">
        <f t="shared" si="18"/>
        <v>东航太原-福州</v>
      </c>
      <c r="K174" s="124" t="str">
        <f t="shared" si="19"/>
        <v>东航福州-太原</v>
      </c>
      <c r="L174" s="167" t="str">
        <f t="shared" si="20"/>
        <v>太原</v>
      </c>
      <c r="M174" s="167" t="str">
        <f t="shared" si="21"/>
        <v>福州</v>
      </c>
      <c r="N174" s="167" t="str">
        <f t="shared" si="22"/>
        <v/>
      </c>
      <c r="O174" s="167" t="str">
        <f t="shared" si="23"/>
        <v/>
      </c>
      <c r="P174" s="167" t="str">
        <f>IF(ISERROR(OR(IFERROR(VLOOKUP(B174,受限情况!$G$3:$G$30,1,FALSE),0),IFERROR(VLOOKUP(L174,受限情况!$A$3:$A$28,1,FALSE),0),IFERROR(VLOOKUP(M174,受限情况!$A$3:$A$28,1,FALSE),0),IFERROR(VLOOKUP(N174,受限情况!$A$3:$A$28,1,FALSE),0),IFERROR(VLOOKUP(O174,受限情况!$A$3:$A$28,1,FALSE),0))),"受限","不限")</f>
        <v>不限</v>
      </c>
      <c r="Q174" s="122" t="str">
        <f>IFERROR(IF(AND(H174&gt;=VLOOKUP(B174,受限情况!$G$3:$I$28,2,FALSE),H174&lt;=VLOOKUP(B174,受限情况!$G$3:$I$28,3,FALSE))=TRUE,"错误","正确"),"正确")</f>
        <v>正确</v>
      </c>
      <c r="R174" s="124" t="str">
        <f>IF(OR(IFERROR(AND(H174&gt;=VLOOKUP(L174,受限情况!$A$3:$C$28,2,FALSE),H174&lt;=VLOOKUP(L174,受限情况!$A$3:$C$28,3,FALSE)),0),IFERROR(AND(H174&gt;=VLOOKUP(M174,受限情况!$A$3:$C$28,2,FALSE),H174&lt;=VLOOKUP(M174,受限情况!$A$3:$C$28,3,FALSE)),0),IFERROR(AND(H174&gt;=VLOOKUP(N174,受限情况!$A$3:$C$28,2,FALSE),H174&lt;=VLOOKUP(N174,受限情况!$A$3:$C$28,3,FALSE)),0),IFERROR(AND(H174&gt;=VLOOKUP(O174,受限情况!$A$3:$C$28,2,FALSE),H174&lt;=VLOOKUP(O174,受限情况!$A$3:$C$28,3,FALSE)),0))=TRUE,"错误","正确")</f>
        <v>正确</v>
      </c>
      <c r="S174" s="123" t="str">
        <f>IF((IF(ISERROR(VLOOKUP(J174,注销!I:I,1,FALSE)),0,1)+IF(ISERROR(VLOOKUP(J174,注销!J:J,1,FALSE)),0,1))&gt;0,"注销","没有")</f>
        <v>注销</v>
      </c>
      <c r="T174" s="123" t="str">
        <f>IF((IF(ISERROR(VLOOKUP(J174,注销!I:I,1,FALSE)),0,1)+IF(ISERROR(VLOOKUP(J174,注销!J:J,1,FALSE)),0,1))&gt;0,"注销","没有")</f>
        <v>注销</v>
      </c>
      <c r="U174" s="10" t="str">
        <f>IF(IF(ISERROR(VLOOKUP(J174,J$1:J173,1,FALSE)),0,1)+IF(ISERROR(VLOOKUP(J174,K$1:K173,1,FALSE)),0,1),"已有","没有")</f>
        <v>没有</v>
      </c>
      <c r="W174" s="9"/>
      <c r="X174" s="9"/>
      <c r="Y174" s="9"/>
    </row>
    <row r="175" spans="1:25" s="7" customFormat="1">
      <c r="A175" s="126">
        <v>172</v>
      </c>
      <c r="B175" s="126" t="s">
        <v>1324</v>
      </c>
      <c r="C175" s="56" t="s">
        <v>1071</v>
      </c>
      <c r="D175" s="42" t="s">
        <v>479</v>
      </c>
      <c r="E175" s="126">
        <v>14</v>
      </c>
      <c r="F175" s="68">
        <v>40897</v>
      </c>
      <c r="G175" s="126" t="s">
        <v>675</v>
      </c>
      <c r="H175" s="68"/>
      <c r="I175" s="25" t="s">
        <v>493</v>
      </c>
      <c r="J175" s="137" t="str">
        <f t="shared" si="18"/>
        <v>天津天津-武汉-三亚</v>
      </c>
      <c r="K175" s="124" t="str">
        <f t="shared" si="19"/>
        <v>天津三亚-武汉-天津</v>
      </c>
      <c r="L175" s="167" t="str">
        <f t="shared" si="20"/>
        <v>天津</v>
      </c>
      <c r="M175" s="167" t="str">
        <f t="shared" si="21"/>
        <v>武汉</v>
      </c>
      <c r="N175" s="167" t="str">
        <f t="shared" si="22"/>
        <v>三亚</v>
      </c>
      <c r="O175" s="167" t="str">
        <f t="shared" si="23"/>
        <v/>
      </c>
      <c r="P175" s="167" t="str">
        <f>IF(ISERROR(OR(IFERROR(VLOOKUP(B175,受限情况!$G$3:$G$30,1,FALSE),0),IFERROR(VLOOKUP(L175,受限情况!$A$3:$A$28,1,FALSE),0),IFERROR(VLOOKUP(M175,受限情况!$A$3:$A$28,1,FALSE),0),IFERROR(VLOOKUP(N175,受限情况!$A$3:$A$28,1,FALSE),0),IFERROR(VLOOKUP(O175,受限情况!$A$3:$A$28,1,FALSE),0))),"受限","不限")</f>
        <v>不限</v>
      </c>
      <c r="Q175" s="122" t="str">
        <f>IFERROR(IF(AND(H175&gt;=VLOOKUP(B175,受限情况!$G$3:$I$28,2,FALSE),H175&lt;=VLOOKUP(B175,受限情况!$G$3:$I$28,3,FALSE))=TRUE,"错误","正确"),"正确")</f>
        <v>正确</v>
      </c>
      <c r="R175" s="124" t="str">
        <f>IF(OR(IFERROR(AND(H175&gt;=VLOOKUP(L175,受限情况!$A$3:$C$28,2,FALSE),H175&lt;=VLOOKUP(L175,受限情况!$A$3:$C$28,3,FALSE)),0),IFERROR(AND(H175&gt;=VLOOKUP(M175,受限情况!$A$3:$C$28,2,FALSE),H175&lt;=VLOOKUP(M175,受限情况!$A$3:$C$28,3,FALSE)),0),IFERROR(AND(H175&gt;=VLOOKUP(N175,受限情况!$A$3:$C$28,2,FALSE),H175&lt;=VLOOKUP(N175,受限情况!$A$3:$C$28,3,FALSE)),0),IFERROR(AND(H175&gt;=VLOOKUP(O175,受限情况!$A$3:$C$28,2,FALSE),H175&lt;=VLOOKUP(O175,受限情况!$A$3:$C$28,3,FALSE)),0))=TRUE,"错误","正确")</f>
        <v>正确</v>
      </c>
      <c r="S175" s="123" t="str">
        <f>IF((IF(ISERROR(VLOOKUP(J175,注销!I:I,1,FALSE)),0,1)+IF(ISERROR(VLOOKUP(J175,注销!J:J,1,FALSE)),0,1))&gt;0,"注销","没有")</f>
        <v>没有</v>
      </c>
      <c r="T175" s="123" t="str">
        <f>IF((IF(ISERROR(VLOOKUP(J175,注销!I:I,1,FALSE)),0,1)+IF(ISERROR(VLOOKUP(J175,注销!J:J,1,FALSE)),0,1))&gt;0,"注销","没有")</f>
        <v>没有</v>
      </c>
      <c r="U175" s="10" t="str">
        <f>IF(IF(ISERROR(VLOOKUP(J175,J$1:J174,1,FALSE)),0,1)+IF(ISERROR(VLOOKUP(J175,K$1:K174,1,FALSE)),0,1),"已有","没有")</f>
        <v>没有</v>
      </c>
      <c r="W175" s="9"/>
      <c r="X175" s="9"/>
      <c r="Y175" s="9"/>
    </row>
    <row r="176" spans="1:25" s="7" customFormat="1">
      <c r="A176" s="126">
        <v>173</v>
      </c>
      <c r="B176" s="126" t="s">
        <v>1324</v>
      </c>
      <c r="C176" s="56" t="s">
        <v>186</v>
      </c>
      <c r="D176" s="42" t="s">
        <v>479</v>
      </c>
      <c r="E176" s="126">
        <v>14</v>
      </c>
      <c r="F176" s="68">
        <v>40897</v>
      </c>
      <c r="G176" s="126" t="s">
        <v>675</v>
      </c>
      <c r="H176" s="68"/>
      <c r="I176" s="126"/>
      <c r="J176" s="137" t="str">
        <f t="shared" si="18"/>
        <v>天津天津-深圳</v>
      </c>
      <c r="K176" s="124" t="str">
        <f t="shared" si="19"/>
        <v>天津深圳-天津</v>
      </c>
      <c r="L176" s="167" t="str">
        <f t="shared" si="20"/>
        <v>天津</v>
      </c>
      <c r="M176" s="167" t="str">
        <f t="shared" si="21"/>
        <v>深圳</v>
      </c>
      <c r="N176" s="167" t="str">
        <f t="shared" si="22"/>
        <v/>
      </c>
      <c r="O176" s="167" t="str">
        <f t="shared" si="23"/>
        <v/>
      </c>
      <c r="P176" s="167" t="str">
        <f>IF(ISERROR(OR(IFERROR(VLOOKUP(B176,受限情况!$G$3:$G$30,1,FALSE),0),IFERROR(VLOOKUP(L176,受限情况!$A$3:$A$28,1,FALSE),0),IFERROR(VLOOKUP(M176,受限情况!$A$3:$A$28,1,FALSE),0),IFERROR(VLOOKUP(N176,受限情况!$A$3:$A$28,1,FALSE),0),IFERROR(VLOOKUP(O176,受限情况!$A$3:$A$28,1,FALSE),0))),"受限","不限")</f>
        <v>不限</v>
      </c>
      <c r="Q176" s="122" t="str">
        <f>IFERROR(IF(AND(H176&gt;=VLOOKUP(B176,受限情况!$G$3:$I$28,2,FALSE),H176&lt;=VLOOKUP(B176,受限情况!$G$3:$I$28,3,FALSE))=TRUE,"错误","正确"),"正确")</f>
        <v>正确</v>
      </c>
      <c r="R176" s="124" t="str">
        <f>IF(OR(IFERROR(AND(H176&gt;=VLOOKUP(L176,受限情况!$A$3:$C$28,2,FALSE),H176&lt;=VLOOKUP(L176,受限情况!$A$3:$C$28,3,FALSE)),0),IFERROR(AND(H176&gt;=VLOOKUP(M176,受限情况!$A$3:$C$28,2,FALSE),H176&lt;=VLOOKUP(M176,受限情况!$A$3:$C$28,3,FALSE)),0),IFERROR(AND(H176&gt;=VLOOKUP(N176,受限情况!$A$3:$C$28,2,FALSE),H176&lt;=VLOOKUP(N176,受限情况!$A$3:$C$28,3,FALSE)),0),IFERROR(AND(H176&gt;=VLOOKUP(O176,受限情况!$A$3:$C$28,2,FALSE),H176&lt;=VLOOKUP(O176,受限情况!$A$3:$C$28,3,FALSE)),0))=TRUE,"错误","正确")</f>
        <v>正确</v>
      </c>
      <c r="S176" s="123" t="str">
        <f>IF((IF(ISERROR(VLOOKUP(J176,注销!I:I,1,FALSE)),0,1)+IF(ISERROR(VLOOKUP(J176,注销!J:J,1,FALSE)),0,1))&gt;0,"注销","没有")</f>
        <v>注销</v>
      </c>
      <c r="T176" s="123" t="str">
        <f>IF((IF(ISERROR(VLOOKUP(J176,注销!I:I,1,FALSE)),0,1)+IF(ISERROR(VLOOKUP(J176,注销!J:J,1,FALSE)),0,1))&gt;0,"注销","没有")</f>
        <v>注销</v>
      </c>
      <c r="U176" s="10" t="str">
        <f>IF(IF(ISERROR(VLOOKUP(J176,J$1:J175,1,FALSE)),0,1)+IF(ISERROR(VLOOKUP(J176,K$1:K175,1,FALSE)),0,1),"已有","没有")</f>
        <v>没有</v>
      </c>
      <c r="W176" s="9"/>
      <c r="X176" s="9"/>
      <c r="Y176" s="9"/>
    </row>
    <row r="177" spans="1:25" s="7" customFormat="1">
      <c r="A177" s="126">
        <v>174</v>
      </c>
      <c r="B177" s="126" t="s">
        <v>1327</v>
      </c>
      <c r="C177" s="56" t="s">
        <v>186</v>
      </c>
      <c r="D177" s="42" t="s">
        <v>479</v>
      </c>
      <c r="E177" s="126">
        <v>14</v>
      </c>
      <c r="F177" s="68">
        <v>40913</v>
      </c>
      <c r="G177" s="126" t="s">
        <v>676</v>
      </c>
      <c r="H177" s="68"/>
      <c r="I177" s="126"/>
      <c r="J177" s="137" t="str">
        <f t="shared" si="18"/>
        <v>奥凯天津-深圳</v>
      </c>
      <c r="K177" s="124" t="str">
        <f t="shared" si="19"/>
        <v>奥凯深圳-天津</v>
      </c>
      <c r="L177" s="167" t="str">
        <f t="shared" si="20"/>
        <v>天津</v>
      </c>
      <c r="M177" s="167" t="str">
        <f t="shared" si="21"/>
        <v>深圳</v>
      </c>
      <c r="N177" s="167" t="str">
        <f t="shared" si="22"/>
        <v/>
      </c>
      <c r="O177" s="167" t="str">
        <f t="shared" si="23"/>
        <v/>
      </c>
      <c r="P177" s="167" t="str">
        <f>IF(ISERROR(OR(IFERROR(VLOOKUP(B177,受限情况!$G$3:$G$30,1,FALSE),0),IFERROR(VLOOKUP(L177,受限情况!$A$3:$A$28,1,FALSE),0),IFERROR(VLOOKUP(M177,受限情况!$A$3:$A$28,1,FALSE),0),IFERROR(VLOOKUP(N177,受限情况!$A$3:$A$28,1,FALSE),0),IFERROR(VLOOKUP(O177,受限情况!$A$3:$A$28,1,FALSE),0))),"受限","不限")</f>
        <v>不限</v>
      </c>
      <c r="Q177" s="122" t="str">
        <f>IFERROR(IF(AND(H177&gt;=VLOOKUP(B177,受限情况!$G$3:$I$28,2,FALSE),H177&lt;=VLOOKUP(B177,受限情况!$G$3:$I$28,3,FALSE))=TRUE,"错误","正确"),"正确")</f>
        <v>正确</v>
      </c>
      <c r="R177" s="124" t="str">
        <f>IF(OR(IFERROR(AND(H177&gt;=VLOOKUP(L177,受限情况!$A$3:$C$28,2,FALSE),H177&lt;=VLOOKUP(L177,受限情况!$A$3:$C$28,3,FALSE)),0),IFERROR(AND(H177&gt;=VLOOKUP(M177,受限情况!$A$3:$C$28,2,FALSE),H177&lt;=VLOOKUP(M177,受限情况!$A$3:$C$28,3,FALSE)),0),IFERROR(AND(H177&gt;=VLOOKUP(N177,受限情况!$A$3:$C$28,2,FALSE),H177&lt;=VLOOKUP(N177,受限情况!$A$3:$C$28,3,FALSE)),0),IFERROR(AND(H177&gt;=VLOOKUP(O177,受限情况!$A$3:$C$28,2,FALSE),H177&lt;=VLOOKUP(O177,受限情况!$A$3:$C$28,3,FALSE)),0))=TRUE,"错误","正确")</f>
        <v>正确</v>
      </c>
      <c r="S177" s="123" t="str">
        <f>IF((IF(ISERROR(VLOOKUP(J177,注销!I:I,1,FALSE)),0,1)+IF(ISERROR(VLOOKUP(J177,注销!J:J,1,FALSE)),0,1))&gt;0,"注销","没有")</f>
        <v>没有</v>
      </c>
      <c r="T177" s="123" t="str">
        <f>IF((IF(ISERROR(VLOOKUP(J177,注销!I:I,1,FALSE)),0,1)+IF(ISERROR(VLOOKUP(J177,注销!J:J,1,FALSE)),0,1))&gt;0,"注销","没有")</f>
        <v>没有</v>
      </c>
      <c r="U177" s="10" t="str">
        <f>IF(IF(ISERROR(VLOOKUP(J177,J$1:J176,1,FALSE)),0,1)+IF(ISERROR(VLOOKUP(J177,K$1:K176,1,FALSE)),0,1),"已有","没有")</f>
        <v>没有</v>
      </c>
      <c r="W177" s="9"/>
      <c r="X177" s="9"/>
      <c r="Y177" s="9"/>
    </row>
    <row r="178" spans="1:25" s="7" customFormat="1">
      <c r="A178" s="126">
        <v>175</v>
      </c>
      <c r="B178" s="126" t="s">
        <v>481</v>
      </c>
      <c r="C178" s="56" t="s">
        <v>1352</v>
      </c>
      <c r="D178" s="42" t="s">
        <v>479</v>
      </c>
      <c r="E178" s="126">
        <v>14</v>
      </c>
      <c r="F178" s="68">
        <v>40907</v>
      </c>
      <c r="G178" s="126" t="s">
        <v>677</v>
      </c>
      <c r="H178" s="68"/>
      <c r="I178" s="25" t="s">
        <v>493</v>
      </c>
      <c r="J178" s="137" t="str">
        <f t="shared" si="18"/>
        <v>国航北京首都-巴彦淖尔</v>
      </c>
      <c r="K178" s="124" t="str">
        <f t="shared" si="19"/>
        <v>国航巴彦淖尔-北京首都</v>
      </c>
      <c r="L178" s="167" t="str">
        <f t="shared" si="20"/>
        <v>北京首都</v>
      </c>
      <c r="M178" s="167" t="str">
        <f t="shared" si="21"/>
        <v>巴彦淖尔</v>
      </c>
      <c r="N178" s="167" t="str">
        <f t="shared" si="22"/>
        <v/>
      </c>
      <c r="O178" s="167" t="str">
        <f t="shared" si="23"/>
        <v/>
      </c>
      <c r="P178" s="167" t="str">
        <f>IF(ISERROR(OR(IFERROR(VLOOKUP(B178,受限情况!$G$3:$G$30,1,FALSE),0),IFERROR(VLOOKUP(L178,受限情况!$A$3:$A$28,1,FALSE),0),IFERROR(VLOOKUP(M178,受限情况!$A$3:$A$28,1,FALSE),0),IFERROR(VLOOKUP(N178,受限情况!$A$3:$A$28,1,FALSE),0),IFERROR(VLOOKUP(O178,受限情况!$A$3:$A$28,1,FALSE),0))),"受限","不限")</f>
        <v>受限</v>
      </c>
      <c r="Q178" s="122" t="str">
        <f>IFERROR(IF(AND(H178&gt;=VLOOKUP(B178,受限情况!$G$3:$I$28,2,FALSE),H178&lt;=VLOOKUP(B178,受限情况!$G$3:$I$28,3,FALSE))=TRUE,"错误","正确"),"正确")</f>
        <v>正确</v>
      </c>
      <c r="R178" s="124" t="str">
        <f>IF(OR(IFERROR(AND(H178&gt;=VLOOKUP(L178,受限情况!$A$3:$C$28,2,FALSE),H178&lt;=VLOOKUP(L178,受限情况!$A$3:$C$28,3,FALSE)),0),IFERROR(AND(H178&gt;=VLOOKUP(M178,受限情况!$A$3:$C$28,2,FALSE),H178&lt;=VLOOKUP(M178,受限情况!$A$3:$C$28,3,FALSE)),0),IFERROR(AND(H178&gt;=VLOOKUP(N178,受限情况!$A$3:$C$28,2,FALSE),H178&lt;=VLOOKUP(N178,受限情况!$A$3:$C$28,3,FALSE)),0),IFERROR(AND(H178&gt;=VLOOKUP(O178,受限情况!$A$3:$C$28,2,FALSE),H178&lt;=VLOOKUP(O178,受限情况!$A$3:$C$28,3,FALSE)),0))=TRUE,"错误","正确")</f>
        <v>正确</v>
      </c>
      <c r="S178" s="123" t="str">
        <f>IF((IF(ISERROR(VLOOKUP(J178,注销!I:I,1,FALSE)),0,1)+IF(ISERROR(VLOOKUP(J178,注销!J:J,1,FALSE)),0,1))&gt;0,"注销","没有")</f>
        <v>没有</v>
      </c>
      <c r="T178" s="123" t="str">
        <f>IF((IF(ISERROR(VLOOKUP(J178,注销!I:I,1,FALSE)),0,1)+IF(ISERROR(VLOOKUP(J178,注销!J:J,1,FALSE)),0,1))&gt;0,"注销","没有")</f>
        <v>没有</v>
      </c>
      <c r="U178" s="10" t="str">
        <f>IF(IF(ISERROR(VLOOKUP(J178,J$1:J177,1,FALSE)),0,1)+IF(ISERROR(VLOOKUP(J178,K$1:K177,1,FALSE)),0,1),"已有","没有")</f>
        <v>没有</v>
      </c>
      <c r="W178" s="9"/>
      <c r="X178" s="9"/>
      <c r="Y178" s="9"/>
    </row>
    <row r="179" spans="1:25" s="7" customFormat="1">
      <c r="A179" s="126">
        <v>176</v>
      </c>
      <c r="B179" s="126" t="s">
        <v>1329</v>
      </c>
      <c r="C179" s="56" t="s">
        <v>201</v>
      </c>
      <c r="D179" s="42" t="s">
        <v>479</v>
      </c>
      <c r="E179" s="126">
        <v>14</v>
      </c>
      <c r="F179" s="68">
        <v>40913</v>
      </c>
      <c r="G179" s="126" t="s">
        <v>678</v>
      </c>
      <c r="H179" s="68"/>
      <c r="I179" s="25" t="s">
        <v>493</v>
      </c>
      <c r="J179" s="137" t="str">
        <f t="shared" si="18"/>
        <v>河北石家庄-深圳</v>
      </c>
      <c r="K179" s="124" t="str">
        <f t="shared" si="19"/>
        <v>河北深圳-石家庄</v>
      </c>
      <c r="L179" s="167" t="str">
        <f t="shared" si="20"/>
        <v>石家庄</v>
      </c>
      <c r="M179" s="167" t="str">
        <f t="shared" si="21"/>
        <v>深圳</v>
      </c>
      <c r="N179" s="167" t="str">
        <f t="shared" si="22"/>
        <v/>
      </c>
      <c r="O179" s="167" t="str">
        <f t="shared" si="23"/>
        <v/>
      </c>
      <c r="P179" s="167" t="str">
        <f>IF(ISERROR(OR(IFERROR(VLOOKUP(B179,受限情况!$G$3:$G$30,1,FALSE),0),IFERROR(VLOOKUP(L179,受限情况!$A$3:$A$28,1,FALSE),0),IFERROR(VLOOKUP(M179,受限情况!$A$3:$A$28,1,FALSE),0),IFERROR(VLOOKUP(N179,受限情况!$A$3:$A$28,1,FALSE),0),IFERROR(VLOOKUP(O179,受限情况!$A$3:$A$28,1,FALSE),0))),"受限","不限")</f>
        <v>不限</v>
      </c>
      <c r="Q179" s="122" t="str">
        <f>IFERROR(IF(AND(H179&gt;=VLOOKUP(B179,受限情况!$G$3:$I$28,2,FALSE),H179&lt;=VLOOKUP(B179,受限情况!$G$3:$I$28,3,FALSE))=TRUE,"错误","正确"),"正确")</f>
        <v>正确</v>
      </c>
      <c r="R179" s="124" t="str">
        <f>IF(OR(IFERROR(AND(H179&gt;=VLOOKUP(L179,受限情况!$A$3:$C$28,2,FALSE),H179&lt;=VLOOKUP(L179,受限情况!$A$3:$C$28,3,FALSE)),0),IFERROR(AND(H179&gt;=VLOOKUP(M179,受限情况!$A$3:$C$28,2,FALSE),H179&lt;=VLOOKUP(M179,受限情况!$A$3:$C$28,3,FALSE)),0),IFERROR(AND(H179&gt;=VLOOKUP(N179,受限情况!$A$3:$C$28,2,FALSE),H179&lt;=VLOOKUP(N179,受限情况!$A$3:$C$28,3,FALSE)),0),IFERROR(AND(H179&gt;=VLOOKUP(O179,受限情况!$A$3:$C$28,2,FALSE),H179&lt;=VLOOKUP(O179,受限情况!$A$3:$C$28,3,FALSE)),0))=TRUE,"错误","正确")</f>
        <v>正确</v>
      </c>
      <c r="S179" s="123" t="str">
        <f>IF((IF(ISERROR(VLOOKUP(J179,注销!I:I,1,FALSE)),0,1)+IF(ISERROR(VLOOKUP(J179,注销!J:J,1,FALSE)),0,1))&gt;0,"注销","没有")</f>
        <v>没有</v>
      </c>
      <c r="T179" s="123" t="str">
        <f>IF((IF(ISERROR(VLOOKUP(J179,注销!I:I,1,FALSE)),0,1)+IF(ISERROR(VLOOKUP(J179,注销!J:J,1,FALSE)),0,1))&gt;0,"注销","没有")</f>
        <v>没有</v>
      </c>
      <c r="U179" s="10" t="str">
        <f>IF(IF(ISERROR(VLOOKUP(J179,J$1:J178,1,FALSE)),0,1)+IF(ISERROR(VLOOKUP(J179,K$1:K178,1,FALSE)),0,1),"已有","没有")</f>
        <v>没有</v>
      </c>
      <c r="W179" s="9"/>
      <c r="X179" s="9"/>
      <c r="Y179" s="9"/>
    </row>
    <row r="180" spans="1:25" s="7" customFormat="1">
      <c r="A180" s="126">
        <v>177</v>
      </c>
      <c r="B180" s="126" t="s">
        <v>1329</v>
      </c>
      <c r="C180" s="56" t="s">
        <v>263</v>
      </c>
      <c r="D180" s="42" t="s">
        <v>479</v>
      </c>
      <c r="E180" s="126">
        <v>14</v>
      </c>
      <c r="F180" s="70">
        <v>40847</v>
      </c>
      <c r="G180" s="126" t="s">
        <v>678</v>
      </c>
      <c r="H180" s="68"/>
      <c r="I180" s="25" t="s">
        <v>493</v>
      </c>
      <c r="J180" s="137" t="str">
        <f t="shared" si="18"/>
        <v>河北石家庄-成都</v>
      </c>
      <c r="K180" s="124" t="str">
        <f t="shared" si="19"/>
        <v>河北成都-石家庄</v>
      </c>
      <c r="L180" s="167" t="str">
        <f t="shared" si="20"/>
        <v>石家庄</v>
      </c>
      <c r="M180" s="167" t="str">
        <f t="shared" si="21"/>
        <v>成都</v>
      </c>
      <c r="N180" s="167" t="str">
        <f t="shared" si="22"/>
        <v/>
      </c>
      <c r="O180" s="167" t="str">
        <f t="shared" si="23"/>
        <v/>
      </c>
      <c r="P180" s="167" t="str">
        <f>IF(ISERROR(OR(IFERROR(VLOOKUP(B180,受限情况!$G$3:$G$30,1,FALSE),0),IFERROR(VLOOKUP(L180,受限情况!$A$3:$A$28,1,FALSE),0),IFERROR(VLOOKUP(M180,受限情况!$A$3:$A$28,1,FALSE),0),IFERROR(VLOOKUP(N180,受限情况!$A$3:$A$28,1,FALSE),0),IFERROR(VLOOKUP(O180,受限情况!$A$3:$A$28,1,FALSE),0))),"受限","不限")</f>
        <v>不限</v>
      </c>
      <c r="Q180" s="122" t="str">
        <f>IFERROR(IF(AND(H180&gt;=VLOOKUP(B180,受限情况!$G$3:$I$28,2,FALSE),H180&lt;=VLOOKUP(B180,受限情况!$G$3:$I$28,3,FALSE))=TRUE,"错误","正确"),"正确")</f>
        <v>正确</v>
      </c>
      <c r="R180" s="124" t="str">
        <f>IF(OR(IFERROR(AND(H180&gt;=VLOOKUP(L180,受限情况!$A$3:$C$28,2,FALSE),H180&lt;=VLOOKUP(L180,受限情况!$A$3:$C$28,3,FALSE)),0),IFERROR(AND(H180&gt;=VLOOKUP(M180,受限情况!$A$3:$C$28,2,FALSE),H180&lt;=VLOOKUP(M180,受限情况!$A$3:$C$28,3,FALSE)),0),IFERROR(AND(H180&gt;=VLOOKUP(N180,受限情况!$A$3:$C$28,2,FALSE),H180&lt;=VLOOKUP(N180,受限情况!$A$3:$C$28,3,FALSE)),0),IFERROR(AND(H180&gt;=VLOOKUP(O180,受限情况!$A$3:$C$28,2,FALSE),H180&lt;=VLOOKUP(O180,受限情况!$A$3:$C$28,3,FALSE)),0))=TRUE,"错误","正确")</f>
        <v>正确</v>
      </c>
      <c r="S180" s="123" t="str">
        <f>IF((IF(ISERROR(VLOOKUP(J180,注销!I:I,1,FALSE)),0,1)+IF(ISERROR(VLOOKUP(J180,注销!J:J,1,FALSE)),0,1))&gt;0,"注销","没有")</f>
        <v>没有</v>
      </c>
      <c r="T180" s="123" t="str">
        <f>IF((IF(ISERROR(VLOOKUP(J180,注销!I:I,1,FALSE)),0,1)+IF(ISERROR(VLOOKUP(J180,注销!J:J,1,FALSE)),0,1))&gt;0,"注销","没有")</f>
        <v>没有</v>
      </c>
      <c r="U180" s="10" t="str">
        <f>IF(IF(ISERROR(VLOOKUP(J180,J$1:J179,1,FALSE)),0,1)+IF(ISERROR(VLOOKUP(J180,K$1:K179,1,FALSE)),0,1),"已有","没有")</f>
        <v>已有</v>
      </c>
      <c r="W180" s="9"/>
      <c r="X180" s="9"/>
      <c r="Y180" s="9"/>
    </row>
    <row r="181" spans="1:25" s="7" customFormat="1">
      <c r="A181" s="126">
        <v>178</v>
      </c>
      <c r="B181" s="126" t="s">
        <v>1324</v>
      </c>
      <c r="C181" s="56" t="s">
        <v>50</v>
      </c>
      <c r="D181" s="42" t="s">
        <v>479</v>
      </c>
      <c r="E181" s="126">
        <v>14</v>
      </c>
      <c r="F181" s="68">
        <v>40956</v>
      </c>
      <c r="G181" s="126" t="s">
        <v>679</v>
      </c>
      <c r="H181" s="68"/>
      <c r="I181" s="25" t="s">
        <v>493</v>
      </c>
      <c r="J181" s="137" t="str">
        <f t="shared" si="18"/>
        <v>天津天津-呼和浩特-乌海</v>
      </c>
      <c r="K181" s="124" t="str">
        <f t="shared" si="19"/>
        <v>天津乌海-呼和浩特-天津</v>
      </c>
      <c r="L181" s="167" t="str">
        <f t="shared" si="20"/>
        <v>天津</v>
      </c>
      <c r="M181" s="167" t="str">
        <f t="shared" si="21"/>
        <v>呼和浩特</v>
      </c>
      <c r="N181" s="167" t="str">
        <f t="shared" si="22"/>
        <v>乌海</v>
      </c>
      <c r="O181" s="167" t="str">
        <f t="shared" si="23"/>
        <v/>
      </c>
      <c r="P181" s="167" t="str">
        <f>IF(ISERROR(OR(IFERROR(VLOOKUP(B181,受限情况!$G$3:$G$30,1,FALSE),0),IFERROR(VLOOKUP(L181,受限情况!$A$3:$A$28,1,FALSE),0),IFERROR(VLOOKUP(M181,受限情况!$A$3:$A$28,1,FALSE),0),IFERROR(VLOOKUP(N181,受限情况!$A$3:$A$28,1,FALSE),0),IFERROR(VLOOKUP(O181,受限情况!$A$3:$A$28,1,FALSE),0))),"受限","不限")</f>
        <v>不限</v>
      </c>
      <c r="Q181" s="122" t="str">
        <f>IFERROR(IF(AND(H181&gt;=VLOOKUP(B181,受限情况!$G$3:$I$28,2,FALSE),H181&lt;=VLOOKUP(B181,受限情况!$G$3:$I$28,3,FALSE))=TRUE,"错误","正确"),"正确")</f>
        <v>正确</v>
      </c>
      <c r="R181" s="124" t="str">
        <f>IF(OR(IFERROR(AND(H181&gt;=VLOOKUP(L181,受限情况!$A$3:$C$28,2,FALSE),H181&lt;=VLOOKUP(L181,受限情况!$A$3:$C$28,3,FALSE)),0),IFERROR(AND(H181&gt;=VLOOKUP(M181,受限情况!$A$3:$C$28,2,FALSE),H181&lt;=VLOOKUP(M181,受限情况!$A$3:$C$28,3,FALSE)),0),IFERROR(AND(H181&gt;=VLOOKUP(N181,受限情况!$A$3:$C$28,2,FALSE),H181&lt;=VLOOKUP(N181,受限情况!$A$3:$C$28,3,FALSE)),0),IFERROR(AND(H181&gt;=VLOOKUP(O181,受限情况!$A$3:$C$28,2,FALSE),H181&lt;=VLOOKUP(O181,受限情况!$A$3:$C$28,3,FALSE)),0))=TRUE,"错误","正确")</f>
        <v>正确</v>
      </c>
      <c r="S181" s="123" t="str">
        <f>IF((IF(ISERROR(VLOOKUP(J181,注销!I:I,1,FALSE)),0,1)+IF(ISERROR(VLOOKUP(J181,注销!J:J,1,FALSE)),0,1))&gt;0,"注销","没有")</f>
        <v>注销</v>
      </c>
      <c r="T181" s="123" t="str">
        <f>IF((IF(ISERROR(VLOOKUP(J181,注销!I:I,1,FALSE)),0,1)+IF(ISERROR(VLOOKUP(J181,注销!J:J,1,FALSE)),0,1))&gt;0,"注销","没有")</f>
        <v>注销</v>
      </c>
      <c r="U181" s="10" t="str">
        <f>IF(IF(ISERROR(VLOOKUP(J181,J$1:J180,1,FALSE)),0,1)+IF(ISERROR(VLOOKUP(J181,K$1:K180,1,FALSE)),0,1),"已有","没有")</f>
        <v>没有</v>
      </c>
      <c r="W181" s="9"/>
      <c r="X181" s="9"/>
      <c r="Y181" s="9"/>
    </row>
    <row r="182" spans="1:25" s="7" customFormat="1">
      <c r="A182" s="126">
        <v>179</v>
      </c>
      <c r="B182" s="126" t="s">
        <v>1329</v>
      </c>
      <c r="C182" s="56" t="s">
        <v>1072</v>
      </c>
      <c r="D182" s="42" t="s">
        <v>479</v>
      </c>
      <c r="E182" s="126">
        <v>14</v>
      </c>
      <c r="F182" s="68">
        <v>40956</v>
      </c>
      <c r="G182" s="126" t="s">
        <v>680</v>
      </c>
      <c r="H182" s="68"/>
      <c r="I182" s="25"/>
      <c r="J182" s="137" t="str">
        <f t="shared" si="18"/>
        <v>河北石家庄-西安-长沙</v>
      </c>
      <c r="K182" s="124" t="str">
        <f t="shared" si="19"/>
        <v>河北长沙-西安-石家庄</v>
      </c>
      <c r="L182" s="167" t="str">
        <f t="shared" si="20"/>
        <v>石家庄</v>
      </c>
      <c r="M182" s="167" t="str">
        <f t="shared" si="21"/>
        <v>西安</v>
      </c>
      <c r="N182" s="167" t="str">
        <f t="shared" si="22"/>
        <v>长沙</v>
      </c>
      <c r="O182" s="167" t="str">
        <f t="shared" si="23"/>
        <v/>
      </c>
      <c r="P182" s="167" t="str">
        <f>IF(ISERROR(OR(IFERROR(VLOOKUP(B182,受限情况!$G$3:$G$30,1,FALSE),0),IFERROR(VLOOKUP(L182,受限情况!$A$3:$A$28,1,FALSE),0),IFERROR(VLOOKUP(M182,受限情况!$A$3:$A$28,1,FALSE),0),IFERROR(VLOOKUP(N182,受限情况!$A$3:$A$28,1,FALSE),0),IFERROR(VLOOKUP(O182,受限情况!$A$3:$A$28,1,FALSE),0))),"受限","不限")</f>
        <v>不限</v>
      </c>
      <c r="Q182" s="122" t="str">
        <f>IFERROR(IF(AND(H182&gt;=VLOOKUP(B182,受限情况!$G$3:$I$28,2,FALSE),H182&lt;=VLOOKUP(B182,受限情况!$G$3:$I$28,3,FALSE))=TRUE,"错误","正确"),"正确")</f>
        <v>正确</v>
      </c>
      <c r="R182" s="124" t="str">
        <f>IF(OR(IFERROR(AND(H182&gt;=VLOOKUP(L182,受限情况!$A$3:$C$28,2,FALSE),H182&lt;=VLOOKUP(L182,受限情况!$A$3:$C$28,3,FALSE)),0),IFERROR(AND(H182&gt;=VLOOKUP(M182,受限情况!$A$3:$C$28,2,FALSE),H182&lt;=VLOOKUP(M182,受限情况!$A$3:$C$28,3,FALSE)),0),IFERROR(AND(H182&gt;=VLOOKUP(N182,受限情况!$A$3:$C$28,2,FALSE),H182&lt;=VLOOKUP(N182,受限情况!$A$3:$C$28,3,FALSE)),0),IFERROR(AND(H182&gt;=VLOOKUP(O182,受限情况!$A$3:$C$28,2,FALSE),H182&lt;=VLOOKUP(O182,受限情况!$A$3:$C$28,3,FALSE)),0))=TRUE,"错误","正确")</f>
        <v>正确</v>
      </c>
      <c r="S182" s="123" t="str">
        <f>IF((IF(ISERROR(VLOOKUP(J182,注销!I:I,1,FALSE)),0,1)+IF(ISERROR(VLOOKUP(J182,注销!J:J,1,FALSE)),0,1))&gt;0,"注销","没有")</f>
        <v>没有</v>
      </c>
      <c r="T182" s="123" t="str">
        <f>IF((IF(ISERROR(VLOOKUP(J182,注销!I:I,1,FALSE)),0,1)+IF(ISERROR(VLOOKUP(J182,注销!J:J,1,FALSE)),0,1))&gt;0,"注销","没有")</f>
        <v>没有</v>
      </c>
      <c r="U182" s="10" t="str">
        <f>IF(IF(ISERROR(VLOOKUP(J182,J$1:J181,1,FALSE)),0,1)+IF(ISERROR(VLOOKUP(J182,K$1:K181,1,FALSE)),0,1),"已有","没有")</f>
        <v>没有</v>
      </c>
      <c r="W182" s="9"/>
      <c r="X182" s="9"/>
      <c r="Y182" s="9"/>
    </row>
    <row r="183" spans="1:25" s="7" customFormat="1">
      <c r="A183" s="126">
        <v>180</v>
      </c>
      <c r="B183" s="126" t="s">
        <v>1333</v>
      </c>
      <c r="C183" s="56" t="s">
        <v>1073</v>
      </c>
      <c r="D183" s="42" t="s">
        <v>490</v>
      </c>
      <c r="E183" s="126">
        <v>8</v>
      </c>
      <c r="F183" s="68">
        <v>40969</v>
      </c>
      <c r="G183" s="126" t="s">
        <v>681</v>
      </c>
      <c r="H183" s="68"/>
      <c r="I183" s="126"/>
      <c r="J183" s="137" t="str">
        <f t="shared" si="18"/>
        <v>首都呼和浩特-阿尔山-海拉尔</v>
      </c>
      <c r="K183" s="124" t="str">
        <f t="shared" si="19"/>
        <v>首都海拉尔-阿尔山-呼和浩特</v>
      </c>
      <c r="L183" s="167" t="str">
        <f t="shared" si="20"/>
        <v>呼和浩特</v>
      </c>
      <c r="M183" s="167" t="str">
        <f t="shared" si="21"/>
        <v>阿尔山</v>
      </c>
      <c r="N183" s="167" t="str">
        <f t="shared" si="22"/>
        <v>海拉尔</v>
      </c>
      <c r="O183" s="167" t="str">
        <f t="shared" si="23"/>
        <v/>
      </c>
      <c r="P183" s="167" t="str">
        <f>IF(ISERROR(OR(IFERROR(VLOOKUP(B183,受限情况!$G$3:$G$30,1,FALSE),0),IFERROR(VLOOKUP(L183,受限情况!$A$3:$A$28,1,FALSE),0),IFERROR(VLOOKUP(M183,受限情况!$A$3:$A$28,1,FALSE),0),IFERROR(VLOOKUP(N183,受限情况!$A$3:$A$28,1,FALSE),0),IFERROR(VLOOKUP(O183,受限情况!$A$3:$A$28,1,FALSE),0))),"受限","不限")</f>
        <v>受限</v>
      </c>
      <c r="Q183" s="122" t="str">
        <f>IFERROR(IF(AND(H183&gt;=VLOOKUP(B183,受限情况!$G$3:$I$28,2,FALSE),H183&lt;=VLOOKUP(B183,受限情况!$G$3:$I$28,3,FALSE))=TRUE,"错误","正确"),"正确")</f>
        <v>正确</v>
      </c>
      <c r="R183" s="124" t="str">
        <f>IF(OR(IFERROR(AND(H183&gt;=VLOOKUP(L183,受限情况!$A$3:$C$28,2,FALSE),H183&lt;=VLOOKUP(L183,受限情况!$A$3:$C$28,3,FALSE)),0),IFERROR(AND(H183&gt;=VLOOKUP(M183,受限情况!$A$3:$C$28,2,FALSE),H183&lt;=VLOOKUP(M183,受限情况!$A$3:$C$28,3,FALSE)),0),IFERROR(AND(H183&gt;=VLOOKUP(N183,受限情况!$A$3:$C$28,2,FALSE),H183&lt;=VLOOKUP(N183,受限情况!$A$3:$C$28,3,FALSE)),0),IFERROR(AND(H183&gt;=VLOOKUP(O183,受限情况!$A$3:$C$28,2,FALSE),H183&lt;=VLOOKUP(O183,受限情况!$A$3:$C$28,3,FALSE)),0))=TRUE,"错误","正确")</f>
        <v>正确</v>
      </c>
      <c r="S183" s="123" t="str">
        <f>IF((IF(ISERROR(VLOOKUP(J183,注销!I:I,1,FALSE)),0,1)+IF(ISERROR(VLOOKUP(J183,注销!J:J,1,FALSE)),0,1))&gt;0,"注销","没有")</f>
        <v>没有</v>
      </c>
      <c r="T183" s="123" t="str">
        <f>IF((IF(ISERROR(VLOOKUP(J183,注销!I:I,1,FALSE)),0,1)+IF(ISERROR(VLOOKUP(J183,注销!J:J,1,FALSE)),0,1))&gt;0,"注销","没有")</f>
        <v>没有</v>
      </c>
      <c r="U183" s="10" t="str">
        <f>IF(IF(ISERROR(VLOOKUP(J183,J$1:J182,1,FALSE)),0,1)+IF(ISERROR(VLOOKUP(J183,K$1:K182,1,FALSE)),0,1),"已有","没有")</f>
        <v>没有</v>
      </c>
      <c r="W183" s="9"/>
      <c r="X183" s="9"/>
      <c r="Y183" s="9"/>
    </row>
    <row r="184" spans="1:25" s="7" customFormat="1">
      <c r="A184" s="126">
        <v>181</v>
      </c>
      <c r="B184" s="126" t="s">
        <v>1333</v>
      </c>
      <c r="C184" s="56" t="s">
        <v>1335</v>
      </c>
      <c r="D184" s="42" t="s">
        <v>490</v>
      </c>
      <c r="E184" s="126">
        <v>42</v>
      </c>
      <c r="F184" s="68">
        <v>40993</v>
      </c>
      <c r="G184" s="126" t="s">
        <v>682</v>
      </c>
      <c r="H184" s="68"/>
      <c r="I184" s="18" t="s">
        <v>497</v>
      </c>
      <c r="J184" s="137" t="str">
        <f t="shared" si="18"/>
        <v>首都北京首都-呼和浩特</v>
      </c>
      <c r="K184" s="124" t="str">
        <f t="shared" si="19"/>
        <v>首都呼和浩特-北京首都</v>
      </c>
      <c r="L184" s="167" t="str">
        <f t="shared" si="20"/>
        <v>北京首都</v>
      </c>
      <c r="M184" s="167" t="str">
        <f t="shared" si="21"/>
        <v>呼和浩特</v>
      </c>
      <c r="N184" s="167" t="str">
        <f t="shared" si="22"/>
        <v/>
      </c>
      <c r="O184" s="167" t="str">
        <f t="shared" si="23"/>
        <v/>
      </c>
      <c r="P184" s="167" t="str">
        <f>IF(ISERROR(OR(IFERROR(VLOOKUP(B184,受限情况!$G$3:$G$30,1,FALSE),0),IFERROR(VLOOKUP(L184,受限情况!$A$3:$A$28,1,FALSE),0),IFERROR(VLOOKUP(M184,受限情况!$A$3:$A$28,1,FALSE),0),IFERROR(VLOOKUP(N184,受限情况!$A$3:$A$28,1,FALSE),0),IFERROR(VLOOKUP(O184,受限情况!$A$3:$A$28,1,FALSE),0))),"受限","不限")</f>
        <v>受限</v>
      </c>
      <c r="Q184" s="122" t="str">
        <f>IFERROR(IF(AND(H184&gt;=VLOOKUP(B184,受限情况!$G$3:$I$28,2,FALSE),H184&lt;=VLOOKUP(B184,受限情况!$G$3:$I$28,3,FALSE))=TRUE,"错误","正确"),"正确")</f>
        <v>正确</v>
      </c>
      <c r="R184" s="124" t="str">
        <f>IF(OR(IFERROR(AND(H184&gt;=VLOOKUP(L184,受限情况!$A$3:$C$28,2,FALSE),H184&lt;=VLOOKUP(L184,受限情况!$A$3:$C$28,3,FALSE)),0),IFERROR(AND(H184&gt;=VLOOKUP(M184,受限情况!$A$3:$C$28,2,FALSE),H184&lt;=VLOOKUP(M184,受限情况!$A$3:$C$28,3,FALSE)),0),IFERROR(AND(H184&gt;=VLOOKUP(N184,受限情况!$A$3:$C$28,2,FALSE),H184&lt;=VLOOKUP(N184,受限情况!$A$3:$C$28,3,FALSE)),0),IFERROR(AND(H184&gt;=VLOOKUP(O184,受限情况!$A$3:$C$28,2,FALSE),H184&lt;=VLOOKUP(O184,受限情况!$A$3:$C$28,3,FALSE)),0))=TRUE,"错误","正确")</f>
        <v>正确</v>
      </c>
      <c r="S184" s="123" t="str">
        <f>IF((IF(ISERROR(VLOOKUP(J184,注销!I:I,1,FALSE)),0,1)+IF(ISERROR(VLOOKUP(J184,注销!J:J,1,FALSE)),0,1))&gt;0,"注销","没有")</f>
        <v>没有</v>
      </c>
      <c r="T184" s="123" t="str">
        <f>IF((IF(ISERROR(VLOOKUP(J184,注销!I:I,1,FALSE)),0,1)+IF(ISERROR(VLOOKUP(J184,注销!J:J,1,FALSE)),0,1))&gt;0,"注销","没有")</f>
        <v>没有</v>
      </c>
      <c r="U184" s="10" t="str">
        <f>IF(IF(ISERROR(VLOOKUP(J184,J$1:J183,1,FALSE)),0,1)+IF(ISERROR(VLOOKUP(J184,K$1:K183,1,FALSE)),0,1),"已有","没有")</f>
        <v>没有</v>
      </c>
      <c r="W184" s="9"/>
      <c r="X184" s="9"/>
      <c r="Y184" s="9"/>
    </row>
    <row r="185" spans="1:25" s="7" customFormat="1">
      <c r="A185" s="126">
        <v>182</v>
      </c>
      <c r="B185" s="126" t="s">
        <v>1333</v>
      </c>
      <c r="C185" s="56" t="s">
        <v>1340</v>
      </c>
      <c r="D185" s="42" t="s">
        <v>490</v>
      </c>
      <c r="E185" s="126">
        <v>14</v>
      </c>
      <c r="F185" s="68">
        <v>40993</v>
      </c>
      <c r="G185" s="126" t="s">
        <v>682</v>
      </c>
      <c r="H185" s="68"/>
      <c r="I185" s="18" t="s">
        <v>497</v>
      </c>
      <c r="J185" s="137" t="str">
        <f t="shared" si="18"/>
        <v>首都北京首都-二连浩特</v>
      </c>
      <c r="K185" s="124" t="str">
        <f t="shared" si="19"/>
        <v>首都二连浩特-北京首都</v>
      </c>
      <c r="L185" s="167" t="str">
        <f t="shared" si="20"/>
        <v>北京首都</v>
      </c>
      <c r="M185" s="167" t="str">
        <f t="shared" si="21"/>
        <v>二连浩特</v>
      </c>
      <c r="N185" s="167" t="str">
        <f t="shared" si="22"/>
        <v/>
      </c>
      <c r="O185" s="167" t="str">
        <f t="shared" si="23"/>
        <v/>
      </c>
      <c r="P185" s="167" t="str">
        <f>IF(ISERROR(OR(IFERROR(VLOOKUP(B185,受限情况!$G$3:$G$30,1,FALSE),0),IFERROR(VLOOKUP(L185,受限情况!$A$3:$A$28,1,FALSE),0),IFERROR(VLOOKUP(M185,受限情况!$A$3:$A$28,1,FALSE),0),IFERROR(VLOOKUP(N185,受限情况!$A$3:$A$28,1,FALSE),0),IFERROR(VLOOKUP(O185,受限情况!$A$3:$A$28,1,FALSE),0))),"受限","不限")</f>
        <v>受限</v>
      </c>
      <c r="Q185" s="122" t="str">
        <f>IFERROR(IF(AND(H185&gt;=VLOOKUP(B185,受限情况!$G$3:$I$28,2,FALSE),H185&lt;=VLOOKUP(B185,受限情况!$G$3:$I$28,3,FALSE))=TRUE,"错误","正确"),"正确")</f>
        <v>正确</v>
      </c>
      <c r="R185" s="124" t="str">
        <f>IF(OR(IFERROR(AND(H185&gt;=VLOOKUP(L185,受限情况!$A$3:$C$28,2,FALSE),H185&lt;=VLOOKUP(L185,受限情况!$A$3:$C$28,3,FALSE)),0),IFERROR(AND(H185&gt;=VLOOKUP(M185,受限情况!$A$3:$C$28,2,FALSE),H185&lt;=VLOOKUP(M185,受限情况!$A$3:$C$28,3,FALSE)),0),IFERROR(AND(H185&gt;=VLOOKUP(N185,受限情况!$A$3:$C$28,2,FALSE),H185&lt;=VLOOKUP(N185,受限情况!$A$3:$C$28,3,FALSE)),0),IFERROR(AND(H185&gt;=VLOOKUP(O185,受限情况!$A$3:$C$28,2,FALSE),H185&lt;=VLOOKUP(O185,受限情况!$A$3:$C$28,3,FALSE)),0))=TRUE,"错误","正确")</f>
        <v>正确</v>
      </c>
      <c r="S185" s="123" t="str">
        <f>IF((IF(ISERROR(VLOOKUP(J185,注销!I:I,1,FALSE)),0,1)+IF(ISERROR(VLOOKUP(J185,注销!J:J,1,FALSE)),0,1))&gt;0,"注销","没有")</f>
        <v>没有</v>
      </c>
      <c r="T185" s="123" t="str">
        <f>IF((IF(ISERROR(VLOOKUP(J185,注销!I:I,1,FALSE)),0,1)+IF(ISERROR(VLOOKUP(J185,注销!J:J,1,FALSE)),0,1))&gt;0,"注销","没有")</f>
        <v>没有</v>
      </c>
      <c r="U185" s="10" t="str">
        <f>IF(IF(ISERROR(VLOOKUP(J185,J$1:J184,1,FALSE)),0,1)+IF(ISERROR(VLOOKUP(J185,K$1:K184,1,FALSE)),0,1),"已有","没有")</f>
        <v>没有</v>
      </c>
      <c r="W185" s="9"/>
      <c r="X185" s="9"/>
      <c r="Y185" s="9"/>
    </row>
    <row r="186" spans="1:25" s="7" customFormat="1">
      <c r="A186" s="126">
        <v>183</v>
      </c>
      <c r="B186" s="126" t="s">
        <v>1333</v>
      </c>
      <c r="C186" s="56" t="s">
        <v>1347</v>
      </c>
      <c r="D186" s="42" t="s">
        <v>490</v>
      </c>
      <c r="E186" s="126">
        <v>28</v>
      </c>
      <c r="F186" s="68">
        <v>40993</v>
      </c>
      <c r="G186" s="126" t="s">
        <v>682</v>
      </c>
      <c r="H186" s="68"/>
      <c r="I186" s="18" t="s">
        <v>497</v>
      </c>
      <c r="J186" s="137" t="str">
        <f t="shared" si="18"/>
        <v>首都北京首都-包头</v>
      </c>
      <c r="K186" s="124" t="str">
        <f t="shared" si="19"/>
        <v>首都包头-北京首都</v>
      </c>
      <c r="L186" s="167" t="str">
        <f t="shared" si="20"/>
        <v>北京首都</v>
      </c>
      <c r="M186" s="167" t="str">
        <f t="shared" si="21"/>
        <v>包头</v>
      </c>
      <c r="N186" s="167" t="str">
        <f t="shared" si="22"/>
        <v/>
      </c>
      <c r="O186" s="167" t="str">
        <f t="shared" si="23"/>
        <v/>
      </c>
      <c r="P186" s="167" t="str">
        <f>IF(ISERROR(OR(IFERROR(VLOOKUP(B186,受限情况!$G$3:$G$30,1,FALSE),0),IFERROR(VLOOKUP(L186,受限情况!$A$3:$A$28,1,FALSE),0),IFERROR(VLOOKUP(M186,受限情况!$A$3:$A$28,1,FALSE),0),IFERROR(VLOOKUP(N186,受限情况!$A$3:$A$28,1,FALSE),0),IFERROR(VLOOKUP(O186,受限情况!$A$3:$A$28,1,FALSE),0))),"受限","不限")</f>
        <v>受限</v>
      </c>
      <c r="Q186" s="122" t="str">
        <f>IFERROR(IF(AND(H186&gt;=VLOOKUP(B186,受限情况!$G$3:$I$28,2,FALSE),H186&lt;=VLOOKUP(B186,受限情况!$G$3:$I$28,3,FALSE))=TRUE,"错误","正确"),"正确")</f>
        <v>正确</v>
      </c>
      <c r="R186" s="124" t="str">
        <f>IF(OR(IFERROR(AND(H186&gt;=VLOOKUP(L186,受限情况!$A$3:$C$28,2,FALSE),H186&lt;=VLOOKUP(L186,受限情况!$A$3:$C$28,3,FALSE)),0),IFERROR(AND(H186&gt;=VLOOKUP(M186,受限情况!$A$3:$C$28,2,FALSE),H186&lt;=VLOOKUP(M186,受限情况!$A$3:$C$28,3,FALSE)),0),IFERROR(AND(H186&gt;=VLOOKUP(N186,受限情况!$A$3:$C$28,2,FALSE),H186&lt;=VLOOKUP(N186,受限情况!$A$3:$C$28,3,FALSE)),0),IFERROR(AND(H186&gt;=VLOOKUP(O186,受限情况!$A$3:$C$28,2,FALSE),H186&lt;=VLOOKUP(O186,受限情况!$A$3:$C$28,3,FALSE)),0))=TRUE,"错误","正确")</f>
        <v>正确</v>
      </c>
      <c r="S186" s="123" t="str">
        <f>IF((IF(ISERROR(VLOOKUP(J186,注销!I:I,1,FALSE)),0,1)+IF(ISERROR(VLOOKUP(J186,注销!J:J,1,FALSE)),0,1))&gt;0,"注销","没有")</f>
        <v>注销</v>
      </c>
      <c r="T186" s="123" t="str">
        <f>IF((IF(ISERROR(VLOOKUP(J186,注销!I:I,1,FALSE)),0,1)+IF(ISERROR(VLOOKUP(J186,注销!J:J,1,FALSE)),0,1))&gt;0,"注销","没有")</f>
        <v>注销</v>
      </c>
      <c r="U186" s="10" t="str">
        <f>IF(IF(ISERROR(VLOOKUP(J186,J$1:J185,1,FALSE)),0,1)+IF(ISERROR(VLOOKUP(J186,K$1:K185,1,FALSE)),0,1),"已有","没有")</f>
        <v>没有</v>
      </c>
      <c r="W186" s="9"/>
      <c r="X186" s="9"/>
      <c r="Y186" s="9"/>
    </row>
    <row r="187" spans="1:25" s="7" customFormat="1">
      <c r="A187" s="126">
        <v>184</v>
      </c>
      <c r="B187" s="126" t="s">
        <v>1333</v>
      </c>
      <c r="C187" s="56" t="s">
        <v>1338</v>
      </c>
      <c r="D187" s="42" t="s">
        <v>490</v>
      </c>
      <c r="E187" s="126">
        <v>14</v>
      </c>
      <c r="F187" s="68">
        <v>40993</v>
      </c>
      <c r="G187" s="126" t="s">
        <v>682</v>
      </c>
      <c r="H187" s="68"/>
      <c r="I187" s="18" t="s">
        <v>497</v>
      </c>
      <c r="J187" s="137" t="str">
        <f t="shared" si="18"/>
        <v>首都北京首都-海拉尔</v>
      </c>
      <c r="K187" s="124" t="str">
        <f t="shared" si="19"/>
        <v>首都海拉尔-北京首都</v>
      </c>
      <c r="L187" s="167" t="str">
        <f t="shared" si="20"/>
        <v>北京首都</v>
      </c>
      <c r="M187" s="167" t="str">
        <f t="shared" si="21"/>
        <v>海拉尔</v>
      </c>
      <c r="N187" s="167" t="str">
        <f t="shared" si="22"/>
        <v/>
      </c>
      <c r="O187" s="167" t="str">
        <f t="shared" si="23"/>
        <v/>
      </c>
      <c r="P187" s="167" t="str">
        <f>IF(ISERROR(OR(IFERROR(VLOOKUP(B187,受限情况!$G$3:$G$30,1,FALSE),0),IFERROR(VLOOKUP(L187,受限情况!$A$3:$A$28,1,FALSE),0),IFERROR(VLOOKUP(M187,受限情况!$A$3:$A$28,1,FALSE),0),IFERROR(VLOOKUP(N187,受限情况!$A$3:$A$28,1,FALSE),0),IFERROR(VLOOKUP(O187,受限情况!$A$3:$A$28,1,FALSE),0))),"受限","不限")</f>
        <v>受限</v>
      </c>
      <c r="Q187" s="122" t="str">
        <f>IFERROR(IF(AND(H187&gt;=VLOOKUP(B187,受限情况!$G$3:$I$28,2,FALSE),H187&lt;=VLOOKUP(B187,受限情况!$G$3:$I$28,3,FALSE))=TRUE,"错误","正确"),"正确")</f>
        <v>正确</v>
      </c>
      <c r="R187" s="124" t="str">
        <f>IF(OR(IFERROR(AND(H187&gt;=VLOOKUP(L187,受限情况!$A$3:$C$28,2,FALSE),H187&lt;=VLOOKUP(L187,受限情况!$A$3:$C$28,3,FALSE)),0),IFERROR(AND(H187&gt;=VLOOKUP(M187,受限情况!$A$3:$C$28,2,FALSE),H187&lt;=VLOOKUP(M187,受限情况!$A$3:$C$28,3,FALSE)),0),IFERROR(AND(H187&gt;=VLOOKUP(N187,受限情况!$A$3:$C$28,2,FALSE),H187&lt;=VLOOKUP(N187,受限情况!$A$3:$C$28,3,FALSE)),0),IFERROR(AND(H187&gt;=VLOOKUP(O187,受限情况!$A$3:$C$28,2,FALSE),H187&lt;=VLOOKUP(O187,受限情况!$A$3:$C$28,3,FALSE)),0))=TRUE,"错误","正确")</f>
        <v>正确</v>
      </c>
      <c r="S187" s="123" t="str">
        <f>IF((IF(ISERROR(VLOOKUP(J187,注销!I:I,1,FALSE)),0,1)+IF(ISERROR(VLOOKUP(J187,注销!J:J,1,FALSE)),0,1))&gt;0,"注销","没有")</f>
        <v>没有</v>
      </c>
      <c r="T187" s="123" t="str">
        <f>IF((IF(ISERROR(VLOOKUP(J187,注销!I:I,1,FALSE)),0,1)+IF(ISERROR(VLOOKUP(J187,注销!J:J,1,FALSE)),0,1))&gt;0,"注销","没有")</f>
        <v>没有</v>
      </c>
      <c r="U187" s="10" t="str">
        <f>IF(IF(ISERROR(VLOOKUP(J187,J$1:J186,1,FALSE)),0,1)+IF(ISERROR(VLOOKUP(J187,K$1:K186,1,FALSE)),0,1),"已有","没有")</f>
        <v>没有</v>
      </c>
      <c r="W187" s="9"/>
      <c r="X187" s="9"/>
      <c r="Y187" s="9"/>
    </row>
    <row r="188" spans="1:25" s="7" customFormat="1">
      <c r="A188" s="126">
        <v>185</v>
      </c>
      <c r="B188" s="126" t="s">
        <v>1333</v>
      </c>
      <c r="C188" s="56" t="s">
        <v>1075</v>
      </c>
      <c r="D188" s="42" t="s">
        <v>490</v>
      </c>
      <c r="E188" s="126">
        <v>14</v>
      </c>
      <c r="F188" s="68">
        <v>40993</v>
      </c>
      <c r="G188" s="126" t="s">
        <v>682</v>
      </c>
      <c r="H188" s="68"/>
      <c r="I188" s="18" t="s">
        <v>497</v>
      </c>
      <c r="J188" s="137" t="str">
        <f t="shared" si="18"/>
        <v>首都呼和浩特-乌鲁木齐</v>
      </c>
      <c r="K188" s="124" t="str">
        <f t="shared" si="19"/>
        <v>首都乌鲁木齐-呼和浩特</v>
      </c>
      <c r="L188" s="167" t="str">
        <f t="shared" si="20"/>
        <v>呼和浩特</v>
      </c>
      <c r="M188" s="167" t="str">
        <f t="shared" si="21"/>
        <v>乌鲁木齐</v>
      </c>
      <c r="N188" s="167" t="str">
        <f t="shared" si="22"/>
        <v/>
      </c>
      <c r="O188" s="167" t="str">
        <f t="shared" si="23"/>
        <v/>
      </c>
      <c r="P188" s="167" t="str">
        <f>IF(ISERROR(OR(IFERROR(VLOOKUP(B188,受限情况!$G$3:$G$30,1,FALSE),0),IFERROR(VLOOKUP(L188,受限情况!$A$3:$A$28,1,FALSE),0),IFERROR(VLOOKUP(M188,受限情况!$A$3:$A$28,1,FALSE),0),IFERROR(VLOOKUP(N188,受限情况!$A$3:$A$28,1,FALSE),0),IFERROR(VLOOKUP(O188,受限情况!$A$3:$A$28,1,FALSE),0))),"受限","不限")</f>
        <v>不限</v>
      </c>
      <c r="Q188" s="122" t="str">
        <f>IFERROR(IF(AND(H188&gt;=VLOOKUP(B188,受限情况!$G$3:$I$28,2,FALSE),H188&lt;=VLOOKUP(B188,受限情况!$G$3:$I$28,3,FALSE))=TRUE,"错误","正确"),"正确")</f>
        <v>正确</v>
      </c>
      <c r="R188" s="124" t="str">
        <f>IF(OR(IFERROR(AND(H188&gt;=VLOOKUP(L188,受限情况!$A$3:$C$28,2,FALSE),H188&lt;=VLOOKUP(L188,受限情况!$A$3:$C$28,3,FALSE)),0),IFERROR(AND(H188&gt;=VLOOKUP(M188,受限情况!$A$3:$C$28,2,FALSE),H188&lt;=VLOOKUP(M188,受限情况!$A$3:$C$28,3,FALSE)),0),IFERROR(AND(H188&gt;=VLOOKUP(N188,受限情况!$A$3:$C$28,2,FALSE),H188&lt;=VLOOKUP(N188,受限情况!$A$3:$C$28,3,FALSE)),0),IFERROR(AND(H188&gt;=VLOOKUP(O188,受限情况!$A$3:$C$28,2,FALSE),H188&lt;=VLOOKUP(O188,受限情况!$A$3:$C$28,3,FALSE)),0))=TRUE,"错误","正确")</f>
        <v>正确</v>
      </c>
      <c r="S188" s="123" t="str">
        <f>IF((IF(ISERROR(VLOOKUP(J188,注销!I:I,1,FALSE)),0,1)+IF(ISERROR(VLOOKUP(J188,注销!J:J,1,FALSE)),0,1))&gt;0,"注销","没有")</f>
        <v>注销</v>
      </c>
      <c r="T188" s="123" t="str">
        <f>IF((IF(ISERROR(VLOOKUP(J188,注销!I:I,1,FALSE)),0,1)+IF(ISERROR(VLOOKUP(J188,注销!J:J,1,FALSE)),0,1))&gt;0,"注销","没有")</f>
        <v>注销</v>
      </c>
      <c r="U188" s="10" t="str">
        <f>IF(IF(ISERROR(VLOOKUP(J188,J$1:J187,1,FALSE)),0,1)+IF(ISERROR(VLOOKUP(J188,K$1:K187,1,FALSE)),0,1),"已有","没有")</f>
        <v>没有</v>
      </c>
      <c r="W188" s="9"/>
      <c r="X188" s="9"/>
      <c r="Y188" s="9"/>
    </row>
    <row r="189" spans="1:25" s="7" customFormat="1">
      <c r="A189" s="126">
        <v>186</v>
      </c>
      <c r="B189" s="126" t="s">
        <v>1324</v>
      </c>
      <c r="C189" s="56" t="s">
        <v>1076</v>
      </c>
      <c r="D189" s="42" t="s">
        <v>479</v>
      </c>
      <c r="E189" s="126">
        <v>14</v>
      </c>
      <c r="F189" s="68">
        <v>40993</v>
      </c>
      <c r="G189" s="126" t="s">
        <v>683</v>
      </c>
      <c r="H189" s="68"/>
      <c r="I189" s="18" t="s">
        <v>497</v>
      </c>
      <c r="J189" s="137" t="str">
        <f t="shared" si="18"/>
        <v>天津太原-天津</v>
      </c>
      <c r="K189" s="124" t="str">
        <f t="shared" si="19"/>
        <v>天津天津-太原</v>
      </c>
      <c r="L189" s="167" t="str">
        <f t="shared" si="20"/>
        <v>太原</v>
      </c>
      <c r="M189" s="167" t="str">
        <f t="shared" si="21"/>
        <v>天津</v>
      </c>
      <c r="N189" s="167" t="str">
        <f t="shared" si="22"/>
        <v/>
      </c>
      <c r="O189" s="167" t="str">
        <f t="shared" si="23"/>
        <v/>
      </c>
      <c r="P189" s="167" t="str">
        <f>IF(ISERROR(OR(IFERROR(VLOOKUP(B189,受限情况!$G$3:$G$30,1,FALSE),0),IFERROR(VLOOKUP(L189,受限情况!$A$3:$A$28,1,FALSE),0),IFERROR(VLOOKUP(M189,受限情况!$A$3:$A$28,1,FALSE),0),IFERROR(VLOOKUP(N189,受限情况!$A$3:$A$28,1,FALSE),0),IFERROR(VLOOKUP(O189,受限情况!$A$3:$A$28,1,FALSE),0))),"受限","不限")</f>
        <v>不限</v>
      </c>
      <c r="Q189" s="122" t="str">
        <f>IFERROR(IF(AND(H189&gt;=VLOOKUP(B189,受限情况!$G$3:$I$28,2,FALSE),H189&lt;=VLOOKUP(B189,受限情况!$G$3:$I$28,3,FALSE))=TRUE,"错误","正确"),"正确")</f>
        <v>正确</v>
      </c>
      <c r="R189" s="124" t="str">
        <f>IF(OR(IFERROR(AND(H189&gt;=VLOOKUP(L189,受限情况!$A$3:$C$28,2,FALSE),H189&lt;=VLOOKUP(L189,受限情况!$A$3:$C$28,3,FALSE)),0),IFERROR(AND(H189&gt;=VLOOKUP(M189,受限情况!$A$3:$C$28,2,FALSE),H189&lt;=VLOOKUP(M189,受限情况!$A$3:$C$28,3,FALSE)),0),IFERROR(AND(H189&gt;=VLOOKUP(N189,受限情况!$A$3:$C$28,2,FALSE),H189&lt;=VLOOKUP(N189,受限情况!$A$3:$C$28,3,FALSE)),0),IFERROR(AND(H189&gt;=VLOOKUP(O189,受限情况!$A$3:$C$28,2,FALSE),H189&lt;=VLOOKUP(O189,受限情况!$A$3:$C$28,3,FALSE)),0))=TRUE,"错误","正确")</f>
        <v>正确</v>
      </c>
      <c r="S189" s="123" t="str">
        <f>IF((IF(ISERROR(VLOOKUP(J189,注销!I:I,1,FALSE)),0,1)+IF(ISERROR(VLOOKUP(J189,注销!J:J,1,FALSE)),0,1))&gt;0,"注销","没有")</f>
        <v>注销</v>
      </c>
      <c r="T189" s="123" t="str">
        <f>IF((IF(ISERROR(VLOOKUP(J189,注销!I:I,1,FALSE)),0,1)+IF(ISERROR(VLOOKUP(J189,注销!J:J,1,FALSE)),0,1))&gt;0,"注销","没有")</f>
        <v>注销</v>
      </c>
      <c r="U189" s="10" t="str">
        <f>IF(IF(ISERROR(VLOOKUP(J189,J$1:J188,1,FALSE)),0,1)+IF(ISERROR(VLOOKUP(J189,K$1:K188,1,FALSE)),0,1),"已有","没有")</f>
        <v>没有</v>
      </c>
      <c r="W189" s="9"/>
      <c r="X189" s="9"/>
      <c r="Y189" s="9"/>
    </row>
    <row r="190" spans="1:25" s="7" customFormat="1">
      <c r="A190" s="126">
        <v>187</v>
      </c>
      <c r="B190" s="126" t="s">
        <v>1324</v>
      </c>
      <c r="C190" s="56" t="s">
        <v>1077</v>
      </c>
      <c r="D190" s="42" t="s">
        <v>479</v>
      </c>
      <c r="E190" s="126">
        <v>28</v>
      </c>
      <c r="F190" s="68">
        <v>40993</v>
      </c>
      <c r="G190" s="126" t="s">
        <v>683</v>
      </c>
      <c r="H190" s="68"/>
      <c r="I190" s="18" t="s">
        <v>497</v>
      </c>
      <c r="J190" s="137" t="str">
        <f t="shared" si="18"/>
        <v>天津呼和浩特-乌兰浩特</v>
      </c>
      <c r="K190" s="124" t="str">
        <f t="shared" si="19"/>
        <v>天津乌兰浩特-呼和浩特</v>
      </c>
      <c r="L190" s="167" t="str">
        <f t="shared" si="20"/>
        <v>呼和浩特</v>
      </c>
      <c r="M190" s="167" t="str">
        <f t="shared" si="21"/>
        <v>乌兰浩特</v>
      </c>
      <c r="N190" s="167" t="str">
        <f t="shared" si="22"/>
        <v/>
      </c>
      <c r="O190" s="167" t="str">
        <f t="shared" si="23"/>
        <v/>
      </c>
      <c r="P190" s="167" t="str">
        <f>IF(ISERROR(OR(IFERROR(VLOOKUP(B190,受限情况!$G$3:$G$30,1,FALSE),0),IFERROR(VLOOKUP(L190,受限情况!$A$3:$A$28,1,FALSE),0),IFERROR(VLOOKUP(M190,受限情况!$A$3:$A$28,1,FALSE),0),IFERROR(VLOOKUP(N190,受限情况!$A$3:$A$28,1,FALSE),0),IFERROR(VLOOKUP(O190,受限情况!$A$3:$A$28,1,FALSE),0))),"受限","不限")</f>
        <v>不限</v>
      </c>
      <c r="Q190" s="122" t="str">
        <f>IFERROR(IF(AND(H190&gt;=VLOOKUP(B190,受限情况!$G$3:$I$28,2,FALSE),H190&lt;=VLOOKUP(B190,受限情况!$G$3:$I$28,3,FALSE))=TRUE,"错误","正确"),"正确")</f>
        <v>正确</v>
      </c>
      <c r="R190" s="124" t="str">
        <f>IF(OR(IFERROR(AND(H190&gt;=VLOOKUP(L190,受限情况!$A$3:$C$28,2,FALSE),H190&lt;=VLOOKUP(L190,受限情况!$A$3:$C$28,3,FALSE)),0),IFERROR(AND(H190&gt;=VLOOKUP(M190,受限情况!$A$3:$C$28,2,FALSE),H190&lt;=VLOOKUP(M190,受限情况!$A$3:$C$28,3,FALSE)),0),IFERROR(AND(H190&gt;=VLOOKUP(N190,受限情况!$A$3:$C$28,2,FALSE),H190&lt;=VLOOKUP(N190,受限情况!$A$3:$C$28,3,FALSE)),0),IFERROR(AND(H190&gt;=VLOOKUP(O190,受限情况!$A$3:$C$28,2,FALSE),H190&lt;=VLOOKUP(O190,受限情况!$A$3:$C$28,3,FALSE)),0))=TRUE,"错误","正确")</f>
        <v>正确</v>
      </c>
      <c r="S190" s="123" t="str">
        <f>IF((IF(ISERROR(VLOOKUP(J190,注销!I:I,1,FALSE)),0,1)+IF(ISERROR(VLOOKUP(J190,注销!J:J,1,FALSE)),0,1))&gt;0,"注销","没有")</f>
        <v>没有</v>
      </c>
      <c r="T190" s="123" t="str">
        <f>IF((IF(ISERROR(VLOOKUP(J190,注销!I:I,1,FALSE)),0,1)+IF(ISERROR(VLOOKUP(J190,注销!J:J,1,FALSE)),0,1))&gt;0,"注销","没有")</f>
        <v>没有</v>
      </c>
      <c r="U190" s="10" t="str">
        <f>IF(IF(ISERROR(VLOOKUP(J190,J$1:J189,1,FALSE)),0,1)+IF(ISERROR(VLOOKUP(J190,K$1:K189,1,FALSE)),0,1),"已有","没有")</f>
        <v>没有</v>
      </c>
      <c r="W190" s="9"/>
      <c r="X190" s="9"/>
      <c r="Y190" s="9"/>
    </row>
    <row r="191" spans="1:25" s="7" customFormat="1">
      <c r="A191" s="126">
        <v>188</v>
      </c>
      <c r="B191" s="126" t="s">
        <v>1324</v>
      </c>
      <c r="C191" s="56" t="s">
        <v>500</v>
      </c>
      <c r="D191" s="42" t="s">
        <v>479</v>
      </c>
      <c r="E191" s="126">
        <v>28</v>
      </c>
      <c r="F191" s="68">
        <v>40993</v>
      </c>
      <c r="G191" s="126" t="s">
        <v>683</v>
      </c>
      <c r="H191" s="68"/>
      <c r="I191" s="18" t="s">
        <v>497</v>
      </c>
      <c r="J191" s="137" t="str">
        <f t="shared" si="18"/>
        <v>天津呼和浩特-海拉尔</v>
      </c>
      <c r="K191" s="124" t="str">
        <f t="shared" si="19"/>
        <v>天津海拉尔-呼和浩特</v>
      </c>
      <c r="L191" s="167" t="str">
        <f t="shared" si="20"/>
        <v>呼和浩特</v>
      </c>
      <c r="M191" s="167" t="str">
        <f t="shared" si="21"/>
        <v>海拉尔</v>
      </c>
      <c r="N191" s="167" t="str">
        <f t="shared" si="22"/>
        <v/>
      </c>
      <c r="O191" s="167" t="str">
        <f t="shared" si="23"/>
        <v/>
      </c>
      <c r="P191" s="167" t="str">
        <f>IF(ISERROR(OR(IFERROR(VLOOKUP(B191,受限情况!$G$3:$G$30,1,FALSE),0),IFERROR(VLOOKUP(L191,受限情况!$A$3:$A$28,1,FALSE),0),IFERROR(VLOOKUP(M191,受限情况!$A$3:$A$28,1,FALSE),0),IFERROR(VLOOKUP(N191,受限情况!$A$3:$A$28,1,FALSE),0),IFERROR(VLOOKUP(O191,受限情况!$A$3:$A$28,1,FALSE),0))),"受限","不限")</f>
        <v>不限</v>
      </c>
      <c r="Q191" s="122" t="str">
        <f>IFERROR(IF(AND(H191&gt;=VLOOKUP(B191,受限情况!$G$3:$I$28,2,FALSE),H191&lt;=VLOOKUP(B191,受限情况!$G$3:$I$28,3,FALSE))=TRUE,"错误","正确"),"正确")</f>
        <v>正确</v>
      </c>
      <c r="R191" s="124" t="str">
        <f>IF(OR(IFERROR(AND(H191&gt;=VLOOKUP(L191,受限情况!$A$3:$C$28,2,FALSE),H191&lt;=VLOOKUP(L191,受限情况!$A$3:$C$28,3,FALSE)),0),IFERROR(AND(H191&gt;=VLOOKUP(M191,受限情况!$A$3:$C$28,2,FALSE),H191&lt;=VLOOKUP(M191,受限情况!$A$3:$C$28,3,FALSE)),0),IFERROR(AND(H191&gt;=VLOOKUP(N191,受限情况!$A$3:$C$28,2,FALSE),H191&lt;=VLOOKUP(N191,受限情况!$A$3:$C$28,3,FALSE)),0),IFERROR(AND(H191&gt;=VLOOKUP(O191,受限情况!$A$3:$C$28,2,FALSE),H191&lt;=VLOOKUP(O191,受限情况!$A$3:$C$28,3,FALSE)),0))=TRUE,"错误","正确")</f>
        <v>正确</v>
      </c>
      <c r="S191" s="123" t="str">
        <f>IF((IF(ISERROR(VLOOKUP(J191,注销!I:I,1,FALSE)),0,1)+IF(ISERROR(VLOOKUP(J191,注销!J:J,1,FALSE)),0,1))&gt;0,"注销","没有")</f>
        <v>没有</v>
      </c>
      <c r="T191" s="123" t="str">
        <f>IF((IF(ISERROR(VLOOKUP(J191,注销!I:I,1,FALSE)),0,1)+IF(ISERROR(VLOOKUP(J191,注销!J:J,1,FALSE)),0,1))&gt;0,"注销","没有")</f>
        <v>没有</v>
      </c>
      <c r="U191" s="10" t="str">
        <f>IF(IF(ISERROR(VLOOKUP(J191,J$1:J190,1,FALSE)),0,1)+IF(ISERROR(VLOOKUP(J191,K$1:K190,1,FALSE)),0,1),"已有","没有")</f>
        <v>已有</v>
      </c>
      <c r="W191" s="9"/>
      <c r="X191" s="9"/>
      <c r="Y191" s="9"/>
    </row>
    <row r="192" spans="1:25" s="7" customFormat="1">
      <c r="A192" s="126">
        <v>189</v>
      </c>
      <c r="B192" s="126" t="s">
        <v>1324</v>
      </c>
      <c r="C192" s="56" t="s">
        <v>248</v>
      </c>
      <c r="D192" s="42" t="s">
        <v>479</v>
      </c>
      <c r="E192" s="126">
        <v>56</v>
      </c>
      <c r="F192" s="68">
        <v>40993</v>
      </c>
      <c r="G192" s="126" t="s">
        <v>683</v>
      </c>
      <c r="H192" s="68"/>
      <c r="I192" s="18" t="s">
        <v>497</v>
      </c>
      <c r="J192" s="137" t="str">
        <f t="shared" si="18"/>
        <v>天津呼和浩特-锡林浩特</v>
      </c>
      <c r="K192" s="124" t="str">
        <f t="shared" si="19"/>
        <v>天津锡林浩特-呼和浩特</v>
      </c>
      <c r="L192" s="167" t="str">
        <f t="shared" si="20"/>
        <v>呼和浩特</v>
      </c>
      <c r="M192" s="167" t="str">
        <f t="shared" si="21"/>
        <v>锡林浩特</v>
      </c>
      <c r="N192" s="167" t="str">
        <f t="shared" si="22"/>
        <v/>
      </c>
      <c r="O192" s="167" t="str">
        <f t="shared" si="23"/>
        <v/>
      </c>
      <c r="P192" s="167" t="str">
        <f>IF(ISERROR(OR(IFERROR(VLOOKUP(B192,受限情况!$G$3:$G$30,1,FALSE),0),IFERROR(VLOOKUP(L192,受限情况!$A$3:$A$28,1,FALSE),0),IFERROR(VLOOKUP(M192,受限情况!$A$3:$A$28,1,FALSE),0),IFERROR(VLOOKUP(N192,受限情况!$A$3:$A$28,1,FALSE),0),IFERROR(VLOOKUP(O192,受限情况!$A$3:$A$28,1,FALSE),0))),"受限","不限")</f>
        <v>不限</v>
      </c>
      <c r="Q192" s="122" t="str">
        <f>IFERROR(IF(AND(H192&gt;=VLOOKUP(B192,受限情况!$G$3:$I$28,2,FALSE),H192&lt;=VLOOKUP(B192,受限情况!$G$3:$I$28,3,FALSE))=TRUE,"错误","正确"),"正确")</f>
        <v>正确</v>
      </c>
      <c r="R192" s="124" t="str">
        <f>IF(OR(IFERROR(AND(H192&gt;=VLOOKUP(L192,受限情况!$A$3:$C$28,2,FALSE),H192&lt;=VLOOKUP(L192,受限情况!$A$3:$C$28,3,FALSE)),0),IFERROR(AND(H192&gt;=VLOOKUP(M192,受限情况!$A$3:$C$28,2,FALSE),H192&lt;=VLOOKUP(M192,受限情况!$A$3:$C$28,3,FALSE)),0),IFERROR(AND(H192&gt;=VLOOKUP(N192,受限情况!$A$3:$C$28,2,FALSE),H192&lt;=VLOOKUP(N192,受限情况!$A$3:$C$28,3,FALSE)),0),IFERROR(AND(H192&gt;=VLOOKUP(O192,受限情况!$A$3:$C$28,2,FALSE),H192&lt;=VLOOKUP(O192,受限情况!$A$3:$C$28,3,FALSE)),0))=TRUE,"错误","正确")</f>
        <v>正确</v>
      </c>
      <c r="S192" s="123" t="str">
        <f>IF((IF(ISERROR(VLOOKUP(J192,注销!I:I,1,FALSE)),0,1)+IF(ISERROR(VLOOKUP(J192,注销!J:J,1,FALSE)),0,1))&gt;0,"注销","没有")</f>
        <v>没有</v>
      </c>
      <c r="T192" s="123" t="str">
        <f>IF((IF(ISERROR(VLOOKUP(J192,注销!I:I,1,FALSE)),0,1)+IF(ISERROR(VLOOKUP(J192,注销!J:J,1,FALSE)),0,1))&gt;0,"注销","没有")</f>
        <v>没有</v>
      </c>
      <c r="U192" s="10" t="str">
        <f>IF(IF(ISERROR(VLOOKUP(J192,J$1:J191,1,FALSE)),0,1)+IF(ISERROR(VLOOKUP(J192,K$1:K191,1,FALSE)),0,1),"已有","没有")</f>
        <v>已有</v>
      </c>
      <c r="W192" s="9"/>
      <c r="X192" s="9"/>
      <c r="Y192" s="9"/>
    </row>
    <row r="193" spans="1:25" s="7" customFormat="1">
      <c r="A193" s="126">
        <v>190</v>
      </c>
      <c r="B193" s="126" t="s">
        <v>1324</v>
      </c>
      <c r="C193" s="56" t="s">
        <v>30</v>
      </c>
      <c r="D193" s="42" t="s">
        <v>479</v>
      </c>
      <c r="E193" s="126">
        <v>14</v>
      </c>
      <c r="F193" s="68">
        <v>40993</v>
      </c>
      <c r="G193" s="126" t="s">
        <v>683</v>
      </c>
      <c r="H193" s="68"/>
      <c r="I193" s="18" t="s">
        <v>497</v>
      </c>
      <c r="J193" s="137" t="str">
        <f t="shared" si="18"/>
        <v>天津鄂尔多斯-天津-大连</v>
      </c>
      <c r="K193" s="124" t="str">
        <f t="shared" si="19"/>
        <v>天津大连-天津-鄂尔多斯</v>
      </c>
      <c r="L193" s="167" t="str">
        <f t="shared" si="20"/>
        <v>鄂尔多斯</v>
      </c>
      <c r="M193" s="167" t="str">
        <f t="shared" si="21"/>
        <v>天津</v>
      </c>
      <c r="N193" s="167" t="str">
        <f t="shared" si="22"/>
        <v>大连</v>
      </c>
      <c r="O193" s="167" t="str">
        <f t="shared" si="23"/>
        <v/>
      </c>
      <c r="P193" s="167" t="str">
        <f>IF(ISERROR(OR(IFERROR(VLOOKUP(B193,受限情况!$G$3:$G$30,1,FALSE),0),IFERROR(VLOOKUP(L193,受限情况!$A$3:$A$28,1,FALSE),0),IFERROR(VLOOKUP(M193,受限情况!$A$3:$A$28,1,FALSE),0),IFERROR(VLOOKUP(N193,受限情况!$A$3:$A$28,1,FALSE),0),IFERROR(VLOOKUP(O193,受限情况!$A$3:$A$28,1,FALSE),0))),"受限","不限")</f>
        <v>受限</v>
      </c>
      <c r="Q193" s="122" t="str">
        <f>IFERROR(IF(AND(H193&gt;=VLOOKUP(B193,受限情况!$G$3:$I$28,2,FALSE),H193&lt;=VLOOKUP(B193,受限情况!$G$3:$I$28,3,FALSE))=TRUE,"错误","正确"),"正确")</f>
        <v>正确</v>
      </c>
      <c r="R193" s="124" t="str">
        <f>IF(OR(IFERROR(AND(H193&gt;=VLOOKUP(L193,受限情况!$A$3:$C$28,2,FALSE),H193&lt;=VLOOKUP(L193,受限情况!$A$3:$C$28,3,FALSE)),0),IFERROR(AND(H193&gt;=VLOOKUP(M193,受限情况!$A$3:$C$28,2,FALSE),H193&lt;=VLOOKUP(M193,受限情况!$A$3:$C$28,3,FALSE)),0),IFERROR(AND(H193&gt;=VLOOKUP(N193,受限情况!$A$3:$C$28,2,FALSE),H193&lt;=VLOOKUP(N193,受限情况!$A$3:$C$28,3,FALSE)),0),IFERROR(AND(H193&gt;=VLOOKUP(O193,受限情况!$A$3:$C$28,2,FALSE),H193&lt;=VLOOKUP(O193,受限情况!$A$3:$C$28,3,FALSE)),0))=TRUE,"错误","正确")</f>
        <v>正确</v>
      </c>
      <c r="S193" s="123" t="str">
        <f>IF((IF(ISERROR(VLOOKUP(J193,注销!I:I,1,FALSE)),0,1)+IF(ISERROR(VLOOKUP(J193,注销!J:J,1,FALSE)),0,1))&gt;0,"注销","没有")</f>
        <v>注销</v>
      </c>
      <c r="T193" s="123" t="str">
        <f>IF((IF(ISERROR(VLOOKUP(J193,注销!I:I,1,FALSE)),0,1)+IF(ISERROR(VLOOKUP(J193,注销!J:J,1,FALSE)),0,1))&gt;0,"注销","没有")</f>
        <v>注销</v>
      </c>
      <c r="U193" s="10" t="str">
        <f>IF(IF(ISERROR(VLOOKUP(J193,J$1:J192,1,FALSE)),0,1)+IF(ISERROR(VLOOKUP(J193,K$1:K192,1,FALSE)),0,1),"已有","没有")</f>
        <v>没有</v>
      </c>
      <c r="W193" s="9"/>
      <c r="X193" s="9"/>
      <c r="Y193" s="9"/>
    </row>
    <row r="194" spans="1:25" s="7" customFormat="1">
      <c r="A194" s="126">
        <v>191</v>
      </c>
      <c r="B194" s="126" t="s">
        <v>1324</v>
      </c>
      <c r="C194" s="56" t="s">
        <v>1078</v>
      </c>
      <c r="D194" s="42" t="s">
        <v>479</v>
      </c>
      <c r="E194" s="126">
        <v>14</v>
      </c>
      <c r="F194" s="68">
        <v>40993</v>
      </c>
      <c r="G194" s="126" t="s">
        <v>683</v>
      </c>
      <c r="H194" s="68"/>
      <c r="I194" s="18" t="s">
        <v>497</v>
      </c>
      <c r="J194" s="137" t="str">
        <f t="shared" si="18"/>
        <v>天津天津-西安-贵阳</v>
      </c>
      <c r="K194" s="124" t="str">
        <f t="shared" si="19"/>
        <v>天津贵阳-西安-天津</v>
      </c>
      <c r="L194" s="167" t="str">
        <f t="shared" si="20"/>
        <v>天津</v>
      </c>
      <c r="M194" s="167" t="str">
        <f t="shared" si="21"/>
        <v>西安</v>
      </c>
      <c r="N194" s="167" t="str">
        <f t="shared" si="22"/>
        <v>贵阳</v>
      </c>
      <c r="O194" s="167" t="str">
        <f t="shared" si="23"/>
        <v/>
      </c>
      <c r="P194" s="167" t="str">
        <f>IF(ISERROR(OR(IFERROR(VLOOKUP(B194,受限情况!$G$3:$G$30,1,FALSE),0),IFERROR(VLOOKUP(L194,受限情况!$A$3:$A$28,1,FALSE),0),IFERROR(VLOOKUP(M194,受限情况!$A$3:$A$28,1,FALSE),0),IFERROR(VLOOKUP(N194,受限情况!$A$3:$A$28,1,FALSE),0),IFERROR(VLOOKUP(O194,受限情况!$A$3:$A$28,1,FALSE),0))),"受限","不限")</f>
        <v>不限</v>
      </c>
      <c r="Q194" s="122" t="str">
        <f>IFERROR(IF(AND(H194&gt;=VLOOKUP(B194,受限情况!$G$3:$I$28,2,FALSE),H194&lt;=VLOOKUP(B194,受限情况!$G$3:$I$28,3,FALSE))=TRUE,"错误","正确"),"正确")</f>
        <v>正确</v>
      </c>
      <c r="R194" s="124" t="str">
        <f>IF(OR(IFERROR(AND(H194&gt;=VLOOKUP(L194,受限情况!$A$3:$C$28,2,FALSE),H194&lt;=VLOOKUP(L194,受限情况!$A$3:$C$28,3,FALSE)),0),IFERROR(AND(H194&gt;=VLOOKUP(M194,受限情况!$A$3:$C$28,2,FALSE),H194&lt;=VLOOKUP(M194,受限情况!$A$3:$C$28,3,FALSE)),0),IFERROR(AND(H194&gt;=VLOOKUP(N194,受限情况!$A$3:$C$28,2,FALSE),H194&lt;=VLOOKUP(N194,受限情况!$A$3:$C$28,3,FALSE)),0),IFERROR(AND(H194&gt;=VLOOKUP(O194,受限情况!$A$3:$C$28,2,FALSE),H194&lt;=VLOOKUP(O194,受限情况!$A$3:$C$28,3,FALSE)),0))=TRUE,"错误","正确")</f>
        <v>正确</v>
      </c>
      <c r="S194" s="123" t="str">
        <f>IF((IF(ISERROR(VLOOKUP(J194,注销!I:I,1,FALSE)),0,1)+IF(ISERROR(VLOOKUP(J194,注销!J:J,1,FALSE)),0,1))&gt;0,"注销","没有")</f>
        <v>没有</v>
      </c>
      <c r="T194" s="123" t="str">
        <f>IF((IF(ISERROR(VLOOKUP(J194,注销!I:I,1,FALSE)),0,1)+IF(ISERROR(VLOOKUP(J194,注销!J:J,1,FALSE)),0,1))&gt;0,"注销","没有")</f>
        <v>没有</v>
      </c>
      <c r="U194" s="10" t="str">
        <f>IF(IF(ISERROR(VLOOKUP(J194,J$1:J193,1,FALSE)),0,1)+IF(ISERROR(VLOOKUP(J194,K$1:K193,1,FALSE)),0,1),"已有","没有")</f>
        <v>没有</v>
      </c>
      <c r="W194" s="9"/>
      <c r="X194" s="9"/>
      <c r="Y194" s="9"/>
    </row>
    <row r="195" spans="1:25" s="7" customFormat="1">
      <c r="A195" s="126">
        <v>192</v>
      </c>
      <c r="B195" s="126" t="s">
        <v>1324</v>
      </c>
      <c r="C195" s="56" t="s">
        <v>33</v>
      </c>
      <c r="D195" s="42" t="s">
        <v>479</v>
      </c>
      <c r="E195" s="126">
        <v>8</v>
      </c>
      <c r="F195" s="68">
        <v>40993</v>
      </c>
      <c r="G195" s="126" t="s">
        <v>683</v>
      </c>
      <c r="H195" s="68"/>
      <c r="I195" s="18" t="s">
        <v>497</v>
      </c>
      <c r="J195" s="137" t="str">
        <f t="shared" si="18"/>
        <v>天津天津-长沙-海口</v>
      </c>
      <c r="K195" s="124" t="str">
        <f t="shared" si="19"/>
        <v>天津海口-长沙-天津</v>
      </c>
      <c r="L195" s="167" t="str">
        <f t="shared" si="20"/>
        <v>天津</v>
      </c>
      <c r="M195" s="167" t="str">
        <f t="shared" si="21"/>
        <v>长沙</v>
      </c>
      <c r="N195" s="167" t="str">
        <f t="shared" si="22"/>
        <v>海口</v>
      </c>
      <c r="O195" s="167" t="str">
        <f t="shared" si="23"/>
        <v/>
      </c>
      <c r="P195" s="167" t="str">
        <f>IF(ISERROR(OR(IFERROR(VLOOKUP(B195,受限情况!$G$3:$G$30,1,FALSE),0),IFERROR(VLOOKUP(L195,受限情况!$A$3:$A$28,1,FALSE),0),IFERROR(VLOOKUP(M195,受限情况!$A$3:$A$28,1,FALSE),0),IFERROR(VLOOKUP(N195,受限情况!$A$3:$A$28,1,FALSE),0),IFERROR(VLOOKUP(O195,受限情况!$A$3:$A$28,1,FALSE),0))),"受限","不限")</f>
        <v>不限</v>
      </c>
      <c r="Q195" s="122" t="str">
        <f>IFERROR(IF(AND(H195&gt;=VLOOKUP(B195,受限情况!$G$3:$I$28,2,FALSE),H195&lt;=VLOOKUP(B195,受限情况!$G$3:$I$28,3,FALSE))=TRUE,"错误","正确"),"正确")</f>
        <v>正确</v>
      </c>
      <c r="R195" s="124" t="str">
        <f>IF(OR(IFERROR(AND(H195&gt;=VLOOKUP(L195,受限情况!$A$3:$C$28,2,FALSE),H195&lt;=VLOOKUP(L195,受限情况!$A$3:$C$28,3,FALSE)),0),IFERROR(AND(H195&gt;=VLOOKUP(M195,受限情况!$A$3:$C$28,2,FALSE),H195&lt;=VLOOKUP(M195,受限情况!$A$3:$C$28,3,FALSE)),0),IFERROR(AND(H195&gt;=VLOOKUP(N195,受限情况!$A$3:$C$28,2,FALSE),H195&lt;=VLOOKUP(N195,受限情况!$A$3:$C$28,3,FALSE)),0),IFERROR(AND(H195&gt;=VLOOKUP(O195,受限情况!$A$3:$C$28,2,FALSE),H195&lt;=VLOOKUP(O195,受限情况!$A$3:$C$28,3,FALSE)),0))=TRUE,"错误","正确")</f>
        <v>正确</v>
      </c>
      <c r="S195" s="123" t="str">
        <f>IF((IF(ISERROR(VLOOKUP(J195,注销!I:I,1,FALSE)),0,1)+IF(ISERROR(VLOOKUP(J195,注销!J:J,1,FALSE)),0,1))&gt;0,"注销","没有")</f>
        <v>注销</v>
      </c>
      <c r="T195" s="123" t="str">
        <f>IF((IF(ISERROR(VLOOKUP(J195,注销!I:I,1,FALSE)),0,1)+IF(ISERROR(VLOOKUP(J195,注销!J:J,1,FALSE)),0,1))&gt;0,"注销","没有")</f>
        <v>注销</v>
      </c>
      <c r="U195" s="10" t="str">
        <f>IF(IF(ISERROR(VLOOKUP(J195,J$1:J194,1,FALSE)),0,1)+IF(ISERROR(VLOOKUP(J195,K$1:K194,1,FALSE)),0,1),"已有","没有")</f>
        <v>没有</v>
      </c>
      <c r="W195" s="9"/>
      <c r="X195" s="9"/>
      <c r="Y195" s="9"/>
    </row>
    <row r="196" spans="1:25" s="7" customFormat="1">
      <c r="A196" s="126">
        <v>193</v>
      </c>
      <c r="B196" s="126" t="s">
        <v>1324</v>
      </c>
      <c r="C196" s="56" t="s">
        <v>584</v>
      </c>
      <c r="D196" s="42" t="s">
        <v>479</v>
      </c>
      <c r="E196" s="126">
        <v>14</v>
      </c>
      <c r="F196" s="68">
        <v>40993</v>
      </c>
      <c r="G196" s="126" t="s">
        <v>683</v>
      </c>
      <c r="H196" s="68"/>
      <c r="I196" s="18" t="s">
        <v>497</v>
      </c>
      <c r="J196" s="137" t="str">
        <f t="shared" ref="J196:J259" si="24">B196&amp;C196</f>
        <v>天津天津-宁波</v>
      </c>
      <c r="K196" s="124" t="str">
        <f t="shared" ref="K196:K259" si="25">B196&amp;O196&amp;IF(O196="",,"-")&amp;N196&amp;IF(N196="",,"-")&amp;M196&amp;IF(M196="",,"-")&amp;L196</f>
        <v>天津宁波-天津</v>
      </c>
      <c r="L196" s="167" t="str">
        <f t="shared" ref="L196:L259" si="26">TRIM(MID(SUBSTITUTE($C196,"-",REPT(" ",50)),COLUMN(A196)*50-49,50))</f>
        <v>天津</v>
      </c>
      <c r="M196" s="167" t="str">
        <f t="shared" ref="M196:M259" si="27">TRIM(MID(SUBSTITUTE($C196,"-",REPT(" ",50)),COLUMN(B196)*50-49,50))</f>
        <v>宁波</v>
      </c>
      <c r="N196" s="167" t="str">
        <f t="shared" ref="N196:N259" si="28">TRIM(MID(SUBSTITUTE($C196,"-",REPT(" ",50)),COLUMN(C196)*50-49,50))</f>
        <v/>
      </c>
      <c r="O196" s="167" t="str">
        <f t="shared" ref="O196:O259" si="29">TRIM(MID(SUBSTITUTE($C196,"-",REPT(" ",50)),COLUMN(D196)*50-49,50))</f>
        <v/>
      </c>
      <c r="P196" s="167" t="str">
        <f>IF(ISERROR(OR(IFERROR(VLOOKUP(B196,受限情况!$G$3:$G$30,1,FALSE),0),IFERROR(VLOOKUP(L196,受限情况!$A$3:$A$28,1,FALSE),0),IFERROR(VLOOKUP(M196,受限情况!$A$3:$A$28,1,FALSE),0),IFERROR(VLOOKUP(N196,受限情况!$A$3:$A$28,1,FALSE),0),IFERROR(VLOOKUP(O196,受限情况!$A$3:$A$28,1,FALSE),0))),"受限","不限")</f>
        <v>不限</v>
      </c>
      <c r="Q196" s="122" t="str">
        <f>IFERROR(IF(AND(H196&gt;=VLOOKUP(B196,受限情况!$G$3:$I$28,2,FALSE),H196&lt;=VLOOKUP(B196,受限情况!$G$3:$I$28,3,FALSE))=TRUE,"错误","正确"),"正确")</f>
        <v>正确</v>
      </c>
      <c r="R196" s="124" t="str">
        <f>IF(OR(IFERROR(AND(H196&gt;=VLOOKUP(L196,受限情况!$A$3:$C$28,2,FALSE),H196&lt;=VLOOKUP(L196,受限情况!$A$3:$C$28,3,FALSE)),0),IFERROR(AND(H196&gt;=VLOOKUP(M196,受限情况!$A$3:$C$28,2,FALSE),H196&lt;=VLOOKUP(M196,受限情况!$A$3:$C$28,3,FALSE)),0),IFERROR(AND(H196&gt;=VLOOKUP(N196,受限情况!$A$3:$C$28,2,FALSE),H196&lt;=VLOOKUP(N196,受限情况!$A$3:$C$28,3,FALSE)),0),IFERROR(AND(H196&gt;=VLOOKUP(O196,受限情况!$A$3:$C$28,2,FALSE),H196&lt;=VLOOKUP(O196,受限情况!$A$3:$C$28,3,FALSE)),0))=TRUE,"错误","正确")</f>
        <v>正确</v>
      </c>
      <c r="S196" s="123" t="str">
        <f>IF((IF(ISERROR(VLOOKUP(J196,注销!I:I,1,FALSE)),0,1)+IF(ISERROR(VLOOKUP(J196,注销!J:J,1,FALSE)),0,1))&gt;0,"注销","没有")</f>
        <v>没有</v>
      </c>
      <c r="T196" s="123" t="str">
        <f>IF((IF(ISERROR(VLOOKUP(J196,注销!I:I,1,FALSE)),0,1)+IF(ISERROR(VLOOKUP(J196,注销!J:J,1,FALSE)),0,1))&gt;0,"注销","没有")</f>
        <v>没有</v>
      </c>
      <c r="U196" s="10" t="str">
        <f>IF(IF(ISERROR(VLOOKUP(J196,J$1:J195,1,FALSE)),0,1)+IF(ISERROR(VLOOKUP(J196,K$1:K195,1,FALSE)),0,1),"已有","没有")</f>
        <v>没有</v>
      </c>
      <c r="W196" s="9"/>
      <c r="X196" s="9"/>
      <c r="Y196" s="9"/>
    </row>
    <row r="197" spans="1:25" s="7" customFormat="1">
      <c r="A197" s="126">
        <v>194</v>
      </c>
      <c r="B197" s="126" t="s">
        <v>1324</v>
      </c>
      <c r="C197" s="56" t="s">
        <v>527</v>
      </c>
      <c r="D197" s="42" t="s">
        <v>479</v>
      </c>
      <c r="E197" s="126">
        <v>14</v>
      </c>
      <c r="F197" s="68">
        <v>40993</v>
      </c>
      <c r="G197" s="126" t="s">
        <v>683</v>
      </c>
      <c r="H197" s="68"/>
      <c r="I197" s="18" t="s">
        <v>497</v>
      </c>
      <c r="J197" s="137" t="str">
        <f t="shared" si="24"/>
        <v>天津天津-青岛</v>
      </c>
      <c r="K197" s="124" t="str">
        <f t="shared" si="25"/>
        <v>天津青岛-天津</v>
      </c>
      <c r="L197" s="167" t="str">
        <f t="shared" si="26"/>
        <v>天津</v>
      </c>
      <c r="M197" s="167" t="str">
        <f t="shared" si="27"/>
        <v>青岛</v>
      </c>
      <c r="N197" s="167" t="str">
        <f t="shared" si="28"/>
        <v/>
      </c>
      <c r="O197" s="167" t="str">
        <f t="shared" si="29"/>
        <v/>
      </c>
      <c r="P197" s="167" t="str">
        <f>IF(ISERROR(OR(IFERROR(VLOOKUP(B197,受限情况!$G$3:$G$30,1,FALSE),0),IFERROR(VLOOKUP(L197,受限情况!$A$3:$A$28,1,FALSE),0),IFERROR(VLOOKUP(M197,受限情况!$A$3:$A$28,1,FALSE),0),IFERROR(VLOOKUP(N197,受限情况!$A$3:$A$28,1,FALSE),0),IFERROR(VLOOKUP(O197,受限情况!$A$3:$A$28,1,FALSE),0))),"受限","不限")</f>
        <v>不限</v>
      </c>
      <c r="Q197" s="122" t="str">
        <f>IFERROR(IF(AND(H197&gt;=VLOOKUP(B197,受限情况!$G$3:$I$28,2,FALSE),H197&lt;=VLOOKUP(B197,受限情况!$G$3:$I$28,3,FALSE))=TRUE,"错误","正确"),"正确")</f>
        <v>正确</v>
      </c>
      <c r="R197" s="124" t="str">
        <f>IF(OR(IFERROR(AND(H197&gt;=VLOOKUP(L197,受限情况!$A$3:$C$28,2,FALSE),H197&lt;=VLOOKUP(L197,受限情况!$A$3:$C$28,3,FALSE)),0),IFERROR(AND(H197&gt;=VLOOKUP(M197,受限情况!$A$3:$C$28,2,FALSE),H197&lt;=VLOOKUP(M197,受限情况!$A$3:$C$28,3,FALSE)),0),IFERROR(AND(H197&gt;=VLOOKUP(N197,受限情况!$A$3:$C$28,2,FALSE),H197&lt;=VLOOKUP(N197,受限情况!$A$3:$C$28,3,FALSE)),0),IFERROR(AND(H197&gt;=VLOOKUP(O197,受限情况!$A$3:$C$28,2,FALSE),H197&lt;=VLOOKUP(O197,受限情况!$A$3:$C$28,3,FALSE)),0))=TRUE,"错误","正确")</f>
        <v>正确</v>
      </c>
      <c r="S197" s="123" t="str">
        <f>IF((IF(ISERROR(VLOOKUP(J197,注销!I:I,1,FALSE)),0,1)+IF(ISERROR(VLOOKUP(J197,注销!J:J,1,FALSE)),0,1))&gt;0,"注销","没有")</f>
        <v>注销</v>
      </c>
      <c r="T197" s="123" t="str">
        <f>IF((IF(ISERROR(VLOOKUP(J197,注销!I:I,1,FALSE)),0,1)+IF(ISERROR(VLOOKUP(J197,注销!J:J,1,FALSE)),0,1))&gt;0,"注销","没有")</f>
        <v>注销</v>
      </c>
      <c r="U197" s="10" t="str">
        <f>IF(IF(ISERROR(VLOOKUP(J197,J$1:J196,1,FALSE)),0,1)+IF(ISERROR(VLOOKUP(J197,K$1:K196,1,FALSE)),0,1),"已有","没有")</f>
        <v>没有</v>
      </c>
      <c r="W197" s="9"/>
      <c r="X197" s="9"/>
      <c r="Y197" s="9"/>
    </row>
    <row r="198" spans="1:25" s="7" customFormat="1">
      <c r="A198" s="126">
        <v>195</v>
      </c>
      <c r="B198" s="126" t="s">
        <v>1324</v>
      </c>
      <c r="C198" s="56" t="s">
        <v>528</v>
      </c>
      <c r="D198" s="42" t="s">
        <v>479</v>
      </c>
      <c r="E198" s="126">
        <v>14</v>
      </c>
      <c r="F198" s="68">
        <v>40993</v>
      </c>
      <c r="G198" s="126" t="s">
        <v>683</v>
      </c>
      <c r="H198" s="68"/>
      <c r="I198" s="18" t="s">
        <v>497</v>
      </c>
      <c r="J198" s="137" t="str">
        <f t="shared" si="24"/>
        <v>天津天津-烟台</v>
      </c>
      <c r="K198" s="124" t="str">
        <f t="shared" si="25"/>
        <v>天津烟台-天津</v>
      </c>
      <c r="L198" s="167" t="str">
        <f t="shared" si="26"/>
        <v>天津</v>
      </c>
      <c r="M198" s="167" t="str">
        <f t="shared" si="27"/>
        <v>烟台</v>
      </c>
      <c r="N198" s="167" t="str">
        <f t="shared" si="28"/>
        <v/>
      </c>
      <c r="O198" s="167" t="str">
        <f t="shared" si="29"/>
        <v/>
      </c>
      <c r="P198" s="167" t="str">
        <f>IF(ISERROR(OR(IFERROR(VLOOKUP(B198,受限情况!$G$3:$G$30,1,FALSE),0),IFERROR(VLOOKUP(L198,受限情况!$A$3:$A$28,1,FALSE),0),IFERROR(VLOOKUP(M198,受限情况!$A$3:$A$28,1,FALSE),0),IFERROR(VLOOKUP(N198,受限情况!$A$3:$A$28,1,FALSE),0),IFERROR(VLOOKUP(O198,受限情况!$A$3:$A$28,1,FALSE),0))),"受限","不限")</f>
        <v>不限</v>
      </c>
      <c r="Q198" s="122" t="str">
        <f>IFERROR(IF(AND(H198&gt;=VLOOKUP(B198,受限情况!$G$3:$I$28,2,FALSE),H198&lt;=VLOOKUP(B198,受限情况!$G$3:$I$28,3,FALSE))=TRUE,"错误","正确"),"正确")</f>
        <v>正确</v>
      </c>
      <c r="R198" s="124" t="str">
        <f>IF(OR(IFERROR(AND(H198&gt;=VLOOKUP(L198,受限情况!$A$3:$C$28,2,FALSE),H198&lt;=VLOOKUP(L198,受限情况!$A$3:$C$28,3,FALSE)),0),IFERROR(AND(H198&gt;=VLOOKUP(M198,受限情况!$A$3:$C$28,2,FALSE),H198&lt;=VLOOKUP(M198,受限情况!$A$3:$C$28,3,FALSE)),0),IFERROR(AND(H198&gt;=VLOOKUP(N198,受限情况!$A$3:$C$28,2,FALSE),H198&lt;=VLOOKUP(N198,受限情况!$A$3:$C$28,3,FALSE)),0),IFERROR(AND(H198&gt;=VLOOKUP(O198,受限情况!$A$3:$C$28,2,FALSE),H198&lt;=VLOOKUP(O198,受限情况!$A$3:$C$28,3,FALSE)),0))=TRUE,"错误","正确")</f>
        <v>正确</v>
      </c>
      <c r="S198" s="123" t="str">
        <f>IF((IF(ISERROR(VLOOKUP(J198,注销!I:I,1,FALSE)),0,1)+IF(ISERROR(VLOOKUP(J198,注销!J:J,1,FALSE)),0,1))&gt;0,"注销","没有")</f>
        <v>没有</v>
      </c>
      <c r="T198" s="123" t="str">
        <f>IF((IF(ISERROR(VLOOKUP(J198,注销!I:I,1,FALSE)),0,1)+IF(ISERROR(VLOOKUP(J198,注销!J:J,1,FALSE)),0,1))&gt;0,"注销","没有")</f>
        <v>没有</v>
      </c>
      <c r="U198" s="10" t="str">
        <f>IF(IF(ISERROR(VLOOKUP(J198,J$1:J197,1,FALSE)),0,1)+IF(ISERROR(VLOOKUP(J198,K$1:K197,1,FALSE)),0,1),"已有","没有")</f>
        <v>没有</v>
      </c>
      <c r="W198" s="9"/>
      <c r="X198" s="9"/>
      <c r="Y198" s="9"/>
    </row>
    <row r="199" spans="1:25" s="7" customFormat="1">
      <c r="A199" s="126">
        <v>196</v>
      </c>
      <c r="B199" s="126" t="s">
        <v>1324</v>
      </c>
      <c r="C199" s="56" t="s">
        <v>526</v>
      </c>
      <c r="D199" s="42" t="s">
        <v>479</v>
      </c>
      <c r="E199" s="126">
        <v>56</v>
      </c>
      <c r="F199" s="68">
        <v>40993</v>
      </c>
      <c r="G199" s="126" t="s">
        <v>683</v>
      </c>
      <c r="H199" s="68"/>
      <c r="I199" s="18" t="s">
        <v>497</v>
      </c>
      <c r="J199" s="137" t="str">
        <f t="shared" si="24"/>
        <v>天津天津-大连</v>
      </c>
      <c r="K199" s="124" t="str">
        <f t="shared" si="25"/>
        <v>天津大连-天津</v>
      </c>
      <c r="L199" s="167" t="str">
        <f t="shared" si="26"/>
        <v>天津</v>
      </c>
      <c r="M199" s="167" t="str">
        <f t="shared" si="27"/>
        <v>大连</v>
      </c>
      <c r="N199" s="167" t="str">
        <f t="shared" si="28"/>
        <v/>
      </c>
      <c r="O199" s="167" t="str">
        <f t="shared" si="29"/>
        <v/>
      </c>
      <c r="P199" s="167" t="str">
        <f>IF(ISERROR(OR(IFERROR(VLOOKUP(B199,受限情况!$G$3:$G$30,1,FALSE),0),IFERROR(VLOOKUP(L199,受限情况!$A$3:$A$28,1,FALSE),0),IFERROR(VLOOKUP(M199,受限情况!$A$3:$A$28,1,FALSE),0),IFERROR(VLOOKUP(N199,受限情况!$A$3:$A$28,1,FALSE),0),IFERROR(VLOOKUP(O199,受限情况!$A$3:$A$28,1,FALSE),0))),"受限","不限")</f>
        <v>受限</v>
      </c>
      <c r="Q199" s="122" t="str">
        <f>IFERROR(IF(AND(H199&gt;=VLOOKUP(B199,受限情况!$G$3:$I$28,2,FALSE),H199&lt;=VLOOKUP(B199,受限情况!$G$3:$I$28,3,FALSE))=TRUE,"错误","正确"),"正确")</f>
        <v>正确</v>
      </c>
      <c r="R199" s="124" t="str">
        <f>IF(OR(IFERROR(AND(H199&gt;=VLOOKUP(L199,受限情况!$A$3:$C$28,2,FALSE),H199&lt;=VLOOKUP(L199,受限情况!$A$3:$C$28,3,FALSE)),0),IFERROR(AND(H199&gt;=VLOOKUP(M199,受限情况!$A$3:$C$28,2,FALSE),H199&lt;=VLOOKUP(M199,受限情况!$A$3:$C$28,3,FALSE)),0),IFERROR(AND(H199&gt;=VLOOKUP(N199,受限情况!$A$3:$C$28,2,FALSE),H199&lt;=VLOOKUP(N199,受限情况!$A$3:$C$28,3,FALSE)),0),IFERROR(AND(H199&gt;=VLOOKUP(O199,受限情况!$A$3:$C$28,2,FALSE),H199&lt;=VLOOKUP(O199,受限情况!$A$3:$C$28,3,FALSE)),0))=TRUE,"错误","正确")</f>
        <v>正确</v>
      </c>
      <c r="S199" s="123" t="str">
        <f>IF((IF(ISERROR(VLOOKUP(J199,注销!I:I,1,FALSE)),0,1)+IF(ISERROR(VLOOKUP(J199,注销!J:J,1,FALSE)),0,1))&gt;0,"注销","没有")</f>
        <v>没有</v>
      </c>
      <c r="T199" s="123" t="str">
        <f>IF((IF(ISERROR(VLOOKUP(J199,注销!I:I,1,FALSE)),0,1)+IF(ISERROR(VLOOKUP(J199,注销!J:J,1,FALSE)),0,1))&gt;0,"注销","没有")</f>
        <v>没有</v>
      </c>
      <c r="U199" s="10" t="str">
        <f>IF(IF(ISERROR(VLOOKUP(J199,J$1:J198,1,FALSE)),0,1)+IF(ISERROR(VLOOKUP(J199,K$1:K198,1,FALSE)),0,1),"已有","没有")</f>
        <v>没有</v>
      </c>
      <c r="W199" s="9"/>
      <c r="X199" s="9"/>
      <c r="Y199" s="9"/>
    </row>
    <row r="200" spans="1:25" s="7" customFormat="1">
      <c r="A200" s="126">
        <v>197</v>
      </c>
      <c r="B200" s="126" t="s">
        <v>1324</v>
      </c>
      <c r="C200" s="56" t="s">
        <v>74</v>
      </c>
      <c r="D200" s="42" t="s">
        <v>479</v>
      </c>
      <c r="E200" s="126">
        <v>14</v>
      </c>
      <c r="F200" s="68">
        <v>40993</v>
      </c>
      <c r="G200" s="126" t="s">
        <v>683</v>
      </c>
      <c r="H200" s="68"/>
      <c r="I200" s="18" t="s">
        <v>497</v>
      </c>
      <c r="J200" s="137" t="str">
        <f t="shared" si="24"/>
        <v>天津呼和浩特-赤峰-大连</v>
      </c>
      <c r="K200" s="124" t="str">
        <f t="shared" si="25"/>
        <v>天津大连-赤峰-呼和浩特</v>
      </c>
      <c r="L200" s="167" t="str">
        <f t="shared" si="26"/>
        <v>呼和浩特</v>
      </c>
      <c r="M200" s="167" t="str">
        <f t="shared" si="27"/>
        <v>赤峰</v>
      </c>
      <c r="N200" s="167" t="str">
        <f t="shared" si="28"/>
        <v>大连</v>
      </c>
      <c r="O200" s="167" t="str">
        <f t="shared" si="29"/>
        <v/>
      </c>
      <c r="P200" s="167" t="str">
        <f>IF(ISERROR(OR(IFERROR(VLOOKUP(B200,受限情况!$G$3:$G$30,1,FALSE),0),IFERROR(VLOOKUP(L200,受限情况!$A$3:$A$28,1,FALSE),0),IFERROR(VLOOKUP(M200,受限情况!$A$3:$A$28,1,FALSE),0),IFERROR(VLOOKUP(N200,受限情况!$A$3:$A$28,1,FALSE),0),IFERROR(VLOOKUP(O200,受限情况!$A$3:$A$28,1,FALSE),0))),"受限","不限")</f>
        <v>受限</v>
      </c>
      <c r="Q200" s="122" t="str">
        <f>IFERROR(IF(AND(H200&gt;=VLOOKUP(B200,受限情况!$G$3:$I$28,2,FALSE),H200&lt;=VLOOKUP(B200,受限情况!$G$3:$I$28,3,FALSE))=TRUE,"错误","正确"),"正确")</f>
        <v>正确</v>
      </c>
      <c r="R200" s="124" t="str">
        <f>IF(OR(IFERROR(AND(H200&gt;=VLOOKUP(L200,受限情况!$A$3:$C$28,2,FALSE),H200&lt;=VLOOKUP(L200,受限情况!$A$3:$C$28,3,FALSE)),0),IFERROR(AND(H200&gt;=VLOOKUP(M200,受限情况!$A$3:$C$28,2,FALSE),H200&lt;=VLOOKUP(M200,受限情况!$A$3:$C$28,3,FALSE)),0),IFERROR(AND(H200&gt;=VLOOKUP(N200,受限情况!$A$3:$C$28,2,FALSE),H200&lt;=VLOOKUP(N200,受限情况!$A$3:$C$28,3,FALSE)),0),IFERROR(AND(H200&gt;=VLOOKUP(O200,受限情况!$A$3:$C$28,2,FALSE),H200&lt;=VLOOKUP(O200,受限情况!$A$3:$C$28,3,FALSE)),0))=TRUE,"错误","正确")</f>
        <v>正确</v>
      </c>
      <c r="S200" s="123" t="str">
        <f>IF((IF(ISERROR(VLOOKUP(J200,注销!I:I,1,FALSE)),0,1)+IF(ISERROR(VLOOKUP(J200,注销!J:J,1,FALSE)),0,1))&gt;0,"注销","没有")</f>
        <v>注销</v>
      </c>
      <c r="T200" s="123" t="str">
        <f>IF((IF(ISERROR(VLOOKUP(J200,注销!I:I,1,FALSE)),0,1)+IF(ISERROR(VLOOKUP(J200,注销!J:J,1,FALSE)),0,1))&gt;0,"注销","没有")</f>
        <v>注销</v>
      </c>
      <c r="U200" s="10" t="str">
        <f>IF(IF(ISERROR(VLOOKUP(J200,J$1:J199,1,FALSE)),0,1)+IF(ISERROR(VLOOKUP(J200,K$1:K199,1,FALSE)),0,1),"已有","没有")</f>
        <v>没有</v>
      </c>
      <c r="W200" s="9"/>
      <c r="X200" s="9"/>
      <c r="Y200" s="9"/>
    </row>
    <row r="201" spans="1:25" s="7" customFormat="1">
      <c r="A201" s="126">
        <v>198</v>
      </c>
      <c r="B201" s="126" t="s">
        <v>1324</v>
      </c>
      <c r="C201" s="56" t="s">
        <v>1079</v>
      </c>
      <c r="D201" s="42" t="s">
        <v>479</v>
      </c>
      <c r="E201" s="126">
        <v>14</v>
      </c>
      <c r="F201" s="68">
        <v>40993</v>
      </c>
      <c r="G201" s="126" t="s">
        <v>683</v>
      </c>
      <c r="H201" s="68"/>
      <c r="I201" s="18" t="s">
        <v>497</v>
      </c>
      <c r="J201" s="137" t="str">
        <f t="shared" si="24"/>
        <v>天津天津-武汉-南宁</v>
      </c>
      <c r="K201" s="124" t="str">
        <f t="shared" si="25"/>
        <v>天津南宁-武汉-天津</v>
      </c>
      <c r="L201" s="167" t="str">
        <f t="shared" si="26"/>
        <v>天津</v>
      </c>
      <c r="M201" s="167" t="str">
        <f t="shared" si="27"/>
        <v>武汉</v>
      </c>
      <c r="N201" s="167" t="str">
        <f t="shared" si="28"/>
        <v>南宁</v>
      </c>
      <c r="O201" s="167" t="str">
        <f t="shared" si="29"/>
        <v/>
      </c>
      <c r="P201" s="167" t="str">
        <f>IF(ISERROR(OR(IFERROR(VLOOKUP(B201,受限情况!$G$3:$G$30,1,FALSE),0),IFERROR(VLOOKUP(L201,受限情况!$A$3:$A$28,1,FALSE),0),IFERROR(VLOOKUP(M201,受限情况!$A$3:$A$28,1,FALSE),0),IFERROR(VLOOKUP(N201,受限情况!$A$3:$A$28,1,FALSE),0),IFERROR(VLOOKUP(O201,受限情况!$A$3:$A$28,1,FALSE),0))),"受限","不限")</f>
        <v>不限</v>
      </c>
      <c r="Q201" s="122" t="str">
        <f>IFERROR(IF(AND(H201&gt;=VLOOKUP(B201,受限情况!$G$3:$I$28,2,FALSE),H201&lt;=VLOOKUP(B201,受限情况!$G$3:$I$28,3,FALSE))=TRUE,"错误","正确"),"正确")</f>
        <v>正确</v>
      </c>
      <c r="R201" s="124" t="str">
        <f>IF(OR(IFERROR(AND(H201&gt;=VLOOKUP(L201,受限情况!$A$3:$C$28,2,FALSE),H201&lt;=VLOOKUP(L201,受限情况!$A$3:$C$28,3,FALSE)),0),IFERROR(AND(H201&gt;=VLOOKUP(M201,受限情况!$A$3:$C$28,2,FALSE),H201&lt;=VLOOKUP(M201,受限情况!$A$3:$C$28,3,FALSE)),0),IFERROR(AND(H201&gt;=VLOOKUP(N201,受限情况!$A$3:$C$28,2,FALSE),H201&lt;=VLOOKUP(N201,受限情况!$A$3:$C$28,3,FALSE)),0),IFERROR(AND(H201&gt;=VLOOKUP(O201,受限情况!$A$3:$C$28,2,FALSE),H201&lt;=VLOOKUP(O201,受限情况!$A$3:$C$28,3,FALSE)),0))=TRUE,"错误","正确")</f>
        <v>正确</v>
      </c>
      <c r="S201" s="123" t="str">
        <f>IF((IF(ISERROR(VLOOKUP(J201,注销!I:I,1,FALSE)),0,1)+IF(ISERROR(VLOOKUP(J201,注销!J:J,1,FALSE)),0,1))&gt;0,"注销","没有")</f>
        <v>没有</v>
      </c>
      <c r="T201" s="123" t="str">
        <f>IF((IF(ISERROR(VLOOKUP(J201,注销!I:I,1,FALSE)),0,1)+IF(ISERROR(VLOOKUP(J201,注销!J:J,1,FALSE)),0,1))&gt;0,"注销","没有")</f>
        <v>没有</v>
      </c>
      <c r="U201" s="10" t="str">
        <f>IF(IF(ISERROR(VLOOKUP(J201,J$1:J200,1,FALSE)),0,1)+IF(ISERROR(VLOOKUP(J201,K$1:K200,1,FALSE)),0,1),"已有","没有")</f>
        <v>没有</v>
      </c>
      <c r="W201" s="9"/>
      <c r="X201" s="9"/>
      <c r="Y201" s="9"/>
    </row>
    <row r="202" spans="1:25" s="7" customFormat="1">
      <c r="A202" s="126">
        <v>199</v>
      </c>
      <c r="B202" s="126" t="s">
        <v>1324</v>
      </c>
      <c r="C202" s="56" t="s">
        <v>361</v>
      </c>
      <c r="D202" s="42" t="s">
        <v>479</v>
      </c>
      <c r="E202" s="126">
        <v>14</v>
      </c>
      <c r="F202" s="68">
        <v>40993</v>
      </c>
      <c r="G202" s="126" t="s">
        <v>683</v>
      </c>
      <c r="H202" s="68"/>
      <c r="I202" s="18" t="s">
        <v>497</v>
      </c>
      <c r="J202" s="137" t="str">
        <f t="shared" si="24"/>
        <v>天津天津-威海</v>
      </c>
      <c r="K202" s="124" t="str">
        <f t="shared" si="25"/>
        <v>天津威海-天津</v>
      </c>
      <c r="L202" s="167" t="str">
        <f t="shared" si="26"/>
        <v>天津</v>
      </c>
      <c r="M202" s="167" t="str">
        <f t="shared" si="27"/>
        <v>威海</v>
      </c>
      <c r="N202" s="167" t="str">
        <f t="shared" si="28"/>
        <v/>
      </c>
      <c r="O202" s="167" t="str">
        <f t="shared" si="29"/>
        <v/>
      </c>
      <c r="P202" s="167" t="str">
        <f>IF(ISERROR(OR(IFERROR(VLOOKUP(B202,受限情况!$G$3:$G$30,1,FALSE),0),IFERROR(VLOOKUP(L202,受限情况!$A$3:$A$28,1,FALSE),0),IFERROR(VLOOKUP(M202,受限情况!$A$3:$A$28,1,FALSE),0),IFERROR(VLOOKUP(N202,受限情况!$A$3:$A$28,1,FALSE),0),IFERROR(VLOOKUP(O202,受限情况!$A$3:$A$28,1,FALSE),0))),"受限","不限")</f>
        <v>不限</v>
      </c>
      <c r="Q202" s="122" t="str">
        <f>IFERROR(IF(AND(H202&gt;=VLOOKUP(B202,受限情况!$G$3:$I$28,2,FALSE),H202&lt;=VLOOKUP(B202,受限情况!$G$3:$I$28,3,FALSE))=TRUE,"错误","正确"),"正确")</f>
        <v>正确</v>
      </c>
      <c r="R202" s="124" t="str">
        <f>IF(OR(IFERROR(AND(H202&gt;=VLOOKUP(L202,受限情况!$A$3:$C$28,2,FALSE),H202&lt;=VLOOKUP(L202,受限情况!$A$3:$C$28,3,FALSE)),0),IFERROR(AND(H202&gt;=VLOOKUP(M202,受限情况!$A$3:$C$28,2,FALSE),H202&lt;=VLOOKUP(M202,受限情况!$A$3:$C$28,3,FALSE)),0),IFERROR(AND(H202&gt;=VLOOKUP(N202,受限情况!$A$3:$C$28,2,FALSE),H202&lt;=VLOOKUP(N202,受限情况!$A$3:$C$28,3,FALSE)),0),IFERROR(AND(H202&gt;=VLOOKUP(O202,受限情况!$A$3:$C$28,2,FALSE),H202&lt;=VLOOKUP(O202,受限情况!$A$3:$C$28,3,FALSE)),0))=TRUE,"错误","正确")</f>
        <v>正确</v>
      </c>
      <c r="S202" s="123" t="str">
        <f>IF((IF(ISERROR(VLOOKUP(J202,注销!I:I,1,FALSE)),0,1)+IF(ISERROR(VLOOKUP(J202,注销!J:J,1,FALSE)),0,1))&gt;0,"注销","没有")</f>
        <v>注销</v>
      </c>
      <c r="T202" s="123" t="str">
        <f>IF((IF(ISERROR(VLOOKUP(J202,注销!I:I,1,FALSE)),0,1)+IF(ISERROR(VLOOKUP(J202,注销!J:J,1,FALSE)),0,1))&gt;0,"注销","没有")</f>
        <v>注销</v>
      </c>
      <c r="U202" s="10" t="str">
        <f>IF(IF(ISERROR(VLOOKUP(J202,J$1:J201,1,FALSE)),0,1)+IF(ISERROR(VLOOKUP(J202,K$1:K201,1,FALSE)),0,1),"已有","没有")</f>
        <v>没有</v>
      </c>
      <c r="W202" s="9"/>
      <c r="X202" s="9"/>
      <c r="Y202" s="9"/>
    </row>
    <row r="203" spans="1:25" s="7" customFormat="1">
      <c r="A203" s="126">
        <v>200</v>
      </c>
      <c r="B203" s="126" t="s">
        <v>1324</v>
      </c>
      <c r="C203" s="56" t="s">
        <v>1080</v>
      </c>
      <c r="D203" s="42" t="s">
        <v>479</v>
      </c>
      <c r="E203" s="126">
        <v>14</v>
      </c>
      <c r="F203" s="68">
        <v>40993</v>
      </c>
      <c r="G203" s="126" t="s">
        <v>683</v>
      </c>
      <c r="H203" s="68"/>
      <c r="I203" s="18" t="s">
        <v>497</v>
      </c>
      <c r="J203" s="137" t="str">
        <f t="shared" si="24"/>
        <v>天津太原-济南-威海</v>
      </c>
      <c r="K203" s="124" t="str">
        <f t="shared" si="25"/>
        <v>天津威海-济南-太原</v>
      </c>
      <c r="L203" s="167" t="str">
        <f t="shared" si="26"/>
        <v>太原</v>
      </c>
      <c r="M203" s="167" t="str">
        <f t="shared" si="27"/>
        <v>济南</v>
      </c>
      <c r="N203" s="167" t="str">
        <f t="shared" si="28"/>
        <v>威海</v>
      </c>
      <c r="O203" s="167" t="str">
        <f t="shared" si="29"/>
        <v/>
      </c>
      <c r="P203" s="167" t="str">
        <f>IF(ISERROR(OR(IFERROR(VLOOKUP(B203,受限情况!$G$3:$G$30,1,FALSE),0),IFERROR(VLOOKUP(L203,受限情况!$A$3:$A$28,1,FALSE),0),IFERROR(VLOOKUP(M203,受限情况!$A$3:$A$28,1,FALSE),0),IFERROR(VLOOKUP(N203,受限情况!$A$3:$A$28,1,FALSE),0),IFERROR(VLOOKUP(O203,受限情况!$A$3:$A$28,1,FALSE),0))),"受限","不限")</f>
        <v>不限</v>
      </c>
      <c r="Q203" s="122" t="str">
        <f>IFERROR(IF(AND(H203&gt;=VLOOKUP(B203,受限情况!$G$3:$I$28,2,FALSE),H203&lt;=VLOOKUP(B203,受限情况!$G$3:$I$28,3,FALSE))=TRUE,"错误","正确"),"正确")</f>
        <v>正确</v>
      </c>
      <c r="R203" s="124" t="str">
        <f>IF(OR(IFERROR(AND(H203&gt;=VLOOKUP(L203,受限情况!$A$3:$C$28,2,FALSE),H203&lt;=VLOOKUP(L203,受限情况!$A$3:$C$28,3,FALSE)),0),IFERROR(AND(H203&gt;=VLOOKUP(M203,受限情况!$A$3:$C$28,2,FALSE),H203&lt;=VLOOKUP(M203,受限情况!$A$3:$C$28,3,FALSE)),0),IFERROR(AND(H203&gt;=VLOOKUP(N203,受限情况!$A$3:$C$28,2,FALSE),H203&lt;=VLOOKUP(N203,受限情况!$A$3:$C$28,3,FALSE)),0),IFERROR(AND(H203&gt;=VLOOKUP(O203,受限情况!$A$3:$C$28,2,FALSE),H203&lt;=VLOOKUP(O203,受限情况!$A$3:$C$28,3,FALSE)),0))=TRUE,"错误","正确")</f>
        <v>正确</v>
      </c>
      <c r="S203" s="123" t="str">
        <f>IF((IF(ISERROR(VLOOKUP(J203,注销!I:I,1,FALSE)),0,1)+IF(ISERROR(VLOOKUP(J203,注销!J:J,1,FALSE)),0,1))&gt;0,"注销","没有")</f>
        <v>没有</v>
      </c>
      <c r="T203" s="123" t="str">
        <f>IF((IF(ISERROR(VLOOKUP(J203,注销!I:I,1,FALSE)),0,1)+IF(ISERROR(VLOOKUP(J203,注销!J:J,1,FALSE)),0,1))&gt;0,"注销","没有")</f>
        <v>没有</v>
      </c>
      <c r="U203" s="10" t="str">
        <f>IF(IF(ISERROR(VLOOKUP(J203,J$1:J202,1,FALSE)),0,1)+IF(ISERROR(VLOOKUP(J203,K$1:K202,1,FALSE)),0,1),"已有","没有")</f>
        <v>没有</v>
      </c>
      <c r="W203" s="9"/>
      <c r="X203" s="9"/>
      <c r="Y203" s="9"/>
    </row>
    <row r="204" spans="1:25" s="7" customFormat="1">
      <c r="A204" s="126">
        <v>201</v>
      </c>
      <c r="B204" s="126" t="s">
        <v>1324</v>
      </c>
      <c r="C204" s="56" t="s">
        <v>1081</v>
      </c>
      <c r="D204" s="42" t="s">
        <v>479</v>
      </c>
      <c r="E204" s="126">
        <v>14</v>
      </c>
      <c r="F204" s="68">
        <v>40993</v>
      </c>
      <c r="G204" s="126" t="s">
        <v>683</v>
      </c>
      <c r="H204" s="68"/>
      <c r="I204" s="18" t="s">
        <v>497</v>
      </c>
      <c r="J204" s="137" t="str">
        <f t="shared" si="24"/>
        <v>天津天津-太原-兰州</v>
      </c>
      <c r="K204" s="124" t="str">
        <f t="shared" si="25"/>
        <v>天津兰州-太原-天津</v>
      </c>
      <c r="L204" s="167" t="str">
        <f t="shared" si="26"/>
        <v>天津</v>
      </c>
      <c r="M204" s="167" t="str">
        <f t="shared" si="27"/>
        <v>太原</v>
      </c>
      <c r="N204" s="167" t="str">
        <f t="shared" si="28"/>
        <v>兰州</v>
      </c>
      <c r="O204" s="167" t="str">
        <f t="shared" si="29"/>
        <v/>
      </c>
      <c r="P204" s="167" t="str">
        <f>IF(ISERROR(OR(IFERROR(VLOOKUP(B204,受限情况!$G$3:$G$30,1,FALSE),0),IFERROR(VLOOKUP(L204,受限情况!$A$3:$A$28,1,FALSE),0),IFERROR(VLOOKUP(M204,受限情况!$A$3:$A$28,1,FALSE),0),IFERROR(VLOOKUP(N204,受限情况!$A$3:$A$28,1,FALSE),0),IFERROR(VLOOKUP(O204,受限情况!$A$3:$A$28,1,FALSE),0))),"受限","不限")</f>
        <v>不限</v>
      </c>
      <c r="Q204" s="122" t="str">
        <f>IFERROR(IF(AND(H204&gt;=VLOOKUP(B204,受限情况!$G$3:$I$28,2,FALSE),H204&lt;=VLOOKUP(B204,受限情况!$G$3:$I$28,3,FALSE))=TRUE,"错误","正确"),"正确")</f>
        <v>正确</v>
      </c>
      <c r="R204" s="124" t="str">
        <f>IF(OR(IFERROR(AND(H204&gt;=VLOOKUP(L204,受限情况!$A$3:$C$28,2,FALSE),H204&lt;=VLOOKUP(L204,受限情况!$A$3:$C$28,3,FALSE)),0),IFERROR(AND(H204&gt;=VLOOKUP(M204,受限情况!$A$3:$C$28,2,FALSE),H204&lt;=VLOOKUP(M204,受限情况!$A$3:$C$28,3,FALSE)),0),IFERROR(AND(H204&gt;=VLOOKUP(N204,受限情况!$A$3:$C$28,2,FALSE),H204&lt;=VLOOKUP(N204,受限情况!$A$3:$C$28,3,FALSE)),0),IFERROR(AND(H204&gt;=VLOOKUP(O204,受限情况!$A$3:$C$28,2,FALSE),H204&lt;=VLOOKUP(O204,受限情况!$A$3:$C$28,3,FALSE)),0))=TRUE,"错误","正确")</f>
        <v>正确</v>
      </c>
      <c r="S204" s="123" t="str">
        <f>IF((IF(ISERROR(VLOOKUP(J204,注销!I:I,1,FALSE)),0,1)+IF(ISERROR(VLOOKUP(J204,注销!J:J,1,FALSE)),0,1))&gt;0,"注销","没有")</f>
        <v>没有</v>
      </c>
      <c r="T204" s="123" t="str">
        <f>IF((IF(ISERROR(VLOOKUP(J204,注销!I:I,1,FALSE)),0,1)+IF(ISERROR(VLOOKUP(J204,注销!J:J,1,FALSE)),0,1))&gt;0,"注销","没有")</f>
        <v>没有</v>
      </c>
      <c r="U204" s="10" t="str">
        <f>IF(IF(ISERROR(VLOOKUP(J204,J$1:J203,1,FALSE)),0,1)+IF(ISERROR(VLOOKUP(J204,K$1:K203,1,FALSE)),0,1),"已有","没有")</f>
        <v>没有</v>
      </c>
      <c r="W204" s="9"/>
      <c r="X204" s="9"/>
      <c r="Y204" s="9"/>
    </row>
    <row r="205" spans="1:25" s="7" customFormat="1">
      <c r="A205" s="126">
        <v>202</v>
      </c>
      <c r="B205" s="126" t="s">
        <v>1324</v>
      </c>
      <c r="C205" s="56" t="s">
        <v>1082</v>
      </c>
      <c r="D205" s="42" t="s">
        <v>479</v>
      </c>
      <c r="E205" s="126">
        <v>14</v>
      </c>
      <c r="F205" s="68">
        <v>40993</v>
      </c>
      <c r="G205" s="126" t="s">
        <v>683</v>
      </c>
      <c r="H205" s="68"/>
      <c r="I205" s="18" t="s">
        <v>497</v>
      </c>
      <c r="J205" s="137" t="str">
        <f t="shared" si="24"/>
        <v>天津呼和浩特-天津-烟台</v>
      </c>
      <c r="K205" s="124" t="str">
        <f t="shared" si="25"/>
        <v>天津烟台-天津-呼和浩特</v>
      </c>
      <c r="L205" s="167" t="str">
        <f t="shared" si="26"/>
        <v>呼和浩特</v>
      </c>
      <c r="M205" s="167" t="str">
        <f t="shared" si="27"/>
        <v>天津</v>
      </c>
      <c r="N205" s="167" t="str">
        <f t="shared" si="28"/>
        <v>烟台</v>
      </c>
      <c r="O205" s="167" t="str">
        <f t="shared" si="29"/>
        <v/>
      </c>
      <c r="P205" s="167" t="str">
        <f>IF(ISERROR(OR(IFERROR(VLOOKUP(B205,受限情况!$G$3:$G$30,1,FALSE),0),IFERROR(VLOOKUP(L205,受限情况!$A$3:$A$28,1,FALSE),0),IFERROR(VLOOKUP(M205,受限情况!$A$3:$A$28,1,FALSE),0),IFERROR(VLOOKUP(N205,受限情况!$A$3:$A$28,1,FALSE),0),IFERROR(VLOOKUP(O205,受限情况!$A$3:$A$28,1,FALSE),0))),"受限","不限")</f>
        <v>不限</v>
      </c>
      <c r="Q205" s="122" t="str">
        <f>IFERROR(IF(AND(H205&gt;=VLOOKUP(B205,受限情况!$G$3:$I$28,2,FALSE),H205&lt;=VLOOKUP(B205,受限情况!$G$3:$I$28,3,FALSE))=TRUE,"错误","正确"),"正确")</f>
        <v>正确</v>
      </c>
      <c r="R205" s="124" t="str">
        <f>IF(OR(IFERROR(AND(H205&gt;=VLOOKUP(L205,受限情况!$A$3:$C$28,2,FALSE),H205&lt;=VLOOKUP(L205,受限情况!$A$3:$C$28,3,FALSE)),0),IFERROR(AND(H205&gt;=VLOOKUP(M205,受限情况!$A$3:$C$28,2,FALSE),H205&lt;=VLOOKUP(M205,受限情况!$A$3:$C$28,3,FALSE)),0),IFERROR(AND(H205&gt;=VLOOKUP(N205,受限情况!$A$3:$C$28,2,FALSE),H205&lt;=VLOOKUP(N205,受限情况!$A$3:$C$28,3,FALSE)),0),IFERROR(AND(H205&gt;=VLOOKUP(O205,受限情况!$A$3:$C$28,2,FALSE),H205&lt;=VLOOKUP(O205,受限情况!$A$3:$C$28,3,FALSE)),0))=TRUE,"错误","正确")</f>
        <v>正确</v>
      </c>
      <c r="S205" s="123" t="str">
        <f>IF((IF(ISERROR(VLOOKUP(J205,注销!I:I,1,FALSE)),0,1)+IF(ISERROR(VLOOKUP(J205,注销!J:J,1,FALSE)),0,1))&gt;0,"注销","没有")</f>
        <v>注销</v>
      </c>
      <c r="T205" s="123" t="str">
        <f>IF((IF(ISERROR(VLOOKUP(J205,注销!I:I,1,FALSE)),0,1)+IF(ISERROR(VLOOKUP(J205,注销!J:J,1,FALSE)),0,1))&gt;0,"注销","没有")</f>
        <v>注销</v>
      </c>
      <c r="U205" s="10" t="str">
        <f>IF(IF(ISERROR(VLOOKUP(J205,J$1:J204,1,FALSE)),0,1)+IF(ISERROR(VLOOKUP(J205,K$1:K204,1,FALSE)),0,1),"已有","没有")</f>
        <v>没有</v>
      </c>
      <c r="W205" s="9"/>
      <c r="X205" s="9"/>
      <c r="Y205" s="9"/>
    </row>
    <row r="206" spans="1:25" s="7" customFormat="1">
      <c r="A206" s="126">
        <v>203</v>
      </c>
      <c r="B206" s="126" t="s">
        <v>1324</v>
      </c>
      <c r="C206" s="56" t="s">
        <v>75</v>
      </c>
      <c r="D206" s="42" t="s">
        <v>479</v>
      </c>
      <c r="E206" s="126">
        <v>14</v>
      </c>
      <c r="F206" s="68">
        <v>40993</v>
      </c>
      <c r="G206" s="126" t="s">
        <v>683</v>
      </c>
      <c r="H206" s="68"/>
      <c r="I206" s="18" t="s">
        <v>497</v>
      </c>
      <c r="J206" s="137" t="str">
        <f t="shared" si="24"/>
        <v>天津呼和浩特-赤峰-沈阳</v>
      </c>
      <c r="K206" s="124" t="str">
        <f t="shared" si="25"/>
        <v>天津沈阳-赤峰-呼和浩特</v>
      </c>
      <c r="L206" s="167" t="str">
        <f t="shared" si="26"/>
        <v>呼和浩特</v>
      </c>
      <c r="M206" s="167" t="str">
        <f t="shared" si="27"/>
        <v>赤峰</v>
      </c>
      <c r="N206" s="167" t="str">
        <f t="shared" si="28"/>
        <v>沈阳</v>
      </c>
      <c r="O206" s="167" t="str">
        <f t="shared" si="29"/>
        <v/>
      </c>
      <c r="P206" s="167" t="str">
        <f>IF(ISERROR(OR(IFERROR(VLOOKUP(B206,受限情况!$G$3:$G$30,1,FALSE),0),IFERROR(VLOOKUP(L206,受限情况!$A$3:$A$28,1,FALSE),0),IFERROR(VLOOKUP(M206,受限情况!$A$3:$A$28,1,FALSE),0),IFERROR(VLOOKUP(N206,受限情况!$A$3:$A$28,1,FALSE),0),IFERROR(VLOOKUP(O206,受限情况!$A$3:$A$28,1,FALSE),0))),"受限","不限")</f>
        <v>不限</v>
      </c>
      <c r="Q206" s="122" t="str">
        <f>IFERROR(IF(AND(H206&gt;=VLOOKUP(B206,受限情况!$G$3:$I$28,2,FALSE),H206&lt;=VLOOKUP(B206,受限情况!$G$3:$I$28,3,FALSE))=TRUE,"错误","正确"),"正确")</f>
        <v>正确</v>
      </c>
      <c r="R206" s="124" t="str">
        <f>IF(OR(IFERROR(AND(H206&gt;=VLOOKUP(L206,受限情况!$A$3:$C$28,2,FALSE),H206&lt;=VLOOKUP(L206,受限情况!$A$3:$C$28,3,FALSE)),0),IFERROR(AND(H206&gt;=VLOOKUP(M206,受限情况!$A$3:$C$28,2,FALSE),H206&lt;=VLOOKUP(M206,受限情况!$A$3:$C$28,3,FALSE)),0),IFERROR(AND(H206&gt;=VLOOKUP(N206,受限情况!$A$3:$C$28,2,FALSE),H206&lt;=VLOOKUP(N206,受限情况!$A$3:$C$28,3,FALSE)),0),IFERROR(AND(H206&gt;=VLOOKUP(O206,受限情况!$A$3:$C$28,2,FALSE),H206&lt;=VLOOKUP(O206,受限情况!$A$3:$C$28,3,FALSE)),0))=TRUE,"错误","正确")</f>
        <v>正确</v>
      </c>
      <c r="S206" s="123" t="str">
        <f>IF((IF(ISERROR(VLOOKUP(J206,注销!I:I,1,FALSE)),0,1)+IF(ISERROR(VLOOKUP(J206,注销!J:J,1,FALSE)),0,1))&gt;0,"注销","没有")</f>
        <v>注销</v>
      </c>
      <c r="T206" s="123" t="str">
        <f>IF((IF(ISERROR(VLOOKUP(J206,注销!I:I,1,FALSE)),0,1)+IF(ISERROR(VLOOKUP(J206,注销!J:J,1,FALSE)),0,1))&gt;0,"注销","没有")</f>
        <v>注销</v>
      </c>
      <c r="U206" s="10" t="str">
        <f>IF(IF(ISERROR(VLOOKUP(J206,J$1:J205,1,FALSE)),0,1)+IF(ISERROR(VLOOKUP(J206,K$1:K205,1,FALSE)),0,1),"已有","没有")</f>
        <v>没有</v>
      </c>
      <c r="W206" s="9"/>
      <c r="X206" s="9"/>
      <c r="Y206" s="9"/>
    </row>
    <row r="207" spans="1:25" s="7" customFormat="1">
      <c r="A207" s="126">
        <v>204</v>
      </c>
      <c r="B207" s="126" t="s">
        <v>1324</v>
      </c>
      <c r="C207" s="56" t="s">
        <v>1083</v>
      </c>
      <c r="D207" s="42" t="s">
        <v>479</v>
      </c>
      <c r="E207" s="126">
        <v>8</v>
      </c>
      <c r="F207" s="68">
        <v>40993</v>
      </c>
      <c r="G207" s="126" t="s">
        <v>683</v>
      </c>
      <c r="H207" s="68"/>
      <c r="I207" s="18" t="s">
        <v>497</v>
      </c>
      <c r="J207" s="137" t="str">
        <f t="shared" si="24"/>
        <v>天津天津-郑州-南昌</v>
      </c>
      <c r="K207" s="124" t="str">
        <f t="shared" si="25"/>
        <v>天津南昌-郑州-天津</v>
      </c>
      <c r="L207" s="167" t="str">
        <f t="shared" si="26"/>
        <v>天津</v>
      </c>
      <c r="M207" s="167" t="str">
        <f t="shared" si="27"/>
        <v>郑州</v>
      </c>
      <c r="N207" s="167" t="str">
        <f t="shared" si="28"/>
        <v>南昌</v>
      </c>
      <c r="O207" s="167" t="str">
        <f t="shared" si="29"/>
        <v/>
      </c>
      <c r="P207" s="167" t="str">
        <f>IF(ISERROR(OR(IFERROR(VLOOKUP(B207,受限情况!$G$3:$G$30,1,FALSE),0),IFERROR(VLOOKUP(L207,受限情况!$A$3:$A$28,1,FALSE),0),IFERROR(VLOOKUP(M207,受限情况!$A$3:$A$28,1,FALSE),0),IFERROR(VLOOKUP(N207,受限情况!$A$3:$A$28,1,FALSE),0),IFERROR(VLOOKUP(O207,受限情况!$A$3:$A$28,1,FALSE),0))),"受限","不限")</f>
        <v>不限</v>
      </c>
      <c r="Q207" s="122" t="str">
        <f>IFERROR(IF(AND(H207&gt;=VLOOKUP(B207,受限情况!$G$3:$I$28,2,FALSE),H207&lt;=VLOOKUP(B207,受限情况!$G$3:$I$28,3,FALSE))=TRUE,"错误","正确"),"正确")</f>
        <v>正确</v>
      </c>
      <c r="R207" s="124" t="str">
        <f>IF(OR(IFERROR(AND(H207&gt;=VLOOKUP(L207,受限情况!$A$3:$C$28,2,FALSE),H207&lt;=VLOOKUP(L207,受限情况!$A$3:$C$28,3,FALSE)),0),IFERROR(AND(H207&gt;=VLOOKUP(M207,受限情况!$A$3:$C$28,2,FALSE),H207&lt;=VLOOKUP(M207,受限情况!$A$3:$C$28,3,FALSE)),0),IFERROR(AND(H207&gt;=VLOOKUP(N207,受限情况!$A$3:$C$28,2,FALSE),H207&lt;=VLOOKUP(N207,受限情况!$A$3:$C$28,3,FALSE)),0),IFERROR(AND(H207&gt;=VLOOKUP(O207,受限情况!$A$3:$C$28,2,FALSE),H207&lt;=VLOOKUP(O207,受限情况!$A$3:$C$28,3,FALSE)),0))=TRUE,"错误","正确")</f>
        <v>正确</v>
      </c>
      <c r="S207" s="123" t="str">
        <f>IF((IF(ISERROR(VLOOKUP(J207,注销!I:I,1,FALSE)),0,1)+IF(ISERROR(VLOOKUP(J207,注销!J:J,1,FALSE)),0,1))&gt;0,"注销","没有")</f>
        <v>注销</v>
      </c>
      <c r="T207" s="123" t="str">
        <f>IF((IF(ISERROR(VLOOKUP(J207,注销!I:I,1,FALSE)),0,1)+IF(ISERROR(VLOOKUP(J207,注销!J:J,1,FALSE)),0,1))&gt;0,"注销","没有")</f>
        <v>注销</v>
      </c>
      <c r="U207" s="10" t="str">
        <f>IF(IF(ISERROR(VLOOKUP(J207,J$1:J206,1,FALSE)),0,1)+IF(ISERROR(VLOOKUP(J207,K$1:K206,1,FALSE)),0,1),"已有","没有")</f>
        <v>没有</v>
      </c>
      <c r="W207" s="9"/>
      <c r="X207" s="9"/>
      <c r="Y207" s="9"/>
    </row>
    <row r="208" spans="1:25" s="7" customFormat="1">
      <c r="A208" s="126">
        <v>205</v>
      </c>
      <c r="B208" s="126" t="s">
        <v>1324</v>
      </c>
      <c r="C208" s="56" t="s">
        <v>47</v>
      </c>
      <c r="D208" s="42" t="s">
        <v>479</v>
      </c>
      <c r="E208" s="126">
        <v>14</v>
      </c>
      <c r="F208" s="68">
        <v>40993</v>
      </c>
      <c r="G208" s="126" t="s">
        <v>683</v>
      </c>
      <c r="H208" s="68"/>
      <c r="I208" s="18" t="s">
        <v>497</v>
      </c>
      <c r="J208" s="137" t="str">
        <f t="shared" si="24"/>
        <v>天津天津-运城-重庆</v>
      </c>
      <c r="K208" s="124" t="str">
        <f t="shared" si="25"/>
        <v>天津重庆-运城-天津</v>
      </c>
      <c r="L208" s="167" t="str">
        <f t="shared" si="26"/>
        <v>天津</v>
      </c>
      <c r="M208" s="167" t="str">
        <f t="shared" si="27"/>
        <v>运城</v>
      </c>
      <c r="N208" s="167" t="str">
        <f t="shared" si="28"/>
        <v>重庆</v>
      </c>
      <c r="O208" s="167" t="str">
        <f t="shared" si="29"/>
        <v/>
      </c>
      <c r="P208" s="167" t="str">
        <f>IF(ISERROR(OR(IFERROR(VLOOKUP(B208,受限情况!$G$3:$G$30,1,FALSE),0),IFERROR(VLOOKUP(L208,受限情况!$A$3:$A$28,1,FALSE),0),IFERROR(VLOOKUP(M208,受限情况!$A$3:$A$28,1,FALSE),0),IFERROR(VLOOKUP(N208,受限情况!$A$3:$A$28,1,FALSE),0),IFERROR(VLOOKUP(O208,受限情况!$A$3:$A$28,1,FALSE),0))),"受限","不限")</f>
        <v>不限</v>
      </c>
      <c r="Q208" s="122" t="str">
        <f>IFERROR(IF(AND(H208&gt;=VLOOKUP(B208,受限情况!$G$3:$I$28,2,FALSE),H208&lt;=VLOOKUP(B208,受限情况!$G$3:$I$28,3,FALSE))=TRUE,"错误","正确"),"正确")</f>
        <v>正确</v>
      </c>
      <c r="R208" s="124" t="str">
        <f>IF(OR(IFERROR(AND(H208&gt;=VLOOKUP(L208,受限情况!$A$3:$C$28,2,FALSE),H208&lt;=VLOOKUP(L208,受限情况!$A$3:$C$28,3,FALSE)),0),IFERROR(AND(H208&gt;=VLOOKUP(M208,受限情况!$A$3:$C$28,2,FALSE),H208&lt;=VLOOKUP(M208,受限情况!$A$3:$C$28,3,FALSE)),0),IFERROR(AND(H208&gt;=VLOOKUP(N208,受限情况!$A$3:$C$28,2,FALSE),H208&lt;=VLOOKUP(N208,受限情况!$A$3:$C$28,3,FALSE)),0),IFERROR(AND(H208&gt;=VLOOKUP(O208,受限情况!$A$3:$C$28,2,FALSE),H208&lt;=VLOOKUP(O208,受限情况!$A$3:$C$28,3,FALSE)),0))=TRUE,"错误","正确")</f>
        <v>正确</v>
      </c>
      <c r="S208" s="123" t="str">
        <f>IF((IF(ISERROR(VLOOKUP(J208,注销!I:I,1,FALSE)),0,1)+IF(ISERROR(VLOOKUP(J208,注销!J:J,1,FALSE)),0,1))&gt;0,"注销","没有")</f>
        <v>注销</v>
      </c>
      <c r="T208" s="123" t="str">
        <f>IF((IF(ISERROR(VLOOKUP(J208,注销!I:I,1,FALSE)),0,1)+IF(ISERROR(VLOOKUP(J208,注销!J:J,1,FALSE)),0,1))&gt;0,"注销","没有")</f>
        <v>注销</v>
      </c>
      <c r="U208" s="10" t="str">
        <f>IF(IF(ISERROR(VLOOKUP(J208,J$1:J207,1,FALSE)),0,1)+IF(ISERROR(VLOOKUP(J208,K$1:K207,1,FALSE)),0,1),"已有","没有")</f>
        <v>没有</v>
      </c>
      <c r="W208" s="9"/>
      <c r="X208" s="9"/>
      <c r="Y208" s="9"/>
    </row>
    <row r="209" spans="1:25" s="7" customFormat="1">
      <c r="A209" s="126">
        <v>206</v>
      </c>
      <c r="B209" s="126" t="s">
        <v>1327</v>
      </c>
      <c r="C209" s="56" t="s">
        <v>190</v>
      </c>
      <c r="D209" s="42" t="s">
        <v>479</v>
      </c>
      <c r="E209" s="126">
        <v>14</v>
      </c>
      <c r="F209" s="68">
        <v>40993</v>
      </c>
      <c r="G209" s="126" t="s">
        <v>684</v>
      </c>
      <c r="H209" s="68"/>
      <c r="I209" s="18" t="s">
        <v>497</v>
      </c>
      <c r="J209" s="137" t="str">
        <f t="shared" si="24"/>
        <v>奥凯天津-杭州</v>
      </c>
      <c r="K209" s="124" t="str">
        <f t="shared" si="25"/>
        <v>奥凯杭州-天津</v>
      </c>
      <c r="L209" s="167" t="str">
        <f t="shared" si="26"/>
        <v>天津</v>
      </c>
      <c r="M209" s="167" t="str">
        <f t="shared" si="27"/>
        <v>杭州</v>
      </c>
      <c r="N209" s="167" t="str">
        <f t="shared" si="28"/>
        <v/>
      </c>
      <c r="O209" s="167" t="str">
        <f t="shared" si="29"/>
        <v/>
      </c>
      <c r="P209" s="167" t="str">
        <f>IF(ISERROR(OR(IFERROR(VLOOKUP(B209,受限情况!$G$3:$G$30,1,FALSE),0),IFERROR(VLOOKUP(L209,受限情况!$A$3:$A$28,1,FALSE),0),IFERROR(VLOOKUP(M209,受限情况!$A$3:$A$28,1,FALSE),0),IFERROR(VLOOKUP(N209,受限情况!$A$3:$A$28,1,FALSE),0),IFERROR(VLOOKUP(O209,受限情况!$A$3:$A$28,1,FALSE),0))),"受限","不限")</f>
        <v>不限</v>
      </c>
      <c r="Q209" s="122" t="str">
        <f>IFERROR(IF(AND(H209&gt;=VLOOKUP(B209,受限情况!$G$3:$I$28,2,FALSE),H209&lt;=VLOOKUP(B209,受限情况!$G$3:$I$28,3,FALSE))=TRUE,"错误","正确"),"正确")</f>
        <v>正确</v>
      </c>
      <c r="R209" s="124" t="str">
        <f>IF(OR(IFERROR(AND(H209&gt;=VLOOKUP(L209,受限情况!$A$3:$C$28,2,FALSE),H209&lt;=VLOOKUP(L209,受限情况!$A$3:$C$28,3,FALSE)),0),IFERROR(AND(H209&gt;=VLOOKUP(M209,受限情况!$A$3:$C$28,2,FALSE),H209&lt;=VLOOKUP(M209,受限情况!$A$3:$C$28,3,FALSE)),0),IFERROR(AND(H209&gt;=VLOOKUP(N209,受限情况!$A$3:$C$28,2,FALSE),H209&lt;=VLOOKUP(N209,受限情况!$A$3:$C$28,3,FALSE)),0),IFERROR(AND(H209&gt;=VLOOKUP(O209,受限情况!$A$3:$C$28,2,FALSE),H209&lt;=VLOOKUP(O209,受限情况!$A$3:$C$28,3,FALSE)),0))=TRUE,"错误","正确")</f>
        <v>正确</v>
      </c>
      <c r="S209" s="123" t="str">
        <f>IF((IF(ISERROR(VLOOKUP(J209,注销!I:I,1,FALSE)),0,1)+IF(ISERROR(VLOOKUP(J209,注销!J:J,1,FALSE)),0,1))&gt;0,"注销","没有")</f>
        <v>没有</v>
      </c>
      <c r="T209" s="123" t="str">
        <f>IF((IF(ISERROR(VLOOKUP(J209,注销!I:I,1,FALSE)),0,1)+IF(ISERROR(VLOOKUP(J209,注销!J:J,1,FALSE)),0,1))&gt;0,"注销","没有")</f>
        <v>没有</v>
      </c>
      <c r="U209" s="10" t="str">
        <f>IF(IF(ISERROR(VLOOKUP(J209,J$1:J208,1,FALSE)),0,1)+IF(ISERROR(VLOOKUP(J209,K$1:K208,1,FALSE)),0,1),"已有","没有")</f>
        <v>没有</v>
      </c>
      <c r="W209" s="9"/>
      <c r="X209" s="9"/>
      <c r="Y209" s="9"/>
    </row>
    <row r="210" spans="1:25" s="7" customFormat="1">
      <c r="A210" s="126">
        <v>207</v>
      </c>
      <c r="B210" s="126" t="s">
        <v>1327</v>
      </c>
      <c r="C210" s="56" t="s">
        <v>529</v>
      </c>
      <c r="D210" s="42" t="s">
        <v>479</v>
      </c>
      <c r="E210" s="126">
        <v>14</v>
      </c>
      <c r="F210" s="68">
        <v>40993</v>
      </c>
      <c r="G210" s="126" t="s">
        <v>684</v>
      </c>
      <c r="H210" s="68"/>
      <c r="I210" s="18" t="s">
        <v>497</v>
      </c>
      <c r="J210" s="137" t="str">
        <f t="shared" si="24"/>
        <v>奥凯天津-长沙-昆明</v>
      </c>
      <c r="K210" s="124" t="str">
        <f t="shared" si="25"/>
        <v>奥凯昆明-长沙-天津</v>
      </c>
      <c r="L210" s="167" t="str">
        <f t="shared" si="26"/>
        <v>天津</v>
      </c>
      <c r="M210" s="167" t="str">
        <f t="shared" si="27"/>
        <v>长沙</v>
      </c>
      <c r="N210" s="167" t="str">
        <f t="shared" si="28"/>
        <v>昆明</v>
      </c>
      <c r="O210" s="167" t="str">
        <f t="shared" si="29"/>
        <v/>
      </c>
      <c r="P210" s="167" t="str">
        <f>IF(ISERROR(OR(IFERROR(VLOOKUP(B210,受限情况!$G$3:$G$30,1,FALSE),0),IFERROR(VLOOKUP(L210,受限情况!$A$3:$A$28,1,FALSE),0),IFERROR(VLOOKUP(M210,受限情况!$A$3:$A$28,1,FALSE),0),IFERROR(VLOOKUP(N210,受限情况!$A$3:$A$28,1,FALSE),0),IFERROR(VLOOKUP(O210,受限情况!$A$3:$A$28,1,FALSE),0))),"受限","不限")</f>
        <v>不限</v>
      </c>
      <c r="Q210" s="122" t="str">
        <f>IFERROR(IF(AND(H210&gt;=VLOOKUP(B210,受限情况!$G$3:$I$28,2,FALSE),H210&lt;=VLOOKUP(B210,受限情况!$G$3:$I$28,3,FALSE))=TRUE,"错误","正确"),"正确")</f>
        <v>正确</v>
      </c>
      <c r="R210" s="124" t="str">
        <f>IF(OR(IFERROR(AND(H210&gt;=VLOOKUP(L210,受限情况!$A$3:$C$28,2,FALSE),H210&lt;=VLOOKUP(L210,受限情况!$A$3:$C$28,3,FALSE)),0),IFERROR(AND(H210&gt;=VLOOKUP(M210,受限情况!$A$3:$C$28,2,FALSE),H210&lt;=VLOOKUP(M210,受限情况!$A$3:$C$28,3,FALSE)),0),IFERROR(AND(H210&gt;=VLOOKUP(N210,受限情况!$A$3:$C$28,2,FALSE),H210&lt;=VLOOKUP(N210,受限情况!$A$3:$C$28,3,FALSE)),0),IFERROR(AND(H210&gt;=VLOOKUP(O210,受限情况!$A$3:$C$28,2,FALSE),H210&lt;=VLOOKUP(O210,受限情况!$A$3:$C$28,3,FALSE)),0))=TRUE,"错误","正确")</f>
        <v>正确</v>
      </c>
      <c r="S210" s="123" t="str">
        <f>IF((IF(ISERROR(VLOOKUP(J210,注销!I:I,1,FALSE)),0,1)+IF(ISERROR(VLOOKUP(J210,注销!J:J,1,FALSE)),0,1))&gt;0,"注销","没有")</f>
        <v>没有</v>
      </c>
      <c r="T210" s="123" t="str">
        <f>IF((IF(ISERROR(VLOOKUP(J210,注销!I:I,1,FALSE)),0,1)+IF(ISERROR(VLOOKUP(J210,注销!J:J,1,FALSE)),0,1))&gt;0,"注销","没有")</f>
        <v>没有</v>
      </c>
      <c r="U210" s="10" t="str">
        <f>IF(IF(ISERROR(VLOOKUP(J210,J$1:J209,1,FALSE)),0,1)+IF(ISERROR(VLOOKUP(J210,K$1:K209,1,FALSE)),0,1),"已有","没有")</f>
        <v>没有</v>
      </c>
      <c r="W210" s="9"/>
      <c r="X210" s="9"/>
      <c r="Y210" s="9"/>
    </row>
    <row r="211" spans="1:25" s="7" customFormat="1">
      <c r="A211" s="126">
        <v>208</v>
      </c>
      <c r="B211" s="126" t="s">
        <v>1327</v>
      </c>
      <c r="C211" s="56" t="s">
        <v>181</v>
      </c>
      <c r="D211" s="42" t="s">
        <v>479</v>
      </c>
      <c r="E211" s="126">
        <v>14</v>
      </c>
      <c r="F211" s="68">
        <v>40993</v>
      </c>
      <c r="G211" s="126" t="s">
        <v>684</v>
      </c>
      <c r="H211" s="68"/>
      <c r="I211" s="18" t="s">
        <v>497</v>
      </c>
      <c r="J211" s="137" t="str">
        <f t="shared" si="24"/>
        <v>奥凯天津-成都</v>
      </c>
      <c r="K211" s="124" t="str">
        <f t="shared" si="25"/>
        <v>奥凯成都-天津</v>
      </c>
      <c r="L211" s="167" t="str">
        <f t="shared" si="26"/>
        <v>天津</v>
      </c>
      <c r="M211" s="167" t="str">
        <f t="shared" si="27"/>
        <v>成都</v>
      </c>
      <c r="N211" s="167" t="str">
        <f t="shared" si="28"/>
        <v/>
      </c>
      <c r="O211" s="167" t="str">
        <f t="shared" si="29"/>
        <v/>
      </c>
      <c r="P211" s="167" t="str">
        <f>IF(ISERROR(OR(IFERROR(VLOOKUP(B211,受限情况!$G$3:$G$30,1,FALSE),0),IFERROR(VLOOKUP(L211,受限情况!$A$3:$A$28,1,FALSE),0),IFERROR(VLOOKUP(M211,受限情况!$A$3:$A$28,1,FALSE),0),IFERROR(VLOOKUP(N211,受限情况!$A$3:$A$28,1,FALSE),0),IFERROR(VLOOKUP(O211,受限情况!$A$3:$A$28,1,FALSE),0))),"受限","不限")</f>
        <v>不限</v>
      </c>
      <c r="Q211" s="122" t="str">
        <f>IFERROR(IF(AND(H211&gt;=VLOOKUP(B211,受限情况!$G$3:$I$28,2,FALSE),H211&lt;=VLOOKUP(B211,受限情况!$G$3:$I$28,3,FALSE))=TRUE,"错误","正确"),"正确")</f>
        <v>正确</v>
      </c>
      <c r="R211" s="124" t="str">
        <f>IF(OR(IFERROR(AND(H211&gt;=VLOOKUP(L211,受限情况!$A$3:$C$28,2,FALSE),H211&lt;=VLOOKUP(L211,受限情况!$A$3:$C$28,3,FALSE)),0),IFERROR(AND(H211&gt;=VLOOKUP(M211,受限情况!$A$3:$C$28,2,FALSE),H211&lt;=VLOOKUP(M211,受限情况!$A$3:$C$28,3,FALSE)),0),IFERROR(AND(H211&gt;=VLOOKUP(N211,受限情况!$A$3:$C$28,2,FALSE),H211&lt;=VLOOKUP(N211,受限情况!$A$3:$C$28,3,FALSE)),0),IFERROR(AND(H211&gt;=VLOOKUP(O211,受限情况!$A$3:$C$28,2,FALSE),H211&lt;=VLOOKUP(O211,受限情况!$A$3:$C$28,3,FALSE)),0))=TRUE,"错误","正确")</f>
        <v>正确</v>
      </c>
      <c r="S211" s="123" t="str">
        <f>IF((IF(ISERROR(VLOOKUP(J211,注销!I:I,1,FALSE)),0,1)+IF(ISERROR(VLOOKUP(J211,注销!J:J,1,FALSE)),0,1))&gt;0,"注销","没有")</f>
        <v>没有</v>
      </c>
      <c r="T211" s="123" t="str">
        <f>IF((IF(ISERROR(VLOOKUP(J211,注销!I:I,1,FALSE)),0,1)+IF(ISERROR(VLOOKUP(J211,注销!J:J,1,FALSE)),0,1))&gt;0,"注销","没有")</f>
        <v>没有</v>
      </c>
      <c r="U211" s="10" t="str">
        <f>IF(IF(ISERROR(VLOOKUP(J211,J$1:J210,1,FALSE)),0,1)+IF(ISERROR(VLOOKUP(J211,K$1:K210,1,FALSE)),0,1),"已有","没有")</f>
        <v>没有</v>
      </c>
      <c r="W211" s="9"/>
      <c r="X211" s="9"/>
      <c r="Y211" s="9"/>
    </row>
    <row r="212" spans="1:25" s="7" customFormat="1">
      <c r="A212" s="126">
        <v>209</v>
      </c>
      <c r="B212" s="126" t="s">
        <v>1327</v>
      </c>
      <c r="C212" s="56" t="s">
        <v>46</v>
      </c>
      <c r="D212" s="42" t="s">
        <v>479</v>
      </c>
      <c r="E212" s="126">
        <v>14</v>
      </c>
      <c r="F212" s="68">
        <v>40993</v>
      </c>
      <c r="G212" s="126" t="s">
        <v>684</v>
      </c>
      <c r="H212" s="68"/>
      <c r="I212" s="18" t="s">
        <v>497</v>
      </c>
      <c r="J212" s="137" t="str">
        <f t="shared" si="24"/>
        <v>奥凯天津-桂林</v>
      </c>
      <c r="K212" s="124" t="str">
        <f t="shared" si="25"/>
        <v>奥凯桂林-天津</v>
      </c>
      <c r="L212" s="167" t="str">
        <f t="shared" si="26"/>
        <v>天津</v>
      </c>
      <c r="M212" s="167" t="str">
        <f t="shared" si="27"/>
        <v>桂林</v>
      </c>
      <c r="N212" s="167" t="str">
        <f t="shared" si="28"/>
        <v/>
      </c>
      <c r="O212" s="167" t="str">
        <f t="shared" si="29"/>
        <v/>
      </c>
      <c r="P212" s="167" t="str">
        <f>IF(ISERROR(OR(IFERROR(VLOOKUP(B212,受限情况!$G$3:$G$30,1,FALSE),0),IFERROR(VLOOKUP(L212,受限情况!$A$3:$A$28,1,FALSE),0),IFERROR(VLOOKUP(M212,受限情况!$A$3:$A$28,1,FALSE),0),IFERROR(VLOOKUP(N212,受限情况!$A$3:$A$28,1,FALSE),0),IFERROR(VLOOKUP(O212,受限情况!$A$3:$A$28,1,FALSE),0))),"受限","不限")</f>
        <v>不限</v>
      </c>
      <c r="Q212" s="122" t="str">
        <f>IFERROR(IF(AND(H212&gt;=VLOOKUP(B212,受限情况!$G$3:$I$28,2,FALSE),H212&lt;=VLOOKUP(B212,受限情况!$G$3:$I$28,3,FALSE))=TRUE,"错误","正确"),"正确")</f>
        <v>正确</v>
      </c>
      <c r="R212" s="124" t="str">
        <f>IF(OR(IFERROR(AND(H212&gt;=VLOOKUP(L212,受限情况!$A$3:$C$28,2,FALSE),H212&lt;=VLOOKUP(L212,受限情况!$A$3:$C$28,3,FALSE)),0),IFERROR(AND(H212&gt;=VLOOKUP(M212,受限情况!$A$3:$C$28,2,FALSE),H212&lt;=VLOOKUP(M212,受限情况!$A$3:$C$28,3,FALSE)),0),IFERROR(AND(H212&gt;=VLOOKUP(N212,受限情况!$A$3:$C$28,2,FALSE),H212&lt;=VLOOKUP(N212,受限情况!$A$3:$C$28,3,FALSE)),0),IFERROR(AND(H212&gt;=VLOOKUP(O212,受限情况!$A$3:$C$28,2,FALSE),H212&lt;=VLOOKUP(O212,受限情况!$A$3:$C$28,3,FALSE)),0))=TRUE,"错误","正确")</f>
        <v>正确</v>
      </c>
      <c r="S212" s="123" t="str">
        <f>IF((IF(ISERROR(VLOOKUP(J212,注销!I:I,1,FALSE)),0,1)+IF(ISERROR(VLOOKUP(J212,注销!J:J,1,FALSE)),0,1))&gt;0,"注销","没有")</f>
        <v>没有</v>
      </c>
      <c r="T212" s="123" t="str">
        <f>IF((IF(ISERROR(VLOOKUP(J212,注销!I:I,1,FALSE)),0,1)+IF(ISERROR(VLOOKUP(J212,注销!J:J,1,FALSE)),0,1))&gt;0,"注销","没有")</f>
        <v>没有</v>
      </c>
      <c r="U212" s="10" t="str">
        <f>IF(IF(ISERROR(VLOOKUP(J212,J$1:J211,1,FALSE)),0,1)+IF(ISERROR(VLOOKUP(J212,K$1:K211,1,FALSE)),0,1),"已有","没有")</f>
        <v>没有</v>
      </c>
      <c r="W212" s="9"/>
      <c r="X212" s="9"/>
      <c r="Y212" s="9"/>
    </row>
    <row r="213" spans="1:25" s="7" customFormat="1">
      <c r="A213" s="126">
        <v>210</v>
      </c>
      <c r="B213" s="126" t="s">
        <v>1327</v>
      </c>
      <c r="C213" s="56" t="s">
        <v>1084</v>
      </c>
      <c r="D213" s="42" t="s">
        <v>479</v>
      </c>
      <c r="E213" s="126">
        <v>14</v>
      </c>
      <c r="F213" s="68">
        <v>40993</v>
      </c>
      <c r="G213" s="126" t="s">
        <v>684</v>
      </c>
      <c r="H213" s="68"/>
      <c r="I213" s="18" t="s">
        <v>497</v>
      </c>
      <c r="J213" s="137" t="str">
        <f t="shared" si="24"/>
        <v>奥凯天津-合肥-昆明</v>
      </c>
      <c r="K213" s="124" t="str">
        <f t="shared" si="25"/>
        <v>奥凯昆明-合肥-天津</v>
      </c>
      <c r="L213" s="167" t="str">
        <f t="shared" si="26"/>
        <v>天津</v>
      </c>
      <c r="M213" s="167" t="str">
        <f t="shared" si="27"/>
        <v>合肥</v>
      </c>
      <c r="N213" s="167" t="str">
        <f t="shared" si="28"/>
        <v>昆明</v>
      </c>
      <c r="O213" s="167" t="str">
        <f t="shared" si="29"/>
        <v/>
      </c>
      <c r="P213" s="167" t="str">
        <f>IF(ISERROR(OR(IFERROR(VLOOKUP(B213,受限情况!$G$3:$G$30,1,FALSE),0),IFERROR(VLOOKUP(L213,受限情况!$A$3:$A$28,1,FALSE),0),IFERROR(VLOOKUP(M213,受限情况!$A$3:$A$28,1,FALSE),0),IFERROR(VLOOKUP(N213,受限情况!$A$3:$A$28,1,FALSE),0),IFERROR(VLOOKUP(O213,受限情况!$A$3:$A$28,1,FALSE),0))),"受限","不限")</f>
        <v>不限</v>
      </c>
      <c r="Q213" s="122" t="str">
        <f>IFERROR(IF(AND(H213&gt;=VLOOKUP(B213,受限情况!$G$3:$I$28,2,FALSE),H213&lt;=VLOOKUP(B213,受限情况!$G$3:$I$28,3,FALSE))=TRUE,"错误","正确"),"正确")</f>
        <v>正确</v>
      </c>
      <c r="R213" s="124" t="str">
        <f>IF(OR(IFERROR(AND(H213&gt;=VLOOKUP(L213,受限情况!$A$3:$C$28,2,FALSE),H213&lt;=VLOOKUP(L213,受限情况!$A$3:$C$28,3,FALSE)),0),IFERROR(AND(H213&gt;=VLOOKUP(M213,受限情况!$A$3:$C$28,2,FALSE),H213&lt;=VLOOKUP(M213,受限情况!$A$3:$C$28,3,FALSE)),0),IFERROR(AND(H213&gt;=VLOOKUP(N213,受限情况!$A$3:$C$28,2,FALSE),H213&lt;=VLOOKUP(N213,受限情况!$A$3:$C$28,3,FALSE)),0),IFERROR(AND(H213&gt;=VLOOKUP(O213,受限情况!$A$3:$C$28,2,FALSE),H213&lt;=VLOOKUP(O213,受限情况!$A$3:$C$28,3,FALSE)),0))=TRUE,"错误","正确")</f>
        <v>正确</v>
      </c>
      <c r="S213" s="123" t="str">
        <f>IF((IF(ISERROR(VLOOKUP(J213,注销!I:I,1,FALSE)),0,1)+IF(ISERROR(VLOOKUP(J213,注销!J:J,1,FALSE)),0,1))&gt;0,"注销","没有")</f>
        <v>没有</v>
      </c>
      <c r="T213" s="123" t="str">
        <f>IF((IF(ISERROR(VLOOKUP(J213,注销!I:I,1,FALSE)),0,1)+IF(ISERROR(VLOOKUP(J213,注销!J:J,1,FALSE)),0,1))&gt;0,"注销","没有")</f>
        <v>没有</v>
      </c>
      <c r="U213" s="10" t="str">
        <f>IF(IF(ISERROR(VLOOKUP(J213,J$1:J212,1,FALSE)),0,1)+IF(ISERROR(VLOOKUP(J213,K$1:K212,1,FALSE)),0,1),"已有","没有")</f>
        <v>没有</v>
      </c>
      <c r="W213" s="9"/>
      <c r="X213" s="9"/>
      <c r="Y213" s="9"/>
    </row>
    <row r="214" spans="1:25" s="7" customFormat="1">
      <c r="A214" s="126">
        <v>211</v>
      </c>
      <c r="B214" s="126" t="s">
        <v>1327</v>
      </c>
      <c r="C214" s="56" t="s">
        <v>0</v>
      </c>
      <c r="D214" s="42" t="s">
        <v>479</v>
      </c>
      <c r="E214" s="126">
        <v>14</v>
      </c>
      <c r="F214" s="68">
        <v>40993</v>
      </c>
      <c r="G214" s="126" t="s">
        <v>684</v>
      </c>
      <c r="H214" s="68"/>
      <c r="I214" s="18" t="s">
        <v>497</v>
      </c>
      <c r="J214" s="137" t="str">
        <f t="shared" si="24"/>
        <v>奥凯天津-延吉</v>
      </c>
      <c r="K214" s="124" t="str">
        <f t="shared" si="25"/>
        <v>奥凯延吉-天津</v>
      </c>
      <c r="L214" s="167" t="str">
        <f t="shared" si="26"/>
        <v>天津</v>
      </c>
      <c r="M214" s="167" t="str">
        <f t="shared" si="27"/>
        <v>延吉</v>
      </c>
      <c r="N214" s="167" t="str">
        <f t="shared" si="28"/>
        <v/>
      </c>
      <c r="O214" s="167" t="str">
        <f t="shared" si="29"/>
        <v/>
      </c>
      <c r="P214" s="167" t="str">
        <f>IF(ISERROR(OR(IFERROR(VLOOKUP(B214,受限情况!$G$3:$G$30,1,FALSE),0),IFERROR(VLOOKUP(L214,受限情况!$A$3:$A$28,1,FALSE),0),IFERROR(VLOOKUP(M214,受限情况!$A$3:$A$28,1,FALSE),0),IFERROR(VLOOKUP(N214,受限情况!$A$3:$A$28,1,FALSE),0),IFERROR(VLOOKUP(O214,受限情况!$A$3:$A$28,1,FALSE),0))),"受限","不限")</f>
        <v>不限</v>
      </c>
      <c r="Q214" s="122" t="str">
        <f>IFERROR(IF(AND(H214&gt;=VLOOKUP(B214,受限情况!$G$3:$I$28,2,FALSE),H214&lt;=VLOOKUP(B214,受限情况!$G$3:$I$28,3,FALSE))=TRUE,"错误","正确"),"正确")</f>
        <v>正确</v>
      </c>
      <c r="R214" s="124" t="str">
        <f>IF(OR(IFERROR(AND(H214&gt;=VLOOKUP(L214,受限情况!$A$3:$C$28,2,FALSE),H214&lt;=VLOOKUP(L214,受限情况!$A$3:$C$28,3,FALSE)),0),IFERROR(AND(H214&gt;=VLOOKUP(M214,受限情况!$A$3:$C$28,2,FALSE),H214&lt;=VLOOKUP(M214,受限情况!$A$3:$C$28,3,FALSE)),0),IFERROR(AND(H214&gt;=VLOOKUP(N214,受限情况!$A$3:$C$28,2,FALSE),H214&lt;=VLOOKUP(N214,受限情况!$A$3:$C$28,3,FALSE)),0),IFERROR(AND(H214&gt;=VLOOKUP(O214,受限情况!$A$3:$C$28,2,FALSE),H214&lt;=VLOOKUP(O214,受限情况!$A$3:$C$28,3,FALSE)),0))=TRUE,"错误","正确")</f>
        <v>正确</v>
      </c>
      <c r="S214" s="123" t="str">
        <f>IF((IF(ISERROR(VLOOKUP(J214,注销!I:I,1,FALSE)),0,1)+IF(ISERROR(VLOOKUP(J214,注销!J:J,1,FALSE)),0,1))&gt;0,"注销","没有")</f>
        <v>没有</v>
      </c>
      <c r="T214" s="123" t="str">
        <f>IF((IF(ISERROR(VLOOKUP(J214,注销!I:I,1,FALSE)),0,1)+IF(ISERROR(VLOOKUP(J214,注销!J:J,1,FALSE)),0,1))&gt;0,"注销","没有")</f>
        <v>没有</v>
      </c>
      <c r="U214" s="10" t="str">
        <f>IF(IF(ISERROR(VLOOKUP(J214,J$1:J213,1,FALSE)),0,1)+IF(ISERROR(VLOOKUP(J214,K$1:K213,1,FALSE)),0,1),"已有","没有")</f>
        <v>没有</v>
      </c>
      <c r="W214" s="9"/>
      <c r="X214" s="9"/>
      <c r="Y214" s="9"/>
    </row>
    <row r="215" spans="1:25" s="7" customFormat="1">
      <c r="A215" s="126">
        <v>212</v>
      </c>
      <c r="B215" s="126" t="s">
        <v>1327</v>
      </c>
      <c r="C215" s="56" t="s">
        <v>191</v>
      </c>
      <c r="D215" s="42" t="s">
        <v>479</v>
      </c>
      <c r="E215" s="126">
        <v>14</v>
      </c>
      <c r="F215" s="68">
        <v>40993</v>
      </c>
      <c r="G215" s="126" t="s">
        <v>684</v>
      </c>
      <c r="H215" s="68"/>
      <c r="I215" s="18" t="s">
        <v>497</v>
      </c>
      <c r="J215" s="137" t="str">
        <f t="shared" si="24"/>
        <v>奥凯天津-珠海-三亚</v>
      </c>
      <c r="K215" s="124" t="str">
        <f t="shared" si="25"/>
        <v>奥凯三亚-珠海-天津</v>
      </c>
      <c r="L215" s="167" t="str">
        <f t="shared" si="26"/>
        <v>天津</v>
      </c>
      <c r="M215" s="167" t="str">
        <f t="shared" si="27"/>
        <v>珠海</v>
      </c>
      <c r="N215" s="167" t="str">
        <f t="shared" si="28"/>
        <v>三亚</v>
      </c>
      <c r="O215" s="167" t="str">
        <f t="shared" si="29"/>
        <v/>
      </c>
      <c r="P215" s="167" t="str">
        <f>IF(ISERROR(OR(IFERROR(VLOOKUP(B215,受限情况!$G$3:$G$30,1,FALSE),0),IFERROR(VLOOKUP(L215,受限情况!$A$3:$A$28,1,FALSE),0),IFERROR(VLOOKUP(M215,受限情况!$A$3:$A$28,1,FALSE),0),IFERROR(VLOOKUP(N215,受限情况!$A$3:$A$28,1,FALSE),0),IFERROR(VLOOKUP(O215,受限情况!$A$3:$A$28,1,FALSE),0))),"受限","不限")</f>
        <v>不限</v>
      </c>
      <c r="Q215" s="122" t="str">
        <f>IFERROR(IF(AND(H215&gt;=VLOOKUP(B215,受限情况!$G$3:$I$28,2,FALSE),H215&lt;=VLOOKUP(B215,受限情况!$G$3:$I$28,3,FALSE))=TRUE,"错误","正确"),"正确")</f>
        <v>正确</v>
      </c>
      <c r="R215" s="124" t="str">
        <f>IF(OR(IFERROR(AND(H215&gt;=VLOOKUP(L215,受限情况!$A$3:$C$28,2,FALSE),H215&lt;=VLOOKUP(L215,受限情况!$A$3:$C$28,3,FALSE)),0),IFERROR(AND(H215&gt;=VLOOKUP(M215,受限情况!$A$3:$C$28,2,FALSE),H215&lt;=VLOOKUP(M215,受限情况!$A$3:$C$28,3,FALSE)),0),IFERROR(AND(H215&gt;=VLOOKUP(N215,受限情况!$A$3:$C$28,2,FALSE),H215&lt;=VLOOKUP(N215,受限情况!$A$3:$C$28,3,FALSE)),0),IFERROR(AND(H215&gt;=VLOOKUP(O215,受限情况!$A$3:$C$28,2,FALSE),H215&lt;=VLOOKUP(O215,受限情况!$A$3:$C$28,3,FALSE)),0))=TRUE,"错误","正确")</f>
        <v>正确</v>
      </c>
      <c r="S215" s="123" t="str">
        <f>IF((IF(ISERROR(VLOOKUP(J215,注销!I:I,1,FALSE)),0,1)+IF(ISERROR(VLOOKUP(J215,注销!J:J,1,FALSE)),0,1))&gt;0,"注销","没有")</f>
        <v>没有</v>
      </c>
      <c r="T215" s="123" t="str">
        <f>IF((IF(ISERROR(VLOOKUP(J215,注销!I:I,1,FALSE)),0,1)+IF(ISERROR(VLOOKUP(J215,注销!J:J,1,FALSE)),0,1))&gt;0,"注销","没有")</f>
        <v>没有</v>
      </c>
      <c r="U215" s="10" t="str">
        <f>IF(IF(ISERROR(VLOOKUP(J215,J$1:J214,1,FALSE)),0,1)+IF(ISERROR(VLOOKUP(J215,K$1:K214,1,FALSE)),0,1),"已有","没有")</f>
        <v>没有</v>
      </c>
      <c r="W215" s="9"/>
      <c r="X215" s="9"/>
      <c r="Y215" s="9"/>
    </row>
    <row r="216" spans="1:25" s="7" customFormat="1">
      <c r="A216" s="126">
        <v>213</v>
      </c>
      <c r="B216" s="126" t="s">
        <v>1327</v>
      </c>
      <c r="C216" s="56" t="s">
        <v>1085</v>
      </c>
      <c r="D216" s="42" t="s">
        <v>479</v>
      </c>
      <c r="E216" s="126">
        <v>14</v>
      </c>
      <c r="F216" s="68">
        <v>40993</v>
      </c>
      <c r="G216" s="126" t="s">
        <v>684</v>
      </c>
      <c r="H216" s="68"/>
      <c r="I216" s="18" t="s">
        <v>497</v>
      </c>
      <c r="J216" s="137" t="str">
        <f t="shared" si="24"/>
        <v>奥凯天津-太原-重庆</v>
      </c>
      <c r="K216" s="124" t="str">
        <f t="shared" si="25"/>
        <v>奥凯重庆-太原-天津</v>
      </c>
      <c r="L216" s="167" t="str">
        <f t="shared" si="26"/>
        <v>天津</v>
      </c>
      <c r="M216" s="167" t="str">
        <f t="shared" si="27"/>
        <v>太原</v>
      </c>
      <c r="N216" s="167" t="str">
        <f t="shared" si="28"/>
        <v>重庆</v>
      </c>
      <c r="O216" s="167" t="str">
        <f t="shared" si="29"/>
        <v/>
      </c>
      <c r="P216" s="167" t="str">
        <f>IF(ISERROR(OR(IFERROR(VLOOKUP(B216,受限情况!$G$3:$G$30,1,FALSE),0),IFERROR(VLOOKUP(L216,受限情况!$A$3:$A$28,1,FALSE),0),IFERROR(VLOOKUP(M216,受限情况!$A$3:$A$28,1,FALSE),0),IFERROR(VLOOKUP(N216,受限情况!$A$3:$A$28,1,FALSE),0),IFERROR(VLOOKUP(O216,受限情况!$A$3:$A$28,1,FALSE),0))),"受限","不限")</f>
        <v>不限</v>
      </c>
      <c r="Q216" s="122" t="str">
        <f>IFERROR(IF(AND(H216&gt;=VLOOKUP(B216,受限情况!$G$3:$I$28,2,FALSE),H216&lt;=VLOOKUP(B216,受限情况!$G$3:$I$28,3,FALSE))=TRUE,"错误","正确"),"正确")</f>
        <v>正确</v>
      </c>
      <c r="R216" s="124" t="str">
        <f>IF(OR(IFERROR(AND(H216&gt;=VLOOKUP(L216,受限情况!$A$3:$C$28,2,FALSE),H216&lt;=VLOOKUP(L216,受限情况!$A$3:$C$28,3,FALSE)),0),IFERROR(AND(H216&gt;=VLOOKUP(M216,受限情况!$A$3:$C$28,2,FALSE),H216&lt;=VLOOKUP(M216,受限情况!$A$3:$C$28,3,FALSE)),0),IFERROR(AND(H216&gt;=VLOOKUP(N216,受限情况!$A$3:$C$28,2,FALSE),H216&lt;=VLOOKUP(N216,受限情况!$A$3:$C$28,3,FALSE)),0),IFERROR(AND(H216&gt;=VLOOKUP(O216,受限情况!$A$3:$C$28,2,FALSE),H216&lt;=VLOOKUP(O216,受限情况!$A$3:$C$28,3,FALSE)),0))=TRUE,"错误","正确")</f>
        <v>正确</v>
      </c>
      <c r="S216" s="123" t="str">
        <f>IF((IF(ISERROR(VLOOKUP(J216,注销!I:I,1,FALSE)),0,1)+IF(ISERROR(VLOOKUP(J216,注销!J:J,1,FALSE)),0,1))&gt;0,"注销","没有")</f>
        <v>没有</v>
      </c>
      <c r="T216" s="123" t="str">
        <f>IF((IF(ISERROR(VLOOKUP(J216,注销!I:I,1,FALSE)),0,1)+IF(ISERROR(VLOOKUP(J216,注销!J:J,1,FALSE)),0,1))&gt;0,"注销","没有")</f>
        <v>没有</v>
      </c>
      <c r="U216" s="10" t="str">
        <f>IF(IF(ISERROR(VLOOKUP(J216,J$1:J215,1,FALSE)),0,1)+IF(ISERROR(VLOOKUP(J216,K$1:K215,1,FALSE)),0,1),"已有","没有")</f>
        <v>没有</v>
      </c>
      <c r="W216" s="9"/>
      <c r="X216" s="9"/>
      <c r="Y216" s="9"/>
    </row>
    <row r="217" spans="1:25" s="7" customFormat="1">
      <c r="A217" s="126">
        <v>214</v>
      </c>
      <c r="B217" s="126" t="s">
        <v>1327</v>
      </c>
      <c r="C217" s="56" t="s">
        <v>575</v>
      </c>
      <c r="D217" s="42" t="s">
        <v>479</v>
      </c>
      <c r="E217" s="126">
        <v>14</v>
      </c>
      <c r="F217" s="68">
        <v>40993</v>
      </c>
      <c r="G217" s="126" t="s">
        <v>684</v>
      </c>
      <c r="H217" s="68"/>
      <c r="I217" s="18" t="s">
        <v>497</v>
      </c>
      <c r="J217" s="137" t="str">
        <f t="shared" si="24"/>
        <v>奥凯天津-海口</v>
      </c>
      <c r="K217" s="124" t="str">
        <f t="shared" si="25"/>
        <v>奥凯海口-天津</v>
      </c>
      <c r="L217" s="167" t="str">
        <f t="shared" si="26"/>
        <v>天津</v>
      </c>
      <c r="M217" s="167" t="str">
        <f t="shared" si="27"/>
        <v>海口</v>
      </c>
      <c r="N217" s="167" t="str">
        <f t="shared" si="28"/>
        <v/>
      </c>
      <c r="O217" s="167" t="str">
        <f t="shared" si="29"/>
        <v/>
      </c>
      <c r="P217" s="167" t="str">
        <f>IF(ISERROR(OR(IFERROR(VLOOKUP(B217,受限情况!$G$3:$G$30,1,FALSE),0),IFERROR(VLOOKUP(L217,受限情况!$A$3:$A$28,1,FALSE),0),IFERROR(VLOOKUP(M217,受限情况!$A$3:$A$28,1,FALSE),0),IFERROR(VLOOKUP(N217,受限情况!$A$3:$A$28,1,FALSE),0),IFERROR(VLOOKUP(O217,受限情况!$A$3:$A$28,1,FALSE),0))),"受限","不限")</f>
        <v>不限</v>
      </c>
      <c r="Q217" s="122" t="str">
        <f>IFERROR(IF(AND(H217&gt;=VLOOKUP(B217,受限情况!$G$3:$I$28,2,FALSE),H217&lt;=VLOOKUP(B217,受限情况!$G$3:$I$28,3,FALSE))=TRUE,"错误","正确"),"正确")</f>
        <v>正确</v>
      </c>
      <c r="R217" s="124" t="str">
        <f>IF(OR(IFERROR(AND(H217&gt;=VLOOKUP(L217,受限情况!$A$3:$C$28,2,FALSE),H217&lt;=VLOOKUP(L217,受限情况!$A$3:$C$28,3,FALSE)),0),IFERROR(AND(H217&gt;=VLOOKUP(M217,受限情况!$A$3:$C$28,2,FALSE),H217&lt;=VLOOKUP(M217,受限情况!$A$3:$C$28,3,FALSE)),0),IFERROR(AND(H217&gt;=VLOOKUP(N217,受限情况!$A$3:$C$28,2,FALSE),H217&lt;=VLOOKUP(N217,受限情况!$A$3:$C$28,3,FALSE)),0),IFERROR(AND(H217&gt;=VLOOKUP(O217,受限情况!$A$3:$C$28,2,FALSE),H217&lt;=VLOOKUP(O217,受限情况!$A$3:$C$28,3,FALSE)),0))=TRUE,"错误","正确")</f>
        <v>正确</v>
      </c>
      <c r="S217" s="123" t="str">
        <f>IF((IF(ISERROR(VLOOKUP(J217,注销!I:I,1,FALSE)),0,1)+IF(ISERROR(VLOOKUP(J217,注销!J:J,1,FALSE)),0,1))&gt;0,"注销","没有")</f>
        <v>没有</v>
      </c>
      <c r="T217" s="123" t="str">
        <f>IF((IF(ISERROR(VLOOKUP(J217,注销!I:I,1,FALSE)),0,1)+IF(ISERROR(VLOOKUP(J217,注销!J:J,1,FALSE)),0,1))&gt;0,"注销","没有")</f>
        <v>没有</v>
      </c>
      <c r="U217" s="10" t="str">
        <f>IF(IF(ISERROR(VLOOKUP(J217,J$1:J216,1,FALSE)),0,1)+IF(ISERROR(VLOOKUP(J217,K$1:K216,1,FALSE)),0,1),"已有","没有")</f>
        <v>没有</v>
      </c>
      <c r="W217" s="9"/>
      <c r="X217" s="9"/>
      <c r="Y217" s="9"/>
    </row>
    <row r="218" spans="1:25" s="7" customFormat="1">
      <c r="A218" s="126">
        <v>215</v>
      </c>
      <c r="B218" s="126" t="s">
        <v>1327</v>
      </c>
      <c r="C218" s="56" t="s">
        <v>27</v>
      </c>
      <c r="D218" s="42" t="s">
        <v>479</v>
      </c>
      <c r="E218" s="126">
        <v>14</v>
      </c>
      <c r="F218" s="68">
        <v>40993</v>
      </c>
      <c r="G218" s="126" t="s">
        <v>684</v>
      </c>
      <c r="H218" s="68"/>
      <c r="I218" s="18" t="s">
        <v>497</v>
      </c>
      <c r="J218" s="137" t="str">
        <f t="shared" si="24"/>
        <v>奥凯天津-三亚</v>
      </c>
      <c r="K218" s="124" t="str">
        <f t="shared" si="25"/>
        <v>奥凯三亚-天津</v>
      </c>
      <c r="L218" s="167" t="str">
        <f t="shared" si="26"/>
        <v>天津</v>
      </c>
      <c r="M218" s="167" t="str">
        <f t="shared" si="27"/>
        <v>三亚</v>
      </c>
      <c r="N218" s="167" t="str">
        <f t="shared" si="28"/>
        <v/>
      </c>
      <c r="O218" s="167" t="str">
        <f t="shared" si="29"/>
        <v/>
      </c>
      <c r="P218" s="167" t="str">
        <f>IF(ISERROR(OR(IFERROR(VLOOKUP(B218,受限情况!$G$3:$G$30,1,FALSE),0),IFERROR(VLOOKUP(L218,受限情况!$A$3:$A$28,1,FALSE),0),IFERROR(VLOOKUP(M218,受限情况!$A$3:$A$28,1,FALSE),0),IFERROR(VLOOKUP(N218,受限情况!$A$3:$A$28,1,FALSE),0),IFERROR(VLOOKUP(O218,受限情况!$A$3:$A$28,1,FALSE),0))),"受限","不限")</f>
        <v>不限</v>
      </c>
      <c r="Q218" s="122" t="str">
        <f>IFERROR(IF(AND(H218&gt;=VLOOKUP(B218,受限情况!$G$3:$I$28,2,FALSE),H218&lt;=VLOOKUP(B218,受限情况!$G$3:$I$28,3,FALSE))=TRUE,"错误","正确"),"正确")</f>
        <v>正确</v>
      </c>
      <c r="R218" s="124" t="str">
        <f>IF(OR(IFERROR(AND(H218&gt;=VLOOKUP(L218,受限情况!$A$3:$C$28,2,FALSE),H218&lt;=VLOOKUP(L218,受限情况!$A$3:$C$28,3,FALSE)),0),IFERROR(AND(H218&gt;=VLOOKUP(M218,受限情况!$A$3:$C$28,2,FALSE),H218&lt;=VLOOKUP(M218,受限情况!$A$3:$C$28,3,FALSE)),0),IFERROR(AND(H218&gt;=VLOOKUP(N218,受限情况!$A$3:$C$28,2,FALSE),H218&lt;=VLOOKUP(N218,受限情况!$A$3:$C$28,3,FALSE)),0),IFERROR(AND(H218&gt;=VLOOKUP(O218,受限情况!$A$3:$C$28,2,FALSE),H218&lt;=VLOOKUP(O218,受限情况!$A$3:$C$28,3,FALSE)),0))=TRUE,"错误","正确")</f>
        <v>正确</v>
      </c>
      <c r="S218" s="123" t="str">
        <f>IF((IF(ISERROR(VLOOKUP(J218,注销!I:I,1,FALSE)),0,1)+IF(ISERROR(VLOOKUP(J218,注销!J:J,1,FALSE)),0,1))&gt;0,"注销","没有")</f>
        <v>没有</v>
      </c>
      <c r="T218" s="123" t="str">
        <f>IF((IF(ISERROR(VLOOKUP(J218,注销!I:I,1,FALSE)),0,1)+IF(ISERROR(VLOOKUP(J218,注销!J:J,1,FALSE)),0,1))&gt;0,"注销","没有")</f>
        <v>没有</v>
      </c>
      <c r="U218" s="10" t="str">
        <f>IF(IF(ISERROR(VLOOKUP(J218,J$1:J217,1,FALSE)),0,1)+IF(ISERROR(VLOOKUP(J218,K$1:K217,1,FALSE)),0,1),"已有","没有")</f>
        <v>没有</v>
      </c>
      <c r="W218" s="9"/>
      <c r="X218" s="9"/>
      <c r="Y218" s="9"/>
    </row>
    <row r="219" spans="1:25" s="7" customFormat="1">
      <c r="A219" s="126">
        <v>216</v>
      </c>
      <c r="B219" s="126" t="s">
        <v>1327</v>
      </c>
      <c r="C219" s="56" t="s">
        <v>532</v>
      </c>
      <c r="D219" s="42" t="s">
        <v>479</v>
      </c>
      <c r="E219" s="126">
        <v>14</v>
      </c>
      <c r="F219" s="68">
        <v>40993</v>
      </c>
      <c r="G219" s="126" t="s">
        <v>684</v>
      </c>
      <c r="H219" s="68"/>
      <c r="I219" s="18" t="s">
        <v>497</v>
      </c>
      <c r="J219" s="137" t="str">
        <f t="shared" si="24"/>
        <v>奥凯天津-哈尔滨</v>
      </c>
      <c r="K219" s="124" t="str">
        <f t="shared" si="25"/>
        <v>奥凯哈尔滨-天津</v>
      </c>
      <c r="L219" s="167" t="str">
        <f t="shared" si="26"/>
        <v>天津</v>
      </c>
      <c r="M219" s="167" t="str">
        <f t="shared" si="27"/>
        <v>哈尔滨</v>
      </c>
      <c r="N219" s="167" t="str">
        <f t="shared" si="28"/>
        <v/>
      </c>
      <c r="O219" s="167" t="str">
        <f t="shared" si="29"/>
        <v/>
      </c>
      <c r="P219" s="167" t="str">
        <f>IF(ISERROR(OR(IFERROR(VLOOKUP(B219,受限情况!$G$3:$G$30,1,FALSE),0),IFERROR(VLOOKUP(L219,受限情况!$A$3:$A$28,1,FALSE),0),IFERROR(VLOOKUP(M219,受限情况!$A$3:$A$28,1,FALSE),0),IFERROR(VLOOKUP(N219,受限情况!$A$3:$A$28,1,FALSE),0),IFERROR(VLOOKUP(O219,受限情况!$A$3:$A$28,1,FALSE),0))),"受限","不限")</f>
        <v>不限</v>
      </c>
      <c r="Q219" s="122" t="str">
        <f>IFERROR(IF(AND(H219&gt;=VLOOKUP(B219,受限情况!$G$3:$I$28,2,FALSE),H219&lt;=VLOOKUP(B219,受限情况!$G$3:$I$28,3,FALSE))=TRUE,"错误","正确"),"正确")</f>
        <v>正确</v>
      </c>
      <c r="R219" s="124" t="str">
        <f>IF(OR(IFERROR(AND(H219&gt;=VLOOKUP(L219,受限情况!$A$3:$C$28,2,FALSE),H219&lt;=VLOOKUP(L219,受限情况!$A$3:$C$28,3,FALSE)),0),IFERROR(AND(H219&gt;=VLOOKUP(M219,受限情况!$A$3:$C$28,2,FALSE),H219&lt;=VLOOKUP(M219,受限情况!$A$3:$C$28,3,FALSE)),0),IFERROR(AND(H219&gt;=VLOOKUP(N219,受限情况!$A$3:$C$28,2,FALSE),H219&lt;=VLOOKUP(N219,受限情况!$A$3:$C$28,3,FALSE)),0),IFERROR(AND(H219&gt;=VLOOKUP(O219,受限情况!$A$3:$C$28,2,FALSE),H219&lt;=VLOOKUP(O219,受限情况!$A$3:$C$28,3,FALSE)),0))=TRUE,"错误","正确")</f>
        <v>正确</v>
      </c>
      <c r="S219" s="123" t="str">
        <f>IF((IF(ISERROR(VLOOKUP(J219,注销!I:I,1,FALSE)),0,1)+IF(ISERROR(VLOOKUP(J219,注销!J:J,1,FALSE)),0,1))&gt;0,"注销","没有")</f>
        <v>没有</v>
      </c>
      <c r="T219" s="123" t="str">
        <f>IF((IF(ISERROR(VLOOKUP(J219,注销!I:I,1,FALSE)),0,1)+IF(ISERROR(VLOOKUP(J219,注销!J:J,1,FALSE)),0,1))&gt;0,"注销","没有")</f>
        <v>没有</v>
      </c>
      <c r="U219" s="10" t="str">
        <f>IF(IF(ISERROR(VLOOKUP(J219,J$1:J218,1,FALSE)),0,1)+IF(ISERROR(VLOOKUP(J219,K$1:K218,1,FALSE)),0,1),"已有","没有")</f>
        <v>没有</v>
      </c>
      <c r="W219" s="9"/>
      <c r="X219" s="9"/>
      <c r="Y219" s="9"/>
    </row>
    <row r="220" spans="1:25" s="7" customFormat="1">
      <c r="A220" s="126">
        <v>217</v>
      </c>
      <c r="B220" s="126" t="s">
        <v>1327</v>
      </c>
      <c r="C220" s="56" t="s">
        <v>1086</v>
      </c>
      <c r="D220" s="42" t="s">
        <v>479</v>
      </c>
      <c r="E220" s="126">
        <v>14</v>
      </c>
      <c r="F220" s="68">
        <v>40993</v>
      </c>
      <c r="G220" s="126" t="s">
        <v>684</v>
      </c>
      <c r="H220" s="68"/>
      <c r="I220" s="18" t="s">
        <v>497</v>
      </c>
      <c r="J220" s="137" t="str">
        <f t="shared" si="24"/>
        <v>奥凯天津-南京-泉州</v>
      </c>
      <c r="K220" s="124" t="str">
        <f t="shared" si="25"/>
        <v>奥凯泉州-南京-天津</v>
      </c>
      <c r="L220" s="167" t="str">
        <f t="shared" si="26"/>
        <v>天津</v>
      </c>
      <c r="M220" s="167" t="str">
        <f t="shared" si="27"/>
        <v>南京</v>
      </c>
      <c r="N220" s="167" t="str">
        <f t="shared" si="28"/>
        <v>泉州</v>
      </c>
      <c r="O220" s="167" t="str">
        <f t="shared" si="29"/>
        <v/>
      </c>
      <c r="P220" s="167" t="str">
        <f>IF(ISERROR(OR(IFERROR(VLOOKUP(B220,受限情况!$G$3:$G$30,1,FALSE),0),IFERROR(VLOOKUP(L220,受限情况!$A$3:$A$28,1,FALSE),0),IFERROR(VLOOKUP(M220,受限情况!$A$3:$A$28,1,FALSE),0),IFERROR(VLOOKUP(N220,受限情况!$A$3:$A$28,1,FALSE),0),IFERROR(VLOOKUP(O220,受限情况!$A$3:$A$28,1,FALSE),0))),"受限","不限")</f>
        <v>不限</v>
      </c>
      <c r="Q220" s="122" t="str">
        <f>IFERROR(IF(AND(H220&gt;=VLOOKUP(B220,受限情况!$G$3:$I$28,2,FALSE),H220&lt;=VLOOKUP(B220,受限情况!$G$3:$I$28,3,FALSE))=TRUE,"错误","正确"),"正确")</f>
        <v>正确</v>
      </c>
      <c r="R220" s="124" t="str">
        <f>IF(OR(IFERROR(AND(H220&gt;=VLOOKUP(L220,受限情况!$A$3:$C$28,2,FALSE),H220&lt;=VLOOKUP(L220,受限情况!$A$3:$C$28,3,FALSE)),0),IFERROR(AND(H220&gt;=VLOOKUP(M220,受限情况!$A$3:$C$28,2,FALSE),H220&lt;=VLOOKUP(M220,受限情况!$A$3:$C$28,3,FALSE)),0),IFERROR(AND(H220&gt;=VLOOKUP(N220,受限情况!$A$3:$C$28,2,FALSE),H220&lt;=VLOOKUP(N220,受限情况!$A$3:$C$28,3,FALSE)),0),IFERROR(AND(H220&gt;=VLOOKUP(O220,受限情况!$A$3:$C$28,2,FALSE),H220&lt;=VLOOKUP(O220,受限情况!$A$3:$C$28,3,FALSE)),0))=TRUE,"错误","正确")</f>
        <v>正确</v>
      </c>
      <c r="S220" s="123" t="str">
        <f>IF((IF(ISERROR(VLOOKUP(J220,注销!I:I,1,FALSE)),0,1)+IF(ISERROR(VLOOKUP(J220,注销!J:J,1,FALSE)),0,1))&gt;0,"注销","没有")</f>
        <v>没有</v>
      </c>
      <c r="T220" s="123" t="str">
        <f>IF((IF(ISERROR(VLOOKUP(J220,注销!I:I,1,FALSE)),0,1)+IF(ISERROR(VLOOKUP(J220,注销!J:J,1,FALSE)),0,1))&gt;0,"注销","没有")</f>
        <v>没有</v>
      </c>
      <c r="U220" s="10" t="str">
        <f>IF(IF(ISERROR(VLOOKUP(J220,J$1:J219,1,FALSE)),0,1)+IF(ISERROR(VLOOKUP(J220,K$1:K219,1,FALSE)),0,1),"已有","没有")</f>
        <v>没有</v>
      </c>
      <c r="W220" s="9"/>
      <c r="X220" s="9"/>
      <c r="Y220" s="9"/>
    </row>
    <row r="221" spans="1:25" s="7" customFormat="1">
      <c r="A221" s="126">
        <v>218</v>
      </c>
      <c r="B221" s="126" t="s">
        <v>481</v>
      </c>
      <c r="C221" s="56" t="s">
        <v>1347</v>
      </c>
      <c r="D221" s="42" t="s">
        <v>479</v>
      </c>
      <c r="E221" s="126">
        <v>84</v>
      </c>
      <c r="F221" s="68">
        <v>40993</v>
      </c>
      <c r="G221" s="126" t="s">
        <v>685</v>
      </c>
      <c r="H221" s="68"/>
      <c r="I221" s="18" t="s">
        <v>497</v>
      </c>
      <c r="J221" s="137" t="str">
        <f t="shared" si="24"/>
        <v>国航北京首都-包头</v>
      </c>
      <c r="K221" s="124" t="str">
        <f t="shared" si="25"/>
        <v>国航包头-北京首都</v>
      </c>
      <c r="L221" s="167" t="str">
        <f t="shared" si="26"/>
        <v>北京首都</v>
      </c>
      <c r="M221" s="167" t="str">
        <f t="shared" si="27"/>
        <v>包头</v>
      </c>
      <c r="N221" s="167" t="str">
        <f t="shared" si="28"/>
        <v/>
      </c>
      <c r="O221" s="167" t="str">
        <f t="shared" si="29"/>
        <v/>
      </c>
      <c r="P221" s="167" t="str">
        <f>IF(ISERROR(OR(IFERROR(VLOOKUP(B221,受限情况!$G$3:$G$30,1,FALSE),0),IFERROR(VLOOKUP(L221,受限情况!$A$3:$A$28,1,FALSE),0),IFERROR(VLOOKUP(M221,受限情况!$A$3:$A$28,1,FALSE),0),IFERROR(VLOOKUP(N221,受限情况!$A$3:$A$28,1,FALSE),0),IFERROR(VLOOKUP(O221,受限情况!$A$3:$A$28,1,FALSE),0))),"受限","不限")</f>
        <v>受限</v>
      </c>
      <c r="Q221" s="122" t="str">
        <f>IFERROR(IF(AND(H221&gt;=VLOOKUP(B221,受限情况!$G$3:$I$28,2,FALSE),H221&lt;=VLOOKUP(B221,受限情况!$G$3:$I$28,3,FALSE))=TRUE,"错误","正确"),"正确")</f>
        <v>正确</v>
      </c>
      <c r="R221" s="124" t="str">
        <f>IF(OR(IFERROR(AND(H221&gt;=VLOOKUP(L221,受限情况!$A$3:$C$28,2,FALSE),H221&lt;=VLOOKUP(L221,受限情况!$A$3:$C$28,3,FALSE)),0),IFERROR(AND(H221&gt;=VLOOKUP(M221,受限情况!$A$3:$C$28,2,FALSE),H221&lt;=VLOOKUP(M221,受限情况!$A$3:$C$28,3,FALSE)),0),IFERROR(AND(H221&gt;=VLOOKUP(N221,受限情况!$A$3:$C$28,2,FALSE),H221&lt;=VLOOKUP(N221,受限情况!$A$3:$C$28,3,FALSE)),0),IFERROR(AND(H221&gt;=VLOOKUP(O221,受限情况!$A$3:$C$28,2,FALSE),H221&lt;=VLOOKUP(O221,受限情况!$A$3:$C$28,3,FALSE)),0))=TRUE,"错误","正确")</f>
        <v>正确</v>
      </c>
      <c r="S221" s="123" t="str">
        <f>IF((IF(ISERROR(VLOOKUP(J221,注销!I:I,1,FALSE)),0,1)+IF(ISERROR(VLOOKUP(J221,注销!J:J,1,FALSE)),0,1))&gt;0,"注销","没有")</f>
        <v>没有</v>
      </c>
      <c r="T221" s="123" t="str">
        <f>IF((IF(ISERROR(VLOOKUP(J221,注销!I:I,1,FALSE)),0,1)+IF(ISERROR(VLOOKUP(J221,注销!J:J,1,FALSE)),0,1))&gt;0,"注销","没有")</f>
        <v>没有</v>
      </c>
      <c r="U221" s="10" t="str">
        <f>IF(IF(ISERROR(VLOOKUP(J221,J$1:J220,1,FALSE)),0,1)+IF(ISERROR(VLOOKUP(J221,K$1:K220,1,FALSE)),0,1),"已有","没有")</f>
        <v>没有</v>
      </c>
      <c r="W221" s="9"/>
      <c r="X221" s="9"/>
      <c r="Y221" s="9"/>
    </row>
    <row r="222" spans="1:25" s="7" customFormat="1">
      <c r="A222" s="126">
        <v>219</v>
      </c>
      <c r="B222" s="126" t="s">
        <v>481</v>
      </c>
      <c r="C222" s="56" t="s">
        <v>1349</v>
      </c>
      <c r="D222" s="42" t="s">
        <v>479</v>
      </c>
      <c r="E222" s="126">
        <v>14</v>
      </c>
      <c r="F222" s="68">
        <v>40993</v>
      </c>
      <c r="G222" s="126" t="s">
        <v>685</v>
      </c>
      <c r="H222" s="68"/>
      <c r="I222" s="18" t="s">
        <v>497</v>
      </c>
      <c r="J222" s="137" t="str">
        <f t="shared" si="24"/>
        <v>国航北京首都-赤峰</v>
      </c>
      <c r="K222" s="124" t="str">
        <f t="shared" si="25"/>
        <v>国航赤峰-北京首都</v>
      </c>
      <c r="L222" s="167" t="str">
        <f t="shared" si="26"/>
        <v>北京首都</v>
      </c>
      <c r="M222" s="167" t="str">
        <f t="shared" si="27"/>
        <v>赤峰</v>
      </c>
      <c r="N222" s="167" t="str">
        <f t="shared" si="28"/>
        <v/>
      </c>
      <c r="O222" s="167" t="str">
        <f t="shared" si="29"/>
        <v/>
      </c>
      <c r="P222" s="167" t="str">
        <f>IF(ISERROR(OR(IFERROR(VLOOKUP(B222,受限情况!$G$3:$G$30,1,FALSE),0),IFERROR(VLOOKUP(L222,受限情况!$A$3:$A$28,1,FALSE),0),IFERROR(VLOOKUP(M222,受限情况!$A$3:$A$28,1,FALSE),0),IFERROR(VLOOKUP(N222,受限情况!$A$3:$A$28,1,FALSE),0),IFERROR(VLOOKUP(O222,受限情况!$A$3:$A$28,1,FALSE),0))),"受限","不限")</f>
        <v>受限</v>
      </c>
      <c r="Q222" s="122" t="str">
        <f>IFERROR(IF(AND(H222&gt;=VLOOKUP(B222,受限情况!$G$3:$I$28,2,FALSE),H222&lt;=VLOOKUP(B222,受限情况!$G$3:$I$28,3,FALSE))=TRUE,"错误","正确"),"正确")</f>
        <v>正确</v>
      </c>
      <c r="R222" s="124" t="str">
        <f>IF(OR(IFERROR(AND(H222&gt;=VLOOKUP(L222,受限情况!$A$3:$C$28,2,FALSE),H222&lt;=VLOOKUP(L222,受限情况!$A$3:$C$28,3,FALSE)),0),IFERROR(AND(H222&gt;=VLOOKUP(M222,受限情况!$A$3:$C$28,2,FALSE),H222&lt;=VLOOKUP(M222,受限情况!$A$3:$C$28,3,FALSE)),0),IFERROR(AND(H222&gt;=VLOOKUP(N222,受限情况!$A$3:$C$28,2,FALSE),H222&lt;=VLOOKUP(N222,受限情况!$A$3:$C$28,3,FALSE)),0),IFERROR(AND(H222&gt;=VLOOKUP(O222,受限情况!$A$3:$C$28,2,FALSE),H222&lt;=VLOOKUP(O222,受限情况!$A$3:$C$28,3,FALSE)),0))=TRUE,"错误","正确")</f>
        <v>正确</v>
      </c>
      <c r="S222" s="123" t="str">
        <f>IF((IF(ISERROR(VLOOKUP(J222,注销!I:I,1,FALSE)),0,1)+IF(ISERROR(VLOOKUP(J222,注销!J:J,1,FALSE)),0,1))&gt;0,"注销","没有")</f>
        <v>没有</v>
      </c>
      <c r="T222" s="123" t="str">
        <f>IF((IF(ISERROR(VLOOKUP(J222,注销!I:I,1,FALSE)),0,1)+IF(ISERROR(VLOOKUP(J222,注销!J:J,1,FALSE)),0,1))&gt;0,"注销","没有")</f>
        <v>没有</v>
      </c>
      <c r="U222" s="10" t="str">
        <f>IF(IF(ISERROR(VLOOKUP(J222,J$1:J221,1,FALSE)),0,1)+IF(ISERROR(VLOOKUP(J222,K$1:K221,1,FALSE)),0,1),"已有","没有")</f>
        <v>没有</v>
      </c>
      <c r="W222" s="9"/>
      <c r="X222" s="9"/>
      <c r="Y222" s="9"/>
    </row>
    <row r="223" spans="1:25" s="7" customFormat="1">
      <c r="A223" s="126">
        <v>220</v>
      </c>
      <c r="B223" s="126" t="s">
        <v>481</v>
      </c>
      <c r="C223" s="56" t="s">
        <v>1341</v>
      </c>
      <c r="D223" s="42" t="s">
        <v>479</v>
      </c>
      <c r="E223" s="126">
        <v>42</v>
      </c>
      <c r="F223" s="68">
        <v>40993</v>
      </c>
      <c r="G223" s="126" t="s">
        <v>685</v>
      </c>
      <c r="H223" s="68"/>
      <c r="I223" s="18" t="s">
        <v>497</v>
      </c>
      <c r="J223" s="137" t="str">
        <f t="shared" si="24"/>
        <v>国航北京首都-鄂尔多斯</v>
      </c>
      <c r="K223" s="124" t="str">
        <f t="shared" si="25"/>
        <v>国航鄂尔多斯-北京首都</v>
      </c>
      <c r="L223" s="167" t="str">
        <f t="shared" si="26"/>
        <v>北京首都</v>
      </c>
      <c r="M223" s="167" t="str">
        <f t="shared" si="27"/>
        <v>鄂尔多斯</v>
      </c>
      <c r="N223" s="167" t="str">
        <f t="shared" si="28"/>
        <v/>
      </c>
      <c r="O223" s="167" t="str">
        <f t="shared" si="29"/>
        <v/>
      </c>
      <c r="P223" s="167" t="str">
        <f>IF(ISERROR(OR(IFERROR(VLOOKUP(B223,受限情况!$G$3:$G$30,1,FALSE),0),IFERROR(VLOOKUP(L223,受限情况!$A$3:$A$28,1,FALSE),0),IFERROR(VLOOKUP(M223,受限情况!$A$3:$A$28,1,FALSE),0),IFERROR(VLOOKUP(N223,受限情况!$A$3:$A$28,1,FALSE),0),IFERROR(VLOOKUP(O223,受限情况!$A$3:$A$28,1,FALSE),0))),"受限","不限")</f>
        <v>受限</v>
      </c>
      <c r="Q223" s="122" t="str">
        <f>IFERROR(IF(AND(H223&gt;=VLOOKUP(B223,受限情况!$G$3:$I$28,2,FALSE),H223&lt;=VLOOKUP(B223,受限情况!$G$3:$I$28,3,FALSE))=TRUE,"错误","正确"),"正确")</f>
        <v>正确</v>
      </c>
      <c r="R223" s="124" t="str">
        <f>IF(OR(IFERROR(AND(H223&gt;=VLOOKUP(L223,受限情况!$A$3:$C$28,2,FALSE),H223&lt;=VLOOKUP(L223,受限情况!$A$3:$C$28,3,FALSE)),0),IFERROR(AND(H223&gt;=VLOOKUP(M223,受限情况!$A$3:$C$28,2,FALSE),H223&lt;=VLOOKUP(M223,受限情况!$A$3:$C$28,3,FALSE)),0),IFERROR(AND(H223&gt;=VLOOKUP(N223,受限情况!$A$3:$C$28,2,FALSE),H223&lt;=VLOOKUP(N223,受限情况!$A$3:$C$28,3,FALSE)),0),IFERROR(AND(H223&gt;=VLOOKUP(O223,受限情况!$A$3:$C$28,2,FALSE),H223&lt;=VLOOKUP(O223,受限情况!$A$3:$C$28,3,FALSE)),0))=TRUE,"错误","正确")</f>
        <v>正确</v>
      </c>
      <c r="S223" s="123" t="str">
        <f>IF((IF(ISERROR(VLOOKUP(J223,注销!I:I,1,FALSE)),0,1)+IF(ISERROR(VLOOKUP(J223,注销!J:J,1,FALSE)),0,1))&gt;0,"注销","没有")</f>
        <v>没有</v>
      </c>
      <c r="T223" s="123" t="str">
        <f>IF((IF(ISERROR(VLOOKUP(J223,注销!I:I,1,FALSE)),0,1)+IF(ISERROR(VLOOKUP(J223,注销!J:J,1,FALSE)),0,1))&gt;0,"注销","没有")</f>
        <v>没有</v>
      </c>
      <c r="U223" s="10" t="str">
        <f>IF(IF(ISERROR(VLOOKUP(J223,J$1:J222,1,FALSE)),0,1)+IF(ISERROR(VLOOKUP(J223,K$1:K222,1,FALSE)),0,1),"已有","没有")</f>
        <v>没有</v>
      </c>
      <c r="W223" s="9"/>
      <c r="X223" s="9"/>
      <c r="Y223" s="9"/>
    </row>
    <row r="224" spans="1:25" s="7" customFormat="1">
      <c r="A224" s="126">
        <v>221</v>
      </c>
      <c r="B224" s="126" t="s">
        <v>481</v>
      </c>
      <c r="C224" s="56" t="s">
        <v>1338</v>
      </c>
      <c r="D224" s="42" t="s">
        <v>479</v>
      </c>
      <c r="E224" s="126">
        <v>28</v>
      </c>
      <c r="F224" s="68">
        <v>40993</v>
      </c>
      <c r="G224" s="126" t="s">
        <v>685</v>
      </c>
      <c r="H224" s="68"/>
      <c r="I224" s="18" t="s">
        <v>497</v>
      </c>
      <c r="J224" s="137" t="str">
        <f t="shared" si="24"/>
        <v>国航北京首都-海拉尔</v>
      </c>
      <c r="K224" s="124" t="str">
        <f t="shared" si="25"/>
        <v>国航海拉尔-北京首都</v>
      </c>
      <c r="L224" s="167" t="str">
        <f t="shared" si="26"/>
        <v>北京首都</v>
      </c>
      <c r="M224" s="167" t="str">
        <f t="shared" si="27"/>
        <v>海拉尔</v>
      </c>
      <c r="N224" s="167" t="str">
        <f t="shared" si="28"/>
        <v/>
      </c>
      <c r="O224" s="167" t="str">
        <f t="shared" si="29"/>
        <v/>
      </c>
      <c r="P224" s="167" t="str">
        <f>IF(ISERROR(OR(IFERROR(VLOOKUP(B224,受限情况!$G$3:$G$30,1,FALSE),0),IFERROR(VLOOKUP(L224,受限情况!$A$3:$A$28,1,FALSE),0),IFERROR(VLOOKUP(M224,受限情况!$A$3:$A$28,1,FALSE),0),IFERROR(VLOOKUP(N224,受限情况!$A$3:$A$28,1,FALSE),0),IFERROR(VLOOKUP(O224,受限情况!$A$3:$A$28,1,FALSE),0))),"受限","不限")</f>
        <v>受限</v>
      </c>
      <c r="Q224" s="122" t="str">
        <f>IFERROR(IF(AND(H224&gt;=VLOOKUP(B224,受限情况!$G$3:$I$28,2,FALSE),H224&lt;=VLOOKUP(B224,受限情况!$G$3:$I$28,3,FALSE))=TRUE,"错误","正确"),"正确")</f>
        <v>正确</v>
      </c>
      <c r="R224" s="124" t="str">
        <f>IF(OR(IFERROR(AND(H224&gt;=VLOOKUP(L224,受限情况!$A$3:$C$28,2,FALSE),H224&lt;=VLOOKUP(L224,受限情况!$A$3:$C$28,3,FALSE)),0),IFERROR(AND(H224&gt;=VLOOKUP(M224,受限情况!$A$3:$C$28,2,FALSE),H224&lt;=VLOOKUP(M224,受限情况!$A$3:$C$28,3,FALSE)),0),IFERROR(AND(H224&gt;=VLOOKUP(N224,受限情况!$A$3:$C$28,2,FALSE),H224&lt;=VLOOKUP(N224,受限情况!$A$3:$C$28,3,FALSE)),0),IFERROR(AND(H224&gt;=VLOOKUP(O224,受限情况!$A$3:$C$28,2,FALSE),H224&lt;=VLOOKUP(O224,受限情况!$A$3:$C$28,3,FALSE)),0))=TRUE,"错误","正确")</f>
        <v>正确</v>
      </c>
      <c r="S224" s="123" t="str">
        <f>IF((IF(ISERROR(VLOOKUP(J224,注销!I:I,1,FALSE)),0,1)+IF(ISERROR(VLOOKUP(J224,注销!J:J,1,FALSE)),0,1))&gt;0,"注销","没有")</f>
        <v>没有</v>
      </c>
      <c r="T224" s="123" t="str">
        <f>IF((IF(ISERROR(VLOOKUP(J224,注销!I:I,1,FALSE)),0,1)+IF(ISERROR(VLOOKUP(J224,注销!J:J,1,FALSE)),0,1))&gt;0,"注销","没有")</f>
        <v>没有</v>
      </c>
      <c r="U224" s="10" t="str">
        <f>IF(IF(ISERROR(VLOOKUP(J224,J$1:J223,1,FALSE)),0,1)+IF(ISERROR(VLOOKUP(J224,K$1:K223,1,FALSE)),0,1),"已有","没有")</f>
        <v>没有</v>
      </c>
      <c r="W224" s="9"/>
      <c r="X224" s="9"/>
      <c r="Y224" s="9"/>
    </row>
    <row r="225" spans="1:25" s="7" customFormat="1">
      <c r="A225" s="126">
        <v>222</v>
      </c>
      <c r="B225" s="126" t="s">
        <v>481</v>
      </c>
      <c r="C225" s="56" t="s">
        <v>1335</v>
      </c>
      <c r="D225" s="42" t="s">
        <v>479</v>
      </c>
      <c r="E225" s="126">
        <v>138</v>
      </c>
      <c r="F225" s="68">
        <v>40993</v>
      </c>
      <c r="G225" s="126" t="s">
        <v>685</v>
      </c>
      <c r="H225" s="68"/>
      <c r="I225" s="18" t="s">
        <v>497</v>
      </c>
      <c r="J225" s="137" t="str">
        <f t="shared" si="24"/>
        <v>国航北京首都-呼和浩特</v>
      </c>
      <c r="K225" s="124" t="str">
        <f t="shared" si="25"/>
        <v>国航呼和浩特-北京首都</v>
      </c>
      <c r="L225" s="167" t="str">
        <f t="shared" si="26"/>
        <v>北京首都</v>
      </c>
      <c r="M225" s="167" t="str">
        <f t="shared" si="27"/>
        <v>呼和浩特</v>
      </c>
      <c r="N225" s="167" t="str">
        <f t="shared" si="28"/>
        <v/>
      </c>
      <c r="O225" s="167" t="str">
        <f t="shared" si="29"/>
        <v/>
      </c>
      <c r="P225" s="167" t="str">
        <f>IF(ISERROR(OR(IFERROR(VLOOKUP(B225,受限情况!$G$3:$G$30,1,FALSE),0),IFERROR(VLOOKUP(L225,受限情况!$A$3:$A$28,1,FALSE),0),IFERROR(VLOOKUP(M225,受限情况!$A$3:$A$28,1,FALSE),0),IFERROR(VLOOKUP(N225,受限情况!$A$3:$A$28,1,FALSE),0),IFERROR(VLOOKUP(O225,受限情况!$A$3:$A$28,1,FALSE),0))),"受限","不限")</f>
        <v>受限</v>
      </c>
      <c r="Q225" s="122" t="str">
        <f>IFERROR(IF(AND(H225&gt;=VLOOKUP(B225,受限情况!$G$3:$I$28,2,FALSE),H225&lt;=VLOOKUP(B225,受限情况!$G$3:$I$28,3,FALSE))=TRUE,"错误","正确"),"正确")</f>
        <v>正确</v>
      </c>
      <c r="R225" s="124" t="str">
        <f>IF(OR(IFERROR(AND(H225&gt;=VLOOKUP(L225,受限情况!$A$3:$C$28,2,FALSE),H225&lt;=VLOOKUP(L225,受限情况!$A$3:$C$28,3,FALSE)),0),IFERROR(AND(H225&gt;=VLOOKUP(M225,受限情况!$A$3:$C$28,2,FALSE),H225&lt;=VLOOKUP(M225,受限情况!$A$3:$C$28,3,FALSE)),0),IFERROR(AND(H225&gt;=VLOOKUP(N225,受限情况!$A$3:$C$28,2,FALSE),H225&lt;=VLOOKUP(N225,受限情况!$A$3:$C$28,3,FALSE)),0),IFERROR(AND(H225&gt;=VLOOKUP(O225,受限情况!$A$3:$C$28,2,FALSE),H225&lt;=VLOOKUP(O225,受限情况!$A$3:$C$28,3,FALSE)),0))=TRUE,"错误","正确")</f>
        <v>正确</v>
      </c>
      <c r="S225" s="123" t="str">
        <f>IF((IF(ISERROR(VLOOKUP(J225,注销!I:I,1,FALSE)),0,1)+IF(ISERROR(VLOOKUP(J225,注销!J:J,1,FALSE)),0,1))&gt;0,"注销","没有")</f>
        <v>没有</v>
      </c>
      <c r="T225" s="123" t="str">
        <f>IF((IF(ISERROR(VLOOKUP(J225,注销!I:I,1,FALSE)),0,1)+IF(ISERROR(VLOOKUP(J225,注销!J:J,1,FALSE)),0,1))&gt;0,"注销","没有")</f>
        <v>没有</v>
      </c>
      <c r="U225" s="10" t="str">
        <f>IF(IF(ISERROR(VLOOKUP(J225,J$1:J224,1,FALSE)),0,1)+IF(ISERROR(VLOOKUP(J225,K$1:K224,1,FALSE)),0,1),"已有","没有")</f>
        <v>没有</v>
      </c>
      <c r="W225" s="9"/>
      <c r="X225" s="9"/>
      <c r="Y225" s="9"/>
    </row>
    <row r="226" spans="1:25" s="7" customFormat="1">
      <c r="A226" s="126">
        <v>223</v>
      </c>
      <c r="B226" s="126" t="s">
        <v>481</v>
      </c>
      <c r="C226" s="56" t="s">
        <v>1345</v>
      </c>
      <c r="D226" s="42" t="s">
        <v>479</v>
      </c>
      <c r="E226" s="126">
        <v>28</v>
      </c>
      <c r="F226" s="68">
        <v>40993</v>
      </c>
      <c r="G226" s="126" t="s">
        <v>685</v>
      </c>
      <c r="H226" s="68"/>
      <c r="I226" s="18" t="s">
        <v>497</v>
      </c>
      <c r="J226" s="137" t="str">
        <f t="shared" si="24"/>
        <v>国航北京首都-通辽</v>
      </c>
      <c r="K226" s="124" t="str">
        <f t="shared" si="25"/>
        <v>国航通辽-北京首都</v>
      </c>
      <c r="L226" s="167" t="str">
        <f t="shared" si="26"/>
        <v>北京首都</v>
      </c>
      <c r="M226" s="167" t="str">
        <f t="shared" si="27"/>
        <v>通辽</v>
      </c>
      <c r="N226" s="167" t="str">
        <f t="shared" si="28"/>
        <v/>
      </c>
      <c r="O226" s="167" t="str">
        <f t="shared" si="29"/>
        <v/>
      </c>
      <c r="P226" s="167" t="str">
        <f>IF(ISERROR(OR(IFERROR(VLOOKUP(B226,受限情况!$G$3:$G$30,1,FALSE),0),IFERROR(VLOOKUP(L226,受限情况!$A$3:$A$28,1,FALSE),0),IFERROR(VLOOKUP(M226,受限情况!$A$3:$A$28,1,FALSE),0),IFERROR(VLOOKUP(N226,受限情况!$A$3:$A$28,1,FALSE),0),IFERROR(VLOOKUP(O226,受限情况!$A$3:$A$28,1,FALSE),0))),"受限","不限")</f>
        <v>受限</v>
      </c>
      <c r="Q226" s="122" t="str">
        <f>IFERROR(IF(AND(H226&gt;=VLOOKUP(B226,受限情况!$G$3:$I$28,2,FALSE),H226&lt;=VLOOKUP(B226,受限情况!$G$3:$I$28,3,FALSE))=TRUE,"错误","正确"),"正确")</f>
        <v>正确</v>
      </c>
      <c r="R226" s="124" t="str">
        <f>IF(OR(IFERROR(AND(H226&gt;=VLOOKUP(L226,受限情况!$A$3:$C$28,2,FALSE),H226&lt;=VLOOKUP(L226,受限情况!$A$3:$C$28,3,FALSE)),0),IFERROR(AND(H226&gt;=VLOOKUP(M226,受限情况!$A$3:$C$28,2,FALSE),H226&lt;=VLOOKUP(M226,受限情况!$A$3:$C$28,3,FALSE)),0),IFERROR(AND(H226&gt;=VLOOKUP(N226,受限情况!$A$3:$C$28,2,FALSE),H226&lt;=VLOOKUP(N226,受限情况!$A$3:$C$28,3,FALSE)),0),IFERROR(AND(H226&gt;=VLOOKUP(O226,受限情况!$A$3:$C$28,2,FALSE),H226&lt;=VLOOKUP(O226,受限情况!$A$3:$C$28,3,FALSE)),0))=TRUE,"错误","正确")</f>
        <v>正确</v>
      </c>
      <c r="S226" s="123" t="str">
        <f>IF((IF(ISERROR(VLOOKUP(J226,注销!I:I,1,FALSE)),0,1)+IF(ISERROR(VLOOKUP(J226,注销!J:J,1,FALSE)),0,1))&gt;0,"注销","没有")</f>
        <v>没有</v>
      </c>
      <c r="T226" s="123" t="str">
        <f>IF((IF(ISERROR(VLOOKUP(J226,注销!I:I,1,FALSE)),0,1)+IF(ISERROR(VLOOKUP(J226,注销!J:J,1,FALSE)),0,1))&gt;0,"注销","没有")</f>
        <v>没有</v>
      </c>
      <c r="U226" s="10" t="str">
        <f>IF(IF(ISERROR(VLOOKUP(J226,J$1:J225,1,FALSE)),0,1)+IF(ISERROR(VLOOKUP(J226,K$1:K225,1,FALSE)),0,1),"已有","没有")</f>
        <v>没有</v>
      </c>
      <c r="W226" s="9"/>
      <c r="X226" s="9"/>
      <c r="Y226" s="9"/>
    </row>
    <row r="227" spans="1:25" s="7" customFormat="1">
      <c r="A227" s="126">
        <v>224</v>
      </c>
      <c r="B227" s="126" t="s">
        <v>481</v>
      </c>
      <c r="C227" s="56" t="s">
        <v>1351</v>
      </c>
      <c r="D227" s="42" t="s">
        <v>479</v>
      </c>
      <c r="E227" s="126">
        <v>14</v>
      </c>
      <c r="F227" s="68">
        <v>40993</v>
      </c>
      <c r="G227" s="126" t="s">
        <v>685</v>
      </c>
      <c r="H227" s="68"/>
      <c r="I227" s="18" t="s">
        <v>497</v>
      </c>
      <c r="J227" s="137" t="str">
        <f t="shared" si="24"/>
        <v>国航北京首都-乌兰浩特</v>
      </c>
      <c r="K227" s="124" t="str">
        <f t="shared" si="25"/>
        <v>国航乌兰浩特-北京首都</v>
      </c>
      <c r="L227" s="167" t="str">
        <f t="shared" si="26"/>
        <v>北京首都</v>
      </c>
      <c r="M227" s="167" t="str">
        <f t="shared" si="27"/>
        <v>乌兰浩特</v>
      </c>
      <c r="N227" s="167" t="str">
        <f t="shared" si="28"/>
        <v/>
      </c>
      <c r="O227" s="167" t="str">
        <f t="shared" si="29"/>
        <v/>
      </c>
      <c r="P227" s="167" t="str">
        <f>IF(ISERROR(OR(IFERROR(VLOOKUP(B227,受限情况!$G$3:$G$30,1,FALSE),0),IFERROR(VLOOKUP(L227,受限情况!$A$3:$A$28,1,FALSE),0),IFERROR(VLOOKUP(M227,受限情况!$A$3:$A$28,1,FALSE),0),IFERROR(VLOOKUP(N227,受限情况!$A$3:$A$28,1,FALSE),0),IFERROR(VLOOKUP(O227,受限情况!$A$3:$A$28,1,FALSE),0))),"受限","不限")</f>
        <v>受限</v>
      </c>
      <c r="Q227" s="122" t="str">
        <f>IFERROR(IF(AND(H227&gt;=VLOOKUP(B227,受限情况!$G$3:$I$28,2,FALSE),H227&lt;=VLOOKUP(B227,受限情况!$G$3:$I$28,3,FALSE))=TRUE,"错误","正确"),"正确")</f>
        <v>正确</v>
      </c>
      <c r="R227" s="124" t="str">
        <f>IF(OR(IFERROR(AND(H227&gt;=VLOOKUP(L227,受限情况!$A$3:$C$28,2,FALSE),H227&lt;=VLOOKUP(L227,受限情况!$A$3:$C$28,3,FALSE)),0),IFERROR(AND(H227&gt;=VLOOKUP(M227,受限情况!$A$3:$C$28,2,FALSE),H227&lt;=VLOOKUP(M227,受限情况!$A$3:$C$28,3,FALSE)),0),IFERROR(AND(H227&gt;=VLOOKUP(N227,受限情况!$A$3:$C$28,2,FALSE),H227&lt;=VLOOKUP(N227,受限情况!$A$3:$C$28,3,FALSE)),0),IFERROR(AND(H227&gt;=VLOOKUP(O227,受限情况!$A$3:$C$28,2,FALSE),H227&lt;=VLOOKUP(O227,受限情况!$A$3:$C$28,3,FALSE)),0))=TRUE,"错误","正确")</f>
        <v>正确</v>
      </c>
      <c r="S227" s="123" t="str">
        <f>IF((IF(ISERROR(VLOOKUP(J227,注销!I:I,1,FALSE)),0,1)+IF(ISERROR(VLOOKUP(J227,注销!J:J,1,FALSE)),0,1))&gt;0,"注销","没有")</f>
        <v>没有</v>
      </c>
      <c r="T227" s="123" t="str">
        <f>IF((IF(ISERROR(VLOOKUP(J227,注销!I:I,1,FALSE)),0,1)+IF(ISERROR(VLOOKUP(J227,注销!J:J,1,FALSE)),0,1))&gt;0,"注销","没有")</f>
        <v>没有</v>
      </c>
      <c r="U227" s="10" t="str">
        <f>IF(IF(ISERROR(VLOOKUP(J227,J$1:J226,1,FALSE)),0,1)+IF(ISERROR(VLOOKUP(J227,K$1:K226,1,FALSE)),0,1),"已有","没有")</f>
        <v>已有</v>
      </c>
      <c r="W227" s="9"/>
      <c r="X227" s="9"/>
      <c r="Y227" s="9"/>
    </row>
    <row r="228" spans="1:25" s="7" customFormat="1">
      <c r="A228" s="126">
        <v>225</v>
      </c>
      <c r="B228" s="126" t="s">
        <v>481</v>
      </c>
      <c r="C228" s="56" t="s">
        <v>1346</v>
      </c>
      <c r="D228" s="42" t="s">
        <v>479</v>
      </c>
      <c r="E228" s="126">
        <v>14</v>
      </c>
      <c r="F228" s="68">
        <v>40993</v>
      </c>
      <c r="G228" s="126" t="s">
        <v>685</v>
      </c>
      <c r="H228" s="68"/>
      <c r="I228" s="18" t="s">
        <v>497</v>
      </c>
      <c r="J228" s="137" t="str">
        <f t="shared" si="24"/>
        <v>国航北京首都-锡林浩特</v>
      </c>
      <c r="K228" s="124" t="str">
        <f t="shared" si="25"/>
        <v>国航锡林浩特-北京首都</v>
      </c>
      <c r="L228" s="167" t="str">
        <f t="shared" si="26"/>
        <v>北京首都</v>
      </c>
      <c r="M228" s="167" t="str">
        <f t="shared" si="27"/>
        <v>锡林浩特</v>
      </c>
      <c r="N228" s="167" t="str">
        <f t="shared" si="28"/>
        <v/>
      </c>
      <c r="O228" s="167" t="str">
        <f t="shared" si="29"/>
        <v/>
      </c>
      <c r="P228" s="167" t="str">
        <f>IF(ISERROR(OR(IFERROR(VLOOKUP(B228,受限情况!$G$3:$G$30,1,FALSE),0),IFERROR(VLOOKUP(L228,受限情况!$A$3:$A$28,1,FALSE),0),IFERROR(VLOOKUP(M228,受限情况!$A$3:$A$28,1,FALSE),0),IFERROR(VLOOKUP(N228,受限情况!$A$3:$A$28,1,FALSE),0),IFERROR(VLOOKUP(O228,受限情况!$A$3:$A$28,1,FALSE),0))),"受限","不限")</f>
        <v>受限</v>
      </c>
      <c r="Q228" s="122" t="str">
        <f>IFERROR(IF(AND(H228&gt;=VLOOKUP(B228,受限情况!$G$3:$I$28,2,FALSE),H228&lt;=VLOOKUP(B228,受限情况!$G$3:$I$28,3,FALSE))=TRUE,"错误","正确"),"正确")</f>
        <v>正确</v>
      </c>
      <c r="R228" s="124" t="str">
        <f>IF(OR(IFERROR(AND(H228&gt;=VLOOKUP(L228,受限情况!$A$3:$C$28,2,FALSE),H228&lt;=VLOOKUP(L228,受限情况!$A$3:$C$28,3,FALSE)),0),IFERROR(AND(H228&gt;=VLOOKUP(M228,受限情况!$A$3:$C$28,2,FALSE),H228&lt;=VLOOKUP(M228,受限情况!$A$3:$C$28,3,FALSE)),0),IFERROR(AND(H228&gt;=VLOOKUP(N228,受限情况!$A$3:$C$28,2,FALSE),H228&lt;=VLOOKUP(N228,受限情况!$A$3:$C$28,3,FALSE)),0),IFERROR(AND(H228&gt;=VLOOKUP(O228,受限情况!$A$3:$C$28,2,FALSE),H228&lt;=VLOOKUP(O228,受限情况!$A$3:$C$28,3,FALSE)),0))=TRUE,"错误","正确")</f>
        <v>正确</v>
      </c>
      <c r="S228" s="123" t="str">
        <f>IF((IF(ISERROR(VLOOKUP(J228,注销!I:I,1,FALSE)),0,1)+IF(ISERROR(VLOOKUP(J228,注销!J:J,1,FALSE)),0,1))&gt;0,"注销","没有")</f>
        <v>没有</v>
      </c>
      <c r="T228" s="123" t="str">
        <f>IF((IF(ISERROR(VLOOKUP(J228,注销!I:I,1,FALSE)),0,1)+IF(ISERROR(VLOOKUP(J228,注销!J:J,1,FALSE)),0,1))&gt;0,"注销","没有")</f>
        <v>没有</v>
      </c>
      <c r="U228" s="10" t="str">
        <f>IF(IF(ISERROR(VLOOKUP(J228,J$1:J227,1,FALSE)),0,1)+IF(ISERROR(VLOOKUP(J228,K$1:K227,1,FALSE)),0,1),"已有","没有")</f>
        <v>没有</v>
      </c>
      <c r="W228" s="9"/>
      <c r="X228" s="9"/>
      <c r="Y228" s="9"/>
    </row>
    <row r="229" spans="1:25" s="7" customFormat="1">
      <c r="A229" s="126">
        <v>226</v>
      </c>
      <c r="B229" s="126" t="s">
        <v>481</v>
      </c>
      <c r="C229" s="56" t="s">
        <v>1369</v>
      </c>
      <c r="D229" s="42" t="s">
        <v>479</v>
      </c>
      <c r="E229" s="126">
        <v>42</v>
      </c>
      <c r="F229" s="68">
        <v>40993</v>
      </c>
      <c r="G229" s="126" t="s">
        <v>685</v>
      </c>
      <c r="H229" s="68"/>
      <c r="I229" s="18" t="s">
        <v>497</v>
      </c>
      <c r="J229" s="137" t="str">
        <f t="shared" si="24"/>
        <v>国航北京首都-运城</v>
      </c>
      <c r="K229" s="124" t="str">
        <f t="shared" si="25"/>
        <v>国航运城-北京首都</v>
      </c>
      <c r="L229" s="167" t="str">
        <f t="shared" si="26"/>
        <v>北京首都</v>
      </c>
      <c r="M229" s="167" t="str">
        <f t="shared" si="27"/>
        <v>运城</v>
      </c>
      <c r="N229" s="167" t="str">
        <f t="shared" si="28"/>
        <v/>
      </c>
      <c r="O229" s="167" t="str">
        <f t="shared" si="29"/>
        <v/>
      </c>
      <c r="P229" s="167" t="str">
        <f>IF(ISERROR(OR(IFERROR(VLOOKUP(B229,受限情况!$G$3:$G$30,1,FALSE),0),IFERROR(VLOOKUP(L229,受限情况!$A$3:$A$28,1,FALSE),0),IFERROR(VLOOKUP(M229,受限情况!$A$3:$A$28,1,FALSE),0),IFERROR(VLOOKUP(N229,受限情况!$A$3:$A$28,1,FALSE),0),IFERROR(VLOOKUP(O229,受限情况!$A$3:$A$28,1,FALSE),0))),"受限","不限")</f>
        <v>受限</v>
      </c>
      <c r="Q229" s="122" t="str">
        <f>IFERROR(IF(AND(H229&gt;=VLOOKUP(B229,受限情况!$G$3:$I$28,2,FALSE),H229&lt;=VLOOKUP(B229,受限情况!$G$3:$I$28,3,FALSE))=TRUE,"错误","正确"),"正确")</f>
        <v>正确</v>
      </c>
      <c r="R229" s="124" t="str">
        <f>IF(OR(IFERROR(AND(H229&gt;=VLOOKUP(L229,受限情况!$A$3:$C$28,2,FALSE),H229&lt;=VLOOKUP(L229,受限情况!$A$3:$C$28,3,FALSE)),0),IFERROR(AND(H229&gt;=VLOOKUP(M229,受限情况!$A$3:$C$28,2,FALSE),H229&lt;=VLOOKUP(M229,受限情况!$A$3:$C$28,3,FALSE)),0),IFERROR(AND(H229&gt;=VLOOKUP(N229,受限情况!$A$3:$C$28,2,FALSE),H229&lt;=VLOOKUP(N229,受限情况!$A$3:$C$28,3,FALSE)),0),IFERROR(AND(H229&gt;=VLOOKUP(O229,受限情况!$A$3:$C$28,2,FALSE),H229&lt;=VLOOKUP(O229,受限情况!$A$3:$C$28,3,FALSE)),0))=TRUE,"错误","正确")</f>
        <v>正确</v>
      </c>
      <c r="S229" s="123" t="str">
        <f>IF((IF(ISERROR(VLOOKUP(J229,注销!I:I,1,FALSE)),0,1)+IF(ISERROR(VLOOKUP(J229,注销!J:J,1,FALSE)),0,1))&gt;0,"注销","没有")</f>
        <v>没有</v>
      </c>
      <c r="T229" s="123" t="str">
        <f>IF((IF(ISERROR(VLOOKUP(J229,注销!I:I,1,FALSE)),0,1)+IF(ISERROR(VLOOKUP(J229,注销!J:J,1,FALSE)),0,1))&gt;0,"注销","没有")</f>
        <v>没有</v>
      </c>
      <c r="U229" s="10" t="str">
        <f>IF(IF(ISERROR(VLOOKUP(J229,J$1:J228,1,FALSE)),0,1)+IF(ISERROR(VLOOKUP(J229,K$1:K228,1,FALSE)),0,1),"已有","没有")</f>
        <v>没有</v>
      </c>
      <c r="W229" s="9"/>
      <c r="X229" s="9"/>
      <c r="Y229" s="9"/>
    </row>
    <row r="230" spans="1:25" s="7" customFormat="1">
      <c r="A230" s="126">
        <v>227</v>
      </c>
      <c r="B230" s="126" t="s">
        <v>481</v>
      </c>
      <c r="C230" s="56" t="s">
        <v>1355</v>
      </c>
      <c r="D230" s="42" t="s">
        <v>479</v>
      </c>
      <c r="E230" s="126">
        <v>14</v>
      </c>
      <c r="F230" s="68">
        <v>40993</v>
      </c>
      <c r="G230" s="126" t="s">
        <v>685</v>
      </c>
      <c r="H230" s="68"/>
      <c r="I230" s="18" t="s">
        <v>497</v>
      </c>
      <c r="J230" s="137" t="str">
        <f t="shared" si="24"/>
        <v>国航北京首都-大同</v>
      </c>
      <c r="K230" s="124" t="str">
        <f t="shared" si="25"/>
        <v>国航大同-北京首都</v>
      </c>
      <c r="L230" s="167" t="str">
        <f t="shared" si="26"/>
        <v>北京首都</v>
      </c>
      <c r="M230" s="167" t="str">
        <f t="shared" si="27"/>
        <v>大同</v>
      </c>
      <c r="N230" s="167" t="str">
        <f t="shared" si="28"/>
        <v/>
      </c>
      <c r="O230" s="167" t="str">
        <f t="shared" si="29"/>
        <v/>
      </c>
      <c r="P230" s="167" t="str">
        <f>IF(ISERROR(OR(IFERROR(VLOOKUP(B230,受限情况!$G$3:$G$30,1,FALSE),0),IFERROR(VLOOKUP(L230,受限情况!$A$3:$A$28,1,FALSE),0),IFERROR(VLOOKUP(M230,受限情况!$A$3:$A$28,1,FALSE),0),IFERROR(VLOOKUP(N230,受限情况!$A$3:$A$28,1,FALSE),0),IFERROR(VLOOKUP(O230,受限情况!$A$3:$A$28,1,FALSE),0))),"受限","不限")</f>
        <v>受限</v>
      </c>
      <c r="Q230" s="122" t="str">
        <f>IFERROR(IF(AND(H230&gt;=VLOOKUP(B230,受限情况!$G$3:$I$28,2,FALSE),H230&lt;=VLOOKUP(B230,受限情况!$G$3:$I$28,3,FALSE))=TRUE,"错误","正确"),"正确")</f>
        <v>正确</v>
      </c>
      <c r="R230" s="124" t="str">
        <f>IF(OR(IFERROR(AND(H230&gt;=VLOOKUP(L230,受限情况!$A$3:$C$28,2,FALSE),H230&lt;=VLOOKUP(L230,受限情况!$A$3:$C$28,3,FALSE)),0),IFERROR(AND(H230&gt;=VLOOKUP(M230,受限情况!$A$3:$C$28,2,FALSE),H230&lt;=VLOOKUP(M230,受限情况!$A$3:$C$28,3,FALSE)),0),IFERROR(AND(H230&gt;=VLOOKUP(N230,受限情况!$A$3:$C$28,2,FALSE),H230&lt;=VLOOKUP(N230,受限情况!$A$3:$C$28,3,FALSE)),0),IFERROR(AND(H230&gt;=VLOOKUP(O230,受限情况!$A$3:$C$28,2,FALSE),H230&lt;=VLOOKUP(O230,受限情况!$A$3:$C$28,3,FALSE)),0))=TRUE,"错误","正确")</f>
        <v>正确</v>
      </c>
      <c r="S230" s="123" t="str">
        <f>IF((IF(ISERROR(VLOOKUP(J230,注销!I:I,1,FALSE)),0,1)+IF(ISERROR(VLOOKUP(J230,注销!J:J,1,FALSE)),0,1))&gt;0,"注销","没有")</f>
        <v>没有</v>
      </c>
      <c r="T230" s="123" t="str">
        <f>IF((IF(ISERROR(VLOOKUP(J230,注销!I:I,1,FALSE)),0,1)+IF(ISERROR(VLOOKUP(J230,注销!J:J,1,FALSE)),0,1))&gt;0,"注销","没有")</f>
        <v>没有</v>
      </c>
      <c r="U230" s="10" t="str">
        <f>IF(IF(ISERROR(VLOOKUP(J230,J$1:J229,1,FALSE)),0,1)+IF(ISERROR(VLOOKUP(J230,K$1:K229,1,FALSE)),0,1),"已有","没有")</f>
        <v>没有</v>
      </c>
      <c r="W230" s="9"/>
      <c r="X230" s="9"/>
      <c r="Y230" s="9"/>
    </row>
    <row r="231" spans="1:25" s="7" customFormat="1">
      <c r="A231" s="126">
        <v>228</v>
      </c>
      <c r="B231" s="126" t="s">
        <v>481</v>
      </c>
      <c r="C231" s="56" t="s">
        <v>1343</v>
      </c>
      <c r="D231" s="42" t="s">
        <v>479</v>
      </c>
      <c r="E231" s="126">
        <v>14</v>
      </c>
      <c r="F231" s="68">
        <v>40993</v>
      </c>
      <c r="G231" s="126" t="s">
        <v>685</v>
      </c>
      <c r="H231" s="68"/>
      <c r="I231" s="18" t="s">
        <v>497</v>
      </c>
      <c r="J231" s="137" t="str">
        <f t="shared" si="24"/>
        <v>国航北京首都-太原</v>
      </c>
      <c r="K231" s="124" t="str">
        <f t="shared" si="25"/>
        <v>国航太原-北京首都</v>
      </c>
      <c r="L231" s="167" t="str">
        <f t="shared" si="26"/>
        <v>北京首都</v>
      </c>
      <c r="M231" s="167" t="str">
        <f t="shared" si="27"/>
        <v>太原</v>
      </c>
      <c r="N231" s="167" t="str">
        <f t="shared" si="28"/>
        <v/>
      </c>
      <c r="O231" s="167" t="str">
        <f t="shared" si="29"/>
        <v/>
      </c>
      <c r="P231" s="167" t="str">
        <f>IF(ISERROR(OR(IFERROR(VLOOKUP(B231,受限情况!$G$3:$G$30,1,FALSE),0),IFERROR(VLOOKUP(L231,受限情况!$A$3:$A$28,1,FALSE),0),IFERROR(VLOOKUP(M231,受限情况!$A$3:$A$28,1,FALSE),0),IFERROR(VLOOKUP(N231,受限情况!$A$3:$A$28,1,FALSE),0),IFERROR(VLOOKUP(O231,受限情况!$A$3:$A$28,1,FALSE),0))),"受限","不限")</f>
        <v>受限</v>
      </c>
      <c r="Q231" s="122" t="str">
        <f>IFERROR(IF(AND(H231&gt;=VLOOKUP(B231,受限情况!$G$3:$I$28,2,FALSE),H231&lt;=VLOOKUP(B231,受限情况!$G$3:$I$28,3,FALSE))=TRUE,"错误","正确"),"正确")</f>
        <v>正确</v>
      </c>
      <c r="R231" s="124" t="str">
        <f>IF(OR(IFERROR(AND(H231&gt;=VLOOKUP(L231,受限情况!$A$3:$C$28,2,FALSE),H231&lt;=VLOOKUP(L231,受限情况!$A$3:$C$28,3,FALSE)),0),IFERROR(AND(H231&gt;=VLOOKUP(M231,受限情况!$A$3:$C$28,2,FALSE),H231&lt;=VLOOKUP(M231,受限情况!$A$3:$C$28,3,FALSE)),0),IFERROR(AND(H231&gt;=VLOOKUP(N231,受限情况!$A$3:$C$28,2,FALSE),H231&lt;=VLOOKUP(N231,受限情况!$A$3:$C$28,3,FALSE)),0),IFERROR(AND(H231&gt;=VLOOKUP(O231,受限情况!$A$3:$C$28,2,FALSE),H231&lt;=VLOOKUP(O231,受限情况!$A$3:$C$28,3,FALSE)),0))=TRUE,"错误","正确")</f>
        <v>正确</v>
      </c>
      <c r="S231" s="123" t="str">
        <f>IF((IF(ISERROR(VLOOKUP(J231,注销!I:I,1,FALSE)),0,1)+IF(ISERROR(VLOOKUP(J231,注销!J:J,1,FALSE)),0,1))&gt;0,"注销","没有")</f>
        <v>没有</v>
      </c>
      <c r="T231" s="123" t="str">
        <f>IF((IF(ISERROR(VLOOKUP(J231,注销!I:I,1,FALSE)),0,1)+IF(ISERROR(VLOOKUP(J231,注销!J:J,1,FALSE)),0,1))&gt;0,"注销","没有")</f>
        <v>没有</v>
      </c>
      <c r="U231" s="10" t="str">
        <f>IF(IF(ISERROR(VLOOKUP(J231,J$1:J230,1,FALSE)),0,1)+IF(ISERROR(VLOOKUP(J231,K$1:K230,1,FALSE)),0,1),"已有","没有")</f>
        <v>没有</v>
      </c>
      <c r="W231" s="9"/>
      <c r="X231" s="9"/>
      <c r="Y231" s="9"/>
    </row>
    <row r="232" spans="1:25" s="7" customFormat="1">
      <c r="A232" s="126">
        <v>229</v>
      </c>
      <c r="B232" s="126" t="s">
        <v>481</v>
      </c>
      <c r="C232" s="56" t="s">
        <v>500</v>
      </c>
      <c r="D232" s="42" t="s">
        <v>479</v>
      </c>
      <c r="E232" s="126">
        <v>28</v>
      </c>
      <c r="F232" s="68">
        <v>40993</v>
      </c>
      <c r="G232" s="126" t="s">
        <v>685</v>
      </c>
      <c r="H232" s="68"/>
      <c r="I232" s="18" t="s">
        <v>497</v>
      </c>
      <c r="J232" s="137" t="str">
        <f t="shared" si="24"/>
        <v>国航呼和浩特-海拉尔</v>
      </c>
      <c r="K232" s="124" t="str">
        <f t="shared" si="25"/>
        <v>国航海拉尔-呼和浩特</v>
      </c>
      <c r="L232" s="167" t="str">
        <f t="shared" si="26"/>
        <v>呼和浩特</v>
      </c>
      <c r="M232" s="167" t="str">
        <f t="shared" si="27"/>
        <v>海拉尔</v>
      </c>
      <c r="N232" s="167" t="str">
        <f t="shared" si="28"/>
        <v/>
      </c>
      <c r="O232" s="167" t="str">
        <f t="shared" si="29"/>
        <v/>
      </c>
      <c r="P232" s="167" t="str">
        <f>IF(ISERROR(OR(IFERROR(VLOOKUP(B232,受限情况!$G$3:$G$30,1,FALSE),0),IFERROR(VLOOKUP(L232,受限情况!$A$3:$A$28,1,FALSE),0),IFERROR(VLOOKUP(M232,受限情况!$A$3:$A$28,1,FALSE),0),IFERROR(VLOOKUP(N232,受限情况!$A$3:$A$28,1,FALSE),0),IFERROR(VLOOKUP(O232,受限情况!$A$3:$A$28,1,FALSE),0))),"受限","不限")</f>
        <v>不限</v>
      </c>
      <c r="Q232" s="122" t="str">
        <f>IFERROR(IF(AND(H232&gt;=VLOOKUP(B232,受限情况!$G$3:$I$28,2,FALSE),H232&lt;=VLOOKUP(B232,受限情况!$G$3:$I$28,3,FALSE))=TRUE,"错误","正确"),"正确")</f>
        <v>正确</v>
      </c>
      <c r="R232" s="124" t="str">
        <f>IF(OR(IFERROR(AND(H232&gt;=VLOOKUP(L232,受限情况!$A$3:$C$28,2,FALSE),H232&lt;=VLOOKUP(L232,受限情况!$A$3:$C$28,3,FALSE)),0),IFERROR(AND(H232&gt;=VLOOKUP(M232,受限情况!$A$3:$C$28,2,FALSE),H232&lt;=VLOOKUP(M232,受限情况!$A$3:$C$28,3,FALSE)),0),IFERROR(AND(H232&gt;=VLOOKUP(N232,受限情况!$A$3:$C$28,2,FALSE),H232&lt;=VLOOKUP(N232,受限情况!$A$3:$C$28,3,FALSE)),0),IFERROR(AND(H232&gt;=VLOOKUP(O232,受限情况!$A$3:$C$28,2,FALSE),H232&lt;=VLOOKUP(O232,受限情况!$A$3:$C$28,3,FALSE)),0))=TRUE,"错误","正确")</f>
        <v>正确</v>
      </c>
      <c r="S232" s="123" t="str">
        <f>IF((IF(ISERROR(VLOOKUP(J232,注销!I:I,1,FALSE)),0,1)+IF(ISERROR(VLOOKUP(J232,注销!J:J,1,FALSE)),0,1))&gt;0,"注销","没有")</f>
        <v>没有</v>
      </c>
      <c r="T232" s="123" t="str">
        <f>IF((IF(ISERROR(VLOOKUP(J232,注销!I:I,1,FALSE)),0,1)+IF(ISERROR(VLOOKUP(J232,注销!J:J,1,FALSE)),0,1))&gt;0,"注销","没有")</f>
        <v>没有</v>
      </c>
      <c r="U232" s="10" t="str">
        <f>IF(IF(ISERROR(VLOOKUP(J232,J$1:J231,1,FALSE)),0,1)+IF(ISERROR(VLOOKUP(J232,K$1:K231,1,FALSE)),0,1),"已有","没有")</f>
        <v>没有</v>
      </c>
      <c r="W232" s="9"/>
      <c r="X232" s="9"/>
      <c r="Y232" s="9"/>
    </row>
    <row r="233" spans="1:25" s="7" customFormat="1">
      <c r="A233" s="126">
        <v>230</v>
      </c>
      <c r="B233" s="126" t="s">
        <v>481</v>
      </c>
      <c r="C233" s="56" t="s">
        <v>55</v>
      </c>
      <c r="D233" s="42" t="s">
        <v>479</v>
      </c>
      <c r="E233" s="126">
        <v>14</v>
      </c>
      <c r="F233" s="68">
        <v>40993</v>
      </c>
      <c r="G233" s="126" t="s">
        <v>685</v>
      </c>
      <c r="H233" s="68"/>
      <c r="I233" s="18" t="s">
        <v>497</v>
      </c>
      <c r="J233" s="137" t="str">
        <f t="shared" si="24"/>
        <v>国航呼和浩特-通辽</v>
      </c>
      <c r="K233" s="124" t="str">
        <f t="shared" si="25"/>
        <v>国航通辽-呼和浩特</v>
      </c>
      <c r="L233" s="167" t="str">
        <f t="shared" si="26"/>
        <v>呼和浩特</v>
      </c>
      <c r="M233" s="167" t="str">
        <f t="shared" si="27"/>
        <v>通辽</v>
      </c>
      <c r="N233" s="167" t="str">
        <f t="shared" si="28"/>
        <v/>
      </c>
      <c r="O233" s="167" t="str">
        <f t="shared" si="29"/>
        <v/>
      </c>
      <c r="P233" s="167" t="str">
        <f>IF(ISERROR(OR(IFERROR(VLOOKUP(B233,受限情况!$G$3:$G$30,1,FALSE),0),IFERROR(VLOOKUP(L233,受限情况!$A$3:$A$28,1,FALSE),0),IFERROR(VLOOKUP(M233,受限情况!$A$3:$A$28,1,FALSE),0),IFERROR(VLOOKUP(N233,受限情况!$A$3:$A$28,1,FALSE),0),IFERROR(VLOOKUP(O233,受限情况!$A$3:$A$28,1,FALSE),0))),"受限","不限")</f>
        <v>不限</v>
      </c>
      <c r="Q233" s="122" t="str">
        <f>IFERROR(IF(AND(H233&gt;=VLOOKUP(B233,受限情况!$G$3:$I$28,2,FALSE),H233&lt;=VLOOKUP(B233,受限情况!$G$3:$I$28,3,FALSE))=TRUE,"错误","正确"),"正确")</f>
        <v>正确</v>
      </c>
      <c r="R233" s="124" t="str">
        <f>IF(OR(IFERROR(AND(H233&gt;=VLOOKUP(L233,受限情况!$A$3:$C$28,2,FALSE),H233&lt;=VLOOKUP(L233,受限情况!$A$3:$C$28,3,FALSE)),0),IFERROR(AND(H233&gt;=VLOOKUP(M233,受限情况!$A$3:$C$28,2,FALSE),H233&lt;=VLOOKUP(M233,受限情况!$A$3:$C$28,3,FALSE)),0),IFERROR(AND(H233&gt;=VLOOKUP(N233,受限情况!$A$3:$C$28,2,FALSE),H233&lt;=VLOOKUP(N233,受限情况!$A$3:$C$28,3,FALSE)),0),IFERROR(AND(H233&gt;=VLOOKUP(O233,受限情况!$A$3:$C$28,2,FALSE),H233&lt;=VLOOKUP(O233,受限情况!$A$3:$C$28,3,FALSE)),0))=TRUE,"错误","正确")</f>
        <v>正确</v>
      </c>
      <c r="S233" s="123" t="str">
        <f>IF((IF(ISERROR(VLOOKUP(J233,注销!I:I,1,FALSE)),0,1)+IF(ISERROR(VLOOKUP(J233,注销!J:J,1,FALSE)),0,1))&gt;0,"注销","没有")</f>
        <v>没有</v>
      </c>
      <c r="T233" s="123" t="str">
        <f>IF((IF(ISERROR(VLOOKUP(J233,注销!I:I,1,FALSE)),0,1)+IF(ISERROR(VLOOKUP(J233,注销!J:J,1,FALSE)),0,1))&gt;0,"注销","没有")</f>
        <v>没有</v>
      </c>
      <c r="U233" s="10" t="str">
        <f>IF(IF(ISERROR(VLOOKUP(J233,J$1:J232,1,FALSE)),0,1)+IF(ISERROR(VLOOKUP(J233,K$1:K232,1,FALSE)),0,1),"已有","没有")</f>
        <v>没有</v>
      </c>
      <c r="W233" s="9"/>
      <c r="X233" s="9"/>
      <c r="Y233" s="9"/>
    </row>
    <row r="234" spans="1:25" s="7" customFormat="1">
      <c r="A234" s="126">
        <v>231</v>
      </c>
      <c r="B234" s="126" t="s">
        <v>481</v>
      </c>
      <c r="C234" s="56" t="s">
        <v>314</v>
      </c>
      <c r="D234" s="42" t="s">
        <v>479</v>
      </c>
      <c r="E234" s="126">
        <v>14</v>
      </c>
      <c r="F234" s="68">
        <v>40993</v>
      </c>
      <c r="G234" s="126" t="s">
        <v>685</v>
      </c>
      <c r="H234" s="68"/>
      <c r="I234" s="18" t="s">
        <v>497</v>
      </c>
      <c r="J234" s="137" t="str">
        <f t="shared" si="24"/>
        <v>国航呼和浩特-武汉</v>
      </c>
      <c r="K234" s="124" t="str">
        <f t="shared" si="25"/>
        <v>国航武汉-呼和浩特</v>
      </c>
      <c r="L234" s="167" t="str">
        <f t="shared" si="26"/>
        <v>呼和浩特</v>
      </c>
      <c r="M234" s="167" t="str">
        <f t="shared" si="27"/>
        <v>武汉</v>
      </c>
      <c r="N234" s="167" t="str">
        <f t="shared" si="28"/>
        <v/>
      </c>
      <c r="O234" s="167" t="str">
        <f t="shared" si="29"/>
        <v/>
      </c>
      <c r="P234" s="167" t="str">
        <f>IF(ISERROR(OR(IFERROR(VLOOKUP(B234,受限情况!$G$3:$G$30,1,FALSE),0),IFERROR(VLOOKUP(L234,受限情况!$A$3:$A$28,1,FALSE),0),IFERROR(VLOOKUP(M234,受限情况!$A$3:$A$28,1,FALSE),0),IFERROR(VLOOKUP(N234,受限情况!$A$3:$A$28,1,FALSE),0),IFERROR(VLOOKUP(O234,受限情况!$A$3:$A$28,1,FALSE),0))),"受限","不限")</f>
        <v>不限</v>
      </c>
      <c r="Q234" s="122" t="str">
        <f>IFERROR(IF(AND(H234&gt;=VLOOKUP(B234,受限情况!$G$3:$I$28,2,FALSE),H234&lt;=VLOOKUP(B234,受限情况!$G$3:$I$28,3,FALSE))=TRUE,"错误","正确"),"正确")</f>
        <v>正确</v>
      </c>
      <c r="R234" s="124" t="str">
        <f>IF(OR(IFERROR(AND(H234&gt;=VLOOKUP(L234,受限情况!$A$3:$C$28,2,FALSE),H234&lt;=VLOOKUP(L234,受限情况!$A$3:$C$28,3,FALSE)),0),IFERROR(AND(H234&gt;=VLOOKUP(M234,受限情况!$A$3:$C$28,2,FALSE),H234&lt;=VLOOKUP(M234,受限情况!$A$3:$C$28,3,FALSE)),0),IFERROR(AND(H234&gt;=VLOOKUP(N234,受限情况!$A$3:$C$28,2,FALSE),H234&lt;=VLOOKUP(N234,受限情况!$A$3:$C$28,3,FALSE)),0),IFERROR(AND(H234&gt;=VLOOKUP(O234,受限情况!$A$3:$C$28,2,FALSE),H234&lt;=VLOOKUP(O234,受限情况!$A$3:$C$28,3,FALSE)),0))=TRUE,"错误","正确")</f>
        <v>正确</v>
      </c>
      <c r="S234" s="123" t="str">
        <f>IF((IF(ISERROR(VLOOKUP(J234,注销!I:I,1,FALSE)),0,1)+IF(ISERROR(VLOOKUP(J234,注销!J:J,1,FALSE)),0,1))&gt;0,"注销","没有")</f>
        <v>注销</v>
      </c>
      <c r="T234" s="123" t="str">
        <f>IF((IF(ISERROR(VLOOKUP(J234,注销!I:I,1,FALSE)),0,1)+IF(ISERROR(VLOOKUP(J234,注销!J:J,1,FALSE)),0,1))&gt;0,"注销","没有")</f>
        <v>注销</v>
      </c>
      <c r="U234" s="10" t="str">
        <f>IF(IF(ISERROR(VLOOKUP(J234,J$1:J233,1,FALSE)),0,1)+IF(ISERROR(VLOOKUP(J234,K$1:K233,1,FALSE)),0,1),"已有","没有")</f>
        <v>没有</v>
      </c>
      <c r="W234" s="9"/>
      <c r="X234" s="9"/>
      <c r="Y234" s="9"/>
    </row>
    <row r="235" spans="1:25" s="7" customFormat="1">
      <c r="A235" s="126">
        <v>232</v>
      </c>
      <c r="B235" s="126" t="s">
        <v>481</v>
      </c>
      <c r="C235" s="56" t="s">
        <v>529</v>
      </c>
      <c r="D235" s="42" t="s">
        <v>479</v>
      </c>
      <c r="E235" s="126">
        <v>14</v>
      </c>
      <c r="F235" s="68">
        <v>40993</v>
      </c>
      <c r="G235" s="126" t="s">
        <v>685</v>
      </c>
      <c r="H235" s="68"/>
      <c r="I235" s="18" t="s">
        <v>497</v>
      </c>
      <c r="J235" s="137" t="str">
        <f t="shared" si="24"/>
        <v>国航天津-长沙-昆明</v>
      </c>
      <c r="K235" s="124" t="str">
        <f t="shared" si="25"/>
        <v>国航昆明-长沙-天津</v>
      </c>
      <c r="L235" s="167" t="str">
        <f t="shared" si="26"/>
        <v>天津</v>
      </c>
      <c r="M235" s="167" t="str">
        <f t="shared" si="27"/>
        <v>长沙</v>
      </c>
      <c r="N235" s="167" t="str">
        <f t="shared" si="28"/>
        <v>昆明</v>
      </c>
      <c r="O235" s="167" t="str">
        <f t="shared" si="29"/>
        <v/>
      </c>
      <c r="P235" s="167" t="str">
        <f>IF(ISERROR(OR(IFERROR(VLOOKUP(B235,受限情况!$G$3:$G$30,1,FALSE),0),IFERROR(VLOOKUP(L235,受限情况!$A$3:$A$28,1,FALSE),0),IFERROR(VLOOKUP(M235,受限情况!$A$3:$A$28,1,FALSE),0),IFERROR(VLOOKUP(N235,受限情况!$A$3:$A$28,1,FALSE),0),IFERROR(VLOOKUP(O235,受限情况!$A$3:$A$28,1,FALSE),0))),"受限","不限")</f>
        <v>不限</v>
      </c>
      <c r="Q235" s="122" t="str">
        <f>IFERROR(IF(AND(H235&gt;=VLOOKUP(B235,受限情况!$G$3:$I$28,2,FALSE),H235&lt;=VLOOKUP(B235,受限情况!$G$3:$I$28,3,FALSE))=TRUE,"错误","正确"),"正确")</f>
        <v>正确</v>
      </c>
      <c r="R235" s="124" t="str">
        <f>IF(OR(IFERROR(AND(H235&gt;=VLOOKUP(L235,受限情况!$A$3:$C$28,2,FALSE),H235&lt;=VLOOKUP(L235,受限情况!$A$3:$C$28,3,FALSE)),0),IFERROR(AND(H235&gt;=VLOOKUP(M235,受限情况!$A$3:$C$28,2,FALSE),H235&lt;=VLOOKUP(M235,受限情况!$A$3:$C$28,3,FALSE)),0),IFERROR(AND(H235&gt;=VLOOKUP(N235,受限情况!$A$3:$C$28,2,FALSE),H235&lt;=VLOOKUP(N235,受限情况!$A$3:$C$28,3,FALSE)),0),IFERROR(AND(H235&gt;=VLOOKUP(O235,受限情况!$A$3:$C$28,2,FALSE),H235&lt;=VLOOKUP(O235,受限情况!$A$3:$C$28,3,FALSE)),0))=TRUE,"错误","正确")</f>
        <v>正确</v>
      </c>
      <c r="S235" s="123" t="str">
        <f>IF((IF(ISERROR(VLOOKUP(J235,注销!I:I,1,FALSE)),0,1)+IF(ISERROR(VLOOKUP(J235,注销!J:J,1,FALSE)),0,1))&gt;0,"注销","没有")</f>
        <v>注销</v>
      </c>
      <c r="T235" s="123" t="str">
        <f>IF((IF(ISERROR(VLOOKUP(J235,注销!I:I,1,FALSE)),0,1)+IF(ISERROR(VLOOKUP(J235,注销!J:J,1,FALSE)),0,1))&gt;0,"注销","没有")</f>
        <v>注销</v>
      </c>
      <c r="U235" s="10" t="str">
        <f>IF(IF(ISERROR(VLOOKUP(J235,J$1:J234,1,FALSE)),0,1)+IF(ISERROR(VLOOKUP(J235,K$1:K234,1,FALSE)),0,1),"已有","没有")</f>
        <v>已有</v>
      </c>
      <c r="W235" s="9"/>
      <c r="X235" s="9"/>
      <c r="Y235" s="9"/>
    </row>
    <row r="236" spans="1:25" s="7" customFormat="1">
      <c r="A236" s="126">
        <v>233</v>
      </c>
      <c r="B236" s="126" t="s">
        <v>481</v>
      </c>
      <c r="C236" s="56" t="s">
        <v>521</v>
      </c>
      <c r="D236" s="42" t="s">
        <v>479</v>
      </c>
      <c r="E236" s="126">
        <v>14</v>
      </c>
      <c r="F236" s="68">
        <v>40993</v>
      </c>
      <c r="G236" s="126" t="s">
        <v>685</v>
      </c>
      <c r="H236" s="68"/>
      <c r="I236" s="18" t="s">
        <v>497</v>
      </c>
      <c r="J236" s="137" t="str">
        <f t="shared" si="24"/>
        <v>国航天津-海拉尔</v>
      </c>
      <c r="K236" s="124" t="str">
        <f t="shared" si="25"/>
        <v>国航海拉尔-天津</v>
      </c>
      <c r="L236" s="167" t="str">
        <f t="shared" si="26"/>
        <v>天津</v>
      </c>
      <c r="M236" s="167" t="str">
        <f t="shared" si="27"/>
        <v>海拉尔</v>
      </c>
      <c r="N236" s="167" t="str">
        <f t="shared" si="28"/>
        <v/>
      </c>
      <c r="O236" s="167" t="str">
        <f t="shared" si="29"/>
        <v/>
      </c>
      <c r="P236" s="167" t="str">
        <f>IF(ISERROR(OR(IFERROR(VLOOKUP(B236,受限情况!$G$3:$G$30,1,FALSE),0),IFERROR(VLOOKUP(L236,受限情况!$A$3:$A$28,1,FALSE),0),IFERROR(VLOOKUP(M236,受限情况!$A$3:$A$28,1,FALSE),0),IFERROR(VLOOKUP(N236,受限情况!$A$3:$A$28,1,FALSE),0),IFERROR(VLOOKUP(O236,受限情况!$A$3:$A$28,1,FALSE),0))),"受限","不限")</f>
        <v>不限</v>
      </c>
      <c r="Q236" s="122" t="str">
        <f>IFERROR(IF(AND(H236&gt;=VLOOKUP(B236,受限情况!$G$3:$I$28,2,FALSE),H236&lt;=VLOOKUP(B236,受限情况!$G$3:$I$28,3,FALSE))=TRUE,"错误","正确"),"正确")</f>
        <v>正确</v>
      </c>
      <c r="R236" s="124" t="str">
        <f>IF(OR(IFERROR(AND(H236&gt;=VLOOKUP(L236,受限情况!$A$3:$C$28,2,FALSE),H236&lt;=VLOOKUP(L236,受限情况!$A$3:$C$28,3,FALSE)),0),IFERROR(AND(H236&gt;=VLOOKUP(M236,受限情况!$A$3:$C$28,2,FALSE),H236&lt;=VLOOKUP(M236,受限情况!$A$3:$C$28,3,FALSE)),0),IFERROR(AND(H236&gt;=VLOOKUP(N236,受限情况!$A$3:$C$28,2,FALSE),H236&lt;=VLOOKUP(N236,受限情况!$A$3:$C$28,3,FALSE)),0),IFERROR(AND(H236&gt;=VLOOKUP(O236,受限情况!$A$3:$C$28,2,FALSE),H236&lt;=VLOOKUP(O236,受限情况!$A$3:$C$28,3,FALSE)),0))=TRUE,"错误","正确")</f>
        <v>正确</v>
      </c>
      <c r="S236" s="123" t="str">
        <f>IF((IF(ISERROR(VLOOKUP(J236,注销!I:I,1,FALSE)),0,1)+IF(ISERROR(VLOOKUP(J236,注销!J:J,1,FALSE)),0,1))&gt;0,"注销","没有")</f>
        <v>没有</v>
      </c>
      <c r="T236" s="123" t="str">
        <f>IF((IF(ISERROR(VLOOKUP(J236,注销!I:I,1,FALSE)),0,1)+IF(ISERROR(VLOOKUP(J236,注销!J:J,1,FALSE)),0,1))&gt;0,"注销","没有")</f>
        <v>没有</v>
      </c>
      <c r="U236" s="10" t="str">
        <f>IF(IF(ISERROR(VLOOKUP(J236,J$1:J235,1,FALSE)),0,1)+IF(ISERROR(VLOOKUP(J236,K$1:K235,1,FALSE)),0,1),"已有","没有")</f>
        <v>已有</v>
      </c>
      <c r="W236" s="9"/>
      <c r="X236" s="9"/>
      <c r="Y236" s="9"/>
    </row>
    <row r="237" spans="1:25" s="7" customFormat="1">
      <c r="A237" s="126">
        <v>234</v>
      </c>
      <c r="B237" s="126" t="s">
        <v>481</v>
      </c>
      <c r="C237" s="56" t="s">
        <v>520</v>
      </c>
      <c r="D237" s="42" t="s">
        <v>479</v>
      </c>
      <c r="E237" s="126">
        <v>14</v>
      </c>
      <c r="F237" s="68">
        <v>40993</v>
      </c>
      <c r="G237" s="126" t="s">
        <v>685</v>
      </c>
      <c r="H237" s="68"/>
      <c r="I237" s="18" t="s">
        <v>497</v>
      </c>
      <c r="J237" s="137" t="str">
        <f t="shared" si="24"/>
        <v>国航天津-昆明</v>
      </c>
      <c r="K237" s="124" t="str">
        <f t="shared" si="25"/>
        <v>国航昆明-天津</v>
      </c>
      <c r="L237" s="167" t="str">
        <f t="shared" si="26"/>
        <v>天津</v>
      </c>
      <c r="M237" s="167" t="str">
        <f t="shared" si="27"/>
        <v>昆明</v>
      </c>
      <c r="N237" s="167" t="str">
        <f t="shared" si="28"/>
        <v/>
      </c>
      <c r="O237" s="167" t="str">
        <f t="shared" si="29"/>
        <v/>
      </c>
      <c r="P237" s="167" t="str">
        <f>IF(ISERROR(OR(IFERROR(VLOOKUP(B237,受限情况!$G$3:$G$30,1,FALSE),0),IFERROR(VLOOKUP(L237,受限情况!$A$3:$A$28,1,FALSE),0),IFERROR(VLOOKUP(M237,受限情况!$A$3:$A$28,1,FALSE),0),IFERROR(VLOOKUP(N237,受限情况!$A$3:$A$28,1,FALSE),0),IFERROR(VLOOKUP(O237,受限情况!$A$3:$A$28,1,FALSE),0))),"受限","不限")</f>
        <v>不限</v>
      </c>
      <c r="Q237" s="122" t="str">
        <f>IFERROR(IF(AND(H237&gt;=VLOOKUP(B237,受限情况!$G$3:$I$28,2,FALSE),H237&lt;=VLOOKUP(B237,受限情况!$G$3:$I$28,3,FALSE))=TRUE,"错误","正确"),"正确")</f>
        <v>正确</v>
      </c>
      <c r="R237" s="124" t="str">
        <f>IF(OR(IFERROR(AND(H237&gt;=VLOOKUP(L237,受限情况!$A$3:$C$28,2,FALSE),H237&lt;=VLOOKUP(L237,受限情况!$A$3:$C$28,3,FALSE)),0),IFERROR(AND(H237&gt;=VLOOKUP(M237,受限情况!$A$3:$C$28,2,FALSE),H237&lt;=VLOOKUP(M237,受限情况!$A$3:$C$28,3,FALSE)),0),IFERROR(AND(H237&gt;=VLOOKUP(N237,受限情况!$A$3:$C$28,2,FALSE),H237&lt;=VLOOKUP(N237,受限情况!$A$3:$C$28,3,FALSE)),0),IFERROR(AND(H237&gt;=VLOOKUP(O237,受限情况!$A$3:$C$28,2,FALSE),H237&lt;=VLOOKUP(O237,受限情况!$A$3:$C$28,3,FALSE)),0))=TRUE,"错误","正确")</f>
        <v>正确</v>
      </c>
      <c r="S237" s="123" t="str">
        <f>IF((IF(ISERROR(VLOOKUP(J237,注销!I:I,1,FALSE)),0,1)+IF(ISERROR(VLOOKUP(J237,注销!J:J,1,FALSE)),0,1))&gt;0,"注销","没有")</f>
        <v>没有</v>
      </c>
      <c r="T237" s="123" t="str">
        <f>IF((IF(ISERROR(VLOOKUP(J237,注销!I:I,1,FALSE)),0,1)+IF(ISERROR(VLOOKUP(J237,注销!J:J,1,FALSE)),0,1))&gt;0,"注销","没有")</f>
        <v>没有</v>
      </c>
      <c r="U237" s="10" t="str">
        <f>IF(IF(ISERROR(VLOOKUP(J237,J$1:J236,1,FALSE)),0,1)+IF(ISERROR(VLOOKUP(J237,K$1:K236,1,FALSE)),0,1),"已有","没有")</f>
        <v>已有</v>
      </c>
      <c r="W237" s="9"/>
      <c r="X237" s="9"/>
      <c r="Y237" s="9"/>
    </row>
    <row r="238" spans="1:25" s="7" customFormat="1">
      <c r="A238" s="126">
        <v>235</v>
      </c>
      <c r="B238" s="126" t="s">
        <v>481</v>
      </c>
      <c r="C238" s="56" t="s">
        <v>186</v>
      </c>
      <c r="D238" s="42" t="s">
        <v>479</v>
      </c>
      <c r="E238" s="126">
        <v>28</v>
      </c>
      <c r="F238" s="68">
        <v>40993</v>
      </c>
      <c r="G238" s="126" t="s">
        <v>685</v>
      </c>
      <c r="H238" s="68"/>
      <c r="I238" s="18" t="s">
        <v>497</v>
      </c>
      <c r="J238" s="137" t="str">
        <f t="shared" si="24"/>
        <v>国航天津-深圳</v>
      </c>
      <c r="K238" s="124" t="str">
        <f t="shared" si="25"/>
        <v>国航深圳-天津</v>
      </c>
      <c r="L238" s="167" t="str">
        <f t="shared" si="26"/>
        <v>天津</v>
      </c>
      <c r="M238" s="167" t="str">
        <f t="shared" si="27"/>
        <v>深圳</v>
      </c>
      <c r="N238" s="167" t="str">
        <f t="shared" si="28"/>
        <v/>
      </c>
      <c r="O238" s="167" t="str">
        <f t="shared" si="29"/>
        <v/>
      </c>
      <c r="P238" s="167" t="str">
        <f>IF(ISERROR(OR(IFERROR(VLOOKUP(B238,受限情况!$G$3:$G$30,1,FALSE),0),IFERROR(VLOOKUP(L238,受限情况!$A$3:$A$28,1,FALSE),0),IFERROR(VLOOKUP(M238,受限情况!$A$3:$A$28,1,FALSE),0),IFERROR(VLOOKUP(N238,受限情况!$A$3:$A$28,1,FALSE),0),IFERROR(VLOOKUP(O238,受限情况!$A$3:$A$28,1,FALSE),0))),"受限","不限")</f>
        <v>不限</v>
      </c>
      <c r="Q238" s="122" t="str">
        <f>IFERROR(IF(AND(H238&gt;=VLOOKUP(B238,受限情况!$G$3:$I$28,2,FALSE),H238&lt;=VLOOKUP(B238,受限情况!$G$3:$I$28,3,FALSE))=TRUE,"错误","正确"),"正确")</f>
        <v>正确</v>
      </c>
      <c r="R238" s="124" t="str">
        <f>IF(OR(IFERROR(AND(H238&gt;=VLOOKUP(L238,受限情况!$A$3:$C$28,2,FALSE),H238&lt;=VLOOKUP(L238,受限情况!$A$3:$C$28,3,FALSE)),0),IFERROR(AND(H238&gt;=VLOOKUP(M238,受限情况!$A$3:$C$28,2,FALSE),H238&lt;=VLOOKUP(M238,受限情况!$A$3:$C$28,3,FALSE)),0),IFERROR(AND(H238&gt;=VLOOKUP(N238,受限情况!$A$3:$C$28,2,FALSE),H238&lt;=VLOOKUP(N238,受限情况!$A$3:$C$28,3,FALSE)),0),IFERROR(AND(H238&gt;=VLOOKUP(O238,受限情况!$A$3:$C$28,2,FALSE),H238&lt;=VLOOKUP(O238,受限情况!$A$3:$C$28,3,FALSE)),0))=TRUE,"错误","正确")</f>
        <v>正确</v>
      </c>
      <c r="S238" s="123" t="str">
        <f>IF((IF(ISERROR(VLOOKUP(J238,注销!I:I,1,FALSE)),0,1)+IF(ISERROR(VLOOKUP(J238,注销!J:J,1,FALSE)),0,1))&gt;0,"注销","没有")</f>
        <v>没有</v>
      </c>
      <c r="T238" s="123" t="str">
        <f>IF((IF(ISERROR(VLOOKUP(J238,注销!I:I,1,FALSE)),0,1)+IF(ISERROR(VLOOKUP(J238,注销!J:J,1,FALSE)),0,1))&gt;0,"注销","没有")</f>
        <v>没有</v>
      </c>
      <c r="U238" s="10" t="str">
        <f>IF(IF(ISERROR(VLOOKUP(J238,J$1:J237,1,FALSE)),0,1)+IF(ISERROR(VLOOKUP(J238,K$1:K237,1,FALSE)),0,1),"已有","没有")</f>
        <v>没有</v>
      </c>
      <c r="W238" s="9"/>
      <c r="X238" s="9"/>
      <c r="Y238" s="9"/>
    </row>
    <row r="239" spans="1:25" s="7" customFormat="1">
      <c r="A239" s="126">
        <v>236</v>
      </c>
      <c r="B239" s="126" t="s">
        <v>481</v>
      </c>
      <c r="C239" s="56" t="s">
        <v>220</v>
      </c>
      <c r="D239" s="42" t="s">
        <v>479</v>
      </c>
      <c r="E239" s="126">
        <v>14</v>
      </c>
      <c r="F239" s="68">
        <v>40993</v>
      </c>
      <c r="G239" s="126" t="s">
        <v>685</v>
      </c>
      <c r="H239" s="68"/>
      <c r="I239" s="18" t="s">
        <v>497</v>
      </c>
      <c r="J239" s="137" t="str">
        <f t="shared" si="24"/>
        <v>国航天津-西安</v>
      </c>
      <c r="K239" s="124" t="str">
        <f t="shared" si="25"/>
        <v>国航西安-天津</v>
      </c>
      <c r="L239" s="167" t="str">
        <f t="shared" si="26"/>
        <v>天津</v>
      </c>
      <c r="M239" s="167" t="str">
        <f t="shared" si="27"/>
        <v>西安</v>
      </c>
      <c r="N239" s="167" t="str">
        <f t="shared" si="28"/>
        <v/>
      </c>
      <c r="O239" s="167" t="str">
        <f t="shared" si="29"/>
        <v/>
      </c>
      <c r="P239" s="167" t="str">
        <f>IF(ISERROR(OR(IFERROR(VLOOKUP(B239,受限情况!$G$3:$G$30,1,FALSE),0),IFERROR(VLOOKUP(L239,受限情况!$A$3:$A$28,1,FALSE),0),IFERROR(VLOOKUP(M239,受限情况!$A$3:$A$28,1,FALSE),0),IFERROR(VLOOKUP(N239,受限情况!$A$3:$A$28,1,FALSE),0),IFERROR(VLOOKUP(O239,受限情况!$A$3:$A$28,1,FALSE),0))),"受限","不限")</f>
        <v>不限</v>
      </c>
      <c r="Q239" s="122" t="str">
        <f>IFERROR(IF(AND(H239&gt;=VLOOKUP(B239,受限情况!$G$3:$I$28,2,FALSE),H239&lt;=VLOOKUP(B239,受限情况!$G$3:$I$28,3,FALSE))=TRUE,"错误","正确"),"正确")</f>
        <v>正确</v>
      </c>
      <c r="R239" s="124" t="str">
        <f>IF(OR(IFERROR(AND(H239&gt;=VLOOKUP(L239,受限情况!$A$3:$C$28,2,FALSE),H239&lt;=VLOOKUP(L239,受限情况!$A$3:$C$28,3,FALSE)),0),IFERROR(AND(H239&gt;=VLOOKUP(M239,受限情况!$A$3:$C$28,2,FALSE),H239&lt;=VLOOKUP(M239,受限情况!$A$3:$C$28,3,FALSE)),0),IFERROR(AND(H239&gt;=VLOOKUP(N239,受限情况!$A$3:$C$28,2,FALSE),H239&lt;=VLOOKUP(N239,受限情况!$A$3:$C$28,3,FALSE)),0),IFERROR(AND(H239&gt;=VLOOKUP(O239,受限情况!$A$3:$C$28,2,FALSE),H239&lt;=VLOOKUP(O239,受限情况!$A$3:$C$28,3,FALSE)),0))=TRUE,"错误","正确")</f>
        <v>正确</v>
      </c>
      <c r="S239" s="123" t="str">
        <f>IF((IF(ISERROR(VLOOKUP(J239,注销!I:I,1,FALSE)),0,1)+IF(ISERROR(VLOOKUP(J239,注销!J:J,1,FALSE)),0,1))&gt;0,"注销","没有")</f>
        <v>没有</v>
      </c>
      <c r="T239" s="123" t="str">
        <f>IF((IF(ISERROR(VLOOKUP(J239,注销!I:I,1,FALSE)),0,1)+IF(ISERROR(VLOOKUP(J239,注销!J:J,1,FALSE)),0,1))&gt;0,"注销","没有")</f>
        <v>没有</v>
      </c>
      <c r="U239" s="10" t="str">
        <f>IF(IF(ISERROR(VLOOKUP(J239,J$1:J238,1,FALSE)),0,1)+IF(ISERROR(VLOOKUP(J239,K$1:K238,1,FALSE)),0,1),"已有","没有")</f>
        <v>没有</v>
      </c>
      <c r="W239" s="9"/>
      <c r="X239" s="9"/>
      <c r="Y239" s="9"/>
    </row>
    <row r="240" spans="1:25" s="7" customFormat="1">
      <c r="A240" s="126">
        <v>237</v>
      </c>
      <c r="B240" s="126" t="s">
        <v>484</v>
      </c>
      <c r="C240" s="56" t="s">
        <v>469</v>
      </c>
      <c r="D240" s="42" t="s">
        <v>479</v>
      </c>
      <c r="E240" s="126">
        <v>14</v>
      </c>
      <c r="F240" s="68">
        <v>40993</v>
      </c>
      <c r="G240" s="126" t="s">
        <v>686</v>
      </c>
      <c r="H240" s="68"/>
      <c r="I240" s="18" t="s">
        <v>497</v>
      </c>
      <c r="J240" s="137" t="str">
        <f t="shared" si="24"/>
        <v>厦航天津-杭州-南宁</v>
      </c>
      <c r="K240" s="124" t="str">
        <f t="shared" si="25"/>
        <v>厦航南宁-杭州-天津</v>
      </c>
      <c r="L240" s="167" t="str">
        <f t="shared" si="26"/>
        <v>天津</v>
      </c>
      <c r="M240" s="167" t="str">
        <f t="shared" si="27"/>
        <v>杭州</v>
      </c>
      <c r="N240" s="167" t="str">
        <f t="shared" si="28"/>
        <v>南宁</v>
      </c>
      <c r="O240" s="167" t="str">
        <f t="shared" si="29"/>
        <v/>
      </c>
      <c r="P240" s="167" t="str">
        <f>IF(ISERROR(OR(IFERROR(VLOOKUP(B240,受限情况!$G$3:$G$30,1,FALSE),0),IFERROR(VLOOKUP(L240,受限情况!$A$3:$A$28,1,FALSE),0),IFERROR(VLOOKUP(M240,受限情况!$A$3:$A$28,1,FALSE),0),IFERROR(VLOOKUP(N240,受限情况!$A$3:$A$28,1,FALSE),0),IFERROR(VLOOKUP(O240,受限情况!$A$3:$A$28,1,FALSE),0))),"受限","不限")</f>
        <v>不限</v>
      </c>
      <c r="Q240" s="122" t="str">
        <f>IFERROR(IF(AND(H240&gt;=VLOOKUP(B240,受限情况!$G$3:$I$28,2,FALSE),H240&lt;=VLOOKUP(B240,受限情况!$G$3:$I$28,3,FALSE))=TRUE,"错误","正确"),"正确")</f>
        <v>正确</v>
      </c>
      <c r="R240" s="124" t="str">
        <f>IF(OR(IFERROR(AND(H240&gt;=VLOOKUP(L240,受限情况!$A$3:$C$28,2,FALSE),H240&lt;=VLOOKUP(L240,受限情况!$A$3:$C$28,3,FALSE)),0),IFERROR(AND(H240&gt;=VLOOKUP(M240,受限情况!$A$3:$C$28,2,FALSE),H240&lt;=VLOOKUP(M240,受限情况!$A$3:$C$28,3,FALSE)),0),IFERROR(AND(H240&gt;=VLOOKUP(N240,受限情况!$A$3:$C$28,2,FALSE),H240&lt;=VLOOKUP(N240,受限情况!$A$3:$C$28,3,FALSE)),0),IFERROR(AND(H240&gt;=VLOOKUP(O240,受限情况!$A$3:$C$28,2,FALSE),H240&lt;=VLOOKUP(O240,受限情况!$A$3:$C$28,3,FALSE)),0))=TRUE,"错误","正确")</f>
        <v>正确</v>
      </c>
      <c r="S240" s="123" t="str">
        <f>IF((IF(ISERROR(VLOOKUP(J240,注销!I:I,1,FALSE)),0,1)+IF(ISERROR(VLOOKUP(J240,注销!J:J,1,FALSE)),0,1))&gt;0,"注销","没有")</f>
        <v>注销</v>
      </c>
      <c r="T240" s="123" t="str">
        <f>IF((IF(ISERROR(VLOOKUP(J240,注销!I:I,1,FALSE)),0,1)+IF(ISERROR(VLOOKUP(J240,注销!J:J,1,FALSE)),0,1))&gt;0,"注销","没有")</f>
        <v>注销</v>
      </c>
      <c r="U240" s="10" t="str">
        <f>IF(IF(ISERROR(VLOOKUP(J240,J$1:J239,1,FALSE)),0,1)+IF(ISERROR(VLOOKUP(J240,K$1:K239,1,FALSE)),0,1),"已有","没有")</f>
        <v>没有</v>
      </c>
      <c r="W240" s="9"/>
      <c r="X240" s="9"/>
      <c r="Y240" s="9"/>
    </row>
    <row r="241" spans="1:25" s="7" customFormat="1">
      <c r="A241" s="126">
        <v>238</v>
      </c>
      <c r="B241" s="126" t="s">
        <v>483</v>
      </c>
      <c r="C241" s="56" t="s">
        <v>900</v>
      </c>
      <c r="D241" s="42" t="s">
        <v>479</v>
      </c>
      <c r="E241" s="126">
        <v>8</v>
      </c>
      <c r="F241" s="68">
        <v>40993</v>
      </c>
      <c r="G241" s="126" t="s">
        <v>687</v>
      </c>
      <c r="H241" s="68"/>
      <c r="I241" s="18" t="s">
        <v>497</v>
      </c>
      <c r="J241" s="137" t="str">
        <f t="shared" si="24"/>
        <v>海航太原-杭州</v>
      </c>
      <c r="K241" s="124" t="str">
        <f t="shared" si="25"/>
        <v>海航杭州-太原</v>
      </c>
      <c r="L241" s="167" t="str">
        <f t="shared" si="26"/>
        <v>太原</v>
      </c>
      <c r="M241" s="167" t="str">
        <f t="shared" si="27"/>
        <v>杭州</v>
      </c>
      <c r="N241" s="167" t="str">
        <f t="shared" si="28"/>
        <v/>
      </c>
      <c r="O241" s="167" t="str">
        <f t="shared" si="29"/>
        <v/>
      </c>
      <c r="P241" s="167" t="str">
        <f>IF(ISERROR(OR(IFERROR(VLOOKUP(B241,受限情况!$G$3:$G$30,1,FALSE),0),IFERROR(VLOOKUP(L241,受限情况!$A$3:$A$28,1,FALSE),0),IFERROR(VLOOKUP(M241,受限情况!$A$3:$A$28,1,FALSE),0),IFERROR(VLOOKUP(N241,受限情况!$A$3:$A$28,1,FALSE),0),IFERROR(VLOOKUP(O241,受限情况!$A$3:$A$28,1,FALSE),0))),"受限","不限")</f>
        <v>不限</v>
      </c>
      <c r="Q241" s="122" t="str">
        <f>IFERROR(IF(AND(H241&gt;=VLOOKUP(B241,受限情况!$G$3:$I$28,2,FALSE),H241&lt;=VLOOKUP(B241,受限情况!$G$3:$I$28,3,FALSE))=TRUE,"错误","正确"),"正确")</f>
        <v>正确</v>
      </c>
      <c r="R241" s="124" t="str">
        <f>IF(OR(IFERROR(AND(H241&gt;=VLOOKUP(L241,受限情况!$A$3:$C$28,2,FALSE),H241&lt;=VLOOKUP(L241,受限情况!$A$3:$C$28,3,FALSE)),0),IFERROR(AND(H241&gt;=VLOOKUP(M241,受限情况!$A$3:$C$28,2,FALSE),H241&lt;=VLOOKUP(M241,受限情况!$A$3:$C$28,3,FALSE)),0),IFERROR(AND(H241&gt;=VLOOKUP(N241,受限情况!$A$3:$C$28,2,FALSE),H241&lt;=VLOOKUP(N241,受限情况!$A$3:$C$28,3,FALSE)),0),IFERROR(AND(H241&gt;=VLOOKUP(O241,受限情况!$A$3:$C$28,2,FALSE),H241&lt;=VLOOKUP(O241,受限情况!$A$3:$C$28,3,FALSE)),0))=TRUE,"错误","正确")</f>
        <v>正确</v>
      </c>
      <c r="S241" s="123" t="str">
        <f>IF((IF(ISERROR(VLOOKUP(J241,注销!I:I,1,FALSE)),0,1)+IF(ISERROR(VLOOKUP(J241,注销!J:J,1,FALSE)),0,1))&gt;0,"注销","没有")</f>
        <v>注销</v>
      </c>
      <c r="T241" s="123" t="str">
        <f>IF((IF(ISERROR(VLOOKUP(J241,注销!I:I,1,FALSE)),0,1)+IF(ISERROR(VLOOKUP(J241,注销!J:J,1,FALSE)),0,1))&gt;0,"注销","没有")</f>
        <v>注销</v>
      </c>
      <c r="U241" s="10" t="str">
        <f>IF(IF(ISERROR(VLOOKUP(J241,J$1:J240,1,FALSE)),0,1)+IF(ISERROR(VLOOKUP(J241,K$1:K240,1,FALSE)),0,1),"已有","没有")</f>
        <v>没有</v>
      </c>
      <c r="W241" s="9"/>
      <c r="X241" s="9"/>
      <c r="Y241" s="9"/>
    </row>
    <row r="242" spans="1:25" s="7" customFormat="1">
      <c r="A242" s="126">
        <v>239</v>
      </c>
      <c r="B242" s="126" t="s">
        <v>483</v>
      </c>
      <c r="C242" s="56" t="s">
        <v>899</v>
      </c>
      <c r="D242" s="42" t="s">
        <v>479</v>
      </c>
      <c r="E242" s="126">
        <v>8</v>
      </c>
      <c r="F242" s="68">
        <v>40993</v>
      </c>
      <c r="G242" s="126" t="s">
        <v>687</v>
      </c>
      <c r="H242" s="68"/>
      <c r="I242" s="18" t="s">
        <v>497</v>
      </c>
      <c r="J242" s="137" t="str">
        <f t="shared" si="24"/>
        <v>海航太原-南京</v>
      </c>
      <c r="K242" s="124" t="str">
        <f t="shared" si="25"/>
        <v>海航南京-太原</v>
      </c>
      <c r="L242" s="167" t="str">
        <f t="shared" si="26"/>
        <v>太原</v>
      </c>
      <c r="M242" s="167" t="str">
        <f t="shared" si="27"/>
        <v>南京</v>
      </c>
      <c r="N242" s="167" t="str">
        <f t="shared" si="28"/>
        <v/>
      </c>
      <c r="O242" s="167" t="str">
        <f t="shared" si="29"/>
        <v/>
      </c>
      <c r="P242" s="167" t="str">
        <f>IF(ISERROR(OR(IFERROR(VLOOKUP(B242,受限情况!$G$3:$G$30,1,FALSE),0),IFERROR(VLOOKUP(L242,受限情况!$A$3:$A$28,1,FALSE),0),IFERROR(VLOOKUP(M242,受限情况!$A$3:$A$28,1,FALSE),0),IFERROR(VLOOKUP(N242,受限情况!$A$3:$A$28,1,FALSE),0),IFERROR(VLOOKUP(O242,受限情况!$A$3:$A$28,1,FALSE),0))),"受限","不限")</f>
        <v>不限</v>
      </c>
      <c r="Q242" s="122" t="str">
        <f>IFERROR(IF(AND(H242&gt;=VLOOKUP(B242,受限情况!$G$3:$I$28,2,FALSE),H242&lt;=VLOOKUP(B242,受限情况!$G$3:$I$28,3,FALSE))=TRUE,"错误","正确"),"正确")</f>
        <v>正确</v>
      </c>
      <c r="R242" s="124" t="str">
        <f>IF(OR(IFERROR(AND(H242&gt;=VLOOKUP(L242,受限情况!$A$3:$C$28,2,FALSE),H242&lt;=VLOOKUP(L242,受限情况!$A$3:$C$28,3,FALSE)),0),IFERROR(AND(H242&gt;=VLOOKUP(M242,受限情况!$A$3:$C$28,2,FALSE),H242&lt;=VLOOKUP(M242,受限情况!$A$3:$C$28,3,FALSE)),0),IFERROR(AND(H242&gt;=VLOOKUP(N242,受限情况!$A$3:$C$28,2,FALSE),H242&lt;=VLOOKUP(N242,受限情况!$A$3:$C$28,3,FALSE)),0),IFERROR(AND(H242&gt;=VLOOKUP(O242,受限情况!$A$3:$C$28,2,FALSE),H242&lt;=VLOOKUP(O242,受限情况!$A$3:$C$28,3,FALSE)),0))=TRUE,"错误","正确")</f>
        <v>正确</v>
      </c>
      <c r="S242" s="123" t="str">
        <f>IF((IF(ISERROR(VLOOKUP(J242,注销!I:I,1,FALSE)),0,1)+IF(ISERROR(VLOOKUP(J242,注销!J:J,1,FALSE)),0,1))&gt;0,"注销","没有")</f>
        <v>注销</v>
      </c>
      <c r="T242" s="123" t="str">
        <f>IF((IF(ISERROR(VLOOKUP(J242,注销!I:I,1,FALSE)),0,1)+IF(ISERROR(VLOOKUP(J242,注销!J:J,1,FALSE)),0,1))&gt;0,"注销","没有")</f>
        <v>注销</v>
      </c>
      <c r="U242" s="10" t="str">
        <f>IF(IF(ISERROR(VLOOKUP(J242,J$1:J241,1,FALSE)),0,1)+IF(ISERROR(VLOOKUP(J242,K$1:K241,1,FALSE)),0,1),"已有","没有")</f>
        <v>没有</v>
      </c>
      <c r="W242" s="9"/>
      <c r="X242" s="9"/>
      <c r="Y242" s="9"/>
    </row>
    <row r="243" spans="1:25" s="7" customFormat="1">
      <c r="A243" s="126">
        <v>240</v>
      </c>
      <c r="B243" s="126" t="s">
        <v>482</v>
      </c>
      <c r="C243" s="56" t="s">
        <v>1089</v>
      </c>
      <c r="D243" s="42" t="s">
        <v>479</v>
      </c>
      <c r="E243" s="126">
        <v>14</v>
      </c>
      <c r="F243" s="68">
        <v>40993</v>
      </c>
      <c r="G243" s="126" t="s">
        <v>688</v>
      </c>
      <c r="H243" s="68"/>
      <c r="I243" s="18" t="s">
        <v>497</v>
      </c>
      <c r="J243" s="137" t="str">
        <f t="shared" si="24"/>
        <v>东航锡林浩特-呼和浩特</v>
      </c>
      <c r="K243" s="124" t="str">
        <f t="shared" si="25"/>
        <v>东航呼和浩特-锡林浩特</v>
      </c>
      <c r="L243" s="167" t="str">
        <f t="shared" si="26"/>
        <v>锡林浩特</v>
      </c>
      <c r="M243" s="167" t="str">
        <f t="shared" si="27"/>
        <v>呼和浩特</v>
      </c>
      <c r="N243" s="167" t="str">
        <f t="shared" si="28"/>
        <v/>
      </c>
      <c r="O243" s="167" t="str">
        <f t="shared" si="29"/>
        <v/>
      </c>
      <c r="P243" s="167" t="str">
        <f>IF(ISERROR(OR(IFERROR(VLOOKUP(B243,受限情况!$G$3:$G$30,1,FALSE),0),IFERROR(VLOOKUP(L243,受限情况!$A$3:$A$28,1,FALSE),0),IFERROR(VLOOKUP(M243,受限情况!$A$3:$A$28,1,FALSE),0),IFERROR(VLOOKUP(N243,受限情况!$A$3:$A$28,1,FALSE),0),IFERROR(VLOOKUP(O243,受限情况!$A$3:$A$28,1,FALSE),0))),"受限","不限")</f>
        <v>不限</v>
      </c>
      <c r="Q243" s="122" t="str">
        <f>IFERROR(IF(AND(H243&gt;=VLOOKUP(B243,受限情况!$G$3:$I$28,2,FALSE),H243&lt;=VLOOKUP(B243,受限情况!$G$3:$I$28,3,FALSE))=TRUE,"错误","正确"),"正确")</f>
        <v>正确</v>
      </c>
      <c r="R243" s="124" t="str">
        <f>IF(OR(IFERROR(AND(H243&gt;=VLOOKUP(L243,受限情况!$A$3:$C$28,2,FALSE),H243&lt;=VLOOKUP(L243,受限情况!$A$3:$C$28,3,FALSE)),0),IFERROR(AND(H243&gt;=VLOOKUP(M243,受限情况!$A$3:$C$28,2,FALSE),H243&lt;=VLOOKUP(M243,受限情况!$A$3:$C$28,3,FALSE)),0),IFERROR(AND(H243&gt;=VLOOKUP(N243,受限情况!$A$3:$C$28,2,FALSE),H243&lt;=VLOOKUP(N243,受限情况!$A$3:$C$28,3,FALSE)),0),IFERROR(AND(H243&gt;=VLOOKUP(O243,受限情况!$A$3:$C$28,2,FALSE),H243&lt;=VLOOKUP(O243,受限情况!$A$3:$C$28,3,FALSE)),0))=TRUE,"错误","正确")</f>
        <v>正确</v>
      </c>
      <c r="S243" s="123" t="str">
        <f>IF((IF(ISERROR(VLOOKUP(J243,注销!I:I,1,FALSE)),0,1)+IF(ISERROR(VLOOKUP(J243,注销!J:J,1,FALSE)),0,1))&gt;0,"注销","没有")</f>
        <v>注销</v>
      </c>
      <c r="T243" s="123" t="str">
        <f>IF((IF(ISERROR(VLOOKUP(J243,注销!I:I,1,FALSE)),0,1)+IF(ISERROR(VLOOKUP(J243,注销!J:J,1,FALSE)),0,1))&gt;0,"注销","没有")</f>
        <v>注销</v>
      </c>
      <c r="U243" s="10" t="str">
        <f>IF(IF(ISERROR(VLOOKUP(J243,J$1:J242,1,FALSE)),0,1)+IF(ISERROR(VLOOKUP(J243,K$1:K242,1,FALSE)),0,1),"已有","没有")</f>
        <v>没有</v>
      </c>
      <c r="W243" s="9"/>
      <c r="X243" s="9"/>
      <c r="Y243" s="9"/>
    </row>
    <row r="244" spans="1:25" s="7" customFormat="1">
      <c r="A244" s="126">
        <v>241</v>
      </c>
      <c r="B244" s="126" t="s">
        <v>482</v>
      </c>
      <c r="C244" s="56" t="s">
        <v>1090</v>
      </c>
      <c r="D244" s="42" t="s">
        <v>479</v>
      </c>
      <c r="E244" s="126">
        <v>14</v>
      </c>
      <c r="F244" s="68">
        <v>40993</v>
      </c>
      <c r="G244" s="126" t="s">
        <v>688</v>
      </c>
      <c r="H244" s="68"/>
      <c r="I244" s="18" t="s">
        <v>497</v>
      </c>
      <c r="J244" s="137" t="str">
        <f t="shared" si="24"/>
        <v>东航太原-武汉-深圳</v>
      </c>
      <c r="K244" s="124" t="str">
        <f t="shared" si="25"/>
        <v>东航深圳-武汉-太原</v>
      </c>
      <c r="L244" s="167" t="str">
        <f t="shared" si="26"/>
        <v>太原</v>
      </c>
      <c r="M244" s="167" t="str">
        <f t="shared" si="27"/>
        <v>武汉</v>
      </c>
      <c r="N244" s="167" t="str">
        <f t="shared" si="28"/>
        <v>深圳</v>
      </c>
      <c r="O244" s="167" t="str">
        <f t="shared" si="29"/>
        <v/>
      </c>
      <c r="P244" s="167" t="str">
        <f>IF(ISERROR(OR(IFERROR(VLOOKUP(B244,受限情况!$G$3:$G$30,1,FALSE),0),IFERROR(VLOOKUP(L244,受限情况!$A$3:$A$28,1,FALSE),0),IFERROR(VLOOKUP(M244,受限情况!$A$3:$A$28,1,FALSE),0),IFERROR(VLOOKUP(N244,受限情况!$A$3:$A$28,1,FALSE),0),IFERROR(VLOOKUP(O244,受限情况!$A$3:$A$28,1,FALSE),0))),"受限","不限")</f>
        <v>不限</v>
      </c>
      <c r="Q244" s="122" t="str">
        <f>IFERROR(IF(AND(H244&gt;=VLOOKUP(B244,受限情况!$G$3:$I$28,2,FALSE),H244&lt;=VLOOKUP(B244,受限情况!$G$3:$I$28,3,FALSE))=TRUE,"错误","正确"),"正确")</f>
        <v>正确</v>
      </c>
      <c r="R244" s="124" t="str">
        <f>IF(OR(IFERROR(AND(H244&gt;=VLOOKUP(L244,受限情况!$A$3:$C$28,2,FALSE),H244&lt;=VLOOKUP(L244,受限情况!$A$3:$C$28,3,FALSE)),0),IFERROR(AND(H244&gt;=VLOOKUP(M244,受限情况!$A$3:$C$28,2,FALSE),H244&lt;=VLOOKUP(M244,受限情况!$A$3:$C$28,3,FALSE)),0),IFERROR(AND(H244&gt;=VLOOKUP(N244,受限情况!$A$3:$C$28,2,FALSE),H244&lt;=VLOOKUP(N244,受限情况!$A$3:$C$28,3,FALSE)),0),IFERROR(AND(H244&gt;=VLOOKUP(O244,受限情况!$A$3:$C$28,2,FALSE),H244&lt;=VLOOKUP(O244,受限情况!$A$3:$C$28,3,FALSE)),0))=TRUE,"错误","正确")</f>
        <v>正确</v>
      </c>
      <c r="S244" s="123" t="str">
        <f>IF((IF(ISERROR(VLOOKUP(J244,注销!I:I,1,FALSE)),0,1)+IF(ISERROR(VLOOKUP(J244,注销!J:J,1,FALSE)),0,1))&gt;0,"注销","没有")</f>
        <v>注销</v>
      </c>
      <c r="T244" s="123" t="str">
        <f>IF((IF(ISERROR(VLOOKUP(J244,注销!I:I,1,FALSE)),0,1)+IF(ISERROR(VLOOKUP(J244,注销!J:J,1,FALSE)),0,1))&gt;0,"注销","没有")</f>
        <v>注销</v>
      </c>
      <c r="U244" s="10" t="str">
        <f>IF(IF(ISERROR(VLOOKUP(J244,J$1:J243,1,FALSE)),0,1)+IF(ISERROR(VLOOKUP(J244,K$1:K243,1,FALSE)),0,1),"已有","没有")</f>
        <v>没有</v>
      </c>
      <c r="W244" s="9"/>
      <c r="X244" s="9"/>
      <c r="Y244" s="9"/>
    </row>
    <row r="245" spans="1:25" s="7" customFormat="1">
      <c r="A245" s="126">
        <v>242</v>
      </c>
      <c r="B245" s="126" t="s">
        <v>482</v>
      </c>
      <c r="C245" s="56" t="s">
        <v>1091</v>
      </c>
      <c r="D245" s="42" t="s">
        <v>479</v>
      </c>
      <c r="E245" s="126">
        <v>8</v>
      </c>
      <c r="F245" s="68">
        <v>40993</v>
      </c>
      <c r="G245" s="126" t="s">
        <v>688</v>
      </c>
      <c r="H245" s="68"/>
      <c r="I245" s="18" t="s">
        <v>497</v>
      </c>
      <c r="J245" s="137" t="str">
        <f t="shared" si="24"/>
        <v>东航运城-武汉-厦门</v>
      </c>
      <c r="K245" s="124" t="str">
        <f t="shared" si="25"/>
        <v>东航厦门-武汉-运城</v>
      </c>
      <c r="L245" s="167" t="str">
        <f t="shared" si="26"/>
        <v>运城</v>
      </c>
      <c r="M245" s="167" t="str">
        <f t="shared" si="27"/>
        <v>武汉</v>
      </c>
      <c r="N245" s="167" t="str">
        <f t="shared" si="28"/>
        <v>厦门</v>
      </c>
      <c r="O245" s="167" t="str">
        <f t="shared" si="29"/>
        <v/>
      </c>
      <c r="P245" s="167" t="str">
        <f>IF(ISERROR(OR(IFERROR(VLOOKUP(B245,受限情况!$G$3:$G$30,1,FALSE),0),IFERROR(VLOOKUP(L245,受限情况!$A$3:$A$28,1,FALSE),0),IFERROR(VLOOKUP(M245,受限情况!$A$3:$A$28,1,FALSE),0),IFERROR(VLOOKUP(N245,受限情况!$A$3:$A$28,1,FALSE),0),IFERROR(VLOOKUP(O245,受限情况!$A$3:$A$28,1,FALSE),0))),"受限","不限")</f>
        <v>不限</v>
      </c>
      <c r="Q245" s="122" t="str">
        <f>IFERROR(IF(AND(H245&gt;=VLOOKUP(B245,受限情况!$G$3:$I$28,2,FALSE),H245&lt;=VLOOKUP(B245,受限情况!$G$3:$I$28,3,FALSE))=TRUE,"错误","正确"),"正确")</f>
        <v>正确</v>
      </c>
      <c r="R245" s="124" t="str">
        <f>IF(OR(IFERROR(AND(H245&gt;=VLOOKUP(L245,受限情况!$A$3:$C$28,2,FALSE),H245&lt;=VLOOKUP(L245,受限情况!$A$3:$C$28,3,FALSE)),0),IFERROR(AND(H245&gt;=VLOOKUP(M245,受限情况!$A$3:$C$28,2,FALSE),H245&lt;=VLOOKUP(M245,受限情况!$A$3:$C$28,3,FALSE)),0),IFERROR(AND(H245&gt;=VLOOKUP(N245,受限情况!$A$3:$C$28,2,FALSE),H245&lt;=VLOOKUP(N245,受限情况!$A$3:$C$28,3,FALSE)),0),IFERROR(AND(H245&gt;=VLOOKUP(O245,受限情况!$A$3:$C$28,2,FALSE),H245&lt;=VLOOKUP(O245,受限情况!$A$3:$C$28,3,FALSE)),0))=TRUE,"错误","正确")</f>
        <v>正确</v>
      </c>
      <c r="S245" s="123" t="str">
        <f>IF((IF(ISERROR(VLOOKUP(J245,注销!I:I,1,FALSE)),0,1)+IF(ISERROR(VLOOKUP(J245,注销!J:J,1,FALSE)),0,1))&gt;0,"注销","没有")</f>
        <v>没有</v>
      </c>
      <c r="T245" s="123" t="str">
        <f>IF((IF(ISERROR(VLOOKUP(J245,注销!I:I,1,FALSE)),0,1)+IF(ISERROR(VLOOKUP(J245,注销!J:J,1,FALSE)),0,1))&gt;0,"注销","没有")</f>
        <v>没有</v>
      </c>
      <c r="U245" s="10" t="str">
        <f>IF(IF(ISERROR(VLOOKUP(J245,J$1:J244,1,FALSE)),0,1)+IF(ISERROR(VLOOKUP(J245,K$1:K244,1,FALSE)),0,1),"已有","没有")</f>
        <v>没有</v>
      </c>
      <c r="W245" s="9"/>
      <c r="X245" s="9"/>
      <c r="Y245" s="9"/>
    </row>
    <row r="246" spans="1:25" s="7" customFormat="1">
      <c r="A246" s="126">
        <v>243</v>
      </c>
      <c r="B246" s="126" t="s">
        <v>482</v>
      </c>
      <c r="C246" s="56" t="s">
        <v>65</v>
      </c>
      <c r="D246" s="42" t="s">
        <v>479</v>
      </c>
      <c r="E246" s="126">
        <v>14</v>
      </c>
      <c r="F246" s="68">
        <v>40993</v>
      </c>
      <c r="G246" s="126" t="s">
        <v>688</v>
      </c>
      <c r="H246" s="68"/>
      <c r="I246" s="18" t="s">
        <v>497</v>
      </c>
      <c r="J246" s="137" t="str">
        <f t="shared" si="24"/>
        <v>东航太原-杭州-厦门</v>
      </c>
      <c r="K246" s="124" t="str">
        <f t="shared" si="25"/>
        <v>东航厦门-杭州-太原</v>
      </c>
      <c r="L246" s="167" t="str">
        <f t="shared" si="26"/>
        <v>太原</v>
      </c>
      <c r="M246" s="167" t="str">
        <f t="shared" si="27"/>
        <v>杭州</v>
      </c>
      <c r="N246" s="167" t="str">
        <f t="shared" si="28"/>
        <v>厦门</v>
      </c>
      <c r="O246" s="167" t="str">
        <f t="shared" si="29"/>
        <v/>
      </c>
      <c r="P246" s="167" t="str">
        <f>IF(ISERROR(OR(IFERROR(VLOOKUP(B246,受限情况!$G$3:$G$30,1,FALSE),0),IFERROR(VLOOKUP(L246,受限情况!$A$3:$A$28,1,FALSE),0),IFERROR(VLOOKUP(M246,受限情况!$A$3:$A$28,1,FALSE),0),IFERROR(VLOOKUP(N246,受限情况!$A$3:$A$28,1,FALSE),0),IFERROR(VLOOKUP(O246,受限情况!$A$3:$A$28,1,FALSE),0))),"受限","不限")</f>
        <v>不限</v>
      </c>
      <c r="Q246" s="122" t="str">
        <f>IFERROR(IF(AND(H246&gt;=VLOOKUP(B246,受限情况!$G$3:$I$28,2,FALSE),H246&lt;=VLOOKUP(B246,受限情况!$G$3:$I$28,3,FALSE))=TRUE,"错误","正确"),"正确")</f>
        <v>正确</v>
      </c>
      <c r="R246" s="124" t="str">
        <f>IF(OR(IFERROR(AND(H246&gt;=VLOOKUP(L246,受限情况!$A$3:$C$28,2,FALSE),H246&lt;=VLOOKUP(L246,受限情况!$A$3:$C$28,3,FALSE)),0),IFERROR(AND(H246&gt;=VLOOKUP(M246,受限情况!$A$3:$C$28,2,FALSE),H246&lt;=VLOOKUP(M246,受限情况!$A$3:$C$28,3,FALSE)),0),IFERROR(AND(H246&gt;=VLOOKUP(N246,受限情况!$A$3:$C$28,2,FALSE),H246&lt;=VLOOKUP(N246,受限情况!$A$3:$C$28,3,FALSE)),0),IFERROR(AND(H246&gt;=VLOOKUP(O246,受限情况!$A$3:$C$28,2,FALSE),H246&lt;=VLOOKUP(O246,受限情况!$A$3:$C$28,3,FALSE)),0))=TRUE,"错误","正确")</f>
        <v>正确</v>
      </c>
      <c r="S246" s="123" t="str">
        <f>IF((IF(ISERROR(VLOOKUP(J246,注销!I:I,1,FALSE)),0,1)+IF(ISERROR(VLOOKUP(J246,注销!J:J,1,FALSE)),0,1))&gt;0,"注销","没有")</f>
        <v>注销</v>
      </c>
      <c r="T246" s="123" t="str">
        <f>IF((IF(ISERROR(VLOOKUP(J246,注销!I:I,1,FALSE)),0,1)+IF(ISERROR(VLOOKUP(J246,注销!J:J,1,FALSE)),0,1))&gt;0,"注销","没有")</f>
        <v>注销</v>
      </c>
      <c r="U246" s="10" t="str">
        <f>IF(IF(ISERROR(VLOOKUP(J246,J$1:J245,1,FALSE)),0,1)+IF(ISERROR(VLOOKUP(J246,K$1:K245,1,FALSE)),0,1),"已有","没有")</f>
        <v>没有</v>
      </c>
      <c r="W246" s="9"/>
      <c r="X246" s="9"/>
      <c r="Y246" s="9"/>
    </row>
    <row r="247" spans="1:25" s="7" customFormat="1">
      <c r="A247" s="126">
        <v>244</v>
      </c>
      <c r="B247" s="126" t="s">
        <v>482</v>
      </c>
      <c r="C247" s="56" t="s">
        <v>564</v>
      </c>
      <c r="D247" s="42" t="s">
        <v>479</v>
      </c>
      <c r="E247" s="126">
        <v>14</v>
      </c>
      <c r="F247" s="68">
        <v>40993</v>
      </c>
      <c r="G247" s="126" t="s">
        <v>688</v>
      </c>
      <c r="H247" s="68"/>
      <c r="I247" s="18" t="s">
        <v>497</v>
      </c>
      <c r="J247" s="137" t="str">
        <f t="shared" si="24"/>
        <v>东航石家庄-三亚</v>
      </c>
      <c r="K247" s="124" t="str">
        <f t="shared" si="25"/>
        <v>东航三亚-石家庄</v>
      </c>
      <c r="L247" s="167" t="str">
        <f t="shared" si="26"/>
        <v>石家庄</v>
      </c>
      <c r="M247" s="167" t="str">
        <f t="shared" si="27"/>
        <v>三亚</v>
      </c>
      <c r="N247" s="167" t="str">
        <f t="shared" si="28"/>
        <v/>
      </c>
      <c r="O247" s="167" t="str">
        <f t="shared" si="29"/>
        <v/>
      </c>
      <c r="P247" s="167" t="str">
        <f>IF(ISERROR(OR(IFERROR(VLOOKUP(B247,受限情况!$G$3:$G$30,1,FALSE),0),IFERROR(VLOOKUP(L247,受限情况!$A$3:$A$28,1,FALSE),0),IFERROR(VLOOKUP(M247,受限情况!$A$3:$A$28,1,FALSE),0),IFERROR(VLOOKUP(N247,受限情况!$A$3:$A$28,1,FALSE),0),IFERROR(VLOOKUP(O247,受限情况!$A$3:$A$28,1,FALSE),0))),"受限","不限")</f>
        <v>不限</v>
      </c>
      <c r="Q247" s="122" t="str">
        <f>IFERROR(IF(AND(H247&gt;=VLOOKUP(B247,受限情况!$G$3:$I$28,2,FALSE),H247&lt;=VLOOKUP(B247,受限情况!$G$3:$I$28,3,FALSE))=TRUE,"错误","正确"),"正确")</f>
        <v>正确</v>
      </c>
      <c r="R247" s="124" t="str">
        <f>IF(OR(IFERROR(AND(H247&gt;=VLOOKUP(L247,受限情况!$A$3:$C$28,2,FALSE),H247&lt;=VLOOKUP(L247,受限情况!$A$3:$C$28,3,FALSE)),0),IFERROR(AND(H247&gt;=VLOOKUP(M247,受限情况!$A$3:$C$28,2,FALSE),H247&lt;=VLOOKUP(M247,受限情况!$A$3:$C$28,3,FALSE)),0),IFERROR(AND(H247&gt;=VLOOKUP(N247,受限情况!$A$3:$C$28,2,FALSE),H247&lt;=VLOOKUP(N247,受限情况!$A$3:$C$28,3,FALSE)),0),IFERROR(AND(H247&gt;=VLOOKUP(O247,受限情况!$A$3:$C$28,2,FALSE),H247&lt;=VLOOKUP(O247,受限情况!$A$3:$C$28,3,FALSE)),0))=TRUE,"错误","正确")</f>
        <v>正确</v>
      </c>
      <c r="S247" s="123" t="str">
        <f>IF((IF(ISERROR(VLOOKUP(J247,注销!I:I,1,FALSE)),0,1)+IF(ISERROR(VLOOKUP(J247,注销!J:J,1,FALSE)),0,1))&gt;0,"注销","没有")</f>
        <v>注销</v>
      </c>
      <c r="T247" s="123" t="str">
        <f>IF((IF(ISERROR(VLOOKUP(J247,注销!I:I,1,FALSE)),0,1)+IF(ISERROR(VLOOKUP(J247,注销!J:J,1,FALSE)),0,1))&gt;0,"注销","没有")</f>
        <v>注销</v>
      </c>
      <c r="U247" s="10" t="str">
        <f>IF(IF(ISERROR(VLOOKUP(J247,J$1:J246,1,FALSE)),0,1)+IF(ISERROR(VLOOKUP(J247,K$1:K246,1,FALSE)),0,1),"已有","没有")</f>
        <v>没有</v>
      </c>
      <c r="W247" s="9"/>
      <c r="X247" s="9"/>
      <c r="Y247" s="9"/>
    </row>
    <row r="248" spans="1:25" s="7" customFormat="1">
      <c r="A248" s="126">
        <v>245</v>
      </c>
      <c r="B248" s="126" t="s">
        <v>482</v>
      </c>
      <c r="C248" s="56" t="s">
        <v>58</v>
      </c>
      <c r="D248" s="42" t="s">
        <v>479</v>
      </c>
      <c r="E248" s="126">
        <v>14</v>
      </c>
      <c r="F248" s="68">
        <v>40993</v>
      </c>
      <c r="G248" s="126" t="s">
        <v>688</v>
      </c>
      <c r="H248" s="68"/>
      <c r="I248" s="18" t="s">
        <v>497</v>
      </c>
      <c r="J248" s="137" t="str">
        <f t="shared" si="24"/>
        <v>东航石家庄-海口</v>
      </c>
      <c r="K248" s="124" t="str">
        <f t="shared" si="25"/>
        <v>东航海口-石家庄</v>
      </c>
      <c r="L248" s="167" t="str">
        <f t="shared" si="26"/>
        <v>石家庄</v>
      </c>
      <c r="M248" s="167" t="str">
        <f t="shared" si="27"/>
        <v>海口</v>
      </c>
      <c r="N248" s="167" t="str">
        <f t="shared" si="28"/>
        <v/>
      </c>
      <c r="O248" s="167" t="str">
        <f t="shared" si="29"/>
        <v/>
      </c>
      <c r="P248" s="167" t="str">
        <f>IF(ISERROR(OR(IFERROR(VLOOKUP(B248,受限情况!$G$3:$G$30,1,FALSE),0),IFERROR(VLOOKUP(L248,受限情况!$A$3:$A$28,1,FALSE),0),IFERROR(VLOOKUP(M248,受限情况!$A$3:$A$28,1,FALSE),0),IFERROR(VLOOKUP(N248,受限情况!$A$3:$A$28,1,FALSE),0),IFERROR(VLOOKUP(O248,受限情况!$A$3:$A$28,1,FALSE),0))),"受限","不限")</f>
        <v>不限</v>
      </c>
      <c r="Q248" s="122" t="str">
        <f>IFERROR(IF(AND(H248&gt;=VLOOKUP(B248,受限情况!$G$3:$I$28,2,FALSE),H248&lt;=VLOOKUP(B248,受限情况!$G$3:$I$28,3,FALSE))=TRUE,"错误","正确"),"正确")</f>
        <v>正确</v>
      </c>
      <c r="R248" s="124" t="str">
        <f>IF(OR(IFERROR(AND(H248&gt;=VLOOKUP(L248,受限情况!$A$3:$C$28,2,FALSE),H248&lt;=VLOOKUP(L248,受限情况!$A$3:$C$28,3,FALSE)),0),IFERROR(AND(H248&gt;=VLOOKUP(M248,受限情况!$A$3:$C$28,2,FALSE),H248&lt;=VLOOKUP(M248,受限情况!$A$3:$C$28,3,FALSE)),0),IFERROR(AND(H248&gt;=VLOOKUP(N248,受限情况!$A$3:$C$28,2,FALSE),H248&lt;=VLOOKUP(N248,受限情况!$A$3:$C$28,3,FALSE)),0),IFERROR(AND(H248&gt;=VLOOKUP(O248,受限情况!$A$3:$C$28,2,FALSE),H248&lt;=VLOOKUP(O248,受限情况!$A$3:$C$28,3,FALSE)),0))=TRUE,"错误","正确")</f>
        <v>正确</v>
      </c>
      <c r="S248" s="123" t="str">
        <f>IF((IF(ISERROR(VLOOKUP(J248,注销!I:I,1,FALSE)),0,1)+IF(ISERROR(VLOOKUP(J248,注销!J:J,1,FALSE)),0,1))&gt;0,"注销","没有")</f>
        <v>注销</v>
      </c>
      <c r="T248" s="123" t="str">
        <f>IF((IF(ISERROR(VLOOKUP(J248,注销!I:I,1,FALSE)),0,1)+IF(ISERROR(VLOOKUP(J248,注销!J:J,1,FALSE)),0,1))&gt;0,"注销","没有")</f>
        <v>注销</v>
      </c>
      <c r="U248" s="10" t="str">
        <f>IF(IF(ISERROR(VLOOKUP(J248,J$1:J247,1,FALSE)),0,1)+IF(ISERROR(VLOOKUP(J248,K$1:K247,1,FALSE)),0,1),"已有","没有")</f>
        <v>没有</v>
      </c>
      <c r="W248" s="9"/>
      <c r="X248" s="9"/>
      <c r="Y248" s="9"/>
    </row>
    <row r="249" spans="1:25" s="7" customFormat="1">
      <c r="A249" s="126">
        <v>246</v>
      </c>
      <c r="B249" s="126" t="s">
        <v>482</v>
      </c>
      <c r="C249" s="56" t="s">
        <v>1092</v>
      </c>
      <c r="D249" s="42" t="s">
        <v>479</v>
      </c>
      <c r="E249" s="126">
        <v>14</v>
      </c>
      <c r="F249" s="68">
        <v>40993</v>
      </c>
      <c r="G249" s="126" t="s">
        <v>688</v>
      </c>
      <c r="H249" s="68"/>
      <c r="I249" s="18" t="s">
        <v>497</v>
      </c>
      <c r="J249" s="137" t="str">
        <f t="shared" si="24"/>
        <v>东航太原-成都</v>
      </c>
      <c r="K249" s="124" t="str">
        <f t="shared" si="25"/>
        <v>东航成都-太原</v>
      </c>
      <c r="L249" s="167" t="str">
        <f t="shared" si="26"/>
        <v>太原</v>
      </c>
      <c r="M249" s="167" t="str">
        <f t="shared" si="27"/>
        <v>成都</v>
      </c>
      <c r="N249" s="167" t="str">
        <f t="shared" si="28"/>
        <v/>
      </c>
      <c r="O249" s="167" t="str">
        <f t="shared" si="29"/>
        <v/>
      </c>
      <c r="P249" s="167" t="str">
        <f>IF(ISERROR(OR(IFERROR(VLOOKUP(B249,受限情况!$G$3:$G$30,1,FALSE),0),IFERROR(VLOOKUP(L249,受限情况!$A$3:$A$28,1,FALSE),0),IFERROR(VLOOKUP(M249,受限情况!$A$3:$A$28,1,FALSE),0),IFERROR(VLOOKUP(N249,受限情况!$A$3:$A$28,1,FALSE),0),IFERROR(VLOOKUP(O249,受限情况!$A$3:$A$28,1,FALSE),0))),"受限","不限")</f>
        <v>不限</v>
      </c>
      <c r="Q249" s="122" t="str">
        <f>IFERROR(IF(AND(H249&gt;=VLOOKUP(B249,受限情况!$G$3:$I$28,2,FALSE),H249&lt;=VLOOKUP(B249,受限情况!$G$3:$I$28,3,FALSE))=TRUE,"错误","正确"),"正确")</f>
        <v>正确</v>
      </c>
      <c r="R249" s="124" t="str">
        <f>IF(OR(IFERROR(AND(H249&gt;=VLOOKUP(L249,受限情况!$A$3:$C$28,2,FALSE),H249&lt;=VLOOKUP(L249,受限情况!$A$3:$C$28,3,FALSE)),0),IFERROR(AND(H249&gt;=VLOOKUP(M249,受限情况!$A$3:$C$28,2,FALSE),H249&lt;=VLOOKUP(M249,受限情况!$A$3:$C$28,3,FALSE)),0),IFERROR(AND(H249&gt;=VLOOKUP(N249,受限情况!$A$3:$C$28,2,FALSE),H249&lt;=VLOOKUP(N249,受限情况!$A$3:$C$28,3,FALSE)),0),IFERROR(AND(H249&gt;=VLOOKUP(O249,受限情况!$A$3:$C$28,2,FALSE),H249&lt;=VLOOKUP(O249,受限情况!$A$3:$C$28,3,FALSE)),0))=TRUE,"错误","正确")</f>
        <v>正确</v>
      </c>
      <c r="S249" s="123" t="str">
        <f>IF((IF(ISERROR(VLOOKUP(J249,注销!I:I,1,FALSE)),0,1)+IF(ISERROR(VLOOKUP(J249,注销!J:J,1,FALSE)),0,1))&gt;0,"注销","没有")</f>
        <v>没有</v>
      </c>
      <c r="T249" s="123" t="str">
        <f>IF((IF(ISERROR(VLOOKUP(J249,注销!I:I,1,FALSE)),0,1)+IF(ISERROR(VLOOKUP(J249,注销!J:J,1,FALSE)),0,1))&gt;0,"注销","没有")</f>
        <v>没有</v>
      </c>
      <c r="U249" s="10" t="str">
        <f>IF(IF(ISERROR(VLOOKUP(J249,J$1:J248,1,FALSE)),0,1)+IF(ISERROR(VLOOKUP(J249,K$1:K248,1,FALSE)),0,1),"已有","没有")</f>
        <v>没有</v>
      </c>
      <c r="W249" s="9"/>
      <c r="X249" s="9"/>
      <c r="Y249" s="9"/>
    </row>
    <row r="250" spans="1:25" s="7" customFormat="1">
      <c r="A250" s="126">
        <v>247</v>
      </c>
      <c r="B250" s="126" t="s">
        <v>482</v>
      </c>
      <c r="C250" s="56" t="s">
        <v>1093</v>
      </c>
      <c r="D250" s="42" t="s">
        <v>479</v>
      </c>
      <c r="E250" s="126">
        <v>14</v>
      </c>
      <c r="F250" s="68">
        <v>40993</v>
      </c>
      <c r="G250" s="126" t="s">
        <v>688</v>
      </c>
      <c r="H250" s="68"/>
      <c r="I250" s="18" t="s">
        <v>497</v>
      </c>
      <c r="J250" s="137" t="str">
        <f t="shared" si="24"/>
        <v>东航太原-海口</v>
      </c>
      <c r="K250" s="124" t="str">
        <f t="shared" si="25"/>
        <v>东航海口-太原</v>
      </c>
      <c r="L250" s="167" t="str">
        <f t="shared" si="26"/>
        <v>太原</v>
      </c>
      <c r="M250" s="167" t="str">
        <f t="shared" si="27"/>
        <v>海口</v>
      </c>
      <c r="N250" s="167" t="str">
        <f t="shared" si="28"/>
        <v/>
      </c>
      <c r="O250" s="167" t="str">
        <f t="shared" si="29"/>
        <v/>
      </c>
      <c r="P250" s="167" t="str">
        <f>IF(ISERROR(OR(IFERROR(VLOOKUP(B250,受限情况!$G$3:$G$30,1,FALSE),0),IFERROR(VLOOKUP(L250,受限情况!$A$3:$A$28,1,FALSE),0),IFERROR(VLOOKUP(M250,受限情况!$A$3:$A$28,1,FALSE),0),IFERROR(VLOOKUP(N250,受限情况!$A$3:$A$28,1,FALSE),0),IFERROR(VLOOKUP(O250,受限情况!$A$3:$A$28,1,FALSE),0))),"受限","不限")</f>
        <v>不限</v>
      </c>
      <c r="Q250" s="122" t="str">
        <f>IFERROR(IF(AND(H250&gt;=VLOOKUP(B250,受限情况!$G$3:$I$28,2,FALSE),H250&lt;=VLOOKUP(B250,受限情况!$G$3:$I$28,3,FALSE))=TRUE,"错误","正确"),"正确")</f>
        <v>正确</v>
      </c>
      <c r="R250" s="124" t="str">
        <f>IF(OR(IFERROR(AND(H250&gt;=VLOOKUP(L250,受限情况!$A$3:$C$28,2,FALSE),H250&lt;=VLOOKUP(L250,受限情况!$A$3:$C$28,3,FALSE)),0),IFERROR(AND(H250&gt;=VLOOKUP(M250,受限情况!$A$3:$C$28,2,FALSE),H250&lt;=VLOOKUP(M250,受限情况!$A$3:$C$28,3,FALSE)),0),IFERROR(AND(H250&gt;=VLOOKUP(N250,受限情况!$A$3:$C$28,2,FALSE),H250&lt;=VLOOKUP(N250,受限情况!$A$3:$C$28,3,FALSE)),0),IFERROR(AND(H250&gt;=VLOOKUP(O250,受限情况!$A$3:$C$28,2,FALSE),H250&lt;=VLOOKUP(O250,受限情况!$A$3:$C$28,3,FALSE)),0))=TRUE,"错误","正确")</f>
        <v>正确</v>
      </c>
      <c r="S250" s="123" t="str">
        <f>IF((IF(ISERROR(VLOOKUP(J250,注销!I:I,1,FALSE)),0,1)+IF(ISERROR(VLOOKUP(J250,注销!J:J,1,FALSE)),0,1))&gt;0,"注销","没有")</f>
        <v>没有</v>
      </c>
      <c r="T250" s="123" t="str">
        <f>IF((IF(ISERROR(VLOOKUP(J250,注销!I:I,1,FALSE)),0,1)+IF(ISERROR(VLOOKUP(J250,注销!J:J,1,FALSE)),0,1))&gt;0,"注销","没有")</f>
        <v>没有</v>
      </c>
      <c r="U250" s="10" t="str">
        <f>IF(IF(ISERROR(VLOOKUP(J250,J$1:J249,1,FALSE)),0,1)+IF(ISERROR(VLOOKUP(J250,K$1:K249,1,FALSE)),0,1),"已有","没有")</f>
        <v>没有</v>
      </c>
      <c r="W250" s="9"/>
      <c r="X250" s="9"/>
      <c r="Y250" s="9"/>
    </row>
    <row r="251" spans="1:25" s="7" customFormat="1">
      <c r="A251" s="126">
        <v>248</v>
      </c>
      <c r="B251" s="126" t="s">
        <v>482</v>
      </c>
      <c r="C251" s="56" t="s">
        <v>1007</v>
      </c>
      <c r="D251" s="42" t="s">
        <v>479</v>
      </c>
      <c r="E251" s="126">
        <v>14</v>
      </c>
      <c r="F251" s="68">
        <v>40993</v>
      </c>
      <c r="G251" s="126" t="s">
        <v>688</v>
      </c>
      <c r="H251" s="68"/>
      <c r="I251" s="18" t="s">
        <v>497</v>
      </c>
      <c r="J251" s="137" t="str">
        <f t="shared" si="24"/>
        <v>东航太原-长治</v>
      </c>
      <c r="K251" s="124" t="str">
        <f t="shared" si="25"/>
        <v>东航长治-太原</v>
      </c>
      <c r="L251" s="167" t="str">
        <f t="shared" si="26"/>
        <v>太原</v>
      </c>
      <c r="M251" s="167" t="str">
        <f t="shared" si="27"/>
        <v>长治</v>
      </c>
      <c r="N251" s="167" t="str">
        <f t="shared" si="28"/>
        <v/>
      </c>
      <c r="O251" s="167" t="str">
        <f t="shared" si="29"/>
        <v/>
      </c>
      <c r="P251" s="167" t="str">
        <f>IF(ISERROR(OR(IFERROR(VLOOKUP(B251,受限情况!$G$3:$G$30,1,FALSE),0),IFERROR(VLOOKUP(L251,受限情况!$A$3:$A$28,1,FALSE),0),IFERROR(VLOOKUP(M251,受限情况!$A$3:$A$28,1,FALSE),0),IFERROR(VLOOKUP(N251,受限情况!$A$3:$A$28,1,FALSE),0),IFERROR(VLOOKUP(O251,受限情况!$A$3:$A$28,1,FALSE),0))),"受限","不限")</f>
        <v>不限</v>
      </c>
      <c r="Q251" s="122" t="str">
        <f>IFERROR(IF(AND(H251&gt;=VLOOKUP(B251,受限情况!$G$3:$I$28,2,FALSE),H251&lt;=VLOOKUP(B251,受限情况!$G$3:$I$28,3,FALSE))=TRUE,"错误","正确"),"正确")</f>
        <v>正确</v>
      </c>
      <c r="R251" s="124" t="str">
        <f>IF(OR(IFERROR(AND(H251&gt;=VLOOKUP(L251,受限情况!$A$3:$C$28,2,FALSE),H251&lt;=VLOOKUP(L251,受限情况!$A$3:$C$28,3,FALSE)),0),IFERROR(AND(H251&gt;=VLOOKUP(M251,受限情况!$A$3:$C$28,2,FALSE),H251&lt;=VLOOKUP(M251,受限情况!$A$3:$C$28,3,FALSE)),0),IFERROR(AND(H251&gt;=VLOOKUP(N251,受限情况!$A$3:$C$28,2,FALSE),H251&lt;=VLOOKUP(N251,受限情况!$A$3:$C$28,3,FALSE)),0),IFERROR(AND(H251&gt;=VLOOKUP(O251,受限情况!$A$3:$C$28,2,FALSE),H251&lt;=VLOOKUP(O251,受限情况!$A$3:$C$28,3,FALSE)),0))=TRUE,"错误","正确")</f>
        <v>正确</v>
      </c>
      <c r="S251" s="123" t="str">
        <f>IF((IF(ISERROR(VLOOKUP(J251,注销!I:I,1,FALSE)),0,1)+IF(ISERROR(VLOOKUP(J251,注销!J:J,1,FALSE)),0,1))&gt;0,"注销","没有")</f>
        <v>没有</v>
      </c>
      <c r="T251" s="123" t="str">
        <f>IF((IF(ISERROR(VLOOKUP(J251,注销!I:I,1,FALSE)),0,1)+IF(ISERROR(VLOOKUP(J251,注销!J:J,1,FALSE)),0,1))&gt;0,"注销","没有")</f>
        <v>没有</v>
      </c>
      <c r="U251" s="10" t="str">
        <f>IF(IF(ISERROR(VLOOKUP(J251,J$1:J250,1,FALSE)),0,1)+IF(ISERROR(VLOOKUP(J251,K$1:K250,1,FALSE)),0,1),"已有","没有")</f>
        <v>已有</v>
      </c>
      <c r="W251" s="9"/>
      <c r="X251" s="9"/>
      <c r="Y251" s="9"/>
    </row>
    <row r="252" spans="1:25" s="7" customFormat="1">
      <c r="A252" s="126">
        <v>249</v>
      </c>
      <c r="B252" s="126" t="s">
        <v>482</v>
      </c>
      <c r="C252" s="56" t="s">
        <v>1006</v>
      </c>
      <c r="D252" s="42" t="s">
        <v>479</v>
      </c>
      <c r="E252" s="126">
        <v>14</v>
      </c>
      <c r="F252" s="68">
        <v>40993</v>
      </c>
      <c r="G252" s="126" t="s">
        <v>688</v>
      </c>
      <c r="H252" s="68"/>
      <c r="I252" s="18" t="s">
        <v>497</v>
      </c>
      <c r="J252" s="137" t="str">
        <f t="shared" si="24"/>
        <v>东航太原-大同</v>
      </c>
      <c r="K252" s="124" t="str">
        <f t="shared" si="25"/>
        <v>东航大同-太原</v>
      </c>
      <c r="L252" s="167" t="str">
        <f t="shared" si="26"/>
        <v>太原</v>
      </c>
      <c r="M252" s="167" t="str">
        <f t="shared" si="27"/>
        <v>大同</v>
      </c>
      <c r="N252" s="167" t="str">
        <f t="shared" si="28"/>
        <v/>
      </c>
      <c r="O252" s="167" t="str">
        <f t="shared" si="29"/>
        <v/>
      </c>
      <c r="P252" s="167" t="str">
        <f>IF(ISERROR(OR(IFERROR(VLOOKUP(B252,受限情况!$G$3:$G$30,1,FALSE),0),IFERROR(VLOOKUP(L252,受限情况!$A$3:$A$28,1,FALSE),0),IFERROR(VLOOKUP(M252,受限情况!$A$3:$A$28,1,FALSE),0),IFERROR(VLOOKUP(N252,受限情况!$A$3:$A$28,1,FALSE),0),IFERROR(VLOOKUP(O252,受限情况!$A$3:$A$28,1,FALSE),0))),"受限","不限")</f>
        <v>不限</v>
      </c>
      <c r="Q252" s="122" t="str">
        <f>IFERROR(IF(AND(H252&gt;=VLOOKUP(B252,受限情况!$G$3:$I$28,2,FALSE),H252&lt;=VLOOKUP(B252,受限情况!$G$3:$I$28,3,FALSE))=TRUE,"错误","正确"),"正确")</f>
        <v>正确</v>
      </c>
      <c r="R252" s="124" t="str">
        <f>IF(OR(IFERROR(AND(H252&gt;=VLOOKUP(L252,受限情况!$A$3:$C$28,2,FALSE),H252&lt;=VLOOKUP(L252,受限情况!$A$3:$C$28,3,FALSE)),0),IFERROR(AND(H252&gt;=VLOOKUP(M252,受限情况!$A$3:$C$28,2,FALSE),H252&lt;=VLOOKUP(M252,受限情况!$A$3:$C$28,3,FALSE)),0),IFERROR(AND(H252&gt;=VLOOKUP(N252,受限情况!$A$3:$C$28,2,FALSE),H252&lt;=VLOOKUP(N252,受限情况!$A$3:$C$28,3,FALSE)),0),IFERROR(AND(H252&gt;=VLOOKUP(O252,受限情况!$A$3:$C$28,2,FALSE),H252&lt;=VLOOKUP(O252,受限情况!$A$3:$C$28,3,FALSE)),0))=TRUE,"错误","正确")</f>
        <v>正确</v>
      </c>
      <c r="S252" s="123" t="str">
        <f>IF((IF(ISERROR(VLOOKUP(J252,注销!I:I,1,FALSE)),0,1)+IF(ISERROR(VLOOKUP(J252,注销!J:J,1,FALSE)),0,1))&gt;0,"注销","没有")</f>
        <v>没有</v>
      </c>
      <c r="T252" s="123" t="str">
        <f>IF((IF(ISERROR(VLOOKUP(J252,注销!I:I,1,FALSE)),0,1)+IF(ISERROR(VLOOKUP(J252,注销!J:J,1,FALSE)),0,1))&gt;0,"注销","没有")</f>
        <v>没有</v>
      </c>
      <c r="U252" s="10" t="str">
        <f>IF(IF(ISERROR(VLOOKUP(J252,J$1:J251,1,FALSE)),0,1)+IF(ISERROR(VLOOKUP(J252,K$1:K251,1,FALSE)),0,1),"已有","没有")</f>
        <v>已有</v>
      </c>
      <c r="W252" s="9"/>
      <c r="X252" s="9"/>
      <c r="Y252" s="9"/>
    </row>
    <row r="253" spans="1:25" s="7" customFormat="1">
      <c r="A253" s="126">
        <v>250</v>
      </c>
      <c r="B253" s="126" t="s">
        <v>482</v>
      </c>
      <c r="C253" s="56" t="s">
        <v>263</v>
      </c>
      <c r="D253" s="42" t="s">
        <v>479</v>
      </c>
      <c r="E253" s="126">
        <v>14</v>
      </c>
      <c r="F253" s="68">
        <v>40993</v>
      </c>
      <c r="G253" s="126" t="s">
        <v>688</v>
      </c>
      <c r="H253" s="68"/>
      <c r="I253" s="18" t="s">
        <v>497</v>
      </c>
      <c r="J253" s="137" t="str">
        <f t="shared" si="24"/>
        <v>东航石家庄-成都</v>
      </c>
      <c r="K253" s="124" t="str">
        <f t="shared" si="25"/>
        <v>东航成都-石家庄</v>
      </c>
      <c r="L253" s="167" t="str">
        <f t="shared" si="26"/>
        <v>石家庄</v>
      </c>
      <c r="M253" s="167" t="str">
        <f t="shared" si="27"/>
        <v>成都</v>
      </c>
      <c r="N253" s="167" t="str">
        <f t="shared" si="28"/>
        <v/>
      </c>
      <c r="O253" s="167" t="str">
        <f t="shared" si="29"/>
        <v/>
      </c>
      <c r="P253" s="167" t="str">
        <f>IF(ISERROR(OR(IFERROR(VLOOKUP(B253,受限情况!$G$3:$G$30,1,FALSE),0),IFERROR(VLOOKUP(L253,受限情况!$A$3:$A$28,1,FALSE),0),IFERROR(VLOOKUP(M253,受限情况!$A$3:$A$28,1,FALSE),0),IFERROR(VLOOKUP(N253,受限情况!$A$3:$A$28,1,FALSE),0),IFERROR(VLOOKUP(O253,受限情况!$A$3:$A$28,1,FALSE),0))),"受限","不限")</f>
        <v>不限</v>
      </c>
      <c r="Q253" s="122" t="str">
        <f>IFERROR(IF(AND(H253&gt;=VLOOKUP(B253,受限情况!$G$3:$I$28,2,FALSE),H253&lt;=VLOOKUP(B253,受限情况!$G$3:$I$28,3,FALSE))=TRUE,"错误","正确"),"正确")</f>
        <v>正确</v>
      </c>
      <c r="R253" s="124" t="str">
        <f>IF(OR(IFERROR(AND(H253&gt;=VLOOKUP(L253,受限情况!$A$3:$C$28,2,FALSE),H253&lt;=VLOOKUP(L253,受限情况!$A$3:$C$28,3,FALSE)),0),IFERROR(AND(H253&gt;=VLOOKUP(M253,受限情况!$A$3:$C$28,2,FALSE),H253&lt;=VLOOKUP(M253,受限情况!$A$3:$C$28,3,FALSE)),0),IFERROR(AND(H253&gt;=VLOOKUP(N253,受限情况!$A$3:$C$28,2,FALSE),H253&lt;=VLOOKUP(N253,受限情况!$A$3:$C$28,3,FALSE)),0),IFERROR(AND(H253&gt;=VLOOKUP(O253,受限情况!$A$3:$C$28,2,FALSE),H253&lt;=VLOOKUP(O253,受限情况!$A$3:$C$28,3,FALSE)),0))=TRUE,"错误","正确")</f>
        <v>正确</v>
      </c>
      <c r="S253" s="123" t="str">
        <f>IF((IF(ISERROR(VLOOKUP(J253,注销!I:I,1,FALSE)),0,1)+IF(ISERROR(VLOOKUP(J253,注销!J:J,1,FALSE)),0,1))&gt;0,"注销","没有")</f>
        <v>注销</v>
      </c>
      <c r="T253" s="123" t="str">
        <f>IF((IF(ISERROR(VLOOKUP(J253,注销!I:I,1,FALSE)),0,1)+IF(ISERROR(VLOOKUP(J253,注销!J:J,1,FALSE)),0,1))&gt;0,"注销","没有")</f>
        <v>注销</v>
      </c>
      <c r="U253" s="10" t="str">
        <f>IF(IF(ISERROR(VLOOKUP(J253,J$1:J252,1,FALSE)),0,1)+IF(ISERROR(VLOOKUP(J253,K$1:K252,1,FALSE)),0,1),"已有","没有")</f>
        <v>没有</v>
      </c>
      <c r="W253" s="9"/>
      <c r="X253" s="9"/>
      <c r="Y253" s="9"/>
    </row>
    <row r="254" spans="1:25" s="7" customFormat="1">
      <c r="A254" s="126">
        <v>251</v>
      </c>
      <c r="B254" s="126" t="s">
        <v>482</v>
      </c>
      <c r="C254" s="56" t="s">
        <v>1339</v>
      </c>
      <c r="D254" s="42" t="s">
        <v>479</v>
      </c>
      <c r="E254" s="126">
        <v>14</v>
      </c>
      <c r="F254" s="68">
        <v>40993</v>
      </c>
      <c r="G254" s="126" t="s">
        <v>688</v>
      </c>
      <c r="H254" s="68"/>
      <c r="I254" s="18" t="s">
        <v>497</v>
      </c>
      <c r="J254" s="137" t="str">
        <f t="shared" si="24"/>
        <v>东航秦皇岛北戴河-石家庄</v>
      </c>
      <c r="K254" s="124" t="str">
        <f t="shared" si="25"/>
        <v>东航石家庄-秦皇岛北戴河</v>
      </c>
      <c r="L254" s="167" t="str">
        <f t="shared" si="26"/>
        <v>秦皇岛北戴河</v>
      </c>
      <c r="M254" s="167" t="str">
        <f t="shared" si="27"/>
        <v>石家庄</v>
      </c>
      <c r="N254" s="167" t="str">
        <f t="shared" si="28"/>
        <v/>
      </c>
      <c r="O254" s="167" t="str">
        <f t="shared" si="29"/>
        <v/>
      </c>
      <c r="P254" s="167" t="str">
        <f>IF(ISERROR(OR(IFERROR(VLOOKUP(B254,受限情况!$G$3:$G$30,1,FALSE),0),IFERROR(VLOOKUP(L254,受限情况!$A$3:$A$28,1,FALSE),0),IFERROR(VLOOKUP(M254,受限情况!$A$3:$A$28,1,FALSE),0),IFERROR(VLOOKUP(N254,受限情况!$A$3:$A$28,1,FALSE),0),IFERROR(VLOOKUP(O254,受限情况!$A$3:$A$28,1,FALSE),0))),"受限","不限")</f>
        <v>不限</v>
      </c>
      <c r="Q254" s="122" t="str">
        <f>IFERROR(IF(AND(H254&gt;=VLOOKUP(B254,受限情况!$G$3:$I$28,2,FALSE),H254&lt;=VLOOKUP(B254,受限情况!$G$3:$I$28,3,FALSE))=TRUE,"错误","正确"),"正确")</f>
        <v>正确</v>
      </c>
      <c r="R254" s="124" t="str">
        <f>IF(OR(IFERROR(AND(H254&gt;=VLOOKUP(L254,受限情况!$A$3:$C$28,2,FALSE),H254&lt;=VLOOKUP(L254,受限情况!$A$3:$C$28,3,FALSE)),0),IFERROR(AND(H254&gt;=VLOOKUP(M254,受限情况!$A$3:$C$28,2,FALSE),H254&lt;=VLOOKUP(M254,受限情况!$A$3:$C$28,3,FALSE)),0),IFERROR(AND(H254&gt;=VLOOKUP(N254,受限情况!$A$3:$C$28,2,FALSE),H254&lt;=VLOOKUP(N254,受限情况!$A$3:$C$28,3,FALSE)),0),IFERROR(AND(H254&gt;=VLOOKUP(O254,受限情况!$A$3:$C$28,2,FALSE),H254&lt;=VLOOKUP(O254,受限情况!$A$3:$C$28,3,FALSE)),0))=TRUE,"错误","正确")</f>
        <v>正确</v>
      </c>
      <c r="S254" s="123" t="str">
        <f>IF((IF(ISERROR(VLOOKUP(J254,注销!I:I,1,FALSE)),0,1)+IF(ISERROR(VLOOKUP(J254,注销!J:J,1,FALSE)),0,1))&gt;0,"注销","没有")</f>
        <v>没有</v>
      </c>
      <c r="T254" s="123" t="str">
        <f>IF((IF(ISERROR(VLOOKUP(J254,注销!I:I,1,FALSE)),0,1)+IF(ISERROR(VLOOKUP(J254,注销!J:J,1,FALSE)),0,1))&gt;0,"注销","没有")</f>
        <v>没有</v>
      </c>
      <c r="U254" s="10" t="str">
        <f>IF(IF(ISERROR(VLOOKUP(J254,J$1:J253,1,FALSE)),0,1)+IF(ISERROR(VLOOKUP(J254,K$1:K253,1,FALSE)),0,1),"已有","没有")</f>
        <v>已有</v>
      </c>
      <c r="W254" s="9"/>
      <c r="X254" s="9"/>
      <c r="Y254" s="9"/>
    </row>
    <row r="255" spans="1:25" s="7" customFormat="1">
      <c r="A255" s="126">
        <v>252</v>
      </c>
      <c r="B255" s="126" t="s">
        <v>482</v>
      </c>
      <c r="C255" s="56" t="s">
        <v>1094</v>
      </c>
      <c r="D255" s="42" t="s">
        <v>479</v>
      </c>
      <c r="E255" s="126">
        <v>14</v>
      </c>
      <c r="F255" s="68">
        <v>40993</v>
      </c>
      <c r="G255" s="126" t="s">
        <v>689</v>
      </c>
      <c r="H255" s="68"/>
      <c r="I255" s="126"/>
      <c r="J255" s="137" t="str">
        <f t="shared" si="24"/>
        <v>东航锡林浩特-呼和浩特-太原</v>
      </c>
      <c r="K255" s="124" t="str">
        <f t="shared" si="25"/>
        <v>东航太原-呼和浩特-锡林浩特</v>
      </c>
      <c r="L255" s="167" t="str">
        <f t="shared" si="26"/>
        <v>锡林浩特</v>
      </c>
      <c r="M255" s="167" t="str">
        <f t="shared" si="27"/>
        <v>呼和浩特</v>
      </c>
      <c r="N255" s="167" t="str">
        <f t="shared" si="28"/>
        <v>太原</v>
      </c>
      <c r="O255" s="167" t="str">
        <f t="shared" si="29"/>
        <v/>
      </c>
      <c r="P255" s="167" t="str">
        <f>IF(ISERROR(OR(IFERROR(VLOOKUP(B255,受限情况!$G$3:$G$30,1,FALSE),0),IFERROR(VLOOKUP(L255,受限情况!$A$3:$A$28,1,FALSE),0),IFERROR(VLOOKUP(M255,受限情况!$A$3:$A$28,1,FALSE),0),IFERROR(VLOOKUP(N255,受限情况!$A$3:$A$28,1,FALSE),0),IFERROR(VLOOKUP(O255,受限情况!$A$3:$A$28,1,FALSE),0))),"受限","不限")</f>
        <v>不限</v>
      </c>
      <c r="Q255" s="122" t="str">
        <f>IFERROR(IF(AND(H255&gt;=VLOOKUP(B255,受限情况!$G$3:$I$28,2,FALSE),H255&lt;=VLOOKUP(B255,受限情况!$G$3:$I$28,3,FALSE))=TRUE,"错误","正确"),"正确")</f>
        <v>正确</v>
      </c>
      <c r="R255" s="124" t="str">
        <f>IF(OR(IFERROR(AND(H255&gt;=VLOOKUP(L255,受限情况!$A$3:$C$28,2,FALSE),H255&lt;=VLOOKUP(L255,受限情况!$A$3:$C$28,3,FALSE)),0),IFERROR(AND(H255&gt;=VLOOKUP(M255,受限情况!$A$3:$C$28,2,FALSE),H255&lt;=VLOOKUP(M255,受限情况!$A$3:$C$28,3,FALSE)),0),IFERROR(AND(H255&gt;=VLOOKUP(N255,受限情况!$A$3:$C$28,2,FALSE),H255&lt;=VLOOKUP(N255,受限情况!$A$3:$C$28,3,FALSE)),0),IFERROR(AND(H255&gt;=VLOOKUP(O255,受限情况!$A$3:$C$28,2,FALSE),H255&lt;=VLOOKUP(O255,受限情况!$A$3:$C$28,3,FALSE)),0))=TRUE,"错误","正确")</f>
        <v>正确</v>
      </c>
      <c r="S255" s="123" t="str">
        <f>IF((IF(ISERROR(VLOOKUP(J255,注销!I:I,1,FALSE)),0,1)+IF(ISERROR(VLOOKUP(J255,注销!J:J,1,FALSE)),0,1))&gt;0,"注销","没有")</f>
        <v>没有</v>
      </c>
      <c r="T255" s="123" t="str">
        <f>IF((IF(ISERROR(VLOOKUP(J255,注销!I:I,1,FALSE)),0,1)+IF(ISERROR(VLOOKUP(J255,注销!J:J,1,FALSE)),0,1))&gt;0,"注销","没有")</f>
        <v>没有</v>
      </c>
      <c r="U255" s="10" t="str">
        <f>IF(IF(ISERROR(VLOOKUP(J255,J$1:J254,1,FALSE)),0,1)+IF(ISERROR(VLOOKUP(J255,K$1:K254,1,FALSE)),0,1),"已有","没有")</f>
        <v>没有</v>
      </c>
      <c r="W255" s="9"/>
      <c r="X255" s="9"/>
      <c r="Y255" s="9"/>
    </row>
    <row r="256" spans="1:25" s="7" customFormat="1">
      <c r="A256" s="126">
        <v>253</v>
      </c>
      <c r="B256" s="126" t="s">
        <v>1325</v>
      </c>
      <c r="C256" s="56" t="s">
        <v>97</v>
      </c>
      <c r="D256" s="42" t="s">
        <v>479</v>
      </c>
      <c r="E256" s="126">
        <v>14</v>
      </c>
      <c r="F256" s="68">
        <v>40993</v>
      </c>
      <c r="G256" s="126" t="s">
        <v>690</v>
      </c>
      <c r="H256" s="68"/>
      <c r="I256" s="126"/>
      <c r="J256" s="137" t="str">
        <f t="shared" si="24"/>
        <v>春秋石家庄-哈尔滨</v>
      </c>
      <c r="K256" s="124" t="str">
        <f t="shared" si="25"/>
        <v>春秋哈尔滨-石家庄</v>
      </c>
      <c r="L256" s="167" t="str">
        <f t="shared" si="26"/>
        <v>石家庄</v>
      </c>
      <c r="M256" s="167" t="str">
        <f t="shared" si="27"/>
        <v>哈尔滨</v>
      </c>
      <c r="N256" s="167" t="str">
        <f t="shared" si="28"/>
        <v/>
      </c>
      <c r="O256" s="167" t="str">
        <f t="shared" si="29"/>
        <v/>
      </c>
      <c r="P256" s="167" t="str">
        <f>IF(ISERROR(OR(IFERROR(VLOOKUP(B256,受限情况!$G$3:$G$30,1,FALSE),0),IFERROR(VLOOKUP(L256,受限情况!$A$3:$A$28,1,FALSE),0),IFERROR(VLOOKUP(M256,受限情况!$A$3:$A$28,1,FALSE),0),IFERROR(VLOOKUP(N256,受限情况!$A$3:$A$28,1,FALSE),0),IFERROR(VLOOKUP(O256,受限情况!$A$3:$A$28,1,FALSE),0))),"受限","不限")</f>
        <v>不限</v>
      </c>
      <c r="Q256" s="122" t="str">
        <f>IFERROR(IF(AND(H256&gt;=VLOOKUP(B256,受限情况!$G$3:$I$28,2,FALSE),H256&lt;=VLOOKUP(B256,受限情况!$G$3:$I$28,3,FALSE))=TRUE,"错误","正确"),"正确")</f>
        <v>正确</v>
      </c>
      <c r="R256" s="124" t="str">
        <f>IF(OR(IFERROR(AND(H256&gt;=VLOOKUP(L256,受限情况!$A$3:$C$28,2,FALSE),H256&lt;=VLOOKUP(L256,受限情况!$A$3:$C$28,3,FALSE)),0),IFERROR(AND(H256&gt;=VLOOKUP(M256,受限情况!$A$3:$C$28,2,FALSE),H256&lt;=VLOOKUP(M256,受限情况!$A$3:$C$28,3,FALSE)),0),IFERROR(AND(H256&gt;=VLOOKUP(N256,受限情况!$A$3:$C$28,2,FALSE),H256&lt;=VLOOKUP(N256,受限情况!$A$3:$C$28,3,FALSE)),0),IFERROR(AND(H256&gt;=VLOOKUP(O256,受限情况!$A$3:$C$28,2,FALSE),H256&lt;=VLOOKUP(O256,受限情况!$A$3:$C$28,3,FALSE)),0))=TRUE,"错误","正确")</f>
        <v>正确</v>
      </c>
      <c r="S256" s="123" t="str">
        <f>IF((IF(ISERROR(VLOOKUP(J256,注销!I:I,1,FALSE)),0,1)+IF(ISERROR(VLOOKUP(J256,注销!J:J,1,FALSE)),0,1))&gt;0,"注销","没有")</f>
        <v>没有</v>
      </c>
      <c r="T256" s="123" t="str">
        <f>IF((IF(ISERROR(VLOOKUP(J256,注销!I:I,1,FALSE)),0,1)+IF(ISERROR(VLOOKUP(J256,注销!J:J,1,FALSE)),0,1))&gt;0,"注销","没有")</f>
        <v>没有</v>
      </c>
      <c r="U256" s="10" t="str">
        <f>IF(IF(ISERROR(VLOOKUP(J256,J$1:J255,1,FALSE)),0,1)+IF(ISERROR(VLOOKUP(J256,K$1:K255,1,FALSE)),0,1),"已有","没有")</f>
        <v>没有</v>
      </c>
      <c r="W256" s="9"/>
      <c r="X256" s="9"/>
      <c r="Y256" s="9"/>
    </row>
    <row r="257" spans="1:25" s="7" customFormat="1">
      <c r="A257" s="126">
        <v>254</v>
      </c>
      <c r="B257" s="126" t="s">
        <v>486</v>
      </c>
      <c r="C257" s="56" t="s">
        <v>1391</v>
      </c>
      <c r="D257" s="42" t="s">
        <v>479</v>
      </c>
      <c r="E257" s="126">
        <v>6</v>
      </c>
      <c r="F257" s="68">
        <v>40993</v>
      </c>
      <c r="G257" s="126" t="s">
        <v>691</v>
      </c>
      <c r="H257" s="68"/>
      <c r="I257" s="126"/>
      <c r="J257" s="137" t="str">
        <f t="shared" si="24"/>
        <v>中联航北京南苑-通辽</v>
      </c>
      <c r="K257" s="124" t="str">
        <f t="shared" si="25"/>
        <v>中联航通辽-北京南苑</v>
      </c>
      <c r="L257" s="167" t="str">
        <f t="shared" si="26"/>
        <v>北京南苑</v>
      </c>
      <c r="M257" s="167" t="str">
        <f t="shared" si="27"/>
        <v>通辽</v>
      </c>
      <c r="N257" s="167" t="str">
        <f t="shared" si="28"/>
        <v/>
      </c>
      <c r="O257" s="167" t="str">
        <f t="shared" si="29"/>
        <v/>
      </c>
      <c r="P257" s="167" t="str">
        <f>IF(ISERROR(OR(IFERROR(VLOOKUP(B257,受限情况!$G$3:$G$30,1,FALSE),0),IFERROR(VLOOKUP(L257,受限情况!$A$3:$A$28,1,FALSE),0),IFERROR(VLOOKUP(M257,受限情况!$A$3:$A$28,1,FALSE),0),IFERROR(VLOOKUP(N257,受限情况!$A$3:$A$28,1,FALSE),0),IFERROR(VLOOKUP(O257,受限情况!$A$3:$A$28,1,FALSE),0))),"受限","不限")</f>
        <v>不限</v>
      </c>
      <c r="Q257" s="122" t="str">
        <f>IFERROR(IF(AND(H257&gt;=VLOOKUP(B257,受限情况!$G$3:$I$28,2,FALSE),H257&lt;=VLOOKUP(B257,受限情况!$G$3:$I$28,3,FALSE))=TRUE,"错误","正确"),"正确")</f>
        <v>正确</v>
      </c>
      <c r="R257" s="124" t="str">
        <f>IF(OR(IFERROR(AND(H257&gt;=VLOOKUP(L257,受限情况!$A$3:$C$28,2,FALSE),H257&lt;=VLOOKUP(L257,受限情况!$A$3:$C$28,3,FALSE)),0),IFERROR(AND(H257&gt;=VLOOKUP(M257,受限情况!$A$3:$C$28,2,FALSE),H257&lt;=VLOOKUP(M257,受限情况!$A$3:$C$28,3,FALSE)),0),IFERROR(AND(H257&gt;=VLOOKUP(N257,受限情况!$A$3:$C$28,2,FALSE),H257&lt;=VLOOKUP(N257,受限情况!$A$3:$C$28,3,FALSE)),0),IFERROR(AND(H257&gt;=VLOOKUP(O257,受限情况!$A$3:$C$28,2,FALSE),H257&lt;=VLOOKUP(O257,受限情况!$A$3:$C$28,3,FALSE)),0))=TRUE,"错误","正确")</f>
        <v>正确</v>
      </c>
      <c r="S257" s="123" t="str">
        <f>IF((IF(ISERROR(VLOOKUP(J257,注销!I:I,1,FALSE)),0,1)+IF(ISERROR(VLOOKUP(J257,注销!J:J,1,FALSE)),0,1))&gt;0,"注销","没有")</f>
        <v>没有</v>
      </c>
      <c r="T257" s="123" t="str">
        <f>IF((IF(ISERROR(VLOOKUP(J257,注销!I:I,1,FALSE)),0,1)+IF(ISERROR(VLOOKUP(J257,注销!J:J,1,FALSE)),0,1))&gt;0,"注销","没有")</f>
        <v>没有</v>
      </c>
      <c r="U257" s="10" t="str">
        <f>IF(IF(ISERROR(VLOOKUP(J257,J$1:J256,1,FALSE)),0,1)+IF(ISERROR(VLOOKUP(J257,K$1:K256,1,FALSE)),0,1),"已有","没有")</f>
        <v>没有</v>
      </c>
      <c r="W257" s="9"/>
      <c r="X257" s="9"/>
      <c r="Y257" s="9"/>
    </row>
    <row r="258" spans="1:25" s="7" customFormat="1">
      <c r="A258" s="126">
        <v>255</v>
      </c>
      <c r="B258" s="126" t="s">
        <v>486</v>
      </c>
      <c r="C258" s="56" t="s">
        <v>1392</v>
      </c>
      <c r="D258" s="42" t="s">
        <v>479</v>
      </c>
      <c r="E258" s="126">
        <v>14</v>
      </c>
      <c r="F258" s="68">
        <v>40993</v>
      </c>
      <c r="G258" s="126" t="s">
        <v>691</v>
      </c>
      <c r="H258" s="68">
        <v>41737</v>
      </c>
      <c r="I258" s="126"/>
      <c r="J258" s="137" t="str">
        <f t="shared" si="24"/>
        <v>中联航北京南苑-乌兰浩特</v>
      </c>
      <c r="K258" s="124" t="str">
        <f t="shared" si="25"/>
        <v>中联航乌兰浩特-北京南苑</v>
      </c>
      <c r="L258" s="167" t="str">
        <f t="shared" si="26"/>
        <v>北京南苑</v>
      </c>
      <c r="M258" s="167" t="str">
        <f t="shared" si="27"/>
        <v>乌兰浩特</v>
      </c>
      <c r="N258" s="167" t="str">
        <f t="shared" si="28"/>
        <v/>
      </c>
      <c r="O258" s="167" t="str">
        <f t="shared" si="29"/>
        <v/>
      </c>
      <c r="P258" s="167" t="str">
        <f>IF(ISERROR(OR(IFERROR(VLOOKUP(B258,受限情况!$G$3:$G$30,1,FALSE),0),IFERROR(VLOOKUP(L258,受限情况!$A$3:$A$28,1,FALSE),0),IFERROR(VLOOKUP(M258,受限情况!$A$3:$A$28,1,FALSE),0),IFERROR(VLOOKUP(N258,受限情况!$A$3:$A$28,1,FALSE),0),IFERROR(VLOOKUP(O258,受限情况!$A$3:$A$28,1,FALSE),0))),"受限","不限")</f>
        <v>不限</v>
      </c>
      <c r="Q258" s="122" t="str">
        <f>IFERROR(IF(AND(H258&gt;=VLOOKUP(B258,受限情况!$G$3:$I$28,2,FALSE),H258&lt;=VLOOKUP(B258,受限情况!$G$3:$I$28,3,FALSE))=TRUE,"错误","正确"),"正确")</f>
        <v>正确</v>
      </c>
      <c r="R258" s="124" t="str">
        <f>IF(OR(IFERROR(AND(H258&gt;=VLOOKUP(L258,受限情况!$A$3:$C$28,2,FALSE),H258&lt;=VLOOKUP(L258,受限情况!$A$3:$C$28,3,FALSE)),0),IFERROR(AND(H258&gt;=VLOOKUP(M258,受限情况!$A$3:$C$28,2,FALSE),H258&lt;=VLOOKUP(M258,受限情况!$A$3:$C$28,3,FALSE)),0),IFERROR(AND(H258&gt;=VLOOKUP(N258,受限情况!$A$3:$C$28,2,FALSE),H258&lt;=VLOOKUP(N258,受限情况!$A$3:$C$28,3,FALSE)),0),IFERROR(AND(H258&gt;=VLOOKUP(O258,受限情况!$A$3:$C$28,2,FALSE),H258&lt;=VLOOKUP(O258,受限情况!$A$3:$C$28,3,FALSE)),0))=TRUE,"错误","正确")</f>
        <v>正确</v>
      </c>
      <c r="S258" s="123" t="str">
        <f>IF((IF(ISERROR(VLOOKUP(J258,注销!I:I,1,FALSE)),0,1)+IF(ISERROR(VLOOKUP(J258,注销!J:J,1,FALSE)),0,1))&gt;0,"注销","没有")</f>
        <v>没有</v>
      </c>
      <c r="T258" s="123" t="str">
        <f>IF((IF(ISERROR(VLOOKUP(J258,注销!I:I,1,FALSE)),0,1)+IF(ISERROR(VLOOKUP(J258,注销!J:J,1,FALSE)),0,1))&gt;0,"注销","没有")</f>
        <v>没有</v>
      </c>
      <c r="U258" s="10" t="str">
        <f>IF(IF(ISERROR(VLOOKUP(J258,J$1:J257,1,FALSE)),0,1)+IF(ISERROR(VLOOKUP(J258,K$1:K257,1,FALSE)),0,1),"已有","没有")</f>
        <v>没有</v>
      </c>
      <c r="W258" s="9"/>
      <c r="X258" s="9"/>
      <c r="Y258" s="9"/>
    </row>
    <row r="259" spans="1:25" s="7" customFormat="1">
      <c r="A259" s="126">
        <v>256</v>
      </c>
      <c r="B259" s="126" t="s">
        <v>1324</v>
      </c>
      <c r="C259" s="56" t="s">
        <v>1095</v>
      </c>
      <c r="D259" s="42" t="s">
        <v>479</v>
      </c>
      <c r="E259" s="126">
        <v>14</v>
      </c>
      <c r="F259" s="68">
        <v>40993</v>
      </c>
      <c r="G259" s="126" t="s">
        <v>692</v>
      </c>
      <c r="H259" s="68"/>
      <c r="I259" s="126"/>
      <c r="J259" s="137" t="str">
        <f t="shared" si="24"/>
        <v>天津邯郸-天津</v>
      </c>
      <c r="K259" s="124" t="str">
        <f t="shared" si="25"/>
        <v>天津天津-邯郸</v>
      </c>
      <c r="L259" s="167" t="str">
        <f t="shared" si="26"/>
        <v>邯郸</v>
      </c>
      <c r="M259" s="167" t="str">
        <f t="shared" si="27"/>
        <v>天津</v>
      </c>
      <c r="N259" s="167" t="str">
        <f t="shared" si="28"/>
        <v/>
      </c>
      <c r="O259" s="167" t="str">
        <f t="shared" si="29"/>
        <v/>
      </c>
      <c r="P259" s="167" t="str">
        <f>IF(ISERROR(OR(IFERROR(VLOOKUP(B259,受限情况!$G$3:$G$30,1,FALSE),0),IFERROR(VLOOKUP(L259,受限情况!$A$3:$A$28,1,FALSE),0),IFERROR(VLOOKUP(M259,受限情况!$A$3:$A$28,1,FALSE),0),IFERROR(VLOOKUP(N259,受限情况!$A$3:$A$28,1,FALSE),0),IFERROR(VLOOKUP(O259,受限情况!$A$3:$A$28,1,FALSE),0))),"受限","不限")</f>
        <v>不限</v>
      </c>
      <c r="Q259" s="122" t="str">
        <f>IFERROR(IF(AND(H259&gt;=VLOOKUP(B259,受限情况!$G$3:$I$28,2,FALSE),H259&lt;=VLOOKUP(B259,受限情况!$G$3:$I$28,3,FALSE))=TRUE,"错误","正确"),"正确")</f>
        <v>正确</v>
      </c>
      <c r="R259" s="124" t="str">
        <f>IF(OR(IFERROR(AND(H259&gt;=VLOOKUP(L259,受限情况!$A$3:$C$28,2,FALSE),H259&lt;=VLOOKUP(L259,受限情况!$A$3:$C$28,3,FALSE)),0),IFERROR(AND(H259&gt;=VLOOKUP(M259,受限情况!$A$3:$C$28,2,FALSE),H259&lt;=VLOOKUP(M259,受限情况!$A$3:$C$28,3,FALSE)),0),IFERROR(AND(H259&gt;=VLOOKUP(N259,受限情况!$A$3:$C$28,2,FALSE),H259&lt;=VLOOKUP(N259,受限情况!$A$3:$C$28,3,FALSE)),0),IFERROR(AND(H259&gt;=VLOOKUP(O259,受限情况!$A$3:$C$28,2,FALSE),H259&lt;=VLOOKUP(O259,受限情况!$A$3:$C$28,3,FALSE)),0))=TRUE,"错误","正确")</f>
        <v>正确</v>
      </c>
      <c r="S259" s="123" t="str">
        <f>IF((IF(ISERROR(VLOOKUP(J259,注销!I:I,1,FALSE)),0,1)+IF(ISERROR(VLOOKUP(J259,注销!J:J,1,FALSE)),0,1))&gt;0,"注销","没有")</f>
        <v>没有</v>
      </c>
      <c r="T259" s="123" t="str">
        <f>IF((IF(ISERROR(VLOOKUP(J259,注销!I:I,1,FALSE)),0,1)+IF(ISERROR(VLOOKUP(J259,注销!J:J,1,FALSE)),0,1))&gt;0,"注销","没有")</f>
        <v>没有</v>
      </c>
      <c r="U259" s="10" t="str">
        <f>IF(IF(ISERROR(VLOOKUP(J259,J$1:J258,1,FALSE)),0,1)+IF(ISERROR(VLOOKUP(J259,K$1:K258,1,FALSE)),0,1),"已有","没有")</f>
        <v>没有</v>
      </c>
      <c r="W259" s="9"/>
      <c r="X259" s="9"/>
      <c r="Y259" s="9"/>
    </row>
    <row r="260" spans="1:25" s="7" customFormat="1">
      <c r="A260" s="126">
        <v>257</v>
      </c>
      <c r="B260" s="126" t="s">
        <v>1324</v>
      </c>
      <c r="C260" s="56" t="s">
        <v>45</v>
      </c>
      <c r="D260" s="42" t="s">
        <v>479</v>
      </c>
      <c r="E260" s="126">
        <v>14</v>
      </c>
      <c r="F260" s="68">
        <v>40993</v>
      </c>
      <c r="G260" s="126" t="s">
        <v>692</v>
      </c>
      <c r="H260" s="68"/>
      <c r="I260" s="126"/>
      <c r="J260" s="137" t="str">
        <f t="shared" ref="J260:J323" si="30">B260&amp;C260</f>
        <v>天津呼和浩特-天津</v>
      </c>
      <c r="K260" s="124" t="str">
        <f t="shared" ref="K260:K323" si="31">B260&amp;O260&amp;IF(O260="",,"-")&amp;N260&amp;IF(N260="",,"-")&amp;M260&amp;IF(M260="",,"-")&amp;L260</f>
        <v>天津天津-呼和浩特</v>
      </c>
      <c r="L260" s="167" t="str">
        <f t="shared" ref="L260:L323" si="32">TRIM(MID(SUBSTITUTE($C260,"-",REPT(" ",50)),COLUMN(A260)*50-49,50))</f>
        <v>呼和浩特</v>
      </c>
      <c r="M260" s="167" t="str">
        <f t="shared" ref="M260:M323" si="33">TRIM(MID(SUBSTITUTE($C260,"-",REPT(" ",50)),COLUMN(B260)*50-49,50))</f>
        <v>天津</v>
      </c>
      <c r="N260" s="167" t="str">
        <f t="shared" ref="N260:N323" si="34">TRIM(MID(SUBSTITUTE($C260,"-",REPT(" ",50)),COLUMN(C260)*50-49,50))</f>
        <v/>
      </c>
      <c r="O260" s="167" t="str">
        <f t="shared" ref="O260:O323" si="35">TRIM(MID(SUBSTITUTE($C260,"-",REPT(" ",50)),COLUMN(D260)*50-49,50))</f>
        <v/>
      </c>
      <c r="P260" s="167" t="str">
        <f>IF(ISERROR(OR(IFERROR(VLOOKUP(B260,受限情况!$G$3:$G$30,1,FALSE),0),IFERROR(VLOOKUP(L260,受限情况!$A$3:$A$28,1,FALSE),0),IFERROR(VLOOKUP(M260,受限情况!$A$3:$A$28,1,FALSE),0),IFERROR(VLOOKUP(N260,受限情况!$A$3:$A$28,1,FALSE),0),IFERROR(VLOOKUP(O260,受限情况!$A$3:$A$28,1,FALSE),0))),"受限","不限")</f>
        <v>不限</v>
      </c>
      <c r="Q260" s="122" t="str">
        <f>IFERROR(IF(AND(H260&gt;=VLOOKUP(B260,受限情况!$G$3:$I$28,2,FALSE),H260&lt;=VLOOKUP(B260,受限情况!$G$3:$I$28,3,FALSE))=TRUE,"错误","正确"),"正确")</f>
        <v>正确</v>
      </c>
      <c r="R260" s="124" t="str">
        <f>IF(OR(IFERROR(AND(H260&gt;=VLOOKUP(L260,受限情况!$A$3:$C$28,2,FALSE),H260&lt;=VLOOKUP(L260,受限情况!$A$3:$C$28,3,FALSE)),0),IFERROR(AND(H260&gt;=VLOOKUP(M260,受限情况!$A$3:$C$28,2,FALSE),H260&lt;=VLOOKUP(M260,受限情况!$A$3:$C$28,3,FALSE)),0),IFERROR(AND(H260&gt;=VLOOKUP(N260,受限情况!$A$3:$C$28,2,FALSE),H260&lt;=VLOOKUP(N260,受限情况!$A$3:$C$28,3,FALSE)),0),IFERROR(AND(H260&gt;=VLOOKUP(O260,受限情况!$A$3:$C$28,2,FALSE),H260&lt;=VLOOKUP(O260,受限情况!$A$3:$C$28,3,FALSE)),0))=TRUE,"错误","正确")</f>
        <v>正确</v>
      </c>
      <c r="S260" s="123" t="str">
        <f>IF((IF(ISERROR(VLOOKUP(J260,注销!I:I,1,FALSE)),0,1)+IF(ISERROR(VLOOKUP(J260,注销!J:J,1,FALSE)),0,1))&gt;0,"注销","没有")</f>
        <v>注销</v>
      </c>
      <c r="T260" s="123" t="str">
        <f>IF((IF(ISERROR(VLOOKUP(J260,注销!I:I,1,FALSE)),0,1)+IF(ISERROR(VLOOKUP(J260,注销!J:J,1,FALSE)),0,1))&gt;0,"注销","没有")</f>
        <v>注销</v>
      </c>
      <c r="U260" s="10" t="str">
        <f>IF(IF(ISERROR(VLOOKUP(J260,J$1:J259,1,FALSE)),0,1)+IF(ISERROR(VLOOKUP(J260,K$1:K259,1,FALSE)),0,1),"已有","没有")</f>
        <v>没有</v>
      </c>
      <c r="W260" s="9"/>
      <c r="X260" s="9"/>
      <c r="Y260" s="9"/>
    </row>
    <row r="261" spans="1:25" s="7" customFormat="1">
      <c r="A261" s="126">
        <v>258</v>
      </c>
      <c r="B261" s="126" t="s">
        <v>1324</v>
      </c>
      <c r="C261" s="56" t="s">
        <v>72</v>
      </c>
      <c r="D261" s="42" t="s">
        <v>479</v>
      </c>
      <c r="E261" s="126">
        <v>14</v>
      </c>
      <c r="F261" s="68">
        <v>40993</v>
      </c>
      <c r="G261" s="126" t="s">
        <v>692</v>
      </c>
      <c r="H261" s="68"/>
      <c r="I261" s="126"/>
      <c r="J261" s="137" t="str">
        <f t="shared" si="30"/>
        <v>天津呼和浩特-通辽-哈尔滨</v>
      </c>
      <c r="K261" s="124" t="str">
        <f t="shared" si="31"/>
        <v>天津哈尔滨-通辽-呼和浩特</v>
      </c>
      <c r="L261" s="167" t="str">
        <f t="shared" si="32"/>
        <v>呼和浩特</v>
      </c>
      <c r="M261" s="167" t="str">
        <f t="shared" si="33"/>
        <v>通辽</v>
      </c>
      <c r="N261" s="167" t="str">
        <f t="shared" si="34"/>
        <v>哈尔滨</v>
      </c>
      <c r="O261" s="167" t="str">
        <f t="shared" si="35"/>
        <v/>
      </c>
      <c r="P261" s="167" t="str">
        <f>IF(ISERROR(OR(IFERROR(VLOOKUP(B261,受限情况!$G$3:$G$30,1,FALSE),0),IFERROR(VLOOKUP(L261,受限情况!$A$3:$A$28,1,FALSE),0),IFERROR(VLOOKUP(M261,受限情况!$A$3:$A$28,1,FALSE),0),IFERROR(VLOOKUP(N261,受限情况!$A$3:$A$28,1,FALSE),0),IFERROR(VLOOKUP(O261,受限情况!$A$3:$A$28,1,FALSE),0))),"受限","不限")</f>
        <v>不限</v>
      </c>
      <c r="Q261" s="122" t="str">
        <f>IFERROR(IF(AND(H261&gt;=VLOOKUP(B261,受限情况!$G$3:$I$28,2,FALSE),H261&lt;=VLOOKUP(B261,受限情况!$G$3:$I$28,3,FALSE))=TRUE,"错误","正确"),"正确")</f>
        <v>正确</v>
      </c>
      <c r="R261" s="124" t="str">
        <f>IF(OR(IFERROR(AND(H261&gt;=VLOOKUP(L261,受限情况!$A$3:$C$28,2,FALSE),H261&lt;=VLOOKUP(L261,受限情况!$A$3:$C$28,3,FALSE)),0),IFERROR(AND(H261&gt;=VLOOKUP(M261,受限情况!$A$3:$C$28,2,FALSE),H261&lt;=VLOOKUP(M261,受限情况!$A$3:$C$28,3,FALSE)),0),IFERROR(AND(H261&gt;=VLOOKUP(N261,受限情况!$A$3:$C$28,2,FALSE),H261&lt;=VLOOKUP(N261,受限情况!$A$3:$C$28,3,FALSE)),0),IFERROR(AND(H261&gt;=VLOOKUP(O261,受限情况!$A$3:$C$28,2,FALSE),H261&lt;=VLOOKUP(O261,受限情况!$A$3:$C$28,3,FALSE)),0))=TRUE,"错误","正确")</f>
        <v>正确</v>
      </c>
      <c r="S261" s="123" t="str">
        <f>IF((IF(ISERROR(VLOOKUP(J261,注销!I:I,1,FALSE)),0,1)+IF(ISERROR(VLOOKUP(J261,注销!J:J,1,FALSE)),0,1))&gt;0,"注销","没有")</f>
        <v>注销</v>
      </c>
      <c r="T261" s="123" t="str">
        <f>IF((IF(ISERROR(VLOOKUP(J261,注销!I:I,1,FALSE)),0,1)+IF(ISERROR(VLOOKUP(J261,注销!J:J,1,FALSE)),0,1))&gt;0,"注销","没有")</f>
        <v>注销</v>
      </c>
      <c r="U261" s="10" t="str">
        <f>IF(IF(ISERROR(VLOOKUP(J261,J$1:J260,1,FALSE)),0,1)+IF(ISERROR(VLOOKUP(J261,K$1:K260,1,FALSE)),0,1),"已有","没有")</f>
        <v>没有</v>
      </c>
      <c r="W261" s="9"/>
      <c r="X261" s="9"/>
      <c r="Y261" s="9"/>
    </row>
    <row r="262" spans="1:25" s="7" customFormat="1">
      <c r="A262" s="126">
        <v>259</v>
      </c>
      <c r="B262" s="126" t="s">
        <v>1324</v>
      </c>
      <c r="C262" s="56" t="s">
        <v>71</v>
      </c>
      <c r="D262" s="42" t="s">
        <v>479</v>
      </c>
      <c r="E262" s="126">
        <v>14</v>
      </c>
      <c r="F262" s="68">
        <v>40993</v>
      </c>
      <c r="G262" s="126" t="s">
        <v>692</v>
      </c>
      <c r="H262" s="68"/>
      <c r="I262" s="126"/>
      <c r="J262" s="137" t="str">
        <f t="shared" si="30"/>
        <v>天津呼和浩特-通辽-沈阳</v>
      </c>
      <c r="K262" s="124" t="str">
        <f t="shared" si="31"/>
        <v>天津沈阳-通辽-呼和浩特</v>
      </c>
      <c r="L262" s="167" t="str">
        <f t="shared" si="32"/>
        <v>呼和浩特</v>
      </c>
      <c r="M262" s="167" t="str">
        <f t="shared" si="33"/>
        <v>通辽</v>
      </c>
      <c r="N262" s="167" t="str">
        <f t="shared" si="34"/>
        <v>沈阳</v>
      </c>
      <c r="O262" s="167" t="str">
        <f t="shared" si="35"/>
        <v/>
      </c>
      <c r="P262" s="167" t="str">
        <f>IF(ISERROR(OR(IFERROR(VLOOKUP(B262,受限情况!$G$3:$G$30,1,FALSE),0),IFERROR(VLOOKUP(L262,受限情况!$A$3:$A$28,1,FALSE),0),IFERROR(VLOOKUP(M262,受限情况!$A$3:$A$28,1,FALSE),0),IFERROR(VLOOKUP(N262,受限情况!$A$3:$A$28,1,FALSE),0),IFERROR(VLOOKUP(O262,受限情况!$A$3:$A$28,1,FALSE),0))),"受限","不限")</f>
        <v>不限</v>
      </c>
      <c r="Q262" s="122" t="str">
        <f>IFERROR(IF(AND(H262&gt;=VLOOKUP(B262,受限情况!$G$3:$I$28,2,FALSE),H262&lt;=VLOOKUP(B262,受限情况!$G$3:$I$28,3,FALSE))=TRUE,"错误","正确"),"正确")</f>
        <v>正确</v>
      </c>
      <c r="R262" s="124" t="str">
        <f>IF(OR(IFERROR(AND(H262&gt;=VLOOKUP(L262,受限情况!$A$3:$C$28,2,FALSE),H262&lt;=VLOOKUP(L262,受限情况!$A$3:$C$28,3,FALSE)),0),IFERROR(AND(H262&gt;=VLOOKUP(M262,受限情况!$A$3:$C$28,2,FALSE),H262&lt;=VLOOKUP(M262,受限情况!$A$3:$C$28,3,FALSE)),0),IFERROR(AND(H262&gt;=VLOOKUP(N262,受限情况!$A$3:$C$28,2,FALSE),H262&lt;=VLOOKUP(N262,受限情况!$A$3:$C$28,3,FALSE)),0),IFERROR(AND(H262&gt;=VLOOKUP(O262,受限情况!$A$3:$C$28,2,FALSE),H262&lt;=VLOOKUP(O262,受限情况!$A$3:$C$28,3,FALSE)),0))=TRUE,"错误","正确")</f>
        <v>正确</v>
      </c>
      <c r="S262" s="123" t="str">
        <f>IF((IF(ISERROR(VLOOKUP(J262,注销!I:I,1,FALSE)),0,1)+IF(ISERROR(VLOOKUP(J262,注销!J:J,1,FALSE)),0,1))&gt;0,"注销","没有")</f>
        <v>注销</v>
      </c>
      <c r="T262" s="123" t="str">
        <f>IF((IF(ISERROR(VLOOKUP(J262,注销!I:I,1,FALSE)),0,1)+IF(ISERROR(VLOOKUP(J262,注销!J:J,1,FALSE)),0,1))&gt;0,"注销","没有")</f>
        <v>注销</v>
      </c>
      <c r="U262" s="10" t="str">
        <f>IF(IF(ISERROR(VLOOKUP(J262,J$1:J261,1,FALSE)),0,1)+IF(ISERROR(VLOOKUP(J262,K$1:K261,1,FALSE)),0,1),"已有","没有")</f>
        <v>没有</v>
      </c>
      <c r="W262" s="9"/>
      <c r="X262" s="9"/>
      <c r="Y262" s="9"/>
    </row>
    <row r="263" spans="1:25" s="7" customFormat="1">
      <c r="A263" s="126">
        <v>260</v>
      </c>
      <c r="B263" s="126" t="s">
        <v>1324</v>
      </c>
      <c r="C263" s="56" t="s">
        <v>1096</v>
      </c>
      <c r="D263" s="42" t="s">
        <v>479</v>
      </c>
      <c r="E263" s="126">
        <v>14</v>
      </c>
      <c r="F263" s="68">
        <v>40993</v>
      </c>
      <c r="G263" s="126" t="s">
        <v>692</v>
      </c>
      <c r="H263" s="68"/>
      <c r="I263" s="126"/>
      <c r="J263" s="137" t="str">
        <f t="shared" si="30"/>
        <v>天津呼和浩特-巴彦淖尔-西安</v>
      </c>
      <c r="K263" s="124" t="str">
        <f t="shared" si="31"/>
        <v>天津西安-巴彦淖尔-呼和浩特</v>
      </c>
      <c r="L263" s="167" t="str">
        <f t="shared" si="32"/>
        <v>呼和浩特</v>
      </c>
      <c r="M263" s="167" t="str">
        <f t="shared" si="33"/>
        <v>巴彦淖尔</v>
      </c>
      <c r="N263" s="167" t="str">
        <f t="shared" si="34"/>
        <v>西安</v>
      </c>
      <c r="O263" s="167" t="str">
        <f t="shared" si="35"/>
        <v/>
      </c>
      <c r="P263" s="167" t="str">
        <f>IF(ISERROR(OR(IFERROR(VLOOKUP(B263,受限情况!$G$3:$G$30,1,FALSE),0),IFERROR(VLOOKUP(L263,受限情况!$A$3:$A$28,1,FALSE),0),IFERROR(VLOOKUP(M263,受限情况!$A$3:$A$28,1,FALSE),0),IFERROR(VLOOKUP(N263,受限情况!$A$3:$A$28,1,FALSE),0),IFERROR(VLOOKUP(O263,受限情况!$A$3:$A$28,1,FALSE),0))),"受限","不限")</f>
        <v>不限</v>
      </c>
      <c r="Q263" s="122" t="str">
        <f>IFERROR(IF(AND(H263&gt;=VLOOKUP(B263,受限情况!$G$3:$I$28,2,FALSE),H263&lt;=VLOOKUP(B263,受限情况!$G$3:$I$28,3,FALSE))=TRUE,"错误","正确"),"正确")</f>
        <v>正确</v>
      </c>
      <c r="R263" s="124" t="str">
        <f>IF(OR(IFERROR(AND(H263&gt;=VLOOKUP(L263,受限情况!$A$3:$C$28,2,FALSE),H263&lt;=VLOOKUP(L263,受限情况!$A$3:$C$28,3,FALSE)),0),IFERROR(AND(H263&gt;=VLOOKUP(M263,受限情况!$A$3:$C$28,2,FALSE),H263&lt;=VLOOKUP(M263,受限情况!$A$3:$C$28,3,FALSE)),0),IFERROR(AND(H263&gt;=VLOOKUP(N263,受限情况!$A$3:$C$28,2,FALSE),H263&lt;=VLOOKUP(N263,受限情况!$A$3:$C$28,3,FALSE)),0),IFERROR(AND(H263&gt;=VLOOKUP(O263,受限情况!$A$3:$C$28,2,FALSE),H263&lt;=VLOOKUP(O263,受限情况!$A$3:$C$28,3,FALSE)),0))=TRUE,"错误","正确")</f>
        <v>正确</v>
      </c>
      <c r="S263" s="123" t="str">
        <f>IF((IF(ISERROR(VLOOKUP(J263,注销!I:I,1,FALSE)),0,1)+IF(ISERROR(VLOOKUP(J263,注销!J:J,1,FALSE)),0,1))&gt;0,"注销","没有")</f>
        <v>没有</v>
      </c>
      <c r="T263" s="123" t="str">
        <f>IF((IF(ISERROR(VLOOKUP(J263,注销!I:I,1,FALSE)),0,1)+IF(ISERROR(VLOOKUP(J263,注销!J:J,1,FALSE)),0,1))&gt;0,"注销","没有")</f>
        <v>没有</v>
      </c>
      <c r="U263" s="10" t="str">
        <f>IF(IF(ISERROR(VLOOKUP(J263,J$1:J262,1,FALSE)),0,1)+IF(ISERROR(VLOOKUP(J263,K$1:K262,1,FALSE)),0,1),"已有","没有")</f>
        <v>没有</v>
      </c>
      <c r="W263" s="9"/>
      <c r="X263" s="9"/>
      <c r="Y263" s="9"/>
    </row>
    <row r="264" spans="1:25" s="7" customFormat="1">
      <c r="A264" s="126">
        <v>261</v>
      </c>
      <c r="B264" s="126" t="s">
        <v>1324</v>
      </c>
      <c r="C264" s="56" t="s">
        <v>43</v>
      </c>
      <c r="D264" s="42" t="s">
        <v>479</v>
      </c>
      <c r="E264" s="126">
        <v>14</v>
      </c>
      <c r="F264" s="68">
        <v>40993</v>
      </c>
      <c r="G264" s="126" t="s">
        <v>692</v>
      </c>
      <c r="H264" s="68"/>
      <c r="I264" s="126"/>
      <c r="J264" s="137" t="str">
        <f t="shared" si="30"/>
        <v>天津海拉尔-呼和浩特-西安</v>
      </c>
      <c r="K264" s="124" t="str">
        <f t="shared" si="31"/>
        <v>天津西安-呼和浩特-海拉尔</v>
      </c>
      <c r="L264" s="167" t="str">
        <f t="shared" si="32"/>
        <v>海拉尔</v>
      </c>
      <c r="M264" s="167" t="str">
        <f t="shared" si="33"/>
        <v>呼和浩特</v>
      </c>
      <c r="N264" s="167" t="str">
        <f t="shared" si="34"/>
        <v>西安</v>
      </c>
      <c r="O264" s="167" t="str">
        <f t="shared" si="35"/>
        <v/>
      </c>
      <c r="P264" s="167" t="str">
        <f>IF(ISERROR(OR(IFERROR(VLOOKUP(B264,受限情况!$G$3:$G$30,1,FALSE),0),IFERROR(VLOOKUP(L264,受限情况!$A$3:$A$28,1,FALSE),0),IFERROR(VLOOKUP(M264,受限情况!$A$3:$A$28,1,FALSE),0),IFERROR(VLOOKUP(N264,受限情况!$A$3:$A$28,1,FALSE),0),IFERROR(VLOOKUP(O264,受限情况!$A$3:$A$28,1,FALSE),0))),"受限","不限")</f>
        <v>不限</v>
      </c>
      <c r="Q264" s="122" t="str">
        <f>IFERROR(IF(AND(H264&gt;=VLOOKUP(B264,受限情况!$G$3:$I$28,2,FALSE),H264&lt;=VLOOKUP(B264,受限情况!$G$3:$I$28,3,FALSE))=TRUE,"错误","正确"),"正确")</f>
        <v>正确</v>
      </c>
      <c r="R264" s="124" t="str">
        <f>IF(OR(IFERROR(AND(H264&gt;=VLOOKUP(L264,受限情况!$A$3:$C$28,2,FALSE),H264&lt;=VLOOKUP(L264,受限情况!$A$3:$C$28,3,FALSE)),0),IFERROR(AND(H264&gt;=VLOOKUP(M264,受限情况!$A$3:$C$28,2,FALSE),H264&lt;=VLOOKUP(M264,受限情况!$A$3:$C$28,3,FALSE)),0),IFERROR(AND(H264&gt;=VLOOKUP(N264,受限情况!$A$3:$C$28,2,FALSE),H264&lt;=VLOOKUP(N264,受限情况!$A$3:$C$28,3,FALSE)),0),IFERROR(AND(H264&gt;=VLOOKUP(O264,受限情况!$A$3:$C$28,2,FALSE),H264&lt;=VLOOKUP(O264,受限情况!$A$3:$C$28,3,FALSE)),0))=TRUE,"错误","正确")</f>
        <v>正确</v>
      </c>
      <c r="S264" s="123" t="str">
        <f>IF((IF(ISERROR(VLOOKUP(J264,注销!I:I,1,FALSE)),0,1)+IF(ISERROR(VLOOKUP(J264,注销!J:J,1,FALSE)),0,1))&gt;0,"注销","没有")</f>
        <v>注销</v>
      </c>
      <c r="T264" s="123" t="str">
        <f>IF((IF(ISERROR(VLOOKUP(J264,注销!I:I,1,FALSE)),0,1)+IF(ISERROR(VLOOKUP(J264,注销!J:J,1,FALSE)),0,1))&gt;0,"注销","没有")</f>
        <v>注销</v>
      </c>
      <c r="U264" s="10" t="str">
        <f>IF(IF(ISERROR(VLOOKUP(J264,J$1:J263,1,FALSE)),0,1)+IF(ISERROR(VLOOKUP(J264,K$1:K263,1,FALSE)),0,1),"已有","没有")</f>
        <v>没有</v>
      </c>
      <c r="W264" s="9"/>
      <c r="X264" s="9"/>
      <c r="Y264" s="9"/>
    </row>
    <row r="265" spans="1:25" s="7" customFormat="1">
      <c r="A265" s="126">
        <v>262</v>
      </c>
      <c r="B265" s="126" t="s">
        <v>1324</v>
      </c>
      <c r="C265" s="56" t="s">
        <v>73</v>
      </c>
      <c r="D265" s="42" t="s">
        <v>479</v>
      </c>
      <c r="E265" s="126">
        <v>6</v>
      </c>
      <c r="F265" s="68">
        <v>40993</v>
      </c>
      <c r="G265" s="126" t="s">
        <v>692</v>
      </c>
      <c r="H265" s="68"/>
      <c r="I265" s="126"/>
      <c r="J265" s="137" t="str">
        <f t="shared" si="30"/>
        <v>天津天津-鄂尔多斯-银川</v>
      </c>
      <c r="K265" s="124" t="str">
        <f t="shared" si="31"/>
        <v>天津银川-鄂尔多斯-天津</v>
      </c>
      <c r="L265" s="167" t="str">
        <f t="shared" si="32"/>
        <v>天津</v>
      </c>
      <c r="M265" s="167" t="str">
        <f t="shared" si="33"/>
        <v>鄂尔多斯</v>
      </c>
      <c r="N265" s="167" t="str">
        <f t="shared" si="34"/>
        <v>银川</v>
      </c>
      <c r="O265" s="167" t="str">
        <f t="shared" si="35"/>
        <v/>
      </c>
      <c r="P265" s="167" t="str">
        <f>IF(ISERROR(OR(IFERROR(VLOOKUP(B265,受限情况!$G$3:$G$30,1,FALSE),0),IFERROR(VLOOKUP(L265,受限情况!$A$3:$A$28,1,FALSE),0),IFERROR(VLOOKUP(M265,受限情况!$A$3:$A$28,1,FALSE),0),IFERROR(VLOOKUP(N265,受限情况!$A$3:$A$28,1,FALSE),0),IFERROR(VLOOKUP(O265,受限情况!$A$3:$A$28,1,FALSE),0))),"受限","不限")</f>
        <v>不限</v>
      </c>
      <c r="Q265" s="122" t="str">
        <f>IFERROR(IF(AND(H265&gt;=VLOOKUP(B265,受限情况!$G$3:$I$28,2,FALSE),H265&lt;=VLOOKUP(B265,受限情况!$G$3:$I$28,3,FALSE))=TRUE,"错误","正确"),"正确")</f>
        <v>正确</v>
      </c>
      <c r="R265" s="124" t="str">
        <f>IF(OR(IFERROR(AND(H265&gt;=VLOOKUP(L265,受限情况!$A$3:$C$28,2,FALSE),H265&lt;=VLOOKUP(L265,受限情况!$A$3:$C$28,3,FALSE)),0),IFERROR(AND(H265&gt;=VLOOKUP(M265,受限情况!$A$3:$C$28,2,FALSE),H265&lt;=VLOOKUP(M265,受限情况!$A$3:$C$28,3,FALSE)),0),IFERROR(AND(H265&gt;=VLOOKUP(N265,受限情况!$A$3:$C$28,2,FALSE),H265&lt;=VLOOKUP(N265,受限情况!$A$3:$C$28,3,FALSE)),0),IFERROR(AND(H265&gt;=VLOOKUP(O265,受限情况!$A$3:$C$28,2,FALSE),H265&lt;=VLOOKUP(O265,受限情况!$A$3:$C$28,3,FALSE)),0))=TRUE,"错误","正确")</f>
        <v>正确</v>
      </c>
      <c r="S265" s="123" t="str">
        <f>IF((IF(ISERROR(VLOOKUP(J265,注销!I:I,1,FALSE)),0,1)+IF(ISERROR(VLOOKUP(J265,注销!J:J,1,FALSE)),0,1))&gt;0,"注销","没有")</f>
        <v>注销</v>
      </c>
      <c r="T265" s="123" t="str">
        <f>IF((IF(ISERROR(VLOOKUP(J265,注销!I:I,1,FALSE)),0,1)+IF(ISERROR(VLOOKUP(J265,注销!J:J,1,FALSE)),0,1))&gt;0,"注销","没有")</f>
        <v>注销</v>
      </c>
      <c r="U265" s="10" t="str">
        <f>IF(IF(ISERROR(VLOOKUP(J265,J$1:J264,1,FALSE)),0,1)+IF(ISERROR(VLOOKUP(J265,K$1:K264,1,FALSE)),0,1),"已有","没有")</f>
        <v>没有</v>
      </c>
      <c r="W265" s="9"/>
      <c r="X265" s="9"/>
      <c r="Y265" s="9"/>
    </row>
    <row r="266" spans="1:25" s="7" customFormat="1">
      <c r="A266" s="126">
        <v>263</v>
      </c>
      <c r="B266" s="126" t="s">
        <v>1324</v>
      </c>
      <c r="C266" s="56" t="s">
        <v>77</v>
      </c>
      <c r="D266" s="42" t="s">
        <v>479</v>
      </c>
      <c r="E266" s="126">
        <v>8</v>
      </c>
      <c r="F266" s="68">
        <v>40993</v>
      </c>
      <c r="G266" s="126" t="s">
        <v>692</v>
      </c>
      <c r="H266" s="68"/>
      <c r="I266" s="126"/>
      <c r="J266" s="137" t="str">
        <f t="shared" si="30"/>
        <v>天津天津-大同-西安</v>
      </c>
      <c r="K266" s="124" t="str">
        <f t="shared" si="31"/>
        <v>天津西安-大同-天津</v>
      </c>
      <c r="L266" s="167" t="str">
        <f t="shared" si="32"/>
        <v>天津</v>
      </c>
      <c r="M266" s="167" t="str">
        <f t="shared" si="33"/>
        <v>大同</v>
      </c>
      <c r="N266" s="167" t="str">
        <f t="shared" si="34"/>
        <v>西安</v>
      </c>
      <c r="O266" s="167" t="str">
        <f t="shared" si="35"/>
        <v/>
      </c>
      <c r="P266" s="167" t="str">
        <f>IF(ISERROR(OR(IFERROR(VLOOKUP(B266,受限情况!$G$3:$G$30,1,FALSE),0),IFERROR(VLOOKUP(L266,受限情况!$A$3:$A$28,1,FALSE),0),IFERROR(VLOOKUP(M266,受限情况!$A$3:$A$28,1,FALSE),0),IFERROR(VLOOKUP(N266,受限情况!$A$3:$A$28,1,FALSE),0),IFERROR(VLOOKUP(O266,受限情况!$A$3:$A$28,1,FALSE),0))),"受限","不限")</f>
        <v>不限</v>
      </c>
      <c r="Q266" s="122" t="str">
        <f>IFERROR(IF(AND(H266&gt;=VLOOKUP(B266,受限情况!$G$3:$I$28,2,FALSE),H266&lt;=VLOOKUP(B266,受限情况!$G$3:$I$28,3,FALSE))=TRUE,"错误","正确"),"正确")</f>
        <v>正确</v>
      </c>
      <c r="R266" s="124" t="str">
        <f>IF(OR(IFERROR(AND(H266&gt;=VLOOKUP(L266,受限情况!$A$3:$C$28,2,FALSE),H266&lt;=VLOOKUP(L266,受限情况!$A$3:$C$28,3,FALSE)),0),IFERROR(AND(H266&gt;=VLOOKUP(M266,受限情况!$A$3:$C$28,2,FALSE),H266&lt;=VLOOKUP(M266,受限情况!$A$3:$C$28,3,FALSE)),0),IFERROR(AND(H266&gt;=VLOOKUP(N266,受限情况!$A$3:$C$28,2,FALSE),H266&lt;=VLOOKUP(N266,受限情况!$A$3:$C$28,3,FALSE)),0),IFERROR(AND(H266&gt;=VLOOKUP(O266,受限情况!$A$3:$C$28,2,FALSE),H266&lt;=VLOOKUP(O266,受限情况!$A$3:$C$28,3,FALSE)),0))=TRUE,"错误","正确")</f>
        <v>正确</v>
      </c>
      <c r="S266" s="123" t="str">
        <f>IF((IF(ISERROR(VLOOKUP(J266,注销!I:I,1,FALSE)),0,1)+IF(ISERROR(VLOOKUP(J266,注销!J:J,1,FALSE)),0,1))&gt;0,"注销","没有")</f>
        <v>注销</v>
      </c>
      <c r="T266" s="123" t="str">
        <f>IF((IF(ISERROR(VLOOKUP(J266,注销!I:I,1,FALSE)),0,1)+IF(ISERROR(VLOOKUP(J266,注销!J:J,1,FALSE)),0,1))&gt;0,"注销","没有")</f>
        <v>注销</v>
      </c>
      <c r="U266" s="10" t="str">
        <f>IF(IF(ISERROR(VLOOKUP(J266,J$1:J265,1,FALSE)),0,1)+IF(ISERROR(VLOOKUP(J266,K$1:K265,1,FALSE)),0,1),"已有","没有")</f>
        <v>没有</v>
      </c>
      <c r="W266" s="9"/>
      <c r="X266" s="9"/>
      <c r="Y266" s="9"/>
    </row>
    <row r="267" spans="1:25" s="7" customFormat="1">
      <c r="A267" s="126">
        <v>264</v>
      </c>
      <c r="B267" s="126" t="s">
        <v>1324</v>
      </c>
      <c r="C267" s="56" t="s">
        <v>1097</v>
      </c>
      <c r="D267" s="42" t="s">
        <v>479</v>
      </c>
      <c r="E267" s="126">
        <v>6</v>
      </c>
      <c r="F267" s="68">
        <v>40993</v>
      </c>
      <c r="G267" s="126" t="s">
        <v>692</v>
      </c>
      <c r="H267" s="68"/>
      <c r="I267" s="126"/>
      <c r="J267" s="137" t="str">
        <f t="shared" si="30"/>
        <v>天津天津-太原-银川</v>
      </c>
      <c r="K267" s="124" t="str">
        <f t="shared" si="31"/>
        <v>天津银川-太原-天津</v>
      </c>
      <c r="L267" s="167" t="str">
        <f t="shared" si="32"/>
        <v>天津</v>
      </c>
      <c r="M267" s="167" t="str">
        <f t="shared" si="33"/>
        <v>太原</v>
      </c>
      <c r="N267" s="167" t="str">
        <f t="shared" si="34"/>
        <v>银川</v>
      </c>
      <c r="O267" s="167" t="str">
        <f t="shared" si="35"/>
        <v/>
      </c>
      <c r="P267" s="167" t="str">
        <f>IF(ISERROR(OR(IFERROR(VLOOKUP(B267,受限情况!$G$3:$G$30,1,FALSE),0),IFERROR(VLOOKUP(L267,受限情况!$A$3:$A$28,1,FALSE),0),IFERROR(VLOOKUP(M267,受限情况!$A$3:$A$28,1,FALSE),0),IFERROR(VLOOKUP(N267,受限情况!$A$3:$A$28,1,FALSE),0),IFERROR(VLOOKUP(O267,受限情况!$A$3:$A$28,1,FALSE),0))),"受限","不限")</f>
        <v>不限</v>
      </c>
      <c r="Q267" s="122" t="str">
        <f>IFERROR(IF(AND(H267&gt;=VLOOKUP(B267,受限情况!$G$3:$I$28,2,FALSE),H267&lt;=VLOOKUP(B267,受限情况!$G$3:$I$28,3,FALSE))=TRUE,"错误","正确"),"正确")</f>
        <v>正确</v>
      </c>
      <c r="R267" s="124" t="str">
        <f>IF(OR(IFERROR(AND(H267&gt;=VLOOKUP(L267,受限情况!$A$3:$C$28,2,FALSE),H267&lt;=VLOOKUP(L267,受限情况!$A$3:$C$28,3,FALSE)),0),IFERROR(AND(H267&gt;=VLOOKUP(M267,受限情况!$A$3:$C$28,2,FALSE),H267&lt;=VLOOKUP(M267,受限情况!$A$3:$C$28,3,FALSE)),0),IFERROR(AND(H267&gt;=VLOOKUP(N267,受限情况!$A$3:$C$28,2,FALSE),H267&lt;=VLOOKUP(N267,受限情况!$A$3:$C$28,3,FALSE)),0),IFERROR(AND(H267&gt;=VLOOKUP(O267,受限情况!$A$3:$C$28,2,FALSE),H267&lt;=VLOOKUP(O267,受限情况!$A$3:$C$28,3,FALSE)),0))=TRUE,"错误","正确")</f>
        <v>正确</v>
      </c>
      <c r="S267" s="123" t="str">
        <f>IF((IF(ISERROR(VLOOKUP(J267,注销!I:I,1,FALSE)),0,1)+IF(ISERROR(VLOOKUP(J267,注销!J:J,1,FALSE)),0,1))&gt;0,"注销","没有")</f>
        <v>注销</v>
      </c>
      <c r="T267" s="123" t="str">
        <f>IF((IF(ISERROR(VLOOKUP(J267,注销!I:I,1,FALSE)),0,1)+IF(ISERROR(VLOOKUP(J267,注销!J:J,1,FALSE)),0,1))&gt;0,"注销","没有")</f>
        <v>注销</v>
      </c>
      <c r="U267" s="10" t="str">
        <f>IF(IF(ISERROR(VLOOKUP(J267,J$1:J266,1,FALSE)),0,1)+IF(ISERROR(VLOOKUP(J267,K$1:K266,1,FALSE)),0,1),"已有","没有")</f>
        <v>没有</v>
      </c>
      <c r="W267" s="9"/>
      <c r="X267" s="9"/>
      <c r="Y267" s="9"/>
    </row>
    <row r="268" spans="1:25" s="7" customFormat="1">
      <c r="A268" s="126">
        <v>265</v>
      </c>
      <c r="B268" s="126" t="s">
        <v>1324</v>
      </c>
      <c r="C268" s="56" t="s">
        <v>1098</v>
      </c>
      <c r="D268" s="42" t="s">
        <v>479</v>
      </c>
      <c r="E268" s="126">
        <v>14</v>
      </c>
      <c r="F268" s="68">
        <v>40993</v>
      </c>
      <c r="G268" s="126" t="s">
        <v>692</v>
      </c>
      <c r="H268" s="68"/>
      <c r="I268" s="126"/>
      <c r="J268" s="137" t="str">
        <f t="shared" si="30"/>
        <v>天津天津-长沙-揭阳潮汕</v>
      </c>
      <c r="K268" s="124" t="str">
        <f t="shared" si="31"/>
        <v>天津揭阳潮汕-长沙-天津</v>
      </c>
      <c r="L268" s="167" t="str">
        <f t="shared" si="32"/>
        <v>天津</v>
      </c>
      <c r="M268" s="167" t="str">
        <f t="shared" si="33"/>
        <v>长沙</v>
      </c>
      <c r="N268" s="167" t="str">
        <f t="shared" si="34"/>
        <v>揭阳潮汕</v>
      </c>
      <c r="O268" s="167" t="str">
        <f t="shared" si="35"/>
        <v/>
      </c>
      <c r="P268" s="167" t="str">
        <f>IF(ISERROR(OR(IFERROR(VLOOKUP(B268,受限情况!$G$3:$G$30,1,FALSE),0),IFERROR(VLOOKUP(L268,受限情况!$A$3:$A$28,1,FALSE),0),IFERROR(VLOOKUP(M268,受限情况!$A$3:$A$28,1,FALSE),0),IFERROR(VLOOKUP(N268,受限情况!$A$3:$A$28,1,FALSE),0),IFERROR(VLOOKUP(O268,受限情况!$A$3:$A$28,1,FALSE),0))),"受限","不限")</f>
        <v>不限</v>
      </c>
      <c r="Q268" s="122" t="str">
        <f>IFERROR(IF(AND(H268&gt;=VLOOKUP(B268,受限情况!$G$3:$I$28,2,FALSE),H268&lt;=VLOOKUP(B268,受限情况!$G$3:$I$28,3,FALSE))=TRUE,"错误","正确"),"正确")</f>
        <v>正确</v>
      </c>
      <c r="R268" s="124" t="str">
        <f>IF(OR(IFERROR(AND(H268&gt;=VLOOKUP(L268,受限情况!$A$3:$C$28,2,FALSE),H268&lt;=VLOOKUP(L268,受限情况!$A$3:$C$28,3,FALSE)),0),IFERROR(AND(H268&gt;=VLOOKUP(M268,受限情况!$A$3:$C$28,2,FALSE),H268&lt;=VLOOKUP(M268,受限情况!$A$3:$C$28,3,FALSE)),0),IFERROR(AND(H268&gt;=VLOOKUP(N268,受限情况!$A$3:$C$28,2,FALSE),H268&lt;=VLOOKUP(N268,受限情况!$A$3:$C$28,3,FALSE)),0),IFERROR(AND(H268&gt;=VLOOKUP(O268,受限情况!$A$3:$C$28,2,FALSE),H268&lt;=VLOOKUP(O268,受限情况!$A$3:$C$28,3,FALSE)),0))=TRUE,"错误","正确")</f>
        <v>正确</v>
      </c>
      <c r="S268" s="123" t="str">
        <f>IF((IF(ISERROR(VLOOKUP(J268,注销!I:I,1,FALSE)),0,1)+IF(ISERROR(VLOOKUP(J268,注销!J:J,1,FALSE)),0,1))&gt;0,"注销","没有")</f>
        <v>没有</v>
      </c>
      <c r="T268" s="123" t="str">
        <f>IF((IF(ISERROR(VLOOKUP(J268,注销!I:I,1,FALSE)),0,1)+IF(ISERROR(VLOOKUP(J268,注销!J:J,1,FALSE)),0,1))&gt;0,"注销","没有")</f>
        <v>没有</v>
      </c>
      <c r="U268" s="10" t="str">
        <f>IF(IF(ISERROR(VLOOKUP(J268,J$1:J267,1,FALSE)),0,1)+IF(ISERROR(VLOOKUP(J268,K$1:K267,1,FALSE)),0,1),"已有","没有")</f>
        <v>没有</v>
      </c>
      <c r="W268" s="9"/>
      <c r="X268" s="9"/>
      <c r="Y268" s="9"/>
    </row>
    <row r="269" spans="1:25" s="7" customFormat="1">
      <c r="A269" s="126">
        <v>266</v>
      </c>
      <c r="B269" s="126" t="s">
        <v>1324</v>
      </c>
      <c r="C269" s="56" t="s">
        <v>46</v>
      </c>
      <c r="D269" s="42" t="s">
        <v>479</v>
      </c>
      <c r="E269" s="126">
        <v>14</v>
      </c>
      <c r="F269" s="68">
        <v>40993</v>
      </c>
      <c r="G269" s="126" t="s">
        <v>692</v>
      </c>
      <c r="H269" s="68"/>
      <c r="I269" s="126"/>
      <c r="J269" s="137" t="str">
        <f t="shared" si="30"/>
        <v>天津天津-桂林</v>
      </c>
      <c r="K269" s="124" t="str">
        <f t="shared" si="31"/>
        <v>天津桂林-天津</v>
      </c>
      <c r="L269" s="167" t="str">
        <f t="shared" si="32"/>
        <v>天津</v>
      </c>
      <c r="M269" s="167" t="str">
        <f t="shared" si="33"/>
        <v>桂林</v>
      </c>
      <c r="N269" s="167" t="str">
        <f t="shared" si="34"/>
        <v/>
      </c>
      <c r="O269" s="167" t="str">
        <f t="shared" si="35"/>
        <v/>
      </c>
      <c r="P269" s="167" t="str">
        <f>IF(ISERROR(OR(IFERROR(VLOOKUP(B269,受限情况!$G$3:$G$30,1,FALSE),0),IFERROR(VLOOKUP(L269,受限情况!$A$3:$A$28,1,FALSE),0),IFERROR(VLOOKUP(M269,受限情况!$A$3:$A$28,1,FALSE),0),IFERROR(VLOOKUP(N269,受限情况!$A$3:$A$28,1,FALSE),0),IFERROR(VLOOKUP(O269,受限情况!$A$3:$A$28,1,FALSE),0))),"受限","不限")</f>
        <v>不限</v>
      </c>
      <c r="Q269" s="122" t="str">
        <f>IFERROR(IF(AND(H269&gt;=VLOOKUP(B269,受限情况!$G$3:$I$28,2,FALSE),H269&lt;=VLOOKUP(B269,受限情况!$G$3:$I$28,3,FALSE))=TRUE,"错误","正确"),"正确")</f>
        <v>正确</v>
      </c>
      <c r="R269" s="124" t="str">
        <f>IF(OR(IFERROR(AND(H269&gt;=VLOOKUP(L269,受限情况!$A$3:$C$28,2,FALSE),H269&lt;=VLOOKUP(L269,受限情况!$A$3:$C$28,3,FALSE)),0),IFERROR(AND(H269&gt;=VLOOKUP(M269,受限情况!$A$3:$C$28,2,FALSE),H269&lt;=VLOOKUP(M269,受限情况!$A$3:$C$28,3,FALSE)),0),IFERROR(AND(H269&gt;=VLOOKUP(N269,受限情况!$A$3:$C$28,2,FALSE),H269&lt;=VLOOKUP(N269,受限情况!$A$3:$C$28,3,FALSE)),0),IFERROR(AND(H269&gt;=VLOOKUP(O269,受限情况!$A$3:$C$28,2,FALSE),H269&lt;=VLOOKUP(O269,受限情况!$A$3:$C$28,3,FALSE)),0))=TRUE,"错误","正确")</f>
        <v>正确</v>
      </c>
      <c r="S269" s="123" t="str">
        <f>IF((IF(ISERROR(VLOOKUP(J269,注销!I:I,1,FALSE)),0,1)+IF(ISERROR(VLOOKUP(J269,注销!J:J,1,FALSE)),0,1))&gt;0,"注销","没有")</f>
        <v>注销</v>
      </c>
      <c r="T269" s="123" t="str">
        <f>IF((IF(ISERROR(VLOOKUP(J269,注销!I:I,1,FALSE)),0,1)+IF(ISERROR(VLOOKUP(J269,注销!J:J,1,FALSE)),0,1))&gt;0,"注销","没有")</f>
        <v>注销</v>
      </c>
      <c r="U269" s="10" t="str">
        <f>IF(IF(ISERROR(VLOOKUP(J269,J$1:J268,1,FALSE)),0,1)+IF(ISERROR(VLOOKUP(J269,K$1:K268,1,FALSE)),0,1),"已有","没有")</f>
        <v>没有</v>
      </c>
      <c r="W269" s="9"/>
      <c r="X269" s="9"/>
      <c r="Y269" s="9"/>
    </row>
    <row r="270" spans="1:25" s="7" customFormat="1">
      <c r="A270" s="126">
        <v>267</v>
      </c>
      <c r="B270" s="126" t="s">
        <v>1324</v>
      </c>
      <c r="C270" s="56" t="s">
        <v>35</v>
      </c>
      <c r="D270" s="42" t="s">
        <v>479</v>
      </c>
      <c r="E270" s="126">
        <v>8</v>
      </c>
      <c r="F270" s="68">
        <v>40993</v>
      </c>
      <c r="G270" s="126" t="s">
        <v>692</v>
      </c>
      <c r="H270" s="68"/>
      <c r="I270" s="126"/>
      <c r="J270" s="137" t="str">
        <f t="shared" si="30"/>
        <v>天津天津-洛阳-海口</v>
      </c>
      <c r="K270" s="124" t="str">
        <f t="shared" si="31"/>
        <v>天津海口-洛阳-天津</v>
      </c>
      <c r="L270" s="167" t="str">
        <f t="shared" si="32"/>
        <v>天津</v>
      </c>
      <c r="M270" s="167" t="str">
        <f t="shared" si="33"/>
        <v>洛阳</v>
      </c>
      <c r="N270" s="167" t="str">
        <f t="shared" si="34"/>
        <v>海口</v>
      </c>
      <c r="O270" s="167" t="str">
        <f t="shared" si="35"/>
        <v/>
      </c>
      <c r="P270" s="167" t="str">
        <f>IF(ISERROR(OR(IFERROR(VLOOKUP(B270,受限情况!$G$3:$G$30,1,FALSE),0),IFERROR(VLOOKUP(L270,受限情况!$A$3:$A$28,1,FALSE),0),IFERROR(VLOOKUP(M270,受限情况!$A$3:$A$28,1,FALSE),0),IFERROR(VLOOKUP(N270,受限情况!$A$3:$A$28,1,FALSE),0),IFERROR(VLOOKUP(O270,受限情况!$A$3:$A$28,1,FALSE),0))),"受限","不限")</f>
        <v>不限</v>
      </c>
      <c r="Q270" s="122" t="str">
        <f>IFERROR(IF(AND(H270&gt;=VLOOKUP(B270,受限情况!$G$3:$I$28,2,FALSE),H270&lt;=VLOOKUP(B270,受限情况!$G$3:$I$28,3,FALSE))=TRUE,"错误","正确"),"正确")</f>
        <v>正确</v>
      </c>
      <c r="R270" s="124" t="str">
        <f>IF(OR(IFERROR(AND(H270&gt;=VLOOKUP(L270,受限情况!$A$3:$C$28,2,FALSE),H270&lt;=VLOOKUP(L270,受限情况!$A$3:$C$28,3,FALSE)),0),IFERROR(AND(H270&gt;=VLOOKUP(M270,受限情况!$A$3:$C$28,2,FALSE),H270&lt;=VLOOKUP(M270,受限情况!$A$3:$C$28,3,FALSE)),0),IFERROR(AND(H270&gt;=VLOOKUP(N270,受限情况!$A$3:$C$28,2,FALSE),H270&lt;=VLOOKUP(N270,受限情况!$A$3:$C$28,3,FALSE)),0),IFERROR(AND(H270&gt;=VLOOKUP(O270,受限情况!$A$3:$C$28,2,FALSE),H270&lt;=VLOOKUP(O270,受限情况!$A$3:$C$28,3,FALSE)),0))=TRUE,"错误","正确")</f>
        <v>正确</v>
      </c>
      <c r="S270" s="123" t="str">
        <f>IF((IF(ISERROR(VLOOKUP(J270,注销!I:I,1,FALSE)),0,1)+IF(ISERROR(VLOOKUP(J270,注销!J:J,1,FALSE)),0,1))&gt;0,"注销","没有")</f>
        <v>注销</v>
      </c>
      <c r="T270" s="123" t="str">
        <f>IF((IF(ISERROR(VLOOKUP(J270,注销!I:I,1,FALSE)),0,1)+IF(ISERROR(VLOOKUP(J270,注销!J:J,1,FALSE)),0,1))&gt;0,"注销","没有")</f>
        <v>注销</v>
      </c>
      <c r="U270" s="10" t="str">
        <f>IF(IF(ISERROR(VLOOKUP(J270,J$1:J269,1,FALSE)),0,1)+IF(ISERROR(VLOOKUP(J270,K$1:K269,1,FALSE)),0,1),"已有","没有")</f>
        <v>没有</v>
      </c>
      <c r="W270" s="9"/>
      <c r="X270" s="9"/>
      <c r="Y270" s="9"/>
    </row>
    <row r="271" spans="1:25" s="7" customFormat="1">
      <c r="A271" s="126">
        <v>268</v>
      </c>
      <c r="B271" s="126" t="s">
        <v>1324</v>
      </c>
      <c r="C271" s="56" t="s">
        <v>44</v>
      </c>
      <c r="D271" s="42" t="s">
        <v>479</v>
      </c>
      <c r="E271" s="126">
        <v>14</v>
      </c>
      <c r="F271" s="68">
        <v>40993</v>
      </c>
      <c r="G271" s="126" t="s">
        <v>692</v>
      </c>
      <c r="H271" s="68"/>
      <c r="I271" s="126"/>
      <c r="J271" s="137" t="str">
        <f t="shared" si="30"/>
        <v>天津天津-南京-福州</v>
      </c>
      <c r="K271" s="124" t="str">
        <f t="shared" si="31"/>
        <v>天津福州-南京-天津</v>
      </c>
      <c r="L271" s="167" t="str">
        <f t="shared" si="32"/>
        <v>天津</v>
      </c>
      <c r="M271" s="167" t="str">
        <f t="shared" si="33"/>
        <v>南京</v>
      </c>
      <c r="N271" s="167" t="str">
        <f t="shared" si="34"/>
        <v>福州</v>
      </c>
      <c r="O271" s="167" t="str">
        <f t="shared" si="35"/>
        <v/>
      </c>
      <c r="P271" s="167" t="str">
        <f>IF(ISERROR(OR(IFERROR(VLOOKUP(B271,受限情况!$G$3:$G$30,1,FALSE),0),IFERROR(VLOOKUP(L271,受限情况!$A$3:$A$28,1,FALSE),0),IFERROR(VLOOKUP(M271,受限情况!$A$3:$A$28,1,FALSE),0),IFERROR(VLOOKUP(N271,受限情况!$A$3:$A$28,1,FALSE),0),IFERROR(VLOOKUP(O271,受限情况!$A$3:$A$28,1,FALSE),0))),"受限","不限")</f>
        <v>不限</v>
      </c>
      <c r="Q271" s="122" t="str">
        <f>IFERROR(IF(AND(H271&gt;=VLOOKUP(B271,受限情况!$G$3:$I$28,2,FALSE),H271&lt;=VLOOKUP(B271,受限情况!$G$3:$I$28,3,FALSE))=TRUE,"错误","正确"),"正确")</f>
        <v>正确</v>
      </c>
      <c r="R271" s="124" t="str">
        <f>IF(OR(IFERROR(AND(H271&gt;=VLOOKUP(L271,受限情况!$A$3:$C$28,2,FALSE),H271&lt;=VLOOKUP(L271,受限情况!$A$3:$C$28,3,FALSE)),0),IFERROR(AND(H271&gt;=VLOOKUP(M271,受限情况!$A$3:$C$28,2,FALSE),H271&lt;=VLOOKUP(M271,受限情况!$A$3:$C$28,3,FALSE)),0),IFERROR(AND(H271&gt;=VLOOKUP(N271,受限情况!$A$3:$C$28,2,FALSE),H271&lt;=VLOOKUP(N271,受限情况!$A$3:$C$28,3,FALSE)),0),IFERROR(AND(H271&gt;=VLOOKUP(O271,受限情况!$A$3:$C$28,2,FALSE),H271&lt;=VLOOKUP(O271,受限情况!$A$3:$C$28,3,FALSE)),0))=TRUE,"错误","正确")</f>
        <v>正确</v>
      </c>
      <c r="S271" s="123" t="str">
        <f>IF((IF(ISERROR(VLOOKUP(J271,注销!I:I,1,FALSE)),0,1)+IF(ISERROR(VLOOKUP(J271,注销!J:J,1,FALSE)),0,1))&gt;0,"注销","没有")</f>
        <v>注销</v>
      </c>
      <c r="T271" s="123" t="str">
        <f>IF((IF(ISERROR(VLOOKUP(J271,注销!I:I,1,FALSE)),0,1)+IF(ISERROR(VLOOKUP(J271,注销!J:J,1,FALSE)),0,1))&gt;0,"注销","没有")</f>
        <v>注销</v>
      </c>
      <c r="U271" s="10" t="str">
        <f>IF(IF(ISERROR(VLOOKUP(J271,J$1:J270,1,FALSE)),0,1)+IF(ISERROR(VLOOKUP(J271,K$1:K270,1,FALSE)),0,1),"已有","没有")</f>
        <v>没有</v>
      </c>
      <c r="W271" s="9"/>
      <c r="X271" s="9"/>
      <c r="Y271" s="9"/>
    </row>
    <row r="272" spans="1:25" s="7" customFormat="1">
      <c r="A272" s="126">
        <v>269</v>
      </c>
      <c r="B272" s="126" t="s">
        <v>1324</v>
      </c>
      <c r="C272" s="56" t="s">
        <v>70</v>
      </c>
      <c r="D272" s="42" t="s">
        <v>479</v>
      </c>
      <c r="E272" s="126">
        <v>6</v>
      </c>
      <c r="F272" s="68">
        <v>40993</v>
      </c>
      <c r="G272" s="126" t="s">
        <v>692</v>
      </c>
      <c r="H272" s="68"/>
      <c r="I272" s="126"/>
      <c r="J272" s="137" t="str">
        <f t="shared" si="30"/>
        <v>天津天津-合肥-海口</v>
      </c>
      <c r="K272" s="124" t="str">
        <f t="shared" si="31"/>
        <v>天津海口-合肥-天津</v>
      </c>
      <c r="L272" s="167" t="str">
        <f t="shared" si="32"/>
        <v>天津</v>
      </c>
      <c r="M272" s="167" t="str">
        <f t="shared" si="33"/>
        <v>合肥</v>
      </c>
      <c r="N272" s="167" t="str">
        <f t="shared" si="34"/>
        <v>海口</v>
      </c>
      <c r="O272" s="167" t="str">
        <f t="shared" si="35"/>
        <v/>
      </c>
      <c r="P272" s="167" t="str">
        <f>IF(ISERROR(OR(IFERROR(VLOOKUP(B272,受限情况!$G$3:$G$30,1,FALSE),0),IFERROR(VLOOKUP(L272,受限情况!$A$3:$A$28,1,FALSE),0),IFERROR(VLOOKUP(M272,受限情况!$A$3:$A$28,1,FALSE),0),IFERROR(VLOOKUP(N272,受限情况!$A$3:$A$28,1,FALSE),0),IFERROR(VLOOKUP(O272,受限情况!$A$3:$A$28,1,FALSE),0))),"受限","不限")</f>
        <v>不限</v>
      </c>
      <c r="Q272" s="122" t="str">
        <f>IFERROR(IF(AND(H272&gt;=VLOOKUP(B272,受限情况!$G$3:$I$28,2,FALSE),H272&lt;=VLOOKUP(B272,受限情况!$G$3:$I$28,3,FALSE))=TRUE,"错误","正确"),"正确")</f>
        <v>正确</v>
      </c>
      <c r="R272" s="124" t="str">
        <f>IF(OR(IFERROR(AND(H272&gt;=VLOOKUP(L272,受限情况!$A$3:$C$28,2,FALSE),H272&lt;=VLOOKUP(L272,受限情况!$A$3:$C$28,3,FALSE)),0),IFERROR(AND(H272&gt;=VLOOKUP(M272,受限情况!$A$3:$C$28,2,FALSE),H272&lt;=VLOOKUP(M272,受限情况!$A$3:$C$28,3,FALSE)),0),IFERROR(AND(H272&gt;=VLOOKUP(N272,受限情况!$A$3:$C$28,2,FALSE),H272&lt;=VLOOKUP(N272,受限情况!$A$3:$C$28,3,FALSE)),0),IFERROR(AND(H272&gt;=VLOOKUP(O272,受限情况!$A$3:$C$28,2,FALSE),H272&lt;=VLOOKUP(O272,受限情况!$A$3:$C$28,3,FALSE)),0))=TRUE,"错误","正确")</f>
        <v>正确</v>
      </c>
      <c r="S272" s="123" t="str">
        <f>IF((IF(ISERROR(VLOOKUP(J272,注销!I:I,1,FALSE)),0,1)+IF(ISERROR(VLOOKUP(J272,注销!J:J,1,FALSE)),0,1))&gt;0,"注销","没有")</f>
        <v>注销</v>
      </c>
      <c r="T272" s="123" t="str">
        <f>IF((IF(ISERROR(VLOOKUP(J272,注销!I:I,1,FALSE)),0,1)+IF(ISERROR(VLOOKUP(J272,注销!J:J,1,FALSE)),0,1))&gt;0,"注销","没有")</f>
        <v>注销</v>
      </c>
      <c r="U272" s="10" t="str">
        <f>IF(IF(ISERROR(VLOOKUP(J272,J$1:J271,1,FALSE)),0,1)+IF(ISERROR(VLOOKUP(J272,K$1:K271,1,FALSE)),0,1),"已有","没有")</f>
        <v>没有</v>
      </c>
      <c r="W272" s="9"/>
      <c r="X272" s="9"/>
      <c r="Y272" s="9"/>
    </row>
    <row r="273" spans="1:25" s="7" customFormat="1">
      <c r="A273" s="126">
        <v>270</v>
      </c>
      <c r="B273" s="126" t="s">
        <v>1324</v>
      </c>
      <c r="C273" s="56" t="s">
        <v>1099</v>
      </c>
      <c r="D273" s="42" t="s">
        <v>479</v>
      </c>
      <c r="E273" s="126">
        <v>14</v>
      </c>
      <c r="F273" s="68">
        <v>40993</v>
      </c>
      <c r="G273" s="126" t="s">
        <v>692</v>
      </c>
      <c r="H273" s="68"/>
      <c r="I273" s="126"/>
      <c r="J273" s="137" t="str">
        <f t="shared" si="30"/>
        <v>天津天津-青岛-温州</v>
      </c>
      <c r="K273" s="124" t="str">
        <f t="shared" si="31"/>
        <v>天津温州-青岛-天津</v>
      </c>
      <c r="L273" s="167" t="str">
        <f t="shared" si="32"/>
        <v>天津</v>
      </c>
      <c r="M273" s="167" t="str">
        <f t="shared" si="33"/>
        <v>青岛</v>
      </c>
      <c r="N273" s="167" t="str">
        <f t="shared" si="34"/>
        <v>温州</v>
      </c>
      <c r="O273" s="167" t="str">
        <f t="shared" si="35"/>
        <v/>
      </c>
      <c r="P273" s="167" t="str">
        <f>IF(ISERROR(OR(IFERROR(VLOOKUP(B273,受限情况!$G$3:$G$30,1,FALSE),0),IFERROR(VLOOKUP(L273,受限情况!$A$3:$A$28,1,FALSE),0),IFERROR(VLOOKUP(M273,受限情况!$A$3:$A$28,1,FALSE),0),IFERROR(VLOOKUP(N273,受限情况!$A$3:$A$28,1,FALSE),0),IFERROR(VLOOKUP(O273,受限情况!$A$3:$A$28,1,FALSE),0))),"受限","不限")</f>
        <v>不限</v>
      </c>
      <c r="Q273" s="122" t="str">
        <f>IFERROR(IF(AND(H273&gt;=VLOOKUP(B273,受限情况!$G$3:$I$28,2,FALSE),H273&lt;=VLOOKUP(B273,受限情况!$G$3:$I$28,3,FALSE))=TRUE,"错误","正确"),"正确")</f>
        <v>正确</v>
      </c>
      <c r="R273" s="124" t="str">
        <f>IF(OR(IFERROR(AND(H273&gt;=VLOOKUP(L273,受限情况!$A$3:$C$28,2,FALSE),H273&lt;=VLOOKUP(L273,受限情况!$A$3:$C$28,3,FALSE)),0),IFERROR(AND(H273&gt;=VLOOKUP(M273,受限情况!$A$3:$C$28,2,FALSE),H273&lt;=VLOOKUP(M273,受限情况!$A$3:$C$28,3,FALSE)),0),IFERROR(AND(H273&gt;=VLOOKUP(N273,受限情况!$A$3:$C$28,2,FALSE),H273&lt;=VLOOKUP(N273,受限情况!$A$3:$C$28,3,FALSE)),0),IFERROR(AND(H273&gt;=VLOOKUP(O273,受限情况!$A$3:$C$28,2,FALSE),H273&lt;=VLOOKUP(O273,受限情况!$A$3:$C$28,3,FALSE)),0))=TRUE,"错误","正确")</f>
        <v>正确</v>
      </c>
      <c r="S273" s="123" t="str">
        <f>IF((IF(ISERROR(VLOOKUP(J273,注销!I:I,1,FALSE)),0,1)+IF(ISERROR(VLOOKUP(J273,注销!J:J,1,FALSE)),0,1))&gt;0,"注销","没有")</f>
        <v>没有</v>
      </c>
      <c r="T273" s="123" t="str">
        <f>IF((IF(ISERROR(VLOOKUP(J273,注销!I:I,1,FALSE)),0,1)+IF(ISERROR(VLOOKUP(J273,注销!J:J,1,FALSE)),0,1))&gt;0,"注销","没有")</f>
        <v>没有</v>
      </c>
      <c r="U273" s="10" t="str">
        <f>IF(IF(ISERROR(VLOOKUP(J273,J$1:J272,1,FALSE)),0,1)+IF(ISERROR(VLOOKUP(J273,K$1:K272,1,FALSE)),0,1),"已有","没有")</f>
        <v>没有</v>
      </c>
      <c r="W273" s="9"/>
      <c r="X273" s="9"/>
      <c r="Y273" s="9"/>
    </row>
    <row r="274" spans="1:25" s="7" customFormat="1">
      <c r="A274" s="126">
        <v>271</v>
      </c>
      <c r="B274" s="126" t="s">
        <v>1324</v>
      </c>
      <c r="C274" s="56" t="s">
        <v>232</v>
      </c>
      <c r="D274" s="42" t="s">
        <v>479</v>
      </c>
      <c r="E274" s="126">
        <v>14</v>
      </c>
      <c r="F274" s="68">
        <v>40993</v>
      </c>
      <c r="G274" s="126" t="s">
        <v>692</v>
      </c>
      <c r="H274" s="68"/>
      <c r="I274" s="126"/>
      <c r="J274" s="137" t="str">
        <f t="shared" si="30"/>
        <v>天津天津-哈尔滨-漠河</v>
      </c>
      <c r="K274" s="124" t="str">
        <f t="shared" si="31"/>
        <v>天津漠河-哈尔滨-天津</v>
      </c>
      <c r="L274" s="167" t="str">
        <f t="shared" si="32"/>
        <v>天津</v>
      </c>
      <c r="M274" s="167" t="str">
        <f t="shared" si="33"/>
        <v>哈尔滨</v>
      </c>
      <c r="N274" s="167" t="str">
        <f t="shared" si="34"/>
        <v>漠河</v>
      </c>
      <c r="O274" s="167" t="str">
        <f t="shared" si="35"/>
        <v/>
      </c>
      <c r="P274" s="167" t="str">
        <f>IF(ISERROR(OR(IFERROR(VLOOKUP(B274,受限情况!$G$3:$G$30,1,FALSE),0),IFERROR(VLOOKUP(L274,受限情况!$A$3:$A$28,1,FALSE),0),IFERROR(VLOOKUP(M274,受限情况!$A$3:$A$28,1,FALSE),0),IFERROR(VLOOKUP(N274,受限情况!$A$3:$A$28,1,FALSE),0),IFERROR(VLOOKUP(O274,受限情况!$A$3:$A$28,1,FALSE),0))),"受限","不限")</f>
        <v>不限</v>
      </c>
      <c r="Q274" s="122" t="str">
        <f>IFERROR(IF(AND(H274&gt;=VLOOKUP(B274,受限情况!$G$3:$I$28,2,FALSE),H274&lt;=VLOOKUP(B274,受限情况!$G$3:$I$28,3,FALSE))=TRUE,"错误","正确"),"正确")</f>
        <v>正确</v>
      </c>
      <c r="R274" s="124" t="str">
        <f>IF(OR(IFERROR(AND(H274&gt;=VLOOKUP(L274,受限情况!$A$3:$C$28,2,FALSE),H274&lt;=VLOOKUP(L274,受限情况!$A$3:$C$28,3,FALSE)),0),IFERROR(AND(H274&gt;=VLOOKUP(M274,受限情况!$A$3:$C$28,2,FALSE),H274&lt;=VLOOKUP(M274,受限情况!$A$3:$C$28,3,FALSE)),0),IFERROR(AND(H274&gt;=VLOOKUP(N274,受限情况!$A$3:$C$28,2,FALSE),H274&lt;=VLOOKUP(N274,受限情况!$A$3:$C$28,3,FALSE)),0),IFERROR(AND(H274&gt;=VLOOKUP(O274,受限情况!$A$3:$C$28,2,FALSE),H274&lt;=VLOOKUP(O274,受限情况!$A$3:$C$28,3,FALSE)),0))=TRUE,"错误","正确")</f>
        <v>正确</v>
      </c>
      <c r="S274" s="123" t="str">
        <f>IF((IF(ISERROR(VLOOKUP(J274,注销!I:I,1,FALSE)),0,1)+IF(ISERROR(VLOOKUP(J274,注销!J:J,1,FALSE)),0,1))&gt;0,"注销","没有")</f>
        <v>没有</v>
      </c>
      <c r="T274" s="123" t="str">
        <f>IF((IF(ISERROR(VLOOKUP(J274,注销!I:I,1,FALSE)),0,1)+IF(ISERROR(VLOOKUP(J274,注销!J:J,1,FALSE)),0,1))&gt;0,"注销","没有")</f>
        <v>没有</v>
      </c>
      <c r="U274" s="10" t="str">
        <f>IF(IF(ISERROR(VLOOKUP(J274,J$1:J273,1,FALSE)),0,1)+IF(ISERROR(VLOOKUP(J274,K$1:K273,1,FALSE)),0,1),"已有","没有")</f>
        <v>没有</v>
      </c>
      <c r="W274" s="9"/>
      <c r="X274" s="9"/>
      <c r="Y274" s="9"/>
    </row>
    <row r="275" spans="1:25" s="7" customFormat="1">
      <c r="A275" s="126">
        <v>272</v>
      </c>
      <c r="B275" s="126" t="s">
        <v>1324</v>
      </c>
      <c r="C275" s="56" t="s">
        <v>42</v>
      </c>
      <c r="D275" s="42" t="s">
        <v>479</v>
      </c>
      <c r="E275" s="126">
        <v>6</v>
      </c>
      <c r="F275" s="68">
        <v>40993</v>
      </c>
      <c r="G275" s="126" t="s">
        <v>692</v>
      </c>
      <c r="H275" s="68"/>
      <c r="I275" s="126"/>
      <c r="J275" s="137" t="str">
        <f t="shared" si="30"/>
        <v>天津天津-大连-鸡西</v>
      </c>
      <c r="K275" s="124" t="str">
        <f t="shared" si="31"/>
        <v>天津鸡西-大连-天津</v>
      </c>
      <c r="L275" s="167" t="str">
        <f t="shared" si="32"/>
        <v>天津</v>
      </c>
      <c r="M275" s="167" t="str">
        <f t="shared" si="33"/>
        <v>大连</v>
      </c>
      <c r="N275" s="167" t="str">
        <f t="shared" si="34"/>
        <v>鸡西</v>
      </c>
      <c r="O275" s="167" t="str">
        <f t="shared" si="35"/>
        <v/>
      </c>
      <c r="P275" s="167" t="str">
        <f>IF(ISERROR(OR(IFERROR(VLOOKUP(B275,受限情况!$G$3:$G$30,1,FALSE),0),IFERROR(VLOOKUP(L275,受限情况!$A$3:$A$28,1,FALSE),0),IFERROR(VLOOKUP(M275,受限情况!$A$3:$A$28,1,FALSE),0),IFERROR(VLOOKUP(N275,受限情况!$A$3:$A$28,1,FALSE),0),IFERROR(VLOOKUP(O275,受限情况!$A$3:$A$28,1,FALSE),0))),"受限","不限")</f>
        <v>受限</v>
      </c>
      <c r="Q275" s="122" t="str">
        <f>IFERROR(IF(AND(H275&gt;=VLOOKUP(B275,受限情况!$G$3:$I$28,2,FALSE),H275&lt;=VLOOKUP(B275,受限情况!$G$3:$I$28,3,FALSE))=TRUE,"错误","正确"),"正确")</f>
        <v>正确</v>
      </c>
      <c r="R275" s="124" t="str">
        <f>IF(OR(IFERROR(AND(H275&gt;=VLOOKUP(L275,受限情况!$A$3:$C$28,2,FALSE),H275&lt;=VLOOKUP(L275,受限情况!$A$3:$C$28,3,FALSE)),0),IFERROR(AND(H275&gt;=VLOOKUP(M275,受限情况!$A$3:$C$28,2,FALSE),H275&lt;=VLOOKUP(M275,受限情况!$A$3:$C$28,3,FALSE)),0),IFERROR(AND(H275&gt;=VLOOKUP(N275,受限情况!$A$3:$C$28,2,FALSE),H275&lt;=VLOOKUP(N275,受限情况!$A$3:$C$28,3,FALSE)),0),IFERROR(AND(H275&gt;=VLOOKUP(O275,受限情况!$A$3:$C$28,2,FALSE),H275&lt;=VLOOKUP(O275,受限情况!$A$3:$C$28,3,FALSE)),0))=TRUE,"错误","正确")</f>
        <v>正确</v>
      </c>
      <c r="S275" s="123" t="str">
        <f>IF((IF(ISERROR(VLOOKUP(J275,注销!I:I,1,FALSE)),0,1)+IF(ISERROR(VLOOKUP(J275,注销!J:J,1,FALSE)),0,1))&gt;0,"注销","没有")</f>
        <v>注销</v>
      </c>
      <c r="T275" s="123" t="str">
        <f>IF((IF(ISERROR(VLOOKUP(J275,注销!I:I,1,FALSE)),0,1)+IF(ISERROR(VLOOKUP(J275,注销!J:J,1,FALSE)),0,1))&gt;0,"注销","没有")</f>
        <v>注销</v>
      </c>
      <c r="U275" s="10" t="str">
        <f>IF(IF(ISERROR(VLOOKUP(J275,J$1:J274,1,FALSE)),0,1)+IF(ISERROR(VLOOKUP(J275,K$1:K274,1,FALSE)),0,1),"已有","没有")</f>
        <v>没有</v>
      </c>
      <c r="W275" s="9"/>
      <c r="X275" s="9"/>
      <c r="Y275" s="9"/>
    </row>
    <row r="276" spans="1:25" s="7" customFormat="1">
      <c r="A276" s="126">
        <v>273</v>
      </c>
      <c r="B276" s="126" t="s">
        <v>1324</v>
      </c>
      <c r="C276" s="56" t="s">
        <v>1100</v>
      </c>
      <c r="D276" s="42" t="s">
        <v>479</v>
      </c>
      <c r="E276" s="126">
        <v>8</v>
      </c>
      <c r="F276" s="68">
        <v>40993</v>
      </c>
      <c r="G276" s="126" t="s">
        <v>692</v>
      </c>
      <c r="H276" s="68"/>
      <c r="I276" s="126"/>
      <c r="J276" s="137" t="str">
        <f t="shared" si="30"/>
        <v>天津天津-大连-牡丹江</v>
      </c>
      <c r="K276" s="124" t="str">
        <f t="shared" si="31"/>
        <v>天津牡丹江-大连-天津</v>
      </c>
      <c r="L276" s="167" t="str">
        <f t="shared" si="32"/>
        <v>天津</v>
      </c>
      <c r="M276" s="167" t="str">
        <f t="shared" si="33"/>
        <v>大连</v>
      </c>
      <c r="N276" s="167" t="str">
        <f t="shared" si="34"/>
        <v>牡丹江</v>
      </c>
      <c r="O276" s="167" t="str">
        <f t="shared" si="35"/>
        <v/>
      </c>
      <c r="P276" s="167" t="str">
        <f>IF(ISERROR(OR(IFERROR(VLOOKUP(B276,受限情况!$G$3:$G$30,1,FALSE),0),IFERROR(VLOOKUP(L276,受限情况!$A$3:$A$28,1,FALSE),0),IFERROR(VLOOKUP(M276,受限情况!$A$3:$A$28,1,FALSE),0),IFERROR(VLOOKUP(N276,受限情况!$A$3:$A$28,1,FALSE),0),IFERROR(VLOOKUP(O276,受限情况!$A$3:$A$28,1,FALSE),0))),"受限","不限")</f>
        <v>受限</v>
      </c>
      <c r="Q276" s="122" t="str">
        <f>IFERROR(IF(AND(H276&gt;=VLOOKUP(B276,受限情况!$G$3:$I$28,2,FALSE),H276&lt;=VLOOKUP(B276,受限情况!$G$3:$I$28,3,FALSE))=TRUE,"错误","正确"),"正确")</f>
        <v>正确</v>
      </c>
      <c r="R276" s="124" t="str">
        <f>IF(OR(IFERROR(AND(H276&gt;=VLOOKUP(L276,受限情况!$A$3:$C$28,2,FALSE),H276&lt;=VLOOKUP(L276,受限情况!$A$3:$C$28,3,FALSE)),0),IFERROR(AND(H276&gt;=VLOOKUP(M276,受限情况!$A$3:$C$28,2,FALSE),H276&lt;=VLOOKUP(M276,受限情况!$A$3:$C$28,3,FALSE)),0),IFERROR(AND(H276&gt;=VLOOKUP(N276,受限情况!$A$3:$C$28,2,FALSE),H276&lt;=VLOOKUP(N276,受限情况!$A$3:$C$28,3,FALSE)),0),IFERROR(AND(H276&gt;=VLOOKUP(O276,受限情况!$A$3:$C$28,2,FALSE),H276&lt;=VLOOKUP(O276,受限情况!$A$3:$C$28,3,FALSE)),0))=TRUE,"错误","正确")</f>
        <v>正确</v>
      </c>
      <c r="S276" s="123" t="str">
        <f>IF((IF(ISERROR(VLOOKUP(J276,注销!I:I,1,FALSE)),0,1)+IF(ISERROR(VLOOKUP(J276,注销!J:J,1,FALSE)),0,1))&gt;0,"注销","没有")</f>
        <v>注销</v>
      </c>
      <c r="T276" s="123" t="str">
        <f>IF((IF(ISERROR(VLOOKUP(J276,注销!I:I,1,FALSE)),0,1)+IF(ISERROR(VLOOKUP(J276,注销!J:J,1,FALSE)),0,1))&gt;0,"注销","没有")</f>
        <v>注销</v>
      </c>
      <c r="U276" s="10" t="str">
        <f>IF(IF(ISERROR(VLOOKUP(J276,J$1:J275,1,FALSE)),0,1)+IF(ISERROR(VLOOKUP(J276,K$1:K275,1,FALSE)),0,1),"已有","没有")</f>
        <v>没有</v>
      </c>
      <c r="W276" s="9"/>
      <c r="X276" s="9"/>
      <c r="Y276" s="9"/>
    </row>
    <row r="277" spans="1:25" s="7" customFormat="1">
      <c r="A277" s="126">
        <v>274</v>
      </c>
      <c r="B277" s="126" t="s">
        <v>1324</v>
      </c>
      <c r="C277" s="56" t="s">
        <v>1101</v>
      </c>
      <c r="D277" s="42" t="s">
        <v>479</v>
      </c>
      <c r="E277" s="126">
        <v>8</v>
      </c>
      <c r="F277" s="68">
        <v>41019</v>
      </c>
      <c r="G277" s="126" t="s">
        <v>693</v>
      </c>
      <c r="H277" s="68"/>
      <c r="I277" s="25" t="s">
        <v>493</v>
      </c>
      <c r="J277" s="137" t="str">
        <f t="shared" si="30"/>
        <v>天津天津-鄂尔多斯-乌鲁木齐</v>
      </c>
      <c r="K277" s="124" t="str">
        <f t="shared" si="31"/>
        <v>天津乌鲁木齐-鄂尔多斯-天津</v>
      </c>
      <c r="L277" s="167" t="str">
        <f t="shared" si="32"/>
        <v>天津</v>
      </c>
      <c r="M277" s="167" t="str">
        <f t="shared" si="33"/>
        <v>鄂尔多斯</v>
      </c>
      <c r="N277" s="167" t="str">
        <f t="shared" si="34"/>
        <v>乌鲁木齐</v>
      </c>
      <c r="O277" s="167" t="str">
        <f t="shared" si="35"/>
        <v/>
      </c>
      <c r="P277" s="167" t="str">
        <f>IF(ISERROR(OR(IFERROR(VLOOKUP(B277,受限情况!$G$3:$G$30,1,FALSE),0),IFERROR(VLOOKUP(L277,受限情况!$A$3:$A$28,1,FALSE),0),IFERROR(VLOOKUP(M277,受限情况!$A$3:$A$28,1,FALSE),0),IFERROR(VLOOKUP(N277,受限情况!$A$3:$A$28,1,FALSE),0),IFERROR(VLOOKUP(O277,受限情况!$A$3:$A$28,1,FALSE),0))),"受限","不限")</f>
        <v>不限</v>
      </c>
      <c r="Q277" s="122" t="str">
        <f>IFERROR(IF(AND(H277&gt;=VLOOKUP(B277,受限情况!$G$3:$I$28,2,FALSE),H277&lt;=VLOOKUP(B277,受限情况!$G$3:$I$28,3,FALSE))=TRUE,"错误","正确"),"正确")</f>
        <v>正确</v>
      </c>
      <c r="R277" s="124" t="str">
        <f>IF(OR(IFERROR(AND(H277&gt;=VLOOKUP(L277,受限情况!$A$3:$C$28,2,FALSE),H277&lt;=VLOOKUP(L277,受限情况!$A$3:$C$28,3,FALSE)),0),IFERROR(AND(H277&gt;=VLOOKUP(M277,受限情况!$A$3:$C$28,2,FALSE),H277&lt;=VLOOKUP(M277,受限情况!$A$3:$C$28,3,FALSE)),0),IFERROR(AND(H277&gt;=VLOOKUP(N277,受限情况!$A$3:$C$28,2,FALSE),H277&lt;=VLOOKUP(N277,受限情况!$A$3:$C$28,3,FALSE)),0),IFERROR(AND(H277&gt;=VLOOKUP(O277,受限情况!$A$3:$C$28,2,FALSE),H277&lt;=VLOOKUP(O277,受限情况!$A$3:$C$28,3,FALSE)),0))=TRUE,"错误","正确")</f>
        <v>正确</v>
      </c>
      <c r="S277" s="123" t="str">
        <f>IF((IF(ISERROR(VLOOKUP(J277,注销!I:I,1,FALSE)),0,1)+IF(ISERROR(VLOOKUP(J277,注销!J:J,1,FALSE)),0,1))&gt;0,"注销","没有")</f>
        <v>没有</v>
      </c>
      <c r="T277" s="123" t="str">
        <f>IF((IF(ISERROR(VLOOKUP(J277,注销!I:I,1,FALSE)),0,1)+IF(ISERROR(VLOOKUP(J277,注销!J:J,1,FALSE)),0,1))&gt;0,"注销","没有")</f>
        <v>没有</v>
      </c>
      <c r="U277" s="10" t="str">
        <f>IF(IF(ISERROR(VLOOKUP(J277,J$1:J276,1,FALSE)),0,1)+IF(ISERROR(VLOOKUP(J277,K$1:K276,1,FALSE)),0,1),"已有","没有")</f>
        <v>没有</v>
      </c>
      <c r="W277" s="9"/>
      <c r="X277" s="9"/>
      <c r="Y277" s="9"/>
    </row>
    <row r="278" spans="1:25" s="7" customFormat="1">
      <c r="A278" s="126">
        <v>275</v>
      </c>
      <c r="B278" s="126" t="s">
        <v>1325</v>
      </c>
      <c r="C278" s="56" t="s">
        <v>263</v>
      </c>
      <c r="D278" s="42" t="s">
        <v>479</v>
      </c>
      <c r="E278" s="126">
        <v>14</v>
      </c>
      <c r="F278" s="68">
        <v>41030</v>
      </c>
      <c r="G278" s="126" t="s">
        <v>695</v>
      </c>
      <c r="H278" s="68"/>
      <c r="I278" s="126"/>
      <c r="J278" s="137" t="str">
        <f t="shared" si="30"/>
        <v>春秋石家庄-成都</v>
      </c>
      <c r="K278" s="124" t="str">
        <f t="shared" si="31"/>
        <v>春秋成都-石家庄</v>
      </c>
      <c r="L278" s="167" t="str">
        <f t="shared" si="32"/>
        <v>石家庄</v>
      </c>
      <c r="M278" s="167" t="str">
        <f t="shared" si="33"/>
        <v>成都</v>
      </c>
      <c r="N278" s="167" t="str">
        <f t="shared" si="34"/>
        <v/>
      </c>
      <c r="O278" s="167" t="str">
        <f t="shared" si="35"/>
        <v/>
      </c>
      <c r="P278" s="167" t="str">
        <f>IF(ISERROR(OR(IFERROR(VLOOKUP(B278,受限情况!$G$3:$G$30,1,FALSE),0),IFERROR(VLOOKUP(L278,受限情况!$A$3:$A$28,1,FALSE),0),IFERROR(VLOOKUP(M278,受限情况!$A$3:$A$28,1,FALSE),0),IFERROR(VLOOKUP(N278,受限情况!$A$3:$A$28,1,FALSE),0),IFERROR(VLOOKUP(O278,受限情况!$A$3:$A$28,1,FALSE),0))),"受限","不限")</f>
        <v>不限</v>
      </c>
      <c r="Q278" s="122" t="str">
        <f>IFERROR(IF(AND(H278&gt;=VLOOKUP(B278,受限情况!$G$3:$I$28,2,FALSE),H278&lt;=VLOOKUP(B278,受限情况!$G$3:$I$28,3,FALSE))=TRUE,"错误","正确"),"正确")</f>
        <v>正确</v>
      </c>
      <c r="R278" s="124" t="str">
        <f>IF(OR(IFERROR(AND(H278&gt;=VLOOKUP(L278,受限情况!$A$3:$C$28,2,FALSE),H278&lt;=VLOOKUP(L278,受限情况!$A$3:$C$28,3,FALSE)),0),IFERROR(AND(H278&gt;=VLOOKUP(M278,受限情况!$A$3:$C$28,2,FALSE),H278&lt;=VLOOKUP(M278,受限情况!$A$3:$C$28,3,FALSE)),0),IFERROR(AND(H278&gt;=VLOOKUP(N278,受限情况!$A$3:$C$28,2,FALSE),H278&lt;=VLOOKUP(N278,受限情况!$A$3:$C$28,3,FALSE)),0),IFERROR(AND(H278&gt;=VLOOKUP(O278,受限情况!$A$3:$C$28,2,FALSE),H278&lt;=VLOOKUP(O278,受限情况!$A$3:$C$28,3,FALSE)),0))=TRUE,"错误","正确")</f>
        <v>正确</v>
      </c>
      <c r="S278" s="123" t="str">
        <f>IF((IF(ISERROR(VLOOKUP(J278,注销!I:I,1,FALSE)),0,1)+IF(ISERROR(VLOOKUP(J278,注销!J:J,1,FALSE)),0,1))&gt;0,"注销","没有")</f>
        <v>没有</v>
      </c>
      <c r="T278" s="123" t="str">
        <f>IF((IF(ISERROR(VLOOKUP(J278,注销!I:I,1,FALSE)),0,1)+IF(ISERROR(VLOOKUP(J278,注销!J:J,1,FALSE)),0,1))&gt;0,"注销","没有")</f>
        <v>没有</v>
      </c>
      <c r="U278" s="10" t="str">
        <f>IF(IF(ISERROR(VLOOKUP(J278,J$1:J277,1,FALSE)),0,1)+IF(ISERROR(VLOOKUP(J278,K$1:K277,1,FALSE)),0,1),"已有","没有")</f>
        <v>没有</v>
      </c>
      <c r="W278" s="9"/>
      <c r="X278" s="9"/>
      <c r="Y278" s="9"/>
    </row>
    <row r="279" spans="1:25" s="7" customFormat="1">
      <c r="A279" s="126">
        <v>276</v>
      </c>
      <c r="B279" s="126" t="s">
        <v>1325</v>
      </c>
      <c r="C279" s="56" t="s">
        <v>201</v>
      </c>
      <c r="D279" s="42" t="s">
        <v>479</v>
      </c>
      <c r="E279" s="126">
        <v>14</v>
      </c>
      <c r="F279" s="68">
        <v>41030</v>
      </c>
      <c r="G279" s="126" t="s">
        <v>695</v>
      </c>
      <c r="H279" s="68"/>
      <c r="I279" s="126"/>
      <c r="J279" s="137" t="str">
        <f t="shared" si="30"/>
        <v>春秋石家庄-深圳</v>
      </c>
      <c r="K279" s="124" t="str">
        <f t="shared" si="31"/>
        <v>春秋深圳-石家庄</v>
      </c>
      <c r="L279" s="167" t="str">
        <f t="shared" si="32"/>
        <v>石家庄</v>
      </c>
      <c r="M279" s="167" t="str">
        <f t="shared" si="33"/>
        <v>深圳</v>
      </c>
      <c r="N279" s="167" t="str">
        <f t="shared" si="34"/>
        <v/>
      </c>
      <c r="O279" s="167" t="str">
        <f t="shared" si="35"/>
        <v/>
      </c>
      <c r="P279" s="167" t="str">
        <f>IF(ISERROR(OR(IFERROR(VLOOKUP(B279,受限情况!$G$3:$G$30,1,FALSE),0),IFERROR(VLOOKUP(L279,受限情况!$A$3:$A$28,1,FALSE),0),IFERROR(VLOOKUP(M279,受限情况!$A$3:$A$28,1,FALSE),0),IFERROR(VLOOKUP(N279,受限情况!$A$3:$A$28,1,FALSE),0),IFERROR(VLOOKUP(O279,受限情况!$A$3:$A$28,1,FALSE),0))),"受限","不限")</f>
        <v>不限</v>
      </c>
      <c r="Q279" s="122" t="str">
        <f>IFERROR(IF(AND(H279&gt;=VLOOKUP(B279,受限情况!$G$3:$I$28,2,FALSE),H279&lt;=VLOOKUP(B279,受限情况!$G$3:$I$28,3,FALSE))=TRUE,"错误","正确"),"正确")</f>
        <v>正确</v>
      </c>
      <c r="R279" s="124" t="str">
        <f>IF(OR(IFERROR(AND(H279&gt;=VLOOKUP(L279,受限情况!$A$3:$C$28,2,FALSE),H279&lt;=VLOOKUP(L279,受限情况!$A$3:$C$28,3,FALSE)),0),IFERROR(AND(H279&gt;=VLOOKUP(M279,受限情况!$A$3:$C$28,2,FALSE),H279&lt;=VLOOKUP(M279,受限情况!$A$3:$C$28,3,FALSE)),0),IFERROR(AND(H279&gt;=VLOOKUP(N279,受限情况!$A$3:$C$28,2,FALSE),H279&lt;=VLOOKUP(N279,受限情况!$A$3:$C$28,3,FALSE)),0),IFERROR(AND(H279&gt;=VLOOKUP(O279,受限情况!$A$3:$C$28,2,FALSE),H279&lt;=VLOOKUP(O279,受限情况!$A$3:$C$28,3,FALSE)),0))=TRUE,"错误","正确")</f>
        <v>正确</v>
      </c>
      <c r="S279" s="123" t="str">
        <f>IF((IF(ISERROR(VLOOKUP(J279,注销!I:I,1,FALSE)),0,1)+IF(ISERROR(VLOOKUP(J279,注销!J:J,1,FALSE)),0,1))&gt;0,"注销","没有")</f>
        <v>没有</v>
      </c>
      <c r="T279" s="123" t="str">
        <f>IF((IF(ISERROR(VLOOKUP(J279,注销!I:I,1,FALSE)),0,1)+IF(ISERROR(VLOOKUP(J279,注销!J:J,1,FALSE)),0,1))&gt;0,"注销","没有")</f>
        <v>没有</v>
      </c>
      <c r="U279" s="10" t="str">
        <f>IF(IF(ISERROR(VLOOKUP(J279,J$1:J278,1,FALSE)),0,1)+IF(ISERROR(VLOOKUP(J279,K$1:K278,1,FALSE)),0,1),"已有","没有")</f>
        <v>没有</v>
      </c>
      <c r="W279" s="9"/>
      <c r="X279" s="9"/>
      <c r="Y279" s="9"/>
    </row>
    <row r="280" spans="1:25" s="7" customFormat="1">
      <c r="A280" s="126">
        <v>277</v>
      </c>
      <c r="B280" s="126" t="s">
        <v>1327</v>
      </c>
      <c r="C280" s="56" t="s">
        <v>193</v>
      </c>
      <c r="D280" s="42" t="s">
        <v>479</v>
      </c>
      <c r="E280" s="126">
        <v>14</v>
      </c>
      <c r="F280" s="68">
        <v>41030</v>
      </c>
      <c r="G280" s="126" t="s">
        <v>694</v>
      </c>
      <c r="H280" s="68"/>
      <c r="I280" s="126"/>
      <c r="J280" s="137" t="str">
        <f t="shared" si="30"/>
        <v>奥凯天津-张家界-重庆</v>
      </c>
      <c r="K280" s="124" t="str">
        <f t="shared" si="31"/>
        <v>奥凯重庆-张家界-天津</v>
      </c>
      <c r="L280" s="167" t="str">
        <f t="shared" si="32"/>
        <v>天津</v>
      </c>
      <c r="M280" s="167" t="str">
        <f t="shared" si="33"/>
        <v>张家界</v>
      </c>
      <c r="N280" s="167" t="str">
        <f t="shared" si="34"/>
        <v>重庆</v>
      </c>
      <c r="O280" s="167" t="str">
        <f t="shared" si="35"/>
        <v/>
      </c>
      <c r="P280" s="167" t="str">
        <f>IF(ISERROR(OR(IFERROR(VLOOKUP(B280,受限情况!$G$3:$G$30,1,FALSE),0),IFERROR(VLOOKUP(L280,受限情况!$A$3:$A$28,1,FALSE),0),IFERROR(VLOOKUP(M280,受限情况!$A$3:$A$28,1,FALSE),0),IFERROR(VLOOKUP(N280,受限情况!$A$3:$A$28,1,FALSE),0),IFERROR(VLOOKUP(O280,受限情况!$A$3:$A$28,1,FALSE),0))),"受限","不限")</f>
        <v>不限</v>
      </c>
      <c r="Q280" s="122" t="str">
        <f>IFERROR(IF(AND(H280&gt;=VLOOKUP(B280,受限情况!$G$3:$I$28,2,FALSE),H280&lt;=VLOOKUP(B280,受限情况!$G$3:$I$28,3,FALSE))=TRUE,"错误","正确"),"正确")</f>
        <v>正确</v>
      </c>
      <c r="R280" s="124" t="str">
        <f>IF(OR(IFERROR(AND(H280&gt;=VLOOKUP(L280,受限情况!$A$3:$C$28,2,FALSE),H280&lt;=VLOOKUP(L280,受限情况!$A$3:$C$28,3,FALSE)),0),IFERROR(AND(H280&gt;=VLOOKUP(M280,受限情况!$A$3:$C$28,2,FALSE),H280&lt;=VLOOKUP(M280,受限情况!$A$3:$C$28,3,FALSE)),0),IFERROR(AND(H280&gt;=VLOOKUP(N280,受限情况!$A$3:$C$28,2,FALSE),H280&lt;=VLOOKUP(N280,受限情况!$A$3:$C$28,3,FALSE)),0),IFERROR(AND(H280&gt;=VLOOKUP(O280,受限情况!$A$3:$C$28,2,FALSE),H280&lt;=VLOOKUP(O280,受限情况!$A$3:$C$28,3,FALSE)),0))=TRUE,"错误","正确")</f>
        <v>正确</v>
      </c>
      <c r="S280" s="123" t="str">
        <f>IF((IF(ISERROR(VLOOKUP(J280,注销!I:I,1,FALSE)),0,1)+IF(ISERROR(VLOOKUP(J280,注销!J:J,1,FALSE)),0,1))&gt;0,"注销","没有")</f>
        <v>没有</v>
      </c>
      <c r="T280" s="123" t="str">
        <f>IF((IF(ISERROR(VLOOKUP(J280,注销!I:I,1,FALSE)),0,1)+IF(ISERROR(VLOOKUP(J280,注销!J:J,1,FALSE)),0,1))&gt;0,"注销","没有")</f>
        <v>没有</v>
      </c>
      <c r="U280" s="10" t="str">
        <f>IF(IF(ISERROR(VLOOKUP(J280,J$1:J279,1,FALSE)),0,1)+IF(ISERROR(VLOOKUP(J280,K$1:K279,1,FALSE)),0,1),"已有","没有")</f>
        <v>没有</v>
      </c>
      <c r="W280" s="9"/>
      <c r="X280" s="9"/>
      <c r="Y280" s="9"/>
    </row>
    <row r="281" spans="1:25" s="7" customFormat="1">
      <c r="A281" s="126">
        <v>278</v>
      </c>
      <c r="B281" s="126" t="s">
        <v>1333</v>
      </c>
      <c r="C281" s="56" t="s">
        <v>1102</v>
      </c>
      <c r="D281" s="42" t="s">
        <v>490</v>
      </c>
      <c r="E281" s="126">
        <v>6</v>
      </c>
      <c r="F281" s="68">
        <v>41030</v>
      </c>
      <c r="G281" s="126" t="s">
        <v>696</v>
      </c>
      <c r="H281" s="68"/>
      <c r="I281" s="18"/>
      <c r="J281" s="137" t="str">
        <f t="shared" si="30"/>
        <v>首都阿尔山-满洲里</v>
      </c>
      <c r="K281" s="124" t="str">
        <f t="shared" si="31"/>
        <v>首都满洲里-阿尔山</v>
      </c>
      <c r="L281" s="167" t="str">
        <f t="shared" si="32"/>
        <v>阿尔山</v>
      </c>
      <c r="M281" s="167" t="str">
        <f t="shared" si="33"/>
        <v>满洲里</v>
      </c>
      <c r="N281" s="167" t="str">
        <f t="shared" si="34"/>
        <v/>
      </c>
      <c r="O281" s="167" t="str">
        <f t="shared" si="35"/>
        <v/>
      </c>
      <c r="P281" s="167" t="str">
        <f>IF(ISERROR(OR(IFERROR(VLOOKUP(B281,受限情况!$G$3:$G$30,1,FALSE),0),IFERROR(VLOOKUP(L281,受限情况!$A$3:$A$28,1,FALSE),0),IFERROR(VLOOKUP(M281,受限情况!$A$3:$A$28,1,FALSE),0),IFERROR(VLOOKUP(N281,受限情况!$A$3:$A$28,1,FALSE),0),IFERROR(VLOOKUP(O281,受限情况!$A$3:$A$28,1,FALSE),0))),"受限","不限")</f>
        <v>受限</v>
      </c>
      <c r="Q281" s="122" t="str">
        <f>IFERROR(IF(AND(H281&gt;=VLOOKUP(B281,受限情况!$G$3:$I$28,2,FALSE),H281&lt;=VLOOKUP(B281,受限情况!$G$3:$I$28,3,FALSE))=TRUE,"错误","正确"),"正确")</f>
        <v>正确</v>
      </c>
      <c r="R281" s="124" t="str">
        <f>IF(OR(IFERROR(AND(H281&gt;=VLOOKUP(L281,受限情况!$A$3:$C$28,2,FALSE),H281&lt;=VLOOKUP(L281,受限情况!$A$3:$C$28,3,FALSE)),0),IFERROR(AND(H281&gt;=VLOOKUP(M281,受限情况!$A$3:$C$28,2,FALSE),H281&lt;=VLOOKUP(M281,受限情况!$A$3:$C$28,3,FALSE)),0),IFERROR(AND(H281&gt;=VLOOKUP(N281,受限情况!$A$3:$C$28,2,FALSE),H281&lt;=VLOOKUP(N281,受限情况!$A$3:$C$28,3,FALSE)),0),IFERROR(AND(H281&gt;=VLOOKUP(O281,受限情况!$A$3:$C$28,2,FALSE),H281&lt;=VLOOKUP(O281,受限情况!$A$3:$C$28,3,FALSE)),0))=TRUE,"错误","正确")</f>
        <v>正确</v>
      </c>
      <c r="S281" s="123" t="str">
        <f>IF((IF(ISERROR(VLOOKUP(J281,注销!I:I,1,FALSE)),0,1)+IF(ISERROR(VLOOKUP(J281,注销!J:J,1,FALSE)),0,1))&gt;0,"注销","没有")</f>
        <v>没有</v>
      </c>
      <c r="T281" s="123" t="str">
        <f>IF((IF(ISERROR(VLOOKUP(J281,注销!I:I,1,FALSE)),0,1)+IF(ISERROR(VLOOKUP(J281,注销!J:J,1,FALSE)),0,1))&gt;0,"注销","没有")</f>
        <v>没有</v>
      </c>
      <c r="U281" s="10" t="str">
        <f>IF(IF(ISERROR(VLOOKUP(J281,J$1:J280,1,FALSE)),0,1)+IF(ISERROR(VLOOKUP(J281,K$1:K280,1,FALSE)),0,1),"已有","没有")</f>
        <v>没有</v>
      </c>
      <c r="W281" s="9"/>
      <c r="X281" s="9"/>
      <c r="Y281" s="9"/>
    </row>
    <row r="282" spans="1:25" s="7" customFormat="1">
      <c r="A282" s="126">
        <v>279</v>
      </c>
      <c r="B282" s="126" t="s">
        <v>1333</v>
      </c>
      <c r="C282" s="56" t="s">
        <v>1103</v>
      </c>
      <c r="D282" s="42" t="s">
        <v>490</v>
      </c>
      <c r="E282" s="126">
        <v>6</v>
      </c>
      <c r="F282" s="68">
        <v>41030</v>
      </c>
      <c r="G282" s="126" t="s">
        <v>696</v>
      </c>
      <c r="H282" s="68"/>
      <c r="I282" s="18"/>
      <c r="J282" s="137" t="str">
        <f t="shared" si="30"/>
        <v>首都阿尔山-沈阳</v>
      </c>
      <c r="K282" s="124" t="str">
        <f t="shared" si="31"/>
        <v>首都沈阳-阿尔山</v>
      </c>
      <c r="L282" s="167" t="str">
        <f t="shared" si="32"/>
        <v>阿尔山</v>
      </c>
      <c r="M282" s="167" t="str">
        <f t="shared" si="33"/>
        <v>沈阳</v>
      </c>
      <c r="N282" s="167" t="str">
        <f t="shared" si="34"/>
        <v/>
      </c>
      <c r="O282" s="167" t="str">
        <f t="shared" si="35"/>
        <v/>
      </c>
      <c r="P282" s="167" t="str">
        <f>IF(ISERROR(OR(IFERROR(VLOOKUP(B282,受限情况!$G$3:$G$30,1,FALSE),0),IFERROR(VLOOKUP(L282,受限情况!$A$3:$A$28,1,FALSE),0),IFERROR(VLOOKUP(M282,受限情况!$A$3:$A$28,1,FALSE),0),IFERROR(VLOOKUP(N282,受限情况!$A$3:$A$28,1,FALSE),0),IFERROR(VLOOKUP(O282,受限情况!$A$3:$A$28,1,FALSE),0))),"受限","不限")</f>
        <v>受限</v>
      </c>
      <c r="Q282" s="122" t="str">
        <f>IFERROR(IF(AND(H282&gt;=VLOOKUP(B282,受限情况!$G$3:$I$28,2,FALSE),H282&lt;=VLOOKUP(B282,受限情况!$G$3:$I$28,3,FALSE))=TRUE,"错误","正确"),"正确")</f>
        <v>正确</v>
      </c>
      <c r="R282" s="124" t="str">
        <f>IF(OR(IFERROR(AND(H282&gt;=VLOOKUP(L282,受限情况!$A$3:$C$28,2,FALSE),H282&lt;=VLOOKUP(L282,受限情况!$A$3:$C$28,3,FALSE)),0),IFERROR(AND(H282&gt;=VLOOKUP(M282,受限情况!$A$3:$C$28,2,FALSE),H282&lt;=VLOOKUP(M282,受限情况!$A$3:$C$28,3,FALSE)),0),IFERROR(AND(H282&gt;=VLOOKUP(N282,受限情况!$A$3:$C$28,2,FALSE),H282&lt;=VLOOKUP(N282,受限情况!$A$3:$C$28,3,FALSE)),0),IFERROR(AND(H282&gt;=VLOOKUP(O282,受限情况!$A$3:$C$28,2,FALSE),H282&lt;=VLOOKUP(O282,受限情况!$A$3:$C$28,3,FALSE)),0))=TRUE,"错误","正确")</f>
        <v>正确</v>
      </c>
      <c r="S282" s="123" t="str">
        <f>IF((IF(ISERROR(VLOOKUP(J282,注销!I:I,1,FALSE)),0,1)+IF(ISERROR(VLOOKUP(J282,注销!J:J,1,FALSE)),0,1))&gt;0,"注销","没有")</f>
        <v>没有</v>
      </c>
      <c r="T282" s="123" t="str">
        <f>IF((IF(ISERROR(VLOOKUP(J282,注销!I:I,1,FALSE)),0,1)+IF(ISERROR(VLOOKUP(J282,注销!J:J,1,FALSE)),0,1))&gt;0,"注销","没有")</f>
        <v>没有</v>
      </c>
      <c r="U282" s="10" t="str">
        <f>IF(IF(ISERROR(VLOOKUP(J282,J$1:J281,1,FALSE)),0,1)+IF(ISERROR(VLOOKUP(J282,K$1:K281,1,FALSE)),0,1),"已有","没有")</f>
        <v>没有</v>
      </c>
      <c r="W282" s="9"/>
      <c r="X282" s="9"/>
      <c r="Y282" s="9"/>
    </row>
    <row r="283" spans="1:25" s="7" customFormat="1">
      <c r="A283" s="126">
        <v>280</v>
      </c>
      <c r="B283" s="126" t="s">
        <v>483</v>
      </c>
      <c r="C283" s="56" t="s">
        <v>55</v>
      </c>
      <c r="D283" s="42" t="s">
        <v>479</v>
      </c>
      <c r="E283" s="126">
        <v>14</v>
      </c>
      <c r="F283" s="68">
        <v>41044</v>
      </c>
      <c r="G283" s="126" t="s">
        <v>697</v>
      </c>
      <c r="H283" s="68"/>
      <c r="I283" s="126"/>
      <c r="J283" s="137" t="str">
        <f t="shared" si="30"/>
        <v>海航呼和浩特-通辽</v>
      </c>
      <c r="K283" s="124" t="str">
        <f t="shared" si="31"/>
        <v>海航通辽-呼和浩特</v>
      </c>
      <c r="L283" s="167" t="str">
        <f t="shared" si="32"/>
        <v>呼和浩特</v>
      </c>
      <c r="M283" s="167" t="str">
        <f t="shared" si="33"/>
        <v>通辽</v>
      </c>
      <c r="N283" s="167" t="str">
        <f t="shared" si="34"/>
        <v/>
      </c>
      <c r="O283" s="167" t="str">
        <f t="shared" si="35"/>
        <v/>
      </c>
      <c r="P283" s="167" t="str">
        <f>IF(ISERROR(OR(IFERROR(VLOOKUP(B283,受限情况!$G$3:$G$30,1,FALSE),0),IFERROR(VLOOKUP(L283,受限情况!$A$3:$A$28,1,FALSE),0),IFERROR(VLOOKUP(M283,受限情况!$A$3:$A$28,1,FALSE),0),IFERROR(VLOOKUP(N283,受限情况!$A$3:$A$28,1,FALSE),0),IFERROR(VLOOKUP(O283,受限情况!$A$3:$A$28,1,FALSE),0))),"受限","不限")</f>
        <v>不限</v>
      </c>
      <c r="Q283" s="122" t="str">
        <f>IFERROR(IF(AND(H283&gt;=VLOOKUP(B283,受限情况!$G$3:$I$28,2,FALSE),H283&lt;=VLOOKUP(B283,受限情况!$G$3:$I$28,3,FALSE))=TRUE,"错误","正确"),"正确")</f>
        <v>正确</v>
      </c>
      <c r="R283" s="124" t="str">
        <f>IF(OR(IFERROR(AND(H283&gt;=VLOOKUP(L283,受限情况!$A$3:$C$28,2,FALSE),H283&lt;=VLOOKUP(L283,受限情况!$A$3:$C$28,3,FALSE)),0),IFERROR(AND(H283&gt;=VLOOKUP(M283,受限情况!$A$3:$C$28,2,FALSE),H283&lt;=VLOOKUP(M283,受限情况!$A$3:$C$28,3,FALSE)),0),IFERROR(AND(H283&gt;=VLOOKUP(N283,受限情况!$A$3:$C$28,2,FALSE),H283&lt;=VLOOKUP(N283,受限情况!$A$3:$C$28,3,FALSE)),0),IFERROR(AND(H283&gt;=VLOOKUP(O283,受限情况!$A$3:$C$28,2,FALSE),H283&lt;=VLOOKUP(O283,受限情况!$A$3:$C$28,3,FALSE)),0))=TRUE,"错误","正确")</f>
        <v>正确</v>
      </c>
      <c r="S283" s="123" t="str">
        <f>IF((IF(ISERROR(VLOOKUP(J283,注销!I:I,1,FALSE)),0,1)+IF(ISERROR(VLOOKUP(J283,注销!J:J,1,FALSE)),0,1))&gt;0,"注销","没有")</f>
        <v>没有</v>
      </c>
      <c r="T283" s="123" t="str">
        <f>IF((IF(ISERROR(VLOOKUP(J283,注销!I:I,1,FALSE)),0,1)+IF(ISERROR(VLOOKUP(J283,注销!J:J,1,FALSE)),0,1))&gt;0,"注销","没有")</f>
        <v>没有</v>
      </c>
      <c r="U283" s="10" t="str">
        <f>IF(IF(ISERROR(VLOOKUP(J283,J$1:J282,1,FALSE)),0,1)+IF(ISERROR(VLOOKUP(J283,K$1:K282,1,FALSE)),0,1),"已有","没有")</f>
        <v>没有</v>
      </c>
      <c r="W283" s="9"/>
      <c r="X283" s="9"/>
      <c r="Y283" s="9"/>
    </row>
    <row r="284" spans="1:25" s="7" customFormat="1">
      <c r="A284" s="126">
        <v>281</v>
      </c>
      <c r="B284" s="126" t="s">
        <v>1325</v>
      </c>
      <c r="C284" s="56" t="s">
        <v>573</v>
      </c>
      <c r="D284" s="42" t="s">
        <v>479</v>
      </c>
      <c r="E284" s="126">
        <v>14</v>
      </c>
      <c r="F284" s="68">
        <v>41043</v>
      </c>
      <c r="G284" s="126" t="s">
        <v>698</v>
      </c>
      <c r="H284" s="68"/>
      <c r="I284" s="126"/>
      <c r="J284" s="137" t="str">
        <f t="shared" si="30"/>
        <v>春秋石家庄-杭州</v>
      </c>
      <c r="K284" s="124" t="str">
        <f t="shared" si="31"/>
        <v>春秋杭州-石家庄</v>
      </c>
      <c r="L284" s="167" t="str">
        <f t="shared" si="32"/>
        <v>石家庄</v>
      </c>
      <c r="M284" s="167" t="str">
        <f t="shared" si="33"/>
        <v>杭州</v>
      </c>
      <c r="N284" s="167" t="str">
        <f t="shared" si="34"/>
        <v/>
      </c>
      <c r="O284" s="167" t="str">
        <f t="shared" si="35"/>
        <v/>
      </c>
      <c r="P284" s="167" t="str">
        <f>IF(ISERROR(OR(IFERROR(VLOOKUP(B284,受限情况!$G$3:$G$30,1,FALSE),0),IFERROR(VLOOKUP(L284,受限情况!$A$3:$A$28,1,FALSE),0),IFERROR(VLOOKUP(M284,受限情况!$A$3:$A$28,1,FALSE),0),IFERROR(VLOOKUP(N284,受限情况!$A$3:$A$28,1,FALSE),0),IFERROR(VLOOKUP(O284,受限情况!$A$3:$A$28,1,FALSE),0))),"受限","不限")</f>
        <v>不限</v>
      </c>
      <c r="Q284" s="122" t="str">
        <f>IFERROR(IF(AND(H284&gt;=VLOOKUP(B284,受限情况!$G$3:$I$28,2,FALSE),H284&lt;=VLOOKUP(B284,受限情况!$G$3:$I$28,3,FALSE))=TRUE,"错误","正确"),"正确")</f>
        <v>正确</v>
      </c>
      <c r="R284" s="124" t="str">
        <f>IF(OR(IFERROR(AND(H284&gt;=VLOOKUP(L284,受限情况!$A$3:$C$28,2,FALSE),H284&lt;=VLOOKUP(L284,受限情况!$A$3:$C$28,3,FALSE)),0),IFERROR(AND(H284&gt;=VLOOKUP(M284,受限情况!$A$3:$C$28,2,FALSE),H284&lt;=VLOOKUP(M284,受限情况!$A$3:$C$28,3,FALSE)),0),IFERROR(AND(H284&gt;=VLOOKUP(N284,受限情况!$A$3:$C$28,2,FALSE),H284&lt;=VLOOKUP(N284,受限情况!$A$3:$C$28,3,FALSE)),0),IFERROR(AND(H284&gt;=VLOOKUP(O284,受限情况!$A$3:$C$28,2,FALSE),H284&lt;=VLOOKUP(O284,受限情况!$A$3:$C$28,3,FALSE)),0))=TRUE,"错误","正确")</f>
        <v>正确</v>
      </c>
      <c r="S284" s="123" t="str">
        <f>IF((IF(ISERROR(VLOOKUP(J284,注销!I:I,1,FALSE)),0,1)+IF(ISERROR(VLOOKUP(J284,注销!J:J,1,FALSE)),0,1))&gt;0,"注销","没有")</f>
        <v>没有</v>
      </c>
      <c r="T284" s="123" t="str">
        <f>IF((IF(ISERROR(VLOOKUP(J284,注销!I:I,1,FALSE)),0,1)+IF(ISERROR(VLOOKUP(J284,注销!J:J,1,FALSE)),0,1))&gt;0,"注销","没有")</f>
        <v>没有</v>
      </c>
      <c r="U284" s="10" t="str">
        <f>IF(IF(ISERROR(VLOOKUP(J284,J$1:J283,1,FALSE)),0,1)+IF(ISERROR(VLOOKUP(J284,K$1:K283,1,FALSE)),0,1),"已有","没有")</f>
        <v>已有</v>
      </c>
      <c r="W284" s="9"/>
      <c r="X284" s="9"/>
      <c r="Y284" s="9"/>
    </row>
    <row r="285" spans="1:25" s="7" customFormat="1">
      <c r="A285" s="126">
        <v>282</v>
      </c>
      <c r="B285" s="126" t="s">
        <v>482</v>
      </c>
      <c r="C285" s="56" t="s">
        <v>96</v>
      </c>
      <c r="D285" s="42" t="s">
        <v>479</v>
      </c>
      <c r="E285" s="126">
        <v>14</v>
      </c>
      <c r="F285" s="68">
        <v>41044</v>
      </c>
      <c r="G285" s="126" t="s">
        <v>699</v>
      </c>
      <c r="H285" s="68"/>
      <c r="I285" s="126"/>
      <c r="J285" s="137" t="str">
        <f t="shared" si="30"/>
        <v>东航石家庄-西安-贵阳</v>
      </c>
      <c r="K285" s="124" t="str">
        <f t="shared" si="31"/>
        <v>东航贵阳-西安-石家庄</v>
      </c>
      <c r="L285" s="167" t="str">
        <f t="shared" si="32"/>
        <v>石家庄</v>
      </c>
      <c r="M285" s="167" t="str">
        <f t="shared" si="33"/>
        <v>西安</v>
      </c>
      <c r="N285" s="167" t="str">
        <f t="shared" si="34"/>
        <v>贵阳</v>
      </c>
      <c r="O285" s="167" t="str">
        <f t="shared" si="35"/>
        <v/>
      </c>
      <c r="P285" s="167" t="str">
        <f>IF(ISERROR(OR(IFERROR(VLOOKUP(B285,受限情况!$G$3:$G$30,1,FALSE),0),IFERROR(VLOOKUP(L285,受限情况!$A$3:$A$28,1,FALSE),0),IFERROR(VLOOKUP(M285,受限情况!$A$3:$A$28,1,FALSE),0),IFERROR(VLOOKUP(N285,受限情况!$A$3:$A$28,1,FALSE),0),IFERROR(VLOOKUP(O285,受限情况!$A$3:$A$28,1,FALSE),0))),"受限","不限")</f>
        <v>不限</v>
      </c>
      <c r="Q285" s="122" t="str">
        <f>IFERROR(IF(AND(H285&gt;=VLOOKUP(B285,受限情况!$G$3:$I$28,2,FALSE),H285&lt;=VLOOKUP(B285,受限情况!$G$3:$I$28,3,FALSE))=TRUE,"错误","正确"),"正确")</f>
        <v>正确</v>
      </c>
      <c r="R285" s="124" t="str">
        <f>IF(OR(IFERROR(AND(H285&gt;=VLOOKUP(L285,受限情况!$A$3:$C$28,2,FALSE),H285&lt;=VLOOKUP(L285,受限情况!$A$3:$C$28,3,FALSE)),0),IFERROR(AND(H285&gt;=VLOOKUP(M285,受限情况!$A$3:$C$28,2,FALSE),H285&lt;=VLOOKUP(M285,受限情况!$A$3:$C$28,3,FALSE)),0),IFERROR(AND(H285&gt;=VLOOKUP(N285,受限情况!$A$3:$C$28,2,FALSE),H285&lt;=VLOOKUP(N285,受限情况!$A$3:$C$28,3,FALSE)),0),IFERROR(AND(H285&gt;=VLOOKUP(O285,受限情况!$A$3:$C$28,2,FALSE),H285&lt;=VLOOKUP(O285,受限情况!$A$3:$C$28,3,FALSE)),0))=TRUE,"错误","正确")</f>
        <v>正确</v>
      </c>
      <c r="S285" s="123" t="str">
        <f>IF((IF(ISERROR(VLOOKUP(J285,注销!I:I,1,FALSE)),0,1)+IF(ISERROR(VLOOKUP(J285,注销!J:J,1,FALSE)),0,1))&gt;0,"注销","没有")</f>
        <v>注销</v>
      </c>
      <c r="T285" s="123" t="str">
        <f>IF((IF(ISERROR(VLOOKUP(J285,注销!I:I,1,FALSE)),0,1)+IF(ISERROR(VLOOKUP(J285,注销!J:J,1,FALSE)),0,1))&gt;0,"注销","没有")</f>
        <v>注销</v>
      </c>
      <c r="U285" s="10" t="str">
        <f>IF(IF(ISERROR(VLOOKUP(J285,J$1:J284,1,FALSE)),0,1)+IF(ISERROR(VLOOKUP(J285,K$1:K284,1,FALSE)),0,1),"已有","没有")</f>
        <v>没有</v>
      </c>
      <c r="W285" s="9"/>
      <c r="X285" s="9"/>
      <c r="Y285" s="9"/>
    </row>
    <row r="286" spans="1:25" s="7" customFormat="1">
      <c r="A286" s="126">
        <v>283</v>
      </c>
      <c r="B286" s="126" t="s">
        <v>482</v>
      </c>
      <c r="C286" s="56" t="s">
        <v>1104</v>
      </c>
      <c r="D286" s="42" t="s">
        <v>479</v>
      </c>
      <c r="E286" s="126">
        <v>14</v>
      </c>
      <c r="F286" s="68">
        <v>41091</v>
      </c>
      <c r="G286" s="126" t="s">
        <v>700</v>
      </c>
      <c r="H286" s="68">
        <v>41065</v>
      </c>
      <c r="I286" s="25" t="s">
        <v>995</v>
      </c>
      <c r="J286" s="137" t="str">
        <f t="shared" si="30"/>
        <v>东航太原-厦门</v>
      </c>
      <c r="K286" s="124" t="str">
        <f t="shared" si="31"/>
        <v>东航厦门-太原</v>
      </c>
      <c r="L286" s="167" t="str">
        <f t="shared" si="32"/>
        <v>太原</v>
      </c>
      <c r="M286" s="167" t="str">
        <f t="shared" si="33"/>
        <v>厦门</v>
      </c>
      <c r="N286" s="167" t="str">
        <f t="shared" si="34"/>
        <v/>
      </c>
      <c r="O286" s="167" t="str">
        <f t="shared" si="35"/>
        <v/>
      </c>
      <c r="P286" s="167" t="str">
        <f>IF(ISERROR(OR(IFERROR(VLOOKUP(B286,受限情况!$G$3:$G$30,1,FALSE),0),IFERROR(VLOOKUP(L286,受限情况!$A$3:$A$28,1,FALSE),0),IFERROR(VLOOKUP(M286,受限情况!$A$3:$A$28,1,FALSE),0),IFERROR(VLOOKUP(N286,受限情况!$A$3:$A$28,1,FALSE),0),IFERROR(VLOOKUP(O286,受限情况!$A$3:$A$28,1,FALSE),0))),"受限","不限")</f>
        <v>不限</v>
      </c>
      <c r="Q286" s="122" t="str">
        <f>IFERROR(IF(AND(H286&gt;=VLOOKUP(B286,受限情况!$G$3:$I$28,2,FALSE),H286&lt;=VLOOKUP(B286,受限情况!$G$3:$I$28,3,FALSE))=TRUE,"错误","正确"),"正确")</f>
        <v>正确</v>
      </c>
      <c r="R286" s="124" t="str">
        <f>IF(OR(IFERROR(AND(H286&gt;=VLOOKUP(L286,受限情况!$A$3:$C$28,2,FALSE),H286&lt;=VLOOKUP(L286,受限情况!$A$3:$C$28,3,FALSE)),0),IFERROR(AND(H286&gt;=VLOOKUP(M286,受限情况!$A$3:$C$28,2,FALSE),H286&lt;=VLOOKUP(M286,受限情况!$A$3:$C$28,3,FALSE)),0),IFERROR(AND(H286&gt;=VLOOKUP(N286,受限情况!$A$3:$C$28,2,FALSE),H286&lt;=VLOOKUP(N286,受限情况!$A$3:$C$28,3,FALSE)),0),IFERROR(AND(H286&gt;=VLOOKUP(O286,受限情况!$A$3:$C$28,2,FALSE),H286&lt;=VLOOKUP(O286,受限情况!$A$3:$C$28,3,FALSE)),0))=TRUE,"错误","正确")</f>
        <v>正确</v>
      </c>
      <c r="S286" s="123" t="str">
        <f>IF((IF(ISERROR(VLOOKUP(J286,注销!I:I,1,FALSE)),0,1)+IF(ISERROR(VLOOKUP(J286,注销!J:J,1,FALSE)),0,1))&gt;0,"注销","没有")</f>
        <v>没有</v>
      </c>
      <c r="T286" s="123" t="str">
        <f>IF((IF(ISERROR(VLOOKUP(J286,注销!I:I,1,FALSE)),0,1)+IF(ISERROR(VLOOKUP(J286,注销!J:J,1,FALSE)),0,1))&gt;0,"注销","没有")</f>
        <v>没有</v>
      </c>
      <c r="U286" s="10" t="str">
        <f>IF(IF(ISERROR(VLOOKUP(J286,J$1:J285,1,FALSE)),0,1)+IF(ISERROR(VLOOKUP(J286,K$1:K285,1,FALSE)),0,1),"已有","没有")</f>
        <v>没有</v>
      </c>
      <c r="W286" s="9"/>
      <c r="X286" s="9"/>
      <c r="Y286" s="9"/>
    </row>
    <row r="287" spans="1:25" s="7" customFormat="1">
      <c r="A287" s="126">
        <v>284</v>
      </c>
      <c r="B287" s="126" t="s">
        <v>1329</v>
      </c>
      <c r="C287" s="56" t="s">
        <v>1105</v>
      </c>
      <c r="D287" s="42" t="s">
        <v>479</v>
      </c>
      <c r="E287" s="126">
        <v>14</v>
      </c>
      <c r="F287" s="68">
        <v>41069</v>
      </c>
      <c r="G287" s="126" t="s">
        <v>701</v>
      </c>
      <c r="H287" s="68">
        <v>41065</v>
      </c>
      <c r="I287" s="126" t="s">
        <v>498</v>
      </c>
      <c r="J287" s="137" t="str">
        <f t="shared" si="30"/>
        <v>河北石家庄-南京-福州</v>
      </c>
      <c r="K287" s="124" t="str">
        <f t="shared" si="31"/>
        <v>河北福州-南京-石家庄</v>
      </c>
      <c r="L287" s="167" t="str">
        <f t="shared" si="32"/>
        <v>石家庄</v>
      </c>
      <c r="M287" s="167" t="str">
        <f t="shared" si="33"/>
        <v>南京</v>
      </c>
      <c r="N287" s="167" t="str">
        <f t="shared" si="34"/>
        <v>福州</v>
      </c>
      <c r="O287" s="167" t="str">
        <f t="shared" si="35"/>
        <v/>
      </c>
      <c r="P287" s="167" t="str">
        <f>IF(ISERROR(OR(IFERROR(VLOOKUP(B287,受限情况!$G$3:$G$30,1,FALSE),0),IFERROR(VLOOKUP(L287,受限情况!$A$3:$A$28,1,FALSE),0),IFERROR(VLOOKUP(M287,受限情况!$A$3:$A$28,1,FALSE),0),IFERROR(VLOOKUP(N287,受限情况!$A$3:$A$28,1,FALSE),0),IFERROR(VLOOKUP(O287,受限情况!$A$3:$A$28,1,FALSE),0))),"受限","不限")</f>
        <v>不限</v>
      </c>
      <c r="Q287" s="122" t="str">
        <f>IFERROR(IF(AND(H287&gt;=VLOOKUP(B287,受限情况!$G$3:$I$28,2,FALSE),H287&lt;=VLOOKUP(B287,受限情况!$G$3:$I$28,3,FALSE))=TRUE,"错误","正确"),"正确")</f>
        <v>正确</v>
      </c>
      <c r="R287" s="124" t="str">
        <f>IF(OR(IFERROR(AND(H287&gt;=VLOOKUP(L287,受限情况!$A$3:$C$28,2,FALSE),H287&lt;=VLOOKUP(L287,受限情况!$A$3:$C$28,3,FALSE)),0),IFERROR(AND(H287&gt;=VLOOKUP(M287,受限情况!$A$3:$C$28,2,FALSE),H287&lt;=VLOOKUP(M287,受限情况!$A$3:$C$28,3,FALSE)),0),IFERROR(AND(H287&gt;=VLOOKUP(N287,受限情况!$A$3:$C$28,2,FALSE),H287&lt;=VLOOKUP(N287,受限情况!$A$3:$C$28,3,FALSE)),0),IFERROR(AND(H287&gt;=VLOOKUP(O287,受限情况!$A$3:$C$28,2,FALSE),H287&lt;=VLOOKUP(O287,受限情况!$A$3:$C$28,3,FALSE)),0))=TRUE,"错误","正确")</f>
        <v>正确</v>
      </c>
      <c r="S287" s="123" t="str">
        <f>IF((IF(ISERROR(VLOOKUP(J287,注销!I:I,1,FALSE)),0,1)+IF(ISERROR(VLOOKUP(J287,注销!J:J,1,FALSE)),0,1))&gt;0,"注销","没有")</f>
        <v>没有</v>
      </c>
      <c r="T287" s="123" t="str">
        <f>IF((IF(ISERROR(VLOOKUP(J287,注销!I:I,1,FALSE)),0,1)+IF(ISERROR(VLOOKUP(J287,注销!J:J,1,FALSE)),0,1))&gt;0,"注销","没有")</f>
        <v>没有</v>
      </c>
      <c r="U287" s="10" t="str">
        <f>IF(IF(ISERROR(VLOOKUP(J287,J$1:J286,1,FALSE)),0,1)+IF(ISERROR(VLOOKUP(J287,K$1:K286,1,FALSE)),0,1),"已有","没有")</f>
        <v>没有</v>
      </c>
      <c r="W287" s="9"/>
      <c r="X287" s="9"/>
      <c r="Y287" s="9"/>
    </row>
    <row r="288" spans="1:25" s="7" customFormat="1">
      <c r="A288" s="126">
        <v>285</v>
      </c>
      <c r="B288" s="126" t="s">
        <v>1333</v>
      </c>
      <c r="C288" s="56" t="s">
        <v>1077</v>
      </c>
      <c r="D288" s="42" t="s">
        <v>479</v>
      </c>
      <c r="E288" s="126">
        <v>14</v>
      </c>
      <c r="F288" s="68">
        <v>41085</v>
      </c>
      <c r="G288" s="126" t="s">
        <v>702</v>
      </c>
      <c r="H288" s="68">
        <v>41065</v>
      </c>
      <c r="I288" s="126" t="s">
        <v>498</v>
      </c>
      <c r="J288" s="137" t="str">
        <f t="shared" si="30"/>
        <v>首都呼和浩特-乌兰浩特</v>
      </c>
      <c r="K288" s="124" t="str">
        <f t="shared" si="31"/>
        <v>首都乌兰浩特-呼和浩特</v>
      </c>
      <c r="L288" s="167" t="str">
        <f t="shared" si="32"/>
        <v>呼和浩特</v>
      </c>
      <c r="M288" s="167" t="str">
        <f t="shared" si="33"/>
        <v>乌兰浩特</v>
      </c>
      <c r="N288" s="167" t="str">
        <f t="shared" si="34"/>
        <v/>
      </c>
      <c r="O288" s="167" t="str">
        <f t="shared" si="35"/>
        <v/>
      </c>
      <c r="P288" s="167" t="str">
        <f>IF(ISERROR(OR(IFERROR(VLOOKUP(B288,受限情况!$G$3:$G$30,1,FALSE),0),IFERROR(VLOOKUP(L288,受限情况!$A$3:$A$28,1,FALSE),0),IFERROR(VLOOKUP(M288,受限情况!$A$3:$A$28,1,FALSE),0),IFERROR(VLOOKUP(N288,受限情况!$A$3:$A$28,1,FALSE),0),IFERROR(VLOOKUP(O288,受限情况!$A$3:$A$28,1,FALSE),0))),"受限","不限")</f>
        <v>不限</v>
      </c>
      <c r="Q288" s="122" t="str">
        <f>IFERROR(IF(AND(H288&gt;=VLOOKUP(B288,受限情况!$G$3:$I$28,2,FALSE),H288&lt;=VLOOKUP(B288,受限情况!$G$3:$I$28,3,FALSE))=TRUE,"错误","正确"),"正确")</f>
        <v>正确</v>
      </c>
      <c r="R288" s="124" t="str">
        <f>IF(OR(IFERROR(AND(H288&gt;=VLOOKUP(L288,受限情况!$A$3:$C$28,2,FALSE),H288&lt;=VLOOKUP(L288,受限情况!$A$3:$C$28,3,FALSE)),0),IFERROR(AND(H288&gt;=VLOOKUP(M288,受限情况!$A$3:$C$28,2,FALSE),H288&lt;=VLOOKUP(M288,受限情况!$A$3:$C$28,3,FALSE)),0),IFERROR(AND(H288&gt;=VLOOKUP(N288,受限情况!$A$3:$C$28,2,FALSE),H288&lt;=VLOOKUP(N288,受限情况!$A$3:$C$28,3,FALSE)),0),IFERROR(AND(H288&gt;=VLOOKUP(O288,受限情况!$A$3:$C$28,2,FALSE),H288&lt;=VLOOKUP(O288,受限情况!$A$3:$C$28,3,FALSE)),0))=TRUE,"错误","正确")</f>
        <v>正确</v>
      </c>
      <c r="S288" s="123" t="str">
        <f>IF((IF(ISERROR(VLOOKUP(J288,注销!I:I,1,FALSE)),0,1)+IF(ISERROR(VLOOKUP(J288,注销!J:J,1,FALSE)),0,1))&gt;0,"注销","没有")</f>
        <v>注销</v>
      </c>
      <c r="T288" s="123" t="str">
        <f>IF((IF(ISERROR(VLOOKUP(J288,注销!I:I,1,FALSE)),0,1)+IF(ISERROR(VLOOKUP(J288,注销!J:J,1,FALSE)),0,1))&gt;0,"注销","没有")</f>
        <v>注销</v>
      </c>
      <c r="U288" s="10" t="str">
        <f>IF(IF(ISERROR(VLOOKUP(J288,J$1:J287,1,FALSE)),0,1)+IF(ISERROR(VLOOKUP(J288,K$1:K287,1,FALSE)),0,1),"已有","没有")</f>
        <v>没有</v>
      </c>
      <c r="W288" s="9"/>
      <c r="X288" s="9"/>
      <c r="Y288" s="9"/>
    </row>
    <row r="289" spans="1:25" s="7" customFormat="1">
      <c r="A289" s="126">
        <v>286</v>
      </c>
      <c r="B289" s="126" t="s">
        <v>1333</v>
      </c>
      <c r="C289" s="56" t="s">
        <v>555</v>
      </c>
      <c r="D289" s="42" t="s">
        <v>479</v>
      </c>
      <c r="E289" s="126">
        <v>14</v>
      </c>
      <c r="F289" s="68">
        <v>41085</v>
      </c>
      <c r="G289" s="126" t="s">
        <v>702</v>
      </c>
      <c r="H289" s="68">
        <v>41065</v>
      </c>
      <c r="I289" s="126" t="s">
        <v>498</v>
      </c>
      <c r="J289" s="137" t="str">
        <f t="shared" si="30"/>
        <v>首都呼和浩特-满洲里</v>
      </c>
      <c r="K289" s="124" t="str">
        <f t="shared" si="31"/>
        <v>首都满洲里-呼和浩特</v>
      </c>
      <c r="L289" s="167" t="str">
        <f t="shared" si="32"/>
        <v>呼和浩特</v>
      </c>
      <c r="M289" s="167" t="str">
        <f t="shared" si="33"/>
        <v>满洲里</v>
      </c>
      <c r="N289" s="167" t="str">
        <f t="shared" si="34"/>
        <v/>
      </c>
      <c r="O289" s="167" t="str">
        <f t="shared" si="35"/>
        <v/>
      </c>
      <c r="P289" s="167" t="str">
        <f>IF(ISERROR(OR(IFERROR(VLOOKUP(B289,受限情况!$G$3:$G$30,1,FALSE),0),IFERROR(VLOOKUP(L289,受限情况!$A$3:$A$28,1,FALSE),0),IFERROR(VLOOKUP(M289,受限情况!$A$3:$A$28,1,FALSE),0),IFERROR(VLOOKUP(N289,受限情况!$A$3:$A$28,1,FALSE),0),IFERROR(VLOOKUP(O289,受限情况!$A$3:$A$28,1,FALSE),0))),"受限","不限")</f>
        <v>不限</v>
      </c>
      <c r="Q289" s="122" t="str">
        <f>IFERROR(IF(AND(H289&gt;=VLOOKUP(B289,受限情况!$G$3:$I$28,2,FALSE),H289&lt;=VLOOKUP(B289,受限情况!$G$3:$I$28,3,FALSE))=TRUE,"错误","正确"),"正确")</f>
        <v>正确</v>
      </c>
      <c r="R289" s="124" t="str">
        <f>IF(OR(IFERROR(AND(H289&gt;=VLOOKUP(L289,受限情况!$A$3:$C$28,2,FALSE),H289&lt;=VLOOKUP(L289,受限情况!$A$3:$C$28,3,FALSE)),0),IFERROR(AND(H289&gt;=VLOOKUP(M289,受限情况!$A$3:$C$28,2,FALSE),H289&lt;=VLOOKUP(M289,受限情况!$A$3:$C$28,3,FALSE)),0),IFERROR(AND(H289&gt;=VLOOKUP(N289,受限情况!$A$3:$C$28,2,FALSE),H289&lt;=VLOOKUP(N289,受限情况!$A$3:$C$28,3,FALSE)),0),IFERROR(AND(H289&gt;=VLOOKUP(O289,受限情况!$A$3:$C$28,2,FALSE),H289&lt;=VLOOKUP(O289,受限情况!$A$3:$C$28,3,FALSE)),0))=TRUE,"错误","正确")</f>
        <v>正确</v>
      </c>
      <c r="S289" s="123" t="str">
        <f>IF((IF(ISERROR(VLOOKUP(J289,注销!I:I,1,FALSE)),0,1)+IF(ISERROR(VLOOKUP(J289,注销!J:J,1,FALSE)),0,1))&gt;0,"注销","没有")</f>
        <v>注销</v>
      </c>
      <c r="T289" s="123" t="str">
        <f>IF((IF(ISERROR(VLOOKUP(J289,注销!I:I,1,FALSE)),0,1)+IF(ISERROR(VLOOKUP(J289,注销!J:J,1,FALSE)),0,1))&gt;0,"注销","没有")</f>
        <v>注销</v>
      </c>
      <c r="U289" s="10" t="str">
        <f>IF(IF(ISERROR(VLOOKUP(J289,J$1:J288,1,FALSE)),0,1)+IF(ISERROR(VLOOKUP(J289,K$1:K288,1,FALSE)),0,1),"已有","没有")</f>
        <v>没有</v>
      </c>
      <c r="W289" s="9"/>
      <c r="X289" s="9"/>
      <c r="Y289" s="9"/>
    </row>
    <row r="290" spans="1:25" s="7" customFormat="1">
      <c r="A290" s="126">
        <v>287</v>
      </c>
      <c r="B290" s="126" t="s">
        <v>1333</v>
      </c>
      <c r="C290" s="56" t="s">
        <v>500</v>
      </c>
      <c r="D290" s="42" t="s">
        <v>479</v>
      </c>
      <c r="E290" s="126">
        <v>14</v>
      </c>
      <c r="F290" s="68">
        <v>41085</v>
      </c>
      <c r="G290" s="126" t="s">
        <v>702</v>
      </c>
      <c r="H290" s="68">
        <v>41065</v>
      </c>
      <c r="I290" s="126" t="s">
        <v>498</v>
      </c>
      <c r="J290" s="137" t="str">
        <f t="shared" si="30"/>
        <v>首都呼和浩特-海拉尔</v>
      </c>
      <c r="K290" s="124" t="str">
        <f t="shared" si="31"/>
        <v>首都海拉尔-呼和浩特</v>
      </c>
      <c r="L290" s="167" t="str">
        <f t="shared" si="32"/>
        <v>呼和浩特</v>
      </c>
      <c r="M290" s="167" t="str">
        <f t="shared" si="33"/>
        <v>海拉尔</v>
      </c>
      <c r="N290" s="167" t="str">
        <f t="shared" si="34"/>
        <v/>
      </c>
      <c r="O290" s="167" t="str">
        <f t="shared" si="35"/>
        <v/>
      </c>
      <c r="P290" s="167" t="str">
        <f>IF(ISERROR(OR(IFERROR(VLOOKUP(B290,受限情况!$G$3:$G$30,1,FALSE),0),IFERROR(VLOOKUP(L290,受限情况!$A$3:$A$28,1,FALSE),0),IFERROR(VLOOKUP(M290,受限情况!$A$3:$A$28,1,FALSE),0),IFERROR(VLOOKUP(N290,受限情况!$A$3:$A$28,1,FALSE),0),IFERROR(VLOOKUP(O290,受限情况!$A$3:$A$28,1,FALSE),0))),"受限","不限")</f>
        <v>不限</v>
      </c>
      <c r="Q290" s="122" t="str">
        <f>IFERROR(IF(AND(H290&gt;=VLOOKUP(B290,受限情况!$G$3:$I$28,2,FALSE),H290&lt;=VLOOKUP(B290,受限情况!$G$3:$I$28,3,FALSE))=TRUE,"错误","正确"),"正确")</f>
        <v>正确</v>
      </c>
      <c r="R290" s="124" t="str">
        <f>IF(OR(IFERROR(AND(H290&gt;=VLOOKUP(L290,受限情况!$A$3:$C$28,2,FALSE),H290&lt;=VLOOKUP(L290,受限情况!$A$3:$C$28,3,FALSE)),0),IFERROR(AND(H290&gt;=VLOOKUP(M290,受限情况!$A$3:$C$28,2,FALSE),H290&lt;=VLOOKUP(M290,受限情况!$A$3:$C$28,3,FALSE)),0),IFERROR(AND(H290&gt;=VLOOKUP(N290,受限情况!$A$3:$C$28,2,FALSE),H290&lt;=VLOOKUP(N290,受限情况!$A$3:$C$28,3,FALSE)),0),IFERROR(AND(H290&gt;=VLOOKUP(O290,受限情况!$A$3:$C$28,2,FALSE),H290&lt;=VLOOKUP(O290,受限情况!$A$3:$C$28,3,FALSE)),0))=TRUE,"错误","正确")</f>
        <v>正确</v>
      </c>
      <c r="S290" s="123" t="str">
        <f>IF((IF(ISERROR(VLOOKUP(J290,注销!I:I,1,FALSE)),0,1)+IF(ISERROR(VLOOKUP(J290,注销!J:J,1,FALSE)),0,1))&gt;0,"注销","没有")</f>
        <v>没有</v>
      </c>
      <c r="T290" s="123" t="str">
        <f>IF((IF(ISERROR(VLOOKUP(J290,注销!I:I,1,FALSE)),0,1)+IF(ISERROR(VLOOKUP(J290,注销!J:J,1,FALSE)),0,1))&gt;0,"注销","没有")</f>
        <v>没有</v>
      </c>
      <c r="U290" s="10" t="str">
        <f>IF(IF(ISERROR(VLOOKUP(J290,J$1:J289,1,FALSE)),0,1)+IF(ISERROR(VLOOKUP(J290,K$1:K289,1,FALSE)),0,1),"已有","没有")</f>
        <v>没有</v>
      </c>
      <c r="W290" s="9"/>
      <c r="X290" s="9"/>
      <c r="Y290" s="9"/>
    </row>
    <row r="291" spans="1:25" s="7" customFormat="1">
      <c r="A291" s="126">
        <v>288</v>
      </c>
      <c r="B291" s="126" t="s">
        <v>1333</v>
      </c>
      <c r="C291" s="56" t="s">
        <v>1106</v>
      </c>
      <c r="D291" s="42" t="s">
        <v>479</v>
      </c>
      <c r="E291" s="126">
        <v>14</v>
      </c>
      <c r="F291" s="68">
        <v>41085</v>
      </c>
      <c r="G291" s="126" t="s">
        <v>702</v>
      </c>
      <c r="H291" s="68">
        <v>41065</v>
      </c>
      <c r="I291" s="126" t="s">
        <v>498</v>
      </c>
      <c r="J291" s="137" t="str">
        <f t="shared" si="30"/>
        <v>首都呼和浩特-桂林</v>
      </c>
      <c r="K291" s="124" t="str">
        <f t="shared" si="31"/>
        <v>首都桂林-呼和浩特</v>
      </c>
      <c r="L291" s="167" t="str">
        <f t="shared" si="32"/>
        <v>呼和浩特</v>
      </c>
      <c r="M291" s="167" t="str">
        <f t="shared" si="33"/>
        <v>桂林</v>
      </c>
      <c r="N291" s="167" t="str">
        <f t="shared" si="34"/>
        <v/>
      </c>
      <c r="O291" s="167" t="str">
        <f t="shared" si="35"/>
        <v/>
      </c>
      <c r="P291" s="167" t="str">
        <f>IF(ISERROR(OR(IFERROR(VLOOKUP(B291,受限情况!$G$3:$G$30,1,FALSE),0),IFERROR(VLOOKUP(L291,受限情况!$A$3:$A$28,1,FALSE),0),IFERROR(VLOOKUP(M291,受限情况!$A$3:$A$28,1,FALSE),0),IFERROR(VLOOKUP(N291,受限情况!$A$3:$A$28,1,FALSE),0),IFERROR(VLOOKUP(O291,受限情况!$A$3:$A$28,1,FALSE),0))),"受限","不限")</f>
        <v>不限</v>
      </c>
      <c r="Q291" s="122" t="str">
        <f>IFERROR(IF(AND(H291&gt;=VLOOKUP(B291,受限情况!$G$3:$I$28,2,FALSE),H291&lt;=VLOOKUP(B291,受限情况!$G$3:$I$28,3,FALSE))=TRUE,"错误","正确"),"正确")</f>
        <v>正确</v>
      </c>
      <c r="R291" s="124" t="str">
        <f>IF(OR(IFERROR(AND(H291&gt;=VLOOKUP(L291,受限情况!$A$3:$C$28,2,FALSE),H291&lt;=VLOOKUP(L291,受限情况!$A$3:$C$28,3,FALSE)),0),IFERROR(AND(H291&gt;=VLOOKUP(M291,受限情况!$A$3:$C$28,2,FALSE),H291&lt;=VLOOKUP(M291,受限情况!$A$3:$C$28,3,FALSE)),0),IFERROR(AND(H291&gt;=VLOOKUP(N291,受限情况!$A$3:$C$28,2,FALSE),H291&lt;=VLOOKUP(N291,受限情况!$A$3:$C$28,3,FALSE)),0),IFERROR(AND(H291&gt;=VLOOKUP(O291,受限情况!$A$3:$C$28,2,FALSE),H291&lt;=VLOOKUP(O291,受限情况!$A$3:$C$28,3,FALSE)),0))=TRUE,"错误","正确")</f>
        <v>正确</v>
      </c>
      <c r="S291" s="123" t="str">
        <f>IF((IF(ISERROR(VLOOKUP(J291,注销!I:I,1,FALSE)),0,1)+IF(ISERROR(VLOOKUP(J291,注销!J:J,1,FALSE)),0,1))&gt;0,"注销","没有")</f>
        <v>没有</v>
      </c>
      <c r="T291" s="123" t="str">
        <f>IF((IF(ISERROR(VLOOKUP(J291,注销!I:I,1,FALSE)),0,1)+IF(ISERROR(VLOOKUP(J291,注销!J:J,1,FALSE)),0,1))&gt;0,"注销","没有")</f>
        <v>没有</v>
      </c>
      <c r="U291" s="10" t="str">
        <f>IF(IF(ISERROR(VLOOKUP(J291,J$1:J290,1,FALSE)),0,1)+IF(ISERROR(VLOOKUP(J291,K$1:K290,1,FALSE)),0,1),"已有","没有")</f>
        <v>没有</v>
      </c>
      <c r="W291" s="9"/>
      <c r="X291" s="9"/>
      <c r="Y291" s="9"/>
    </row>
    <row r="292" spans="1:25" s="7" customFormat="1">
      <c r="A292" s="126">
        <v>289</v>
      </c>
      <c r="B292" s="126" t="s">
        <v>1333</v>
      </c>
      <c r="C292" s="56" t="s">
        <v>1107</v>
      </c>
      <c r="D292" s="42" t="s">
        <v>479</v>
      </c>
      <c r="E292" s="126">
        <v>14</v>
      </c>
      <c r="F292" s="68">
        <v>41085</v>
      </c>
      <c r="G292" s="126" t="s">
        <v>702</v>
      </c>
      <c r="H292" s="68">
        <v>41065</v>
      </c>
      <c r="I292" s="126" t="s">
        <v>498</v>
      </c>
      <c r="J292" s="137" t="str">
        <f t="shared" si="30"/>
        <v>首都呼和浩特-重庆</v>
      </c>
      <c r="K292" s="124" t="str">
        <f t="shared" si="31"/>
        <v>首都重庆-呼和浩特</v>
      </c>
      <c r="L292" s="167" t="str">
        <f t="shared" si="32"/>
        <v>呼和浩特</v>
      </c>
      <c r="M292" s="167" t="str">
        <f t="shared" si="33"/>
        <v>重庆</v>
      </c>
      <c r="N292" s="167" t="str">
        <f t="shared" si="34"/>
        <v/>
      </c>
      <c r="O292" s="167" t="str">
        <f t="shared" si="35"/>
        <v/>
      </c>
      <c r="P292" s="167" t="str">
        <f>IF(ISERROR(OR(IFERROR(VLOOKUP(B292,受限情况!$G$3:$G$30,1,FALSE),0),IFERROR(VLOOKUP(L292,受限情况!$A$3:$A$28,1,FALSE),0),IFERROR(VLOOKUP(M292,受限情况!$A$3:$A$28,1,FALSE),0),IFERROR(VLOOKUP(N292,受限情况!$A$3:$A$28,1,FALSE),0),IFERROR(VLOOKUP(O292,受限情况!$A$3:$A$28,1,FALSE),0))),"受限","不限")</f>
        <v>不限</v>
      </c>
      <c r="Q292" s="122" t="str">
        <f>IFERROR(IF(AND(H292&gt;=VLOOKUP(B292,受限情况!$G$3:$I$28,2,FALSE),H292&lt;=VLOOKUP(B292,受限情况!$G$3:$I$28,3,FALSE))=TRUE,"错误","正确"),"正确")</f>
        <v>正确</v>
      </c>
      <c r="R292" s="124" t="str">
        <f>IF(OR(IFERROR(AND(H292&gt;=VLOOKUP(L292,受限情况!$A$3:$C$28,2,FALSE),H292&lt;=VLOOKUP(L292,受限情况!$A$3:$C$28,3,FALSE)),0),IFERROR(AND(H292&gt;=VLOOKUP(M292,受限情况!$A$3:$C$28,2,FALSE),H292&lt;=VLOOKUP(M292,受限情况!$A$3:$C$28,3,FALSE)),0),IFERROR(AND(H292&gt;=VLOOKUP(N292,受限情况!$A$3:$C$28,2,FALSE),H292&lt;=VLOOKUP(N292,受限情况!$A$3:$C$28,3,FALSE)),0),IFERROR(AND(H292&gt;=VLOOKUP(O292,受限情况!$A$3:$C$28,2,FALSE),H292&lt;=VLOOKUP(O292,受限情况!$A$3:$C$28,3,FALSE)),0))=TRUE,"错误","正确")</f>
        <v>正确</v>
      </c>
      <c r="S292" s="123" t="str">
        <f>IF((IF(ISERROR(VLOOKUP(J292,注销!I:I,1,FALSE)),0,1)+IF(ISERROR(VLOOKUP(J292,注销!J:J,1,FALSE)),0,1))&gt;0,"注销","没有")</f>
        <v>没有</v>
      </c>
      <c r="T292" s="123" t="str">
        <f>IF((IF(ISERROR(VLOOKUP(J292,注销!I:I,1,FALSE)),0,1)+IF(ISERROR(VLOOKUP(J292,注销!J:J,1,FALSE)),0,1))&gt;0,"注销","没有")</f>
        <v>没有</v>
      </c>
      <c r="U292" s="10" t="str">
        <f>IF(IF(ISERROR(VLOOKUP(J292,J$1:J291,1,FALSE)),0,1)+IF(ISERROR(VLOOKUP(J292,K$1:K291,1,FALSE)),0,1),"已有","没有")</f>
        <v>没有</v>
      </c>
      <c r="W292" s="9"/>
      <c r="X292" s="9"/>
      <c r="Y292" s="9"/>
    </row>
    <row r="293" spans="1:25" s="7" customFormat="1">
      <c r="A293" s="126">
        <v>290</v>
      </c>
      <c r="B293" s="126" t="s">
        <v>1333</v>
      </c>
      <c r="C293" s="56" t="s">
        <v>1341</v>
      </c>
      <c r="D293" s="42" t="s">
        <v>479</v>
      </c>
      <c r="E293" s="126">
        <v>14</v>
      </c>
      <c r="F293" s="68">
        <v>41091</v>
      </c>
      <c r="G293" s="126" t="s">
        <v>702</v>
      </c>
      <c r="H293" s="68">
        <v>41065</v>
      </c>
      <c r="I293" s="126" t="s">
        <v>498</v>
      </c>
      <c r="J293" s="137" t="str">
        <f t="shared" si="30"/>
        <v>首都北京首都-鄂尔多斯</v>
      </c>
      <c r="K293" s="124" t="str">
        <f t="shared" si="31"/>
        <v>首都鄂尔多斯-北京首都</v>
      </c>
      <c r="L293" s="167" t="str">
        <f t="shared" si="32"/>
        <v>北京首都</v>
      </c>
      <c r="M293" s="167" t="str">
        <f t="shared" si="33"/>
        <v>鄂尔多斯</v>
      </c>
      <c r="N293" s="167" t="str">
        <f t="shared" si="34"/>
        <v/>
      </c>
      <c r="O293" s="167" t="str">
        <f t="shared" si="35"/>
        <v/>
      </c>
      <c r="P293" s="167" t="str">
        <f>IF(ISERROR(OR(IFERROR(VLOOKUP(B293,受限情况!$G$3:$G$30,1,FALSE),0),IFERROR(VLOOKUP(L293,受限情况!$A$3:$A$28,1,FALSE),0),IFERROR(VLOOKUP(M293,受限情况!$A$3:$A$28,1,FALSE),0),IFERROR(VLOOKUP(N293,受限情况!$A$3:$A$28,1,FALSE),0),IFERROR(VLOOKUP(O293,受限情况!$A$3:$A$28,1,FALSE),0))),"受限","不限")</f>
        <v>受限</v>
      </c>
      <c r="Q293" s="122" t="str">
        <f>IFERROR(IF(AND(H293&gt;=VLOOKUP(B293,受限情况!$G$3:$I$28,2,FALSE),H293&lt;=VLOOKUP(B293,受限情况!$G$3:$I$28,3,FALSE))=TRUE,"错误","正确"),"正确")</f>
        <v>正确</v>
      </c>
      <c r="R293" s="124" t="str">
        <f>IF(OR(IFERROR(AND(H293&gt;=VLOOKUP(L293,受限情况!$A$3:$C$28,2,FALSE),H293&lt;=VLOOKUP(L293,受限情况!$A$3:$C$28,3,FALSE)),0),IFERROR(AND(H293&gt;=VLOOKUP(M293,受限情况!$A$3:$C$28,2,FALSE),H293&lt;=VLOOKUP(M293,受限情况!$A$3:$C$28,3,FALSE)),0),IFERROR(AND(H293&gt;=VLOOKUP(N293,受限情况!$A$3:$C$28,2,FALSE),H293&lt;=VLOOKUP(N293,受限情况!$A$3:$C$28,3,FALSE)),0),IFERROR(AND(H293&gt;=VLOOKUP(O293,受限情况!$A$3:$C$28,2,FALSE),H293&lt;=VLOOKUP(O293,受限情况!$A$3:$C$28,3,FALSE)),0))=TRUE,"错误","正确")</f>
        <v>正确</v>
      </c>
      <c r="S293" s="123" t="str">
        <f>IF((IF(ISERROR(VLOOKUP(J293,注销!I:I,1,FALSE)),0,1)+IF(ISERROR(VLOOKUP(J293,注销!J:J,1,FALSE)),0,1))&gt;0,"注销","没有")</f>
        <v>注销</v>
      </c>
      <c r="T293" s="123" t="str">
        <f>IF((IF(ISERROR(VLOOKUP(J293,注销!I:I,1,FALSE)),0,1)+IF(ISERROR(VLOOKUP(J293,注销!J:J,1,FALSE)),0,1))&gt;0,"注销","没有")</f>
        <v>注销</v>
      </c>
      <c r="U293" s="10" t="str">
        <f>IF(IF(ISERROR(VLOOKUP(J293,J$1:J292,1,FALSE)),0,1)+IF(ISERROR(VLOOKUP(J293,K$1:K292,1,FALSE)),0,1),"已有","没有")</f>
        <v>没有</v>
      </c>
      <c r="W293" s="9"/>
      <c r="X293" s="9"/>
      <c r="Y293" s="9"/>
    </row>
    <row r="294" spans="1:25" s="7" customFormat="1">
      <c r="A294" s="126">
        <v>291</v>
      </c>
      <c r="B294" s="126" t="s">
        <v>1333</v>
      </c>
      <c r="C294" s="56" t="s">
        <v>461</v>
      </c>
      <c r="D294" s="42" t="s">
        <v>479</v>
      </c>
      <c r="E294" s="126">
        <v>14</v>
      </c>
      <c r="F294" s="68">
        <v>41091</v>
      </c>
      <c r="G294" s="126" t="s">
        <v>702</v>
      </c>
      <c r="H294" s="68">
        <v>41065</v>
      </c>
      <c r="I294" s="126" t="s">
        <v>498</v>
      </c>
      <c r="J294" s="137" t="str">
        <f t="shared" si="30"/>
        <v>首都鄂尔多斯-西安-南宁</v>
      </c>
      <c r="K294" s="124" t="str">
        <f t="shared" si="31"/>
        <v>首都南宁-西安-鄂尔多斯</v>
      </c>
      <c r="L294" s="167" t="str">
        <f t="shared" si="32"/>
        <v>鄂尔多斯</v>
      </c>
      <c r="M294" s="167" t="str">
        <f t="shared" si="33"/>
        <v>西安</v>
      </c>
      <c r="N294" s="167" t="str">
        <f t="shared" si="34"/>
        <v>南宁</v>
      </c>
      <c r="O294" s="167" t="str">
        <f t="shared" si="35"/>
        <v/>
      </c>
      <c r="P294" s="167" t="str">
        <f>IF(ISERROR(OR(IFERROR(VLOOKUP(B294,受限情况!$G$3:$G$30,1,FALSE),0),IFERROR(VLOOKUP(L294,受限情况!$A$3:$A$28,1,FALSE),0),IFERROR(VLOOKUP(M294,受限情况!$A$3:$A$28,1,FALSE),0),IFERROR(VLOOKUP(N294,受限情况!$A$3:$A$28,1,FALSE),0),IFERROR(VLOOKUP(O294,受限情况!$A$3:$A$28,1,FALSE),0))),"受限","不限")</f>
        <v>不限</v>
      </c>
      <c r="Q294" s="122" t="str">
        <f>IFERROR(IF(AND(H294&gt;=VLOOKUP(B294,受限情况!$G$3:$I$28,2,FALSE),H294&lt;=VLOOKUP(B294,受限情况!$G$3:$I$28,3,FALSE))=TRUE,"错误","正确"),"正确")</f>
        <v>正确</v>
      </c>
      <c r="R294" s="124" t="str">
        <f>IF(OR(IFERROR(AND(H294&gt;=VLOOKUP(L294,受限情况!$A$3:$C$28,2,FALSE),H294&lt;=VLOOKUP(L294,受限情况!$A$3:$C$28,3,FALSE)),0),IFERROR(AND(H294&gt;=VLOOKUP(M294,受限情况!$A$3:$C$28,2,FALSE),H294&lt;=VLOOKUP(M294,受限情况!$A$3:$C$28,3,FALSE)),0),IFERROR(AND(H294&gt;=VLOOKUP(N294,受限情况!$A$3:$C$28,2,FALSE),H294&lt;=VLOOKUP(N294,受限情况!$A$3:$C$28,3,FALSE)),0),IFERROR(AND(H294&gt;=VLOOKUP(O294,受限情况!$A$3:$C$28,2,FALSE),H294&lt;=VLOOKUP(O294,受限情况!$A$3:$C$28,3,FALSE)),0))=TRUE,"错误","正确")</f>
        <v>正确</v>
      </c>
      <c r="S294" s="123" t="str">
        <f>IF((IF(ISERROR(VLOOKUP(J294,注销!I:I,1,FALSE)),0,1)+IF(ISERROR(VLOOKUP(J294,注销!J:J,1,FALSE)),0,1))&gt;0,"注销","没有")</f>
        <v>没有</v>
      </c>
      <c r="T294" s="123" t="str">
        <f>IF((IF(ISERROR(VLOOKUP(J294,注销!I:I,1,FALSE)),0,1)+IF(ISERROR(VLOOKUP(J294,注销!J:J,1,FALSE)),0,1))&gt;0,"注销","没有")</f>
        <v>没有</v>
      </c>
      <c r="U294" s="10" t="str">
        <f>IF(IF(ISERROR(VLOOKUP(J294,J$1:J293,1,FALSE)),0,1)+IF(ISERROR(VLOOKUP(J294,K$1:K293,1,FALSE)),0,1),"已有","没有")</f>
        <v>没有</v>
      </c>
      <c r="W294" s="9"/>
      <c r="X294" s="9"/>
      <c r="Y294" s="9"/>
    </row>
    <row r="295" spans="1:25" s="7" customFormat="1">
      <c r="A295" s="126">
        <v>292</v>
      </c>
      <c r="B295" s="126" t="s">
        <v>1324</v>
      </c>
      <c r="C295" s="56" t="s">
        <v>76</v>
      </c>
      <c r="D295" s="42" t="s">
        <v>479</v>
      </c>
      <c r="E295" s="126">
        <v>14</v>
      </c>
      <c r="F295" s="68">
        <v>41061</v>
      </c>
      <c r="G295" s="126" t="s">
        <v>703</v>
      </c>
      <c r="H295" s="68">
        <v>41065</v>
      </c>
      <c r="I295" s="126" t="s">
        <v>498</v>
      </c>
      <c r="J295" s="137" t="str">
        <f t="shared" si="30"/>
        <v>天津呼和浩特-济南-宁波</v>
      </c>
      <c r="K295" s="124" t="str">
        <f t="shared" si="31"/>
        <v>天津宁波-济南-呼和浩特</v>
      </c>
      <c r="L295" s="167" t="str">
        <f t="shared" si="32"/>
        <v>呼和浩特</v>
      </c>
      <c r="M295" s="167" t="str">
        <f t="shared" si="33"/>
        <v>济南</v>
      </c>
      <c r="N295" s="167" t="str">
        <f t="shared" si="34"/>
        <v>宁波</v>
      </c>
      <c r="O295" s="167" t="str">
        <f t="shared" si="35"/>
        <v/>
      </c>
      <c r="P295" s="167" t="str">
        <f>IF(ISERROR(OR(IFERROR(VLOOKUP(B295,受限情况!$G$3:$G$30,1,FALSE),0),IFERROR(VLOOKUP(L295,受限情况!$A$3:$A$28,1,FALSE),0),IFERROR(VLOOKUP(M295,受限情况!$A$3:$A$28,1,FALSE),0),IFERROR(VLOOKUP(N295,受限情况!$A$3:$A$28,1,FALSE),0),IFERROR(VLOOKUP(O295,受限情况!$A$3:$A$28,1,FALSE),0))),"受限","不限")</f>
        <v>不限</v>
      </c>
      <c r="Q295" s="122" t="str">
        <f>IFERROR(IF(AND(H295&gt;=VLOOKUP(B295,受限情况!$G$3:$I$28,2,FALSE),H295&lt;=VLOOKUP(B295,受限情况!$G$3:$I$28,3,FALSE))=TRUE,"错误","正确"),"正确")</f>
        <v>正确</v>
      </c>
      <c r="R295" s="124" t="str">
        <f>IF(OR(IFERROR(AND(H295&gt;=VLOOKUP(L295,受限情况!$A$3:$C$28,2,FALSE),H295&lt;=VLOOKUP(L295,受限情况!$A$3:$C$28,3,FALSE)),0),IFERROR(AND(H295&gt;=VLOOKUP(M295,受限情况!$A$3:$C$28,2,FALSE),H295&lt;=VLOOKUP(M295,受限情况!$A$3:$C$28,3,FALSE)),0),IFERROR(AND(H295&gt;=VLOOKUP(N295,受限情况!$A$3:$C$28,2,FALSE),H295&lt;=VLOOKUP(N295,受限情况!$A$3:$C$28,3,FALSE)),0),IFERROR(AND(H295&gt;=VLOOKUP(O295,受限情况!$A$3:$C$28,2,FALSE),H295&lt;=VLOOKUP(O295,受限情况!$A$3:$C$28,3,FALSE)),0))=TRUE,"错误","正确")</f>
        <v>正确</v>
      </c>
      <c r="S295" s="123" t="str">
        <f>IF((IF(ISERROR(VLOOKUP(J295,注销!I:I,1,FALSE)),0,1)+IF(ISERROR(VLOOKUP(J295,注销!J:J,1,FALSE)),0,1))&gt;0,"注销","没有")</f>
        <v>注销</v>
      </c>
      <c r="T295" s="123" t="str">
        <f>IF((IF(ISERROR(VLOOKUP(J295,注销!I:I,1,FALSE)),0,1)+IF(ISERROR(VLOOKUP(J295,注销!J:J,1,FALSE)),0,1))&gt;0,"注销","没有")</f>
        <v>注销</v>
      </c>
      <c r="U295" s="10" t="str">
        <f>IF(IF(ISERROR(VLOOKUP(J295,J$1:J294,1,FALSE)),0,1)+IF(ISERROR(VLOOKUP(J295,K$1:K294,1,FALSE)),0,1),"已有","没有")</f>
        <v>没有</v>
      </c>
      <c r="W295" s="9"/>
      <c r="X295" s="9"/>
      <c r="Y295" s="9"/>
    </row>
    <row r="296" spans="1:25" s="7" customFormat="1">
      <c r="A296" s="126">
        <v>293</v>
      </c>
      <c r="B296" s="126" t="s">
        <v>1324</v>
      </c>
      <c r="C296" s="56" t="s">
        <v>49</v>
      </c>
      <c r="D296" s="42" t="s">
        <v>479</v>
      </c>
      <c r="E296" s="126">
        <v>14</v>
      </c>
      <c r="F296" s="68">
        <v>41075</v>
      </c>
      <c r="G296" s="126" t="s">
        <v>703</v>
      </c>
      <c r="H296" s="68">
        <v>41065</v>
      </c>
      <c r="I296" s="126" t="s">
        <v>498</v>
      </c>
      <c r="J296" s="137" t="str">
        <f t="shared" si="30"/>
        <v>天津呼和浩特-青岛</v>
      </c>
      <c r="K296" s="124" t="str">
        <f t="shared" si="31"/>
        <v>天津青岛-呼和浩特</v>
      </c>
      <c r="L296" s="167" t="str">
        <f t="shared" si="32"/>
        <v>呼和浩特</v>
      </c>
      <c r="M296" s="167" t="str">
        <f t="shared" si="33"/>
        <v>青岛</v>
      </c>
      <c r="N296" s="167" t="str">
        <f t="shared" si="34"/>
        <v/>
      </c>
      <c r="O296" s="167" t="str">
        <f t="shared" si="35"/>
        <v/>
      </c>
      <c r="P296" s="167" t="str">
        <f>IF(ISERROR(OR(IFERROR(VLOOKUP(B296,受限情况!$G$3:$G$30,1,FALSE),0),IFERROR(VLOOKUP(L296,受限情况!$A$3:$A$28,1,FALSE),0),IFERROR(VLOOKUP(M296,受限情况!$A$3:$A$28,1,FALSE),0),IFERROR(VLOOKUP(N296,受限情况!$A$3:$A$28,1,FALSE),0),IFERROR(VLOOKUP(O296,受限情况!$A$3:$A$28,1,FALSE),0))),"受限","不限")</f>
        <v>不限</v>
      </c>
      <c r="Q296" s="122" t="str">
        <f>IFERROR(IF(AND(H296&gt;=VLOOKUP(B296,受限情况!$G$3:$I$28,2,FALSE),H296&lt;=VLOOKUP(B296,受限情况!$G$3:$I$28,3,FALSE))=TRUE,"错误","正确"),"正确")</f>
        <v>正确</v>
      </c>
      <c r="R296" s="124" t="str">
        <f>IF(OR(IFERROR(AND(H296&gt;=VLOOKUP(L296,受限情况!$A$3:$C$28,2,FALSE),H296&lt;=VLOOKUP(L296,受限情况!$A$3:$C$28,3,FALSE)),0),IFERROR(AND(H296&gt;=VLOOKUP(M296,受限情况!$A$3:$C$28,2,FALSE),H296&lt;=VLOOKUP(M296,受限情况!$A$3:$C$28,3,FALSE)),0),IFERROR(AND(H296&gt;=VLOOKUP(N296,受限情况!$A$3:$C$28,2,FALSE),H296&lt;=VLOOKUP(N296,受限情况!$A$3:$C$28,3,FALSE)),0),IFERROR(AND(H296&gt;=VLOOKUP(O296,受限情况!$A$3:$C$28,2,FALSE),H296&lt;=VLOOKUP(O296,受限情况!$A$3:$C$28,3,FALSE)),0))=TRUE,"错误","正确")</f>
        <v>正确</v>
      </c>
      <c r="S296" s="123" t="str">
        <f>IF((IF(ISERROR(VLOOKUP(J296,注销!I:I,1,FALSE)),0,1)+IF(ISERROR(VLOOKUP(J296,注销!J:J,1,FALSE)),0,1))&gt;0,"注销","没有")</f>
        <v>注销</v>
      </c>
      <c r="T296" s="123" t="str">
        <f>IF((IF(ISERROR(VLOOKUP(J296,注销!I:I,1,FALSE)),0,1)+IF(ISERROR(VLOOKUP(J296,注销!J:J,1,FALSE)),0,1))&gt;0,"注销","没有")</f>
        <v>注销</v>
      </c>
      <c r="U296" s="10" t="str">
        <f>IF(IF(ISERROR(VLOOKUP(J296,J$1:J295,1,FALSE)),0,1)+IF(ISERROR(VLOOKUP(J296,K$1:K295,1,FALSE)),0,1),"已有","没有")</f>
        <v>没有</v>
      </c>
      <c r="W296" s="9"/>
      <c r="X296" s="9"/>
      <c r="Y296" s="9"/>
    </row>
    <row r="297" spans="1:25" s="7" customFormat="1">
      <c r="A297" s="126">
        <v>294</v>
      </c>
      <c r="B297" s="126" t="s">
        <v>486</v>
      </c>
      <c r="C297" s="56" t="s">
        <v>500</v>
      </c>
      <c r="D297" s="42" t="s">
        <v>479</v>
      </c>
      <c r="E297" s="126">
        <v>14</v>
      </c>
      <c r="F297" s="68">
        <v>41091</v>
      </c>
      <c r="G297" s="126" t="s">
        <v>704</v>
      </c>
      <c r="H297" s="68">
        <v>41065</v>
      </c>
      <c r="I297" s="126" t="s">
        <v>498</v>
      </c>
      <c r="J297" s="137" t="str">
        <f t="shared" si="30"/>
        <v>中联航呼和浩特-海拉尔</v>
      </c>
      <c r="K297" s="124" t="str">
        <f t="shared" si="31"/>
        <v>中联航海拉尔-呼和浩特</v>
      </c>
      <c r="L297" s="167" t="str">
        <f t="shared" si="32"/>
        <v>呼和浩特</v>
      </c>
      <c r="M297" s="167" t="str">
        <f t="shared" si="33"/>
        <v>海拉尔</v>
      </c>
      <c r="N297" s="167" t="str">
        <f t="shared" si="34"/>
        <v/>
      </c>
      <c r="O297" s="167" t="str">
        <f t="shared" si="35"/>
        <v/>
      </c>
      <c r="P297" s="167" t="str">
        <f>IF(ISERROR(OR(IFERROR(VLOOKUP(B297,受限情况!$G$3:$G$30,1,FALSE),0),IFERROR(VLOOKUP(L297,受限情况!$A$3:$A$28,1,FALSE),0),IFERROR(VLOOKUP(M297,受限情况!$A$3:$A$28,1,FALSE),0),IFERROR(VLOOKUP(N297,受限情况!$A$3:$A$28,1,FALSE),0),IFERROR(VLOOKUP(O297,受限情况!$A$3:$A$28,1,FALSE),0))),"受限","不限")</f>
        <v>不限</v>
      </c>
      <c r="Q297" s="122" t="str">
        <f>IFERROR(IF(AND(H297&gt;=VLOOKUP(B297,受限情况!$G$3:$I$28,2,FALSE),H297&lt;=VLOOKUP(B297,受限情况!$G$3:$I$28,3,FALSE))=TRUE,"错误","正确"),"正确")</f>
        <v>正确</v>
      </c>
      <c r="R297" s="124" t="str">
        <f>IF(OR(IFERROR(AND(H297&gt;=VLOOKUP(L297,受限情况!$A$3:$C$28,2,FALSE),H297&lt;=VLOOKUP(L297,受限情况!$A$3:$C$28,3,FALSE)),0),IFERROR(AND(H297&gt;=VLOOKUP(M297,受限情况!$A$3:$C$28,2,FALSE),H297&lt;=VLOOKUP(M297,受限情况!$A$3:$C$28,3,FALSE)),0),IFERROR(AND(H297&gt;=VLOOKUP(N297,受限情况!$A$3:$C$28,2,FALSE),H297&lt;=VLOOKUP(N297,受限情况!$A$3:$C$28,3,FALSE)),0),IFERROR(AND(H297&gt;=VLOOKUP(O297,受限情况!$A$3:$C$28,2,FALSE),H297&lt;=VLOOKUP(O297,受限情况!$A$3:$C$28,3,FALSE)),0))=TRUE,"错误","正确")</f>
        <v>正确</v>
      </c>
      <c r="S297" s="123" t="str">
        <f>IF((IF(ISERROR(VLOOKUP(J297,注销!I:I,1,FALSE)),0,1)+IF(ISERROR(VLOOKUP(J297,注销!J:J,1,FALSE)),0,1))&gt;0,"注销","没有")</f>
        <v>没有</v>
      </c>
      <c r="T297" s="123" t="str">
        <f>IF((IF(ISERROR(VLOOKUP(J297,注销!I:I,1,FALSE)),0,1)+IF(ISERROR(VLOOKUP(J297,注销!J:J,1,FALSE)),0,1))&gt;0,"注销","没有")</f>
        <v>没有</v>
      </c>
      <c r="U297" s="10" t="str">
        <f>IF(IF(ISERROR(VLOOKUP(J297,J$1:J296,1,FALSE)),0,1)+IF(ISERROR(VLOOKUP(J297,K$1:K296,1,FALSE)),0,1),"已有","没有")</f>
        <v>没有</v>
      </c>
      <c r="W297" s="9"/>
      <c r="X297" s="9"/>
      <c r="Y297" s="9"/>
    </row>
    <row r="298" spans="1:25" s="7" customFormat="1">
      <c r="A298" s="126">
        <v>295</v>
      </c>
      <c r="B298" s="126" t="s">
        <v>1333</v>
      </c>
      <c r="C298" s="56" t="s">
        <v>1108</v>
      </c>
      <c r="D298" s="42" t="s">
        <v>479</v>
      </c>
      <c r="E298" s="126">
        <v>14</v>
      </c>
      <c r="F298" s="68">
        <v>41085</v>
      </c>
      <c r="G298" s="126" t="s">
        <v>705</v>
      </c>
      <c r="H298" s="68">
        <v>41065</v>
      </c>
      <c r="I298" s="126"/>
      <c r="J298" s="137" t="str">
        <f t="shared" si="30"/>
        <v>首都呼和浩特-长沙-三亚</v>
      </c>
      <c r="K298" s="124" t="str">
        <f t="shared" si="31"/>
        <v>首都三亚-长沙-呼和浩特</v>
      </c>
      <c r="L298" s="167" t="str">
        <f t="shared" si="32"/>
        <v>呼和浩特</v>
      </c>
      <c r="M298" s="167" t="str">
        <f t="shared" si="33"/>
        <v>长沙</v>
      </c>
      <c r="N298" s="167" t="str">
        <f t="shared" si="34"/>
        <v>三亚</v>
      </c>
      <c r="O298" s="167" t="str">
        <f t="shared" si="35"/>
        <v/>
      </c>
      <c r="P298" s="167" t="str">
        <f>IF(ISERROR(OR(IFERROR(VLOOKUP(B298,受限情况!$G$3:$G$30,1,FALSE),0),IFERROR(VLOOKUP(L298,受限情况!$A$3:$A$28,1,FALSE),0),IFERROR(VLOOKUP(M298,受限情况!$A$3:$A$28,1,FALSE),0),IFERROR(VLOOKUP(N298,受限情况!$A$3:$A$28,1,FALSE),0),IFERROR(VLOOKUP(O298,受限情况!$A$3:$A$28,1,FALSE),0))),"受限","不限")</f>
        <v>不限</v>
      </c>
      <c r="Q298" s="122" t="str">
        <f>IFERROR(IF(AND(H298&gt;=VLOOKUP(B298,受限情况!$G$3:$I$28,2,FALSE),H298&lt;=VLOOKUP(B298,受限情况!$G$3:$I$28,3,FALSE))=TRUE,"错误","正确"),"正确")</f>
        <v>正确</v>
      </c>
      <c r="R298" s="124" t="str">
        <f>IF(OR(IFERROR(AND(H298&gt;=VLOOKUP(L298,受限情况!$A$3:$C$28,2,FALSE),H298&lt;=VLOOKUP(L298,受限情况!$A$3:$C$28,3,FALSE)),0),IFERROR(AND(H298&gt;=VLOOKUP(M298,受限情况!$A$3:$C$28,2,FALSE),H298&lt;=VLOOKUP(M298,受限情况!$A$3:$C$28,3,FALSE)),0),IFERROR(AND(H298&gt;=VLOOKUP(N298,受限情况!$A$3:$C$28,2,FALSE),H298&lt;=VLOOKUP(N298,受限情况!$A$3:$C$28,3,FALSE)),0),IFERROR(AND(H298&gt;=VLOOKUP(O298,受限情况!$A$3:$C$28,2,FALSE),H298&lt;=VLOOKUP(O298,受限情况!$A$3:$C$28,3,FALSE)),0))=TRUE,"错误","正确")</f>
        <v>正确</v>
      </c>
      <c r="S298" s="123" t="str">
        <f>IF((IF(ISERROR(VLOOKUP(J298,注销!I:I,1,FALSE)),0,1)+IF(ISERROR(VLOOKUP(J298,注销!J:J,1,FALSE)),0,1))&gt;0,"注销","没有")</f>
        <v>没有</v>
      </c>
      <c r="T298" s="123" t="str">
        <f>IF((IF(ISERROR(VLOOKUP(J298,注销!I:I,1,FALSE)),0,1)+IF(ISERROR(VLOOKUP(J298,注销!J:J,1,FALSE)),0,1))&gt;0,"注销","没有")</f>
        <v>没有</v>
      </c>
      <c r="U298" s="10" t="str">
        <f>IF(IF(ISERROR(VLOOKUP(J298,J$1:J297,1,FALSE)),0,1)+IF(ISERROR(VLOOKUP(J298,K$1:K297,1,FALSE)),0,1),"已有","没有")</f>
        <v>没有</v>
      </c>
      <c r="W298" s="9"/>
      <c r="X298" s="9"/>
      <c r="Y298" s="9"/>
    </row>
    <row r="299" spans="1:25" s="7" customFormat="1">
      <c r="A299" s="126">
        <v>296</v>
      </c>
      <c r="B299" s="126" t="s">
        <v>1329</v>
      </c>
      <c r="C299" s="56" t="s">
        <v>1109</v>
      </c>
      <c r="D299" s="42" t="s">
        <v>479</v>
      </c>
      <c r="E299" s="126">
        <v>14</v>
      </c>
      <c r="F299" s="68">
        <v>41105</v>
      </c>
      <c r="G299" s="126" t="s">
        <v>706</v>
      </c>
      <c r="H299" s="68">
        <v>41072</v>
      </c>
      <c r="I299" s="126"/>
      <c r="J299" s="137" t="str">
        <f t="shared" si="30"/>
        <v>河北石家庄-温州-海口</v>
      </c>
      <c r="K299" s="124" t="str">
        <f t="shared" si="31"/>
        <v>河北海口-温州-石家庄</v>
      </c>
      <c r="L299" s="167" t="str">
        <f t="shared" si="32"/>
        <v>石家庄</v>
      </c>
      <c r="M299" s="167" t="str">
        <f t="shared" si="33"/>
        <v>温州</v>
      </c>
      <c r="N299" s="167" t="str">
        <f t="shared" si="34"/>
        <v>海口</v>
      </c>
      <c r="O299" s="167" t="str">
        <f t="shared" si="35"/>
        <v/>
      </c>
      <c r="P299" s="167" t="str">
        <f>IF(ISERROR(OR(IFERROR(VLOOKUP(B299,受限情况!$G$3:$G$30,1,FALSE),0),IFERROR(VLOOKUP(L299,受限情况!$A$3:$A$28,1,FALSE),0),IFERROR(VLOOKUP(M299,受限情况!$A$3:$A$28,1,FALSE),0),IFERROR(VLOOKUP(N299,受限情况!$A$3:$A$28,1,FALSE),0),IFERROR(VLOOKUP(O299,受限情况!$A$3:$A$28,1,FALSE),0))),"受限","不限")</f>
        <v>不限</v>
      </c>
      <c r="Q299" s="122" t="str">
        <f>IFERROR(IF(AND(H299&gt;=VLOOKUP(B299,受限情况!$G$3:$I$28,2,FALSE),H299&lt;=VLOOKUP(B299,受限情况!$G$3:$I$28,3,FALSE))=TRUE,"错误","正确"),"正确")</f>
        <v>正确</v>
      </c>
      <c r="R299" s="124" t="str">
        <f>IF(OR(IFERROR(AND(H299&gt;=VLOOKUP(L299,受限情况!$A$3:$C$28,2,FALSE),H299&lt;=VLOOKUP(L299,受限情况!$A$3:$C$28,3,FALSE)),0),IFERROR(AND(H299&gt;=VLOOKUP(M299,受限情况!$A$3:$C$28,2,FALSE),H299&lt;=VLOOKUP(M299,受限情况!$A$3:$C$28,3,FALSE)),0),IFERROR(AND(H299&gt;=VLOOKUP(N299,受限情况!$A$3:$C$28,2,FALSE),H299&lt;=VLOOKUP(N299,受限情况!$A$3:$C$28,3,FALSE)),0),IFERROR(AND(H299&gt;=VLOOKUP(O299,受限情况!$A$3:$C$28,2,FALSE),H299&lt;=VLOOKUP(O299,受限情况!$A$3:$C$28,3,FALSE)),0))=TRUE,"错误","正确")</f>
        <v>正确</v>
      </c>
      <c r="S299" s="123" t="str">
        <f>IF((IF(ISERROR(VLOOKUP(J299,注销!I:I,1,FALSE)),0,1)+IF(ISERROR(VLOOKUP(J299,注销!J:J,1,FALSE)),0,1))&gt;0,"注销","没有")</f>
        <v>没有</v>
      </c>
      <c r="T299" s="123" t="str">
        <f>IF((IF(ISERROR(VLOOKUP(J299,注销!I:I,1,FALSE)),0,1)+IF(ISERROR(VLOOKUP(J299,注销!J:J,1,FALSE)),0,1))&gt;0,"注销","没有")</f>
        <v>没有</v>
      </c>
      <c r="U299" s="10" t="str">
        <f>IF(IF(ISERROR(VLOOKUP(J299,J$1:J298,1,FALSE)),0,1)+IF(ISERROR(VLOOKUP(J299,K$1:K298,1,FALSE)),0,1),"已有","没有")</f>
        <v>没有</v>
      </c>
      <c r="W299" s="9"/>
      <c r="X299" s="9"/>
      <c r="Y299" s="9"/>
    </row>
    <row r="300" spans="1:25" s="7" customFormat="1">
      <c r="A300" s="126">
        <v>297</v>
      </c>
      <c r="B300" s="126" t="s">
        <v>1329</v>
      </c>
      <c r="C300" s="56" t="s">
        <v>236</v>
      </c>
      <c r="D300" s="42" t="s">
        <v>479</v>
      </c>
      <c r="E300" s="126">
        <v>14</v>
      </c>
      <c r="F300" s="68">
        <v>41105</v>
      </c>
      <c r="G300" s="126" t="s">
        <v>706</v>
      </c>
      <c r="H300" s="68">
        <v>41072</v>
      </c>
      <c r="I300" s="126"/>
      <c r="J300" s="137" t="str">
        <f t="shared" si="30"/>
        <v>河北石家庄-呼和浩特</v>
      </c>
      <c r="K300" s="124" t="str">
        <f t="shared" si="31"/>
        <v>河北呼和浩特-石家庄</v>
      </c>
      <c r="L300" s="167" t="str">
        <f t="shared" si="32"/>
        <v>石家庄</v>
      </c>
      <c r="M300" s="167" t="str">
        <f t="shared" si="33"/>
        <v>呼和浩特</v>
      </c>
      <c r="N300" s="167" t="str">
        <f t="shared" si="34"/>
        <v/>
      </c>
      <c r="O300" s="167" t="str">
        <f t="shared" si="35"/>
        <v/>
      </c>
      <c r="P300" s="167" t="str">
        <f>IF(ISERROR(OR(IFERROR(VLOOKUP(B300,受限情况!$G$3:$G$30,1,FALSE),0),IFERROR(VLOOKUP(L300,受限情况!$A$3:$A$28,1,FALSE),0),IFERROR(VLOOKUP(M300,受限情况!$A$3:$A$28,1,FALSE),0),IFERROR(VLOOKUP(N300,受限情况!$A$3:$A$28,1,FALSE),0),IFERROR(VLOOKUP(O300,受限情况!$A$3:$A$28,1,FALSE),0))),"受限","不限")</f>
        <v>不限</v>
      </c>
      <c r="Q300" s="122" t="str">
        <f>IFERROR(IF(AND(H300&gt;=VLOOKUP(B300,受限情况!$G$3:$I$28,2,FALSE),H300&lt;=VLOOKUP(B300,受限情况!$G$3:$I$28,3,FALSE))=TRUE,"错误","正确"),"正确")</f>
        <v>正确</v>
      </c>
      <c r="R300" s="124" t="str">
        <f>IF(OR(IFERROR(AND(H300&gt;=VLOOKUP(L300,受限情况!$A$3:$C$28,2,FALSE),H300&lt;=VLOOKUP(L300,受限情况!$A$3:$C$28,3,FALSE)),0),IFERROR(AND(H300&gt;=VLOOKUP(M300,受限情况!$A$3:$C$28,2,FALSE),H300&lt;=VLOOKUP(M300,受限情况!$A$3:$C$28,3,FALSE)),0),IFERROR(AND(H300&gt;=VLOOKUP(N300,受限情况!$A$3:$C$28,2,FALSE),H300&lt;=VLOOKUP(N300,受限情况!$A$3:$C$28,3,FALSE)),0),IFERROR(AND(H300&gt;=VLOOKUP(O300,受限情况!$A$3:$C$28,2,FALSE),H300&lt;=VLOOKUP(O300,受限情况!$A$3:$C$28,3,FALSE)),0))=TRUE,"错误","正确")</f>
        <v>正确</v>
      </c>
      <c r="S300" s="123" t="str">
        <f>IF((IF(ISERROR(VLOOKUP(J300,注销!I:I,1,FALSE)),0,1)+IF(ISERROR(VLOOKUP(J300,注销!J:J,1,FALSE)),0,1))&gt;0,"注销","没有")</f>
        <v>注销</v>
      </c>
      <c r="T300" s="123" t="str">
        <f>IF((IF(ISERROR(VLOOKUP(J300,注销!I:I,1,FALSE)),0,1)+IF(ISERROR(VLOOKUP(J300,注销!J:J,1,FALSE)),0,1))&gt;0,"注销","没有")</f>
        <v>注销</v>
      </c>
      <c r="U300" s="10" t="str">
        <f>IF(IF(ISERROR(VLOOKUP(J300,J$1:J299,1,FALSE)),0,1)+IF(ISERROR(VLOOKUP(J300,K$1:K299,1,FALSE)),0,1),"已有","没有")</f>
        <v>已有</v>
      </c>
      <c r="W300" s="9"/>
      <c r="X300" s="9"/>
      <c r="Y300" s="9"/>
    </row>
    <row r="301" spans="1:25" s="7" customFormat="1">
      <c r="A301" s="126">
        <v>298</v>
      </c>
      <c r="B301" s="126" t="s">
        <v>1333</v>
      </c>
      <c r="C301" s="56" t="s">
        <v>76</v>
      </c>
      <c r="D301" s="42" t="s">
        <v>490</v>
      </c>
      <c r="E301" s="126">
        <v>14</v>
      </c>
      <c r="F301" s="68">
        <v>41091</v>
      </c>
      <c r="G301" s="126" t="s">
        <v>707</v>
      </c>
      <c r="H301" s="68">
        <v>41072</v>
      </c>
      <c r="I301" s="126"/>
      <c r="J301" s="137" t="str">
        <f t="shared" si="30"/>
        <v>首都呼和浩特-济南-宁波</v>
      </c>
      <c r="K301" s="124" t="str">
        <f t="shared" si="31"/>
        <v>首都宁波-济南-呼和浩特</v>
      </c>
      <c r="L301" s="167" t="str">
        <f t="shared" si="32"/>
        <v>呼和浩特</v>
      </c>
      <c r="M301" s="167" t="str">
        <f t="shared" si="33"/>
        <v>济南</v>
      </c>
      <c r="N301" s="167" t="str">
        <f t="shared" si="34"/>
        <v>宁波</v>
      </c>
      <c r="O301" s="167" t="str">
        <f t="shared" si="35"/>
        <v/>
      </c>
      <c r="P301" s="167" t="str">
        <f>IF(ISERROR(OR(IFERROR(VLOOKUP(B301,受限情况!$G$3:$G$30,1,FALSE),0),IFERROR(VLOOKUP(L301,受限情况!$A$3:$A$28,1,FALSE),0),IFERROR(VLOOKUP(M301,受限情况!$A$3:$A$28,1,FALSE),0),IFERROR(VLOOKUP(N301,受限情况!$A$3:$A$28,1,FALSE),0),IFERROR(VLOOKUP(O301,受限情况!$A$3:$A$28,1,FALSE),0))),"受限","不限")</f>
        <v>不限</v>
      </c>
      <c r="Q301" s="122" t="str">
        <f>IFERROR(IF(AND(H301&gt;=VLOOKUP(B301,受限情况!$G$3:$I$28,2,FALSE),H301&lt;=VLOOKUP(B301,受限情况!$G$3:$I$28,3,FALSE))=TRUE,"错误","正确"),"正确")</f>
        <v>正确</v>
      </c>
      <c r="R301" s="124" t="str">
        <f>IF(OR(IFERROR(AND(H301&gt;=VLOOKUP(L301,受限情况!$A$3:$C$28,2,FALSE),H301&lt;=VLOOKUP(L301,受限情况!$A$3:$C$28,3,FALSE)),0),IFERROR(AND(H301&gt;=VLOOKUP(M301,受限情况!$A$3:$C$28,2,FALSE),H301&lt;=VLOOKUP(M301,受限情况!$A$3:$C$28,3,FALSE)),0),IFERROR(AND(H301&gt;=VLOOKUP(N301,受限情况!$A$3:$C$28,2,FALSE),H301&lt;=VLOOKUP(N301,受限情况!$A$3:$C$28,3,FALSE)),0),IFERROR(AND(H301&gt;=VLOOKUP(O301,受限情况!$A$3:$C$28,2,FALSE),H301&lt;=VLOOKUP(O301,受限情况!$A$3:$C$28,3,FALSE)),0))=TRUE,"错误","正确")</f>
        <v>正确</v>
      </c>
      <c r="S301" s="123" t="str">
        <f>IF((IF(ISERROR(VLOOKUP(J301,注销!I:I,1,FALSE)),0,1)+IF(ISERROR(VLOOKUP(J301,注销!J:J,1,FALSE)),0,1))&gt;0,"注销","没有")</f>
        <v>没有</v>
      </c>
      <c r="T301" s="123" t="str">
        <f>IF((IF(ISERROR(VLOOKUP(J301,注销!I:I,1,FALSE)),0,1)+IF(ISERROR(VLOOKUP(J301,注销!J:J,1,FALSE)),0,1))&gt;0,"注销","没有")</f>
        <v>没有</v>
      </c>
      <c r="U301" s="10" t="str">
        <f>IF(IF(ISERROR(VLOOKUP(J301,J$1:J300,1,FALSE)),0,1)+IF(ISERROR(VLOOKUP(J301,K$1:K300,1,FALSE)),0,1),"已有","没有")</f>
        <v>没有</v>
      </c>
      <c r="W301" s="9"/>
      <c r="X301" s="9"/>
      <c r="Y301" s="9"/>
    </row>
    <row r="302" spans="1:25" s="7" customFormat="1">
      <c r="A302" s="126">
        <v>299</v>
      </c>
      <c r="B302" s="126" t="s">
        <v>1327</v>
      </c>
      <c r="C302" s="56" t="s">
        <v>1110</v>
      </c>
      <c r="D302" s="42" t="s">
        <v>479</v>
      </c>
      <c r="E302" s="126">
        <v>4</v>
      </c>
      <c r="F302" s="68">
        <v>41091</v>
      </c>
      <c r="G302" s="126" t="s">
        <v>708</v>
      </c>
      <c r="H302" s="68">
        <v>41075</v>
      </c>
      <c r="I302" s="126"/>
      <c r="J302" s="137" t="str">
        <f t="shared" si="30"/>
        <v>奥凯天津-三亚-重庆</v>
      </c>
      <c r="K302" s="124" t="str">
        <f t="shared" si="31"/>
        <v>奥凯重庆-三亚-天津</v>
      </c>
      <c r="L302" s="167" t="str">
        <f t="shared" si="32"/>
        <v>天津</v>
      </c>
      <c r="M302" s="167" t="str">
        <f t="shared" si="33"/>
        <v>三亚</v>
      </c>
      <c r="N302" s="167" t="str">
        <f t="shared" si="34"/>
        <v>重庆</v>
      </c>
      <c r="O302" s="167" t="str">
        <f t="shared" si="35"/>
        <v/>
      </c>
      <c r="P302" s="167" t="str">
        <f>IF(ISERROR(OR(IFERROR(VLOOKUP(B302,受限情况!$G$3:$G$30,1,FALSE),0),IFERROR(VLOOKUP(L302,受限情况!$A$3:$A$28,1,FALSE),0),IFERROR(VLOOKUP(M302,受限情况!$A$3:$A$28,1,FALSE),0),IFERROR(VLOOKUP(N302,受限情况!$A$3:$A$28,1,FALSE),0),IFERROR(VLOOKUP(O302,受限情况!$A$3:$A$28,1,FALSE),0))),"受限","不限")</f>
        <v>不限</v>
      </c>
      <c r="Q302" s="122" t="str">
        <f>IFERROR(IF(AND(H302&gt;=VLOOKUP(B302,受限情况!$G$3:$I$28,2,FALSE),H302&lt;=VLOOKUP(B302,受限情况!$G$3:$I$28,3,FALSE))=TRUE,"错误","正确"),"正确")</f>
        <v>正确</v>
      </c>
      <c r="R302" s="124" t="str">
        <f>IF(OR(IFERROR(AND(H302&gt;=VLOOKUP(L302,受限情况!$A$3:$C$28,2,FALSE),H302&lt;=VLOOKUP(L302,受限情况!$A$3:$C$28,3,FALSE)),0),IFERROR(AND(H302&gt;=VLOOKUP(M302,受限情况!$A$3:$C$28,2,FALSE),H302&lt;=VLOOKUP(M302,受限情况!$A$3:$C$28,3,FALSE)),0),IFERROR(AND(H302&gt;=VLOOKUP(N302,受限情况!$A$3:$C$28,2,FALSE),H302&lt;=VLOOKUP(N302,受限情况!$A$3:$C$28,3,FALSE)),0),IFERROR(AND(H302&gt;=VLOOKUP(O302,受限情况!$A$3:$C$28,2,FALSE),H302&lt;=VLOOKUP(O302,受限情况!$A$3:$C$28,3,FALSE)),0))=TRUE,"错误","正确")</f>
        <v>正确</v>
      </c>
      <c r="S302" s="123" t="str">
        <f>IF((IF(ISERROR(VLOOKUP(J302,注销!I:I,1,FALSE)),0,1)+IF(ISERROR(VLOOKUP(J302,注销!J:J,1,FALSE)),0,1))&gt;0,"注销","没有")</f>
        <v>没有</v>
      </c>
      <c r="T302" s="123" t="str">
        <f>IF((IF(ISERROR(VLOOKUP(J302,注销!I:I,1,FALSE)),0,1)+IF(ISERROR(VLOOKUP(J302,注销!J:J,1,FALSE)),0,1))&gt;0,"注销","没有")</f>
        <v>没有</v>
      </c>
      <c r="U302" s="10" t="str">
        <f>IF(IF(ISERROR(VLOOKUP(J302,J$1:J301,1,FALSE)),0,1)+IF(ISERROR(VLOOKUP(J302,K$1:K301,1,FALSE)),0,1),"已有","没有")</f>
        <v>没有</v>
      </c>
      <c r="W302" s="9"/>
      <c r="X302" s="9"/>
      <c r="Y302" s="9"/>
    </row>
    <row r="303" spans="1:25" s="7" customFormat="1">
      <c r="A303" s="126">
        <v>300</v>
      </c>
      <c r="B303" s="126" t="s">
        <v>482</v>
      </c>
      <c r="C303" s="56" t="s">
        <v>55</v>
      </c>
      <c r="D303" s="42" t="s">
        <v>479</v>
      </c>
      <c r="E303" s="126">
        <v>14</v>
      </c>
      <c r="F303" s="68">
        <v>41091</v>
      </c>
      <c r="G303" s="126" t="s">
        <v>709</v>
      </c>
      <c r="H303" s="68">
        <v>41092</v>
      </c>
      <c r="I303" s="126"/>
      <c r="J303" s="137" t="str">
        <f t="shared" si="30"/>
        <v>东航呼和浩特-通辽</v>
      </c>
      <c r="K303" s="124" t="str">
        <f t="shared" si="31"/>
        <v>东航通辽-呼和浩特</v>
      </c>
      <c r="L303" s="167" t="str">
        <f t="shared" si="32"/>
        <v>呼和浩特</v>
      </c>
      <c r="M303" s="167" t="str">
        <f t="shared" si="33"/>
        <v>通辽</v>
      </c>
      <c r="N303" s="167" t="str">
        <f t="shared" si="34"/>
        <v/>
      </c>
      <c r="O303" s="167" t="str">
        <f t="shared" si="35"/>
        <v/>
      </c>
      <c r="P303" s="167" t="str">
        <f>IF(ISERROR(OR(IFERROR(VLOOKUP(B303,受限情况!$G$3:$G$30,1,FALSE),0),IFERROR(VLOOKUP(L303,受限情况!$A$3:$A$28,1,FALSE),0),IFERROR(VLOOKUP(M303,受限情况!$A$3:$A$28,1,FALSE),0),IFERROR(VLOOKUP(N303,受限情况!$A$3:$A$28,1,FALSE),0),IFERROR(VLOOKUP(O303,受限情况!$A$3:$A$28,1,FALSE),0))),"受限","不限")</f>
        <v>不限</v>
      </c>
      <c r="Q303" s="122" t="str">
        <f>IFERROR(IF(AND(H303&gt;=VLOOKUP(B303,受限情况!$G$3:$I$28,2,FALSE),H303&lt;=VLOOKUP(B303,受限情况!$G$3:$I$28,3,FALSE))=TRUE,"错误","正确"),"正确")</f>
        <v>正确</v>
      </c>
      <c r="R303" s="124" t="str">
        <f>IF(OR(IFERROR(AND(H303&gt;=VLOOKUP(L303,受限情况!$A$3:$C$28,2,FALSE),H303&lt;=VLOOKUP(L303,受限情况!$A$3:$C$28,3,FALSE)),0),IFERROR(AND(H303&gt;=VLOOKUP(M303,受限情况!$A$3:$C$28,2,FALSE),H303&lt;=VLOOKUP(M303,受限情况!$A$3:$C$28,3,FALSE)),0),IFERROR(AND(H303&gt;=VLOOKUP(N303,受限情况!$A$3:$C$28,2,FALSE),H303&lt;=VLOOKUP(N303,受限情况!$A$3:$C$28,3,FALSE)),0),IFERROR(AND(H303&gt;=VLOOKUP(O303,受限情况!$A$3:$C$28,2,FALSE),H303&lt;=VLOOKUP(O303,受限情况!$A$3:$C$28,3,FALSE)),0))=TRUE,"错误","正确")</f>
        <v>正确</v>
      </c>
      <c r="S303" s="123" t="str">
        <f>IF((IF(ISERROR(VLOOKUP(J303,注销!I:I,1,FALSE)),0,1)+IF(ISERROR(VLOOKUP(J303,注销!J:J,1,FALSE)),0,1))&gt;0,"注销","没有")</f>
        <v>注销</v>
      </c>
      <c r="T303" s="123" t="str">
        <f>IF((IF(ISERROR(VLOOKUP(J303,注销!I:I,1,FALSE)),0,1)+IF(ISERROR(VLOOKUP(J303,注销!J:J,1,FALSE)),0,1))&gt;0,"注销","没有")</f>
        <v>注销</v>
      </c>
      <c r="U303" s="10" t="str">
        <f>IF(IF(ISERROR(VLOOKUP(J303,J$1:J302,1,FALSE)),0,1)+IF(ISERROR(VLOOKUP(J303,K$1:K302,1,FALSE)),0,1),"已有","没有")</f>
        <v>已有</v>
      </c>
      <c r="W303" s="9"/>
      <c r="X303" s="9"/>
      <c r="Y303" s="9"/>
    </row>
    <row r="304" spans="1:25" s="7" customFormat="1">
      <c r="A304" s="126">
        <v>301</v>
      </c>
      <c r="B304" s="126" t="s">
        <v>482</v>
      </c>
      <c r="C304" s="56" t="s">
        <v>390</v>
      </c>
      <c r="D304" s="42" t="s">
        <v>479</v>
      </c>
      <c r="E304" s="126">
        <v>14</v>
      </c>
      <c r="F304" s="68">
        <v>41091</v>
      </c>
      <c r="G304" s="126" t="s">
        <v>709</v>
      </c>
      <c r="H304" s="68">
        <v>41092</v>
      </c>
      <c r="I304" s="126"/>
      <c r="J304" s="137" t="str">
        <f t="shared" si="30"/>
        <v>东航呼和浩特-赤峰</v>
      </c>
      <c r="K304" s="124" t="str">
        <f t="shared" si="31"/>
        <v>东航赤峰-呼和浩特</v>
      </c>
      <c r="L304" s="167" t="str">
        <f t="shared" si="32"/>
        <v>呼和浩特</v>
      </c>
      <c r="M304" s="167" t="str">
        <f t="shared" si="33"/>
        <v>赤峰</v>
      </c>
      <c r="N304" s="167" t="str">
        <f t="shared" si="34"/>
        <v/>
      </c>
      <c r="O304" s="167" t="str">
        <f t="shared" si="35"/>
        <v/>
      </c>
      <c r="P304" s="167" t="str">
        <f>IF(ISERROR(OR(IFERROR(VLOOKUP(B304,受限情况!$G$3:$G$30,1,FALSE),0),IFERROR(VLOOKUP(L304,受限情况!$A$3:$A$28,1,FALSE),0),IFERROR(VLOOKUP(M304,受限情况!$A$3:$A$28,1,FALSE),0),IFERROR(VLOOKUP(N304,受限情况!$A$3:$A$28,1,FALSE),0),IFERROR(VLOOKUP(O304,受限情况!$A$3:$A$28,1,FALSE),0))),"受限","不限")</f>
        <v>不限</v>
      </c>
      <c r="Q304" s="122" t="str">
        <f>IFERROR(IF(AND(H304&gt;=VLOOKUP(B304,受限情况!$G$3:$I$28,2,FALSE),H304&lt;=VLOOKUP(B304,受限情况!$G$3:$I$28,3,FALSE))=TRUE,"错误","正确"),"正确")</f>
        <v>正确</v>
      </c>
      <c r="R304" s="124" t="str">
        <f>IF(OR(IFERROR(AND(H304&gt;=VLOOKUP(L304,受限情况!$A$3:$C$28,2,FALSE),H304&lt;=VLOOKUP(L304,受限情况!$A$3:$C$28,3,FALSE)),0),IFERROR(AND(H304&gt;=VLOOKUP(M304,受限情况!$A$3:$C$28,2,FALSE),H304&lt;=VLOOKUP(M304,受限情况!$A$3:$C$28,3,FALSE)),0),IFERROR(AND(H304&gt;=VLOOKUP(N304,受限情况!$A$3:$C$28,2,FALSE),H304&lt;=VLOOKUP(N304,受限情况!$A$3:$C$28,3,FALSE)),0),IFERROR(AND(H304&gt;=VLOOKUP(O304,受限情况!$A$3:$C$28,2,FALSE),H304&lt;=VLOOKUP(O304,受限情况!$A$3:$C$28,3,FALSE)),0))=TRUE,"错误","正确")</f>
        <v>正确</v>
      </c>
      <c r="S304" s="123" t="str">
        <f>IF((IF(ISERROR(VLOOKUP(J304,注销!I:I,1,FALSE)),0,1)+IF(ISERROR(VLOOKUP(J304,注销!J:J,1,FALSE)),0,1))&gt;0,"注销","没有")</f>
        <v>注销</v>
      </c>
      <c r="T304" s="123" t="str">
        <f>IF((IF(ISERROR(VLOOKUP(J304,注销!I:I,1,FALSE)),0,1)+IF(ISERROR(VLOOKUP(J304,注销!J:J,1,FALSE)),0,1))&gt;0,"注销","没有")</f>
        <v>注销</v>
      </c>
      <c r="U304" s="10" t="str">
        <f>IF(IF(ISERROR(VLOOKUP(J304,J$1:J303,1,FALSE)),0,1)+IF(ISERROR(VLOOKUP(J304,K$1:K303,1,FALSE)),0,1),"已有","没有")</f>
        <v>没有</v>
      </c>
      <c r="W304" s="9"/>
      <c r="X304" s="9"/>
      <c r="Y304" s="9"/>
    </row>
    <row r="305" spans="1:25" s="7" customFormat="1">
      <c r="A305" s="126">
        <v>302</v>
      </c>
      <c r="B305" s="126" t="s">
        <v>482</v>
      </c>
      <c r="C305" s="56" t="s">
        <v>500</v>
      </c>
      <c r="D305" s="42" t="s">
        <v>479</v>
      </c>
      <c r="E305" s="126">
        <v>28</v>
      </c>
      <c r="F305" s="68">
        <v>41091</v>
      </c>
      <c r="G305" s="126" t="s">
        <v>709</v>
      </c>
      <c r="H305" s="68">
        <v>41092</v>
      </c>
      <c r="I305" s="126"/>
      <c r="J305" s="137" t="str">
        <f t="shared" si="30"/>
        <v>东航呼和浩特-海拉尔</v>
      </c>
      <c r="K305" s="124" t="str">
        <f t="shared" si="31"/>
        <v>东航海拉尔-呼和浩特</v>
      </c>
      <c r="L305" s="167" t="str">
        <f t="shared" si="32"/>
        <v>呼和浩特</v>
      </c>
      <c r="M305" s="167" t="str">
        <f t="shared" si="33"/>
        <v>海拉尔</v>
      </c>
      <c r="N305" s="167" t="str">
        <f t="shared" si="34"/>
        <v/>
      </c>
      <c r="O305" s="167" t="str">
        <f t="shared" si="35"/>
        <v/>
      </c>
      <c r="P305" s="167" t="str">
        <f>IF(ISERROR(OR(IFERROR(VLOOKUP(B305,受限情况!$G$3:$G$30,1,FALSE),0),IFERROR(VLOOKUP(L305,受限情况!$A$3:$A$28,1,FALSE),0),IFERROR(VLOOKUP(M305,受限情况!$A$3:$A$28,1,FALSE),0),IFERROR(VLOOKUP(N305,受限情况!$A$3:$A$28,1,FALSE),0),IFERROR(VLOOKUP(O305,受限情况!$A$3:$A$28,1,FALSE),0))),"受限","不限")</f>
        <v>不限</v>
      </c>
      <c r="Q305" s="122" t="str">
        <f>IFERROR(IF(AND(H305&gt;=VLOOKUP(B305,受限情况!$G$3:$I$28,2,FALSE),H305&lt;=VLOOKUP(B305,受限情况!$G$3:$I$28,3,FALSE))=TRUE,"错误","正确"),"正确")</f>
        <v>正确</v>
      </c>
      <c r="R305" s="124" t="str">
        <f>IF(OR(IFERROR(AND(H305&gt;=VLOOKUP(L305,受限情况!$A$3:$C$28,2,FALSE),H305&lt;=VLOOKUP(L305,受限情况!$A$3:$C$28,3,FALSE)),0),IFERROR(AND(H305&gt;=VLOOKUP(M305,受限情况!$A$3:$C$28,2,FALSE),H305&lt;=VLOOKUP(M305,受限情况!$A$3:$C$28,3,FALSE)),0),IFERROR(AND(H305&gt;=VLOOKUP(N305,受限情况!$A$3:$C$28,2,FALSE),H305&lt;=VLOOKUP(N305,受限情况!$A$3:$C$28,3,FALSE)),0),IFERROR(AND(H305&gt;=VLOOKUP(O305,受限情况!$A$3:$C$28,2,FALSE),H305&lt;=VLOOKUP(O305,受限情况!$A$3:$C$28,3,FALSE)),0))=TRUE,"错误","正确")</f>
        <v>正确</v>
      </c>
      <c r="S305" s="123" t="str">
        <f>IF((IF(ISERROR(VLOOKUP(J305,注销!I:I,1,FALSE)),0,1)+IF(ISERROR(VLOOKUP(J305,注销!J:J,1,FALSE)),0,1))&gt;0,"注销","没有")</f>
        <v>注销</v>
      </c>
      <c r="T305" s="123" t="str">
        <f>IF((IF(ISERROR(VLOOKUP(J305,注销!I:I,1,FALSE)),0,1)+IF(ISERROR(VLOOKUP(J305,注销!J:J,1,FALSE)),0,1))&gt;0,"注销","没有")</f>
        <v>注销</v>
      </c>
      <c r="U305" s="10" t="str">
        <f>IF(IF(ISERROR(VLOOKUP(J305,J$1:J304,1,FALSE)),0,1)+IF(ISERROR(VLOOKUP(J305,K$1:K304,1,FALSE)),0,1),"已有","没有")</f>
        <v>没有</v>
      </c>
      <c r="W305" s="9"/>
      <c r="X305" s="9"/>
      <c r="Y305" s="9"/>
    </row>
    <row r="306" spans="1:25" s="7" customFormat="1">
      <c r="A306" s="126">
        <v>303</v>
      </c>
      <c r="B306" s="126" t="s">
        <v>482</v>
      </c>
      <c r="C306" s="56" t="s">
        <v>248</v>
      </c>
      <c r="D306" s="42" t="s">
        <v>479</v>
      </c>
      <c r="E306" s="126">
        <v>14</v>
      </c>
      <c r="F306" s="68">
        <v>41091</v>
      </c>
      <c r="G306" s="126" t="s">
        <v>709</v>
      </c>
      <c r="H306" s="68">
        <v>41092</v>
      </c>
      <c r="I306" s="126"/>
      <c r="J306" s="137" t="str">
        <f t="shared" si="30"/>
        <v>东航呼和浩特-锡林浩特</v>
      </c>
      <c r="K306" s="124" t="str">
        <f t="shared" si="31"/>
        <v>东航锡林浩特-呼和浩特</v>
      </c>
      <c r="L306" s="167" t="str">
        <f t="shared" si="32"/>
        <v>呼和浩特</v>
      </c>
      <c r="M306" s="167" t="str">
        <f t="shared" si="33"/>
        <v>锡林浩特</v>
      </c>
      <c r="N306" s="167" t="str">
        <f t="shared" si="34"/>
        <v/>
      </c>
      <c r="O306" s="167" t="str">
        <f t="shared" si="35"/>
        <v/>
      </c>
      <c r="P306" s="167" t="str">
        <f>IF(ISERROR(OR(IFERROR(VLOOKUP(B306,受限情况!$G$3:$G$30,1,FALSE),0),IFERROR(VLOOKUP(L306,受限情况!$A$3:$A$28,1,FALSE),0),IFERROR(VLOOKUP(M306,受限情况!$A$3:$A$28,1,FALSE),0),IFERROR(VLOOKUP(N306,受限情况!$A$3:$A$28,1,FALSE),0),IFERROR(VLOOKUP(O306,受限情况!$A$3:$A$28,1,FALSE),0))),"受限","不限")</f>
        <v>不限</v>
      </c>
      <c r="Q306" s="122" t="str">
        <f>IFERROR(IF(AND(H306&gt;=VLOOKUP(B306,受限情况!$G$3:$I$28,2,FALSE),H306&lt;=VLOOKUP(B306,受限情况!$G$3:$I$28,3,FALSE))=TRUE,"错误","正确"),"正确")</f>
        <v>正确</v>
      </c>
      <c r="R306" s="124" t="str">
        <f>IF(OR(IFERROR(AND(H306&gt;=VLOOKUP(L306,受限情况!$A$3:$C$28,2,FALSE),H306&lt;=VLOOKUP(L306,受限情况!$A$3:$C$28,3,FALSE)),0),IFERROR(AND(H306&gt;=VLOOKUP(M306,受限情况!$A$3:$C$28,2,FALSE),H306&lt;=VLOOKUP(M306,受限情况!$A$3:$C$28,3,FALSE)),0),IFERROR(AND(H306&gt;=VLOOKUP(N306,受限情况!$A$3:$C$28,2,FALSE),H306&lt;=VLOOKUP(N306,受限情况!$A$3:$C$28,3,FALSE)),0),IFERROR(AND(H306&gt;=VLOOKUP(O306,受限情况!$A$3:$C$28,2,FALSE),H306&lt;=VLOOKUP(O306,受限情况!$A$3:$C$28,3,FALSE)),0))=TRUE,"错误","正确")</f>
        <v>正确</v>
      </c>
      <c r="S306" s="123" t="str">
        <f>IF((IF(ISERROR(VLOOKUP(J306,注销!I:I,1,FALSE)),0,1)+IF(ISERROR(VLOOKUP(J306,注销!J:J,1,FALSE)),0,1))&gt;0,"注销","没有")</f>
        <v>注销</v>
      </c>
      <c r="T306" s="123" t="str">
        <f>IF((IF(ISERROR(VLOOKUP(J306,注销!I:I,1,FALSE)),0,1)+IF(ISERROR(VLOOKUP(J306,注销!J:J,1,FALSE)),0,1))&gt;0,"注销","没有")</f>
        <v>注销</v>
      </c>
      <c r="U306" s="10" t="str">
        <f>IF(IF(ISERROR(VLOOKUP(J306,J$1:J305,1,FALSE)),0,1)+IF(ISERROR(VLOOKUP(J306,K$1:K305,1,FALSE)),0,1),"已有","没有")</f>
        <v>已有</v>
      </c>
      <c r="W306" s="9"/>
      <c r="X306" s="9"/>
      <c r="Y306" s="9"/>
    </row>
    <row r="307" spans="1:25" s="7" customFormat="1">
      <c r="A307" s="126">
        <v>304</v>
      </c>
      <c r="B307" s="126" t="s">
        <v>482</v>
      </c>
      <c r="C307" s="56" t="s">
        <v>411</v>
      </c>
      <c r="D307" s="42" t="s">
        <v>479</v>
      </c>
      <c r="E307" s="126">
        <v>14</v>
      </c>
      <c r="F307" s="68">
        <v>41091</v>
      </c>
      <c r="G307" s="126" t="s">
        <v>709</v>
      </c>
      <c r="H307" s="68">
        <v>41092</v>
      </c>
      <c r="I307" s="126"/>
      <c r="J307" s="137" t="str">
        <f t="shared" si="30"/>
        <v>东航呼和浩特-乌海</v>
      </c>
      <c r="K307" s="124" t="str">
        <f t="shared" si="31"/>
        <v>东航乌海-呼和浩特</v>
      </c>
      <c r="L307" s="167" t="str">
        <f t="shared" si="32"/>
        <v>呼和浩特</v>
      </c>
      <c r="M307" s="167" t="str">
        <f t="shared" si="33"/>
        <v>乌海</v>
      </c>
      <c r="N307" s="167" t="str">
        <f t="shared" si="34"/>
        <v/>
      </c>
      <c r="O307" s="167" t="str">
        <f t="shared" si="35"/>
        <v/>
      </c>
      <c r="P307" s="167" t="str">
        <f>IF(ISERROR(OR(IFERROR(VLOOKUP(B307,受限情况!$G$3:$G$30,1,FALSE),0),IFERROR(VLOOKUP(L307,受限情况!$A$3:$A$28,1,FALSE),0),IFERROR(VLOOKUP(M307,受限情况!$A$3:$A$28,1,FALSE),0),IFERROR(VLOOKUP(N307,受限情况!$A$3:$A$28,1,FALSE),0),IFERROR(VLOOKUP(O307,受限情况!$A$3:$A$28,1,FALSE),0))),"受限","不限")</f>
        <v>不限</v>
      </c>
      <c r="Q307" s="122" t="str">
        <f>IFERROR(IF(AND(H307&gt;=VLOOKUP(B307,受限情况!$G$3:$I$28,2,FALSE),H307&lt;=VLOOKUP(B307,受限情况!$G$3:$I$28,3,FALSE))=TRUE,"错误","正确"),"正确")</f>
        <v>正确</v>
      </c>
      <c r="R307" s="124" t="str">
        <f>IF(OR(IFERROR(AND(H307&gt;=VLOOKUP(L307,受限情况!$A$3:$C$28,2,FALSE),H307&lt;=VLOOKUP(L307,受限情况!$A$3:$C$28,3,FALSE)),0),IFERROR(AND(H307&gt;=VLOOKUP(M307,受限情况!$A$3:$C$28,2,FALSE),H307&lt;=VLOOKUP(M307,受限情况!$A$3:$C$28,3,FALSE)),0),IFERROR(AND(H307&gt;=VLOOKUP(N307,受限情况!$A$3:$C$28,2,FALSE),H307&lt;=VLOOKUP(N307,受限情况!$A$3:$C$28,3,FALSE)),0),IFERROR(AND(H307&gt;=VLOOKUP(O307,受限情况!$A$3:$C$28,2,FALSE),H307&lt;=VLOOKUP(O307,受限情况!$A$3:$C$28,3,FALSE)),0))=TRUE,"错误","正确")</f>
        <v>正确</v>
      </c>
      <c r="S307" s="123" t="str">
        <f>IF((IF(ISERROR(VLOOKUP(J307,注销!I:I,1,FALSE)),0,1)+IF(ISERROR(VLOOKUP(J307,注销!J:J,1,FALSE)),0,1))&gt;0,"注销","没有")</f>
        <v>没有</v>
      </c>
      <c r="T307" s="123" t="str">
        <f>IF((IF(ISERROR(VLOOKUP(J307,注销!I:I,1,FALSE)),0,1)+IF(ISERROR(VLOOKUP(J307,注销!J:J,1,FALSE)),0,1))&gt;0,"注销","没有")</f>
        <v>没有</v>
      </c>
      <c r="U307" s="10" t="str">
        <f>IF(IF(ISERROR(VLOOKUP(J307,J$1:J306,1,FALSE)),0,1)+IF(ISERROR(VLOOKUP(J307,K$1:K306,1,FALSE)),0,1),"已有","没有")</f>
        <v>已有</v>
      </c>
      <c r="W307" s="9"/>
      <c r="X307" s="9"/>
      <c r="Y307" s="9"/>
    </row>
    <row r="308" spans="1:25" s="7" customFormat="1">
      <c r="A308" s="126">
        <v>305</v>
      </c>
      <c r="B308" s="126" t="s">
        <v>482</v>
      </c>
      <c r="C308" s="56" t="s">
        <v>1060</v>
      </c>
      <c r="D308" s="42" t="s">
        <v>479</v>
      </c>
      <c r="E308" s="126">
        <v>14</v>
      </c>
      <c r="F308" s="68">
        <v>41100</v>
      </c>
      <c r="G308" s="126" t="s">
        <v>709</v>
      </c>
      <c r="H308" s="68">
        <v>41092</v>
      </c>
      <c r="I308" s="126"/>
      <c r="J308" s="137" t="str">
        <f t="shared" si="30"/>
        <v>东航太原-大连</v>
      </c>
      <c r="K308" s="124" t="str">
        <f t="shared" si="31"/>
        <v>东航大连-太原</v>
      </c>
      <c r="L308" s="167" t="str">
        <f t="shared" si="32"/>
        <v>太原</v>
      </c>
      <c r="M308" s="167" t="str">
        <f t="shared" si="33"/>
        <v>大连</v>
      </c>
      <c r="N308" s="167" t="str">
        <f t="shared" si="34"/>
        <v/>
      </c>
      <c r="O308" s="167" t="str">
        <f t="shared" si="35"/>
        <v/>
      </c>
      <c r="P308" s="167" t="str">
        <f>IF(ISERROR(OR(IFERROR(VLOOKUP(B308,受限情况!$G$3:$G$30,1,FALSE),0),IFERROR(VLOOKUP(L308,受限情况!$A$3:$A$28,1,FALSE),0),IFERROR(VLOOKUP(M308,受限情况!$A$3:$A$28,1,FALSE),0),IFERROR(VLOOKUP(N308,受限情况!$A$3:$A$28,1,FALSE),0),IFERROR(VLOOKUP(O308,受限情况!$A$3:$A$28,1,FALSE),0))),"受限","不限")</f>
        <v>受限</v>
      </c>
      <c r="Q308" s="122" t="str">
        <f>IFERROR(IF(AND(H308&gt;=VLOOKUP(B308,受限情况!$G$3:$I$28,2,FALSE),H308&lt;=VLOOKUP(B308,受限情况!$G$3:$I$28,3,FALSE))=TRUE,"错误","正确"),"正确")</f>
        <v>正确</v>
      </c>
      <c r="R308" s="124" t="str">
        <f>IF(OR(IFERROR(AND(H308&gt;=VLOOKUP(L308,受限情况!$A$3:$C$28,2,FALSE),H308&lt;=VLOOKUP(L308,受限情况!$A$3:$C$28,3,FALSE)),0),IFERROR(AND(H308&gt;=VLOOKUP(M308,受限情况!$A$3:$C$28,2,FALSE),H308&lt;=VLOOKUP(M308,受限情况!$A$3:$C$28,3,FALSE)),0),IFERROR(AND(H308&gt;=VLOOKUP(N308,受限情况!$A$3:$C$28,2,FALSE),H308&lt;=VLOOKUP(N308,受限情况!$A$3:$C$28,3,FALSE)),0),IFERROR(AND(H308&gt;=VLOOKUP(O308,受限情况!$A$3:$C$28,2,FALSE),H308&lt;=VLOOKUP(O308,受限情况!$A$3:$C$28,3,FALSE)),0))=TRUE,"错误","正确")</f>
        <v>正确</v>
      </c>
      <c r="S308" s="123" t="str">
        <f>IF((IF(ISERROR(VLOOKUP(J308,注销!I:I,1,FALSE)),0,1)+IF(ISERROR(VLOOKUP(J308,注销!J:J,1,FALSE)),0,1))&gt;0,"注销","没有")</f>
        <v>没有</v>
      </c>
      <c r="T308" s="123" t="str">
        <f>IF((IF(ISERROR(VLOOKUP(J308,注销!I:I,1,FALSE)),0,1)+IF(ISERROR(VLOOKUP(J308,注销!J:J,1,FALSE)),0,1))&gt;0,"注销","没有")</f>
        <v>没有</v>
      </c>
      <c r="U308" s="10" t="str">
        <f>IF(IF(ISERROR(VLOOKUP(J308,J$1:J307,1,FALSE)),0,1)+IF(ISERROR(VLOOKUP(J308,K$1:K307,1,FALSE)),0,1),"已有","没有")</f>
        <v>已有</v>
      </c>
      <c r="W308" s="9"/>
      <c r="X308" s="9"/>
      <c r="Y308" s="9"/>
    </row>
    <row r="309" spans="1:25" s="7" customFormat="1">
      <c r="A309" s="126">
        <v>306</v>
      </c>
      <c r="B309" s="126" t="s">
        <v>482</v>
      </c>
      <c r="C309" s="56" t="s">
        <v>236</v>
      </c>
      <c r="D309" s="42" t="s">
        <v>479</v>
      </c>
      <c r="E309" s="126">
        <v>14</v>
      </c>
      <c r="F309" s="68">
        <v>41110</v>
      </c>
      <c r="G309" s="126" t="s">
        <v>709</v>
      </c>
      <c r="H309" s="68">
        <v>41092</v>
      </c>
      <c r="I309" s="126"/>
      <c r="J309" s="137" t="str">
        <f t="shared" si="30"/>
        <v>东航石家庄-呼和浩特</v>
      </c>
      <c r="K309" s="124" t="str">
        <f t="shared" si="31"/>
        <v>东航呼和浩特-石家庄</v>
      </c>
      <c r="L309" s="167" t="str">
        <f t="shared" si="32"/>
        <v>石家庄</v>
      </c>
      <c r="M309" s="167" t="str">
        <f t="shared" si="33"/>
        <v>呼和浩特</v>
      </c>
      <c r="N309" s="167" t="str">
        <f t="shared" si="34"/>
        <v/>
      </c>
      <c r="O309" s="167" t="str">
        <f t="shared" si="35"/>
        <v/>
      </c>
      <c r="P309" s="167" t="str">
        <f>IF(ISERROR(OR(IFERROR(VLOOKUP(B309,受限情况!$G$3:$G$30,1,FALSE),0),IFERROR(VLOOKUP(L309,受限情况!$A$3:$A$28,1,FALSE),0),IFERROR(VLOOKUP(M309,受限情况!$A$3:$A$28,1,FALSE),0),IFERROR(VLOOKUP(N309,受限情况!$A$3:$A$28,1,FALSE),0),IFERROR(VLOOKUP(O309,受限情况!$A$3:$A$28,1,FALSE),0))),"受限","不限")</f>
        <v>不限</v>
      </c>
      <c r="Q309" s="122" t="str">
        <f>IFERROR(IF(AND(H309&gt;=VLOOKUP(B309,受限情况!$G$3:$I$28,2,FALSE),H309&lt;=VLOOKUP(B309,受限情况!$G$3:$I$28,3,FALSE))=TRUE,"错误","正确"),"正确")</f>
        <v>正确</v>
      </c>
      <c r="R309" s="124" t="str">
        <f>IF(OR(IFERROR(AND(H309&gt;=VLOOKUP(L309,受限情况!$A$3:$C$28,2,FALSE),H309&lt;=VLOOKUP(L309,受限情况!$A$3:$C$28,3,FALSE)),0),IFERROR(AND(H309&gt;=VLOOKUP(M309,受限情况!$A$3:$C$28,2,FALSE),H309&lt;=VLOOKUP(M309,受限情况!$A$3:$C$28,3,FALSE)),0),IFERROR(AND(H309&gt;=VLOOKUP(N309,受限情况!$A$3:$C$28,2,FALSE),H309&lt;=VLOOKUP(N309,受限情况!$A$3:$C$28,3,FALSE)),0),IFERROR(AND(H309&gt;=VLOOKUP(O309,受限情况!$A$3:$C$28,2,FALSE),H309&lt;=VLOOKUP(O309,受限情况!$A$3:$C$28,3,FALSE)),0))=TRUE,"错误","正确")</f>
        <v>正确</v>
      </c>
      <c r="S309" s="123" t="str">
        <f>IF((IF(ISERROR(VLOOKUP(J309,注销!I:I,1,FALSE)),0,1)+IF(ISERROR(VLOOKUP(J309,注销!J:J,1,FALSE)),0,1))&gt;0,"注销","没有")</f>
        <v>没有</v>
      </c>
      <c r="T309" s="123" t="str">
        <f>IF((IF(ISERROR(VLOOKUP(J309,注销!I:I,1,FALSE)),0,1)+IF(ISERROR(VLOOKUP(J309,注销!J:J,1,FALSE)),0,1))&gt;0,"注销","没有")</f>
        <v>没有</v>
      </c>
      <c r="U309" s="10" t="str">
        <f>IF(IF(ISERROR(VLOOKUP(J309,J$1:J308,1,FALSE)),0,1)+IF(ISERROR(VLOOKUP(J309,K$1:K308,1,FALSE)),0,1),"已有","没有")</f>
        <v>没有</v>
      </c>
      <c r="W309" s="9"/>
      <c r="X309" s="9"/>
      <c r="Y309" s="9"/>
    </row>
    <row r="310" spans="1:25" s="7" customFormat="1">
      <c r="A310" s="126">
        <v>307</v>
      </c>
      <c r="B310" s="126" t="s">
        <v>482</v>
      </c>
      <c r="C310" s="56" t="s">
        <v>1111</v>
      </c>
      <c r="D310" s="42" t="s">
        <v>479</v>
      </c>
      <c r="E310" s="126">
        <v>6</v>
      </c>
      <c r="F310" s="68">
        <v>41100</v>
      </c>
      <c r="G310" s="126" t="s">
        <v>709</v>
      </c>
      <c r="H310" s="68">
        <v>41092</v>
      </c>
      <c r="I310" s="126"/>
      <c r="J310" s="137" t="str">
        <f t="shared" si="30"/>
        <v>东航海拉尔-杭州</v>
      </c>
      <c r="K310" s="124" t="str">
        <f t="shared" si="31"/>
        <v>东航杭州-海拉尔</v>
      </c>
      <c r="L310" s="167" t="str">
        <f t="shared" si="32"/>
        <v>海拉尔</v>
      </c>
      <c r="M310" s="167" t="str">
        <f t="shared" si="33"/>
        <v>杭州</v>
      </c>
      <c r="N310" s="167" t="str">
        <f t="shared" si="34"/>
        <v/>
      </c>
      <c r="O310" s="167" t="str">
        <f t="shared" si="35"/>
        <v/>
      </c>
      <c r="P310" s="167" t="str">
        <f>IF(ISERROR(OR(IFERROR(VLOOKUP(B310,受限情况!$G$3:$G$30,1,FALSE),0),IFERROR(VLOOKUP(L310,受限情况!$A$3:$A$28,1,FALSE),0),IFERROR(VLOOKUP(M310,受限情况!$A$3:$A$28,1,FALSE),0),IFERROR(VLOOKUP(N310,受限情况!$A$3:$A$28,1,FALSE),0),IFERROR(VLOOKUP(O310,受限情况!$A$3:$A$28,1,FALSE),0))),"受限","不限")</f>
        <v>不限</v>
      </c>
      <c r="Q310" s="122" t="str">
        <f>IFERROR(IF(AND(H310&gt;=VLOOKUP(B310,受限情况!$G$3:$I$28,2,FALSE),H310&lt;=VLOOKUP(B310,受限情况!$G$3:$I$28,3,FALSE))=TRUE,"错误","正确"),"正确")</f>
        <v>正确</v>
      </c>
      <c r="R310" s="124" t="str">
        <f>IF(OR(IFERROR(AND(H310&gt;=VLOOKUP(L310,受限情况!$A$3:$C$28,2,FALSE),H310&lt;=VLOOKUP(L310,受限情况!$A$3:$C$28,3,FALSE)),0),IFERROR(AND(H310&gt;=VLOOKUP(M310,受限情况!$A$3:$C$28,2,FALSE),H310&lt;=VLOOKUP(M310,受限情况!$A$3:$C$28,3,FALSE)),0),IFERROR(AND(H310&gt;=VLOOKUP(N310,受限情况!$A$3:$C$28,2,FALSE),H310&lt;=VLOOKUP(N310,受限情况!$A$3:$C$28,3,FALSE)),0),IFERROR(AND(H310&gt;=VLOOKUP(O310,受限情况!$A$3:$C$28,2,FALSE),H310&lt;=VLOOKUP(O310,受限情况!$A$3:$C$28,3,FALSE)),0))=TRUE,"错误","正确")</f>
        <v>正确</v>
      </c>
      <c r="S310" s="123" t="str">
        <f>IF((IF(ISERROR(VLOOKUP(J310,注销!I:I,1,FALSE)),0,1)+IF(ISERROR(VLOOKUP(J310,注销!J:J,1,FALSE)),0,1))&gt;0,"注销","没有")</f>
        <v>没有</v>
      </c>
      <c r="T310" s="123" t="str">
        <f>IF((IF(ISERROR(VLOOKUP(J310,注销!I:I,1,FALSE)),0,1)+IF(ISERROR(VLOOKUP(J310,注销!J:J,1,FALSE)),0,1))&gt;0,"注销","没有")</f>
        <v>没有</v>
      </c>
      <c r="U310" s="10" t="str">
        <f>IF(IF(ISERROR(VLOOKUP(J310,J$1:J309,1,FALSE)),0,1)+IF(ISERROR(VLOOKUP(J310,K$1:K309,1,FALSE)),0,1),"已有","没有")</f>
        <v>没有</v>
      </c>
      <c r="W310" s="9"/>
      <c r="X310" s="9"/>
      <c r="Y310" s="9"/>
    </row>
    <row r="311" spans="1:25" s="7" customFormat="1">
      <c r="A311" s="126">
        <v>308</v>
      </c>
      <c r="B311" s="126" t="s">
        <v>482</v>
      </c>
      <c r="C311" s="56" t="s">
        <v>1387</v>
      </c>
      <c r="D311" s="42" t="s">
        <v>479</v>
      </c>
      <c r="E311" s="126">
        <v>8</v>
      </c>
      <c r="F311" s="68">
        <v>41100</v>
      </c>
      <c r="G311" s="126" t="s">
        <v>709</v>
      </c>
      <c r="H311" s="68">
        <v>41092</v>
      </c>
      <c r="I311" s="126"/>
      <c r="J311" s="137" t="str">
        <f t="shared" si="30"/>
        <v>东航秦皇岛北戴河-杭州</v>
      </c>
      <c r="K311" s="124" t="str">
        <f t="shared" si="31"/>
        <v>东航杭州-秦皇岛北戴河</v>
      </c>
      <c r="L311" s="167" t="str">
        <f t="shared" si="32"/>
        <v>秦皇岛北戴河</v>
      </c>
      <c r="M311" s="167" t="str">
        <f t="shared" si="33"/>
        <v>杭州</v>
      </c>
      <c r="N311" s="167" t="str">
        <f t="shared" si="34"/>
        <v/>
      </c>
      <c r="O311" s="167" t="str">
        <f t="shared" si="35"/>
        <v/>
      </c>
      <c r="P311" s="167" t="str">
        <f>IF(ISERROR(OR(IFERROR(VLOOKUP(B311,受限情况!$G$3:$G$30,1,FALSE),0),IFERROR(VLOOKUP(L311,受限情况!$A$3:$A$28,1,FALSE),0),IFERROR(VLOOKUP(M311,受限情况!$A$3:$A$28,1,FALSE),0),IFERROR(VLOOKUP(N311,受限情况!$A$3:$A$28,1,FALSE),0),IFERROR(VLOOKUP(O311,受限情况!$A$3:$A$28,1,FALSE),0))),"受限","不限")</f>
        <v>不限</v>
      </c>
      <c r="Q311" s="122" t="str">
        <f>IFERROR(IF(AND(H311&gt;=VLOOKUP(B311,受限情况!$G$3:$I$28,2,FALSE),H311&lt;=VLOOKUP(B311,受限情况!$G$3:$I$28,3,FALSE))=TRUE,"错误","正确"),"正确")</f>
        <v>正确</v>
      </c>
      <c r="R311" s="124" t="str">
        <f>IF(OR(IFERROR(AND(H311&gt;=VLOOKUP(L311,受限情况!$A$3:$C$28,2,FALSE),H311&lt;=VLOOKUP(L311,受限情况!$A$3:$C$28,3,FALSE)),0),IFERROR(AND(H311&gt;=VLOOKUP(M311,受限情况!$A$3:$C$28,2,FALSE),H311&lt;=VLOOKUP(M311,受限情况!$A$3:$C$28,3,FALSE)),0),IFERROR(AND(H311&gt;=VLOOKUP(N311,受限情况!$A$3:$C$28,2,FALSE),H311&lt;=VLOOKUP(N311,受限情况!$A$3:$C$28,3,FALSE)),0),IFERROR(AND(H311&gt;=VLOOKUP(O311,受限情况!$A$3:$C$28,2,FALSE),H311&lt;=VLOOKUP(O311,受限情况!$A$3:$C$28,3,FALSE)),0))=TRUE,"错误","正确")</f>
        <v>正确</v>
      </c>
      <c r="S311" s="123" t="str">
        <f>IF((IF(ISERROR(VLOOKUP(J311,注销!I:I,1,FALSE)),0,1)+IF(ISERROR(VLOOKUP(J311,注销!J:J,1,FALSE)),0,1))&gt;0,"注销","没有")</f>
        <v>没有</v>
      </c>
      <c r="T311" s="123" t="str">
        <f>IF((IF(ISERROR(VLOOKUP(J311,注销!I:I,1,FALSE)),0,1)+IF(ISERROR(VLOOKUP(J311,注销!J:J,1,FALSE)),0,1))&gt;0,"注销","没有")</f>
        <v>没有</v>
      </c>
      <c r="U311" s="10" t="str">
        <f>IF(IF(ISERROR(VLOOKUP(J311,J$1:J310,1,FALSE)),0,1)+IF(ISERROR(VLOOKUP(J311,K$1:K310,1,FALSE)),0,1),"已有","没有")</f>
        <v>已有</v>
      </c>
      <c r="W311" s="9"/>
      <c r="X311" s="9"/>
      <c r="Y311" s="9"/>
    </row>
    <row r="312" spans="1:25" s="7" customFormat="1">
      <c r="A312" s="126">
        <v>309</v>
      </c>
      <c r="B312" s="126" t="s">
        <v>1324</v>
      </c>
      <c r="C312" s="56" t="s">
        <v>1011</v>
      </c>
      <c r="D312" s="42" t="s">
        <v>479</v>
      </c>
      <c r="E312" s="126">
        <v>8</v>
      </c>
      <c r="F312" s="68">
        <v>41092</v>
      </c>
      <c r="G312" s="126" t="s">
        <v>710</v>
      </c>
      <c r="H312" s="68">
        <v>41092</v>
      </c>
      <c r="I312" s="126"/>
      <c r="J312" s="137" t="str">
        <f t="shared" si="30"/>
        <v>天津呼和浩特-银川-兰州</v>
      </c>
      <c r="K312" s="124" t="str">
        <f t="shared" si="31"/>
        <v>天津兰州-银川-呼和浩特</v>
      </c>
      <c r="L312" s="167" t="str">
        <f t="shared" si="32"/>
        <v>呼和浩特</v>
      </c>
      <c r="M312" s="167" t="str">
        <f t="shared" si="33"/>
        <v>银川</v>
      </c>
      <c r="N312" s="167" t="str">
        <f t="shared" si="34"/>
        <v>兰州</v>
      </c>
      <c r="O312" s="167" t="str">
        <f t="shared" si="35"/>
        <v/>
      </c>
      <c r="P312" s="167" t="str">
        <f>IF(ISERROR(OR(IFERROR(VLOOKUP(B312,受限情况!$G$3:$G$30,1,FALSE),0),IFERROR(VLOOKUP(L312,受限情况!$A$3:$A$28,1,FALSE),0),IFERROR(VLOOKUP(M312,受限情况!$A$3:$A$28,1,FALSE),0),IFERROR(VLOOKUP(N312,受限情况!$A$3:$A$28,1,FALSE),0),IFERROR(VLOOKUP(O312,受限情况!$A$3:$A$28,1,FALSE),0))),"受限","不限")</f>
        <v>不限</v>
      </c>
      <c r="Q312" s="122" t="str">
        <f>IFERROR(IF(AND(H312&gt;=VLOOKUP(B312,受限情况!$G$3:$I$28,2,FALSE),H312&lt;=VLOOKUP(B312,受限情况!$G$3:$I$28,3,FALSE))=TRUE,"错误","正确"),"正确")</f>
        <v>正确</v>
      </c>
      <c r="R312" s="124" t="str">
        <f>IF(OR(IFERROR(AND(H312&gt;=VLOOKUP(L312,受限情况!$A$3:$C$28,2,FALSE),H312&lt;=VLOOKUP(L312,受限情况!$A$3:$C$28,3,FALSE)),0),IFERROR(AND(H312&gt;=VLOOKUP(M312,受限情况!$A$3:$C$28,2,FALSE),H312&lt;=VLOOKUP(M312,受限情况!$A$3:$C$28,3,FALSE)),0),IFERROR(AND(H312&gt;=VLOOKUP(N312,受限情况!$A$3:$C$28,2,FALSE),H312&lt;=VLOOKUP(N312,受限情况!$A$3:$C$28,3,FALSE)),0),IFERROR(AND(H312&gt;=VLOOKUP(O312,受限情况!$A$3:$C$28,2,FALSE),H312&lt;=VLOOKUP(O312,受限情况!$A$3:$C$28,3,FALSE)),0))=TRUE,"错误","正确")</f>
        <v>正确</v>
      </c>
      <c r="S312" s="123" t="str">
        <f>IF((IF(ISERROR(VLOOKUP(J312,注销!I:I,1,FALSE)),0,1)+IF(ISERROR(VLOOKUP(J312,注销!J:J,1,FALSE)),0,1))&gt;0,"注销","没有")</f>
        <v>注销</v>
      </c>
      <c r="T312" s="123" t="str">
        <f>IF((IF(ISERROR(VLOOKUP(J312,注销!I:I,1,FALSE)),0,1)+IF(ISERROR(VLOOKUP(J312,注销!J:J,1,FALSE)),0,1))&gt;0,"注销","没有")</f>
        <v>注销</v>
      </c>
      <c r="U312" s="10" t="str">
        <f>IF(IF(ISERROR(VLOOKUP(J312,J$1:J311,1,FALSE)),0,1)+IF(ISERROR(VLOOKUP(J312,K$1:K311,1,FALSE)),0,1),"已有","没有")</f>
        <v>已有</v>
      </c>
      <c r="W312" s="9"/>
      <c r="X312" s="9"/>
      <c r="Y312" s="9"/>
    </row>
    <row r="313" spans="1:25" s="7" customFormat="1">
      <c r="A313" s="126">
        <v>310</v>
      </c>
      <c r="B313" s="126" t="s">
        <v>1324</v>
      </c>
      <c r="C313" s="56" t="s">
        <v>521</v>
      </c>
      <c r="D313" s="42" t="s">
        <v>479</v>
      </c>
      <c r="E313" s="126">
        <v>14</v>
      </c>
      <c r="F313" s="68">
        <v>41091</v>
      </c>
      <c r="G313" s="126" t="s">
        <v>710</v>
      </c>
      <c r="H313" s="68">
        <v>41092</v>
      </c>
      <c r="I313" s="126"/>
      <c r="J313" s="137" t="str">
        <f t="shared" si="30"/>
        <v>天津天津-海拉尔</v>
      </c>
      <c r="K313" s="124" t="str">
        <f t="shared" si="31"/>
        <v>天津海拉尔-天津</v>
      </c>
      <c r="L313" s="167" t="str">
        <f t="shared" si="32"/>
        <v>天津</v>
      </c>
      <c r="M313" s="167" t="str">
        <f t="shared" si="33"/>
        <v>海拉尔</v>
      </c>
      <c r="N313" s="167" t="str">
        <f t="shared" si="34"/>
        <v/>
      </c>
      <c r="O313" s="167" t="str">
        <f t="shared" si="35"/>
        <v/>
      </c>
      <c r="P313" s="167" t="str">
        <f>IF(ISERROR(OR(IFERROR(VLOOKUP(B313,受限情况!$G$3:$G$30,1,FALSE),0),IFERROR(VLOOKUP(L313,受限情况!$A$3:$A$28,1,FALSE),0),IFERROR(VLOOKUP(M313,受限情况!$A$3:$A$28,1,FALSE),0),IFERROR(VLOOKUP(N313,受限情况!$A$3:$A$28,1,FALSE),0),IFERROR(VLOOKUP(O313,受限情况!$A$3:$A$28,1,FALSE),0))),"受限","不限")</f>
        <v>不限</v>
      </c>
      <c r="Q313" s="122" t="str">
        <f>IFERROR(IF(AND(H313&gt;=VLOOKUP(B313,受限情况!$G$3:$I$28,2,FALSE),H313&lt;=VLOOKUP(B313,受限情况!$G$3:$I$28,3,FALSE))=TRUE,"错误","正确"),"正确")</f>
        <v>正确</v>
      </c>
      <c r="R313" s="124" t="str">
        <f>IF(OR(IFERROR(AND(H313&gt;=VLOOKUP(L313,受限情况!$A$3:$C$28,2,FALSE),H313&lt;=VLOOKUP(L313,受限情况!$A$3:$C$28,3,FALSE)),0),IFERROR(AND(H313&gt;=VLOOKUP(M313,受限情况!$A$3:$C$28,2,FALSE),H313&lt;=VLOOKUP(M313,受限情况!$A$3:$C$28,3,FALSE)),0),IFERROR(AND(H313&gt;=VLOOKUP(N313,受限情况!$A$3:$C$28,2,FALSE),H313&lt;=VLOOKUP(N313,受限情况!$A$3:$C$28,3,FALSE)),0),IFERROR(AND(H313&gt;=VLOOKUP(O313,受限情况!$A$3:$C$28,2,FALSE),H313&lt;=VLOOKUP(O313,受限情况!$A$3:$C$28,3,FALSE)),0))=TRUE,"错误","正确")</f>
        <v>正确</v>
      </c>
      <c r="S313" s="123" t="str">
        <f>IF((IF(ISERROR(VLOOKUP(J313,注销!I:I,1,FALSE)),0,1)+IF(ISERROR(VLOOKUP(J313,注销!J:J,1,FALSE)),0,1))&gt;0,"注销","没有")</f>
        <v>注销</v>
      </c>
      <c r="T313" s="123" t="str">
        <f>IF((IF(ISERROR(VLOOKUP(J313,注销!I:I,1,FALSE)),0,1)+IF(ISERROR(VLOOKUP(J313,注销!J:J,1,FALSE)),0,1))&gt;0,"注销","没有")</f>
        <v>注销</v>
      </c>
      <c r="U313" s="10" t="str">
        <f>IF(IF(ISERROR(VLOOKUP(J313,J$1:J312,1,FALSE)),0,1)+IF(ISERROR(VLOOKUP(J313,K$1:K312,1,FALSE)),0,1),"已有","没有")</f>
        <v>已有</v>
      </c>
      <c r="W313" s="9"/>
      <c r="X313" s="9"/>
      <c r="Y313" s="9"/>
    </row>
    <row r="314" spans="1:25" s="7" customFormat="1">
      <c r="A314" s="126">
        <v>311</v>
      </c>
      <c r="B314" s="126" t="s">
        <v>1324</v>
      </c>
      <c r="C314" s="56" t="s">
        <v>994</v>
      </c>
      <c r="D314" s="42" t="s">
        <v>479</v>
      </c>
      <c r="E314" s="126">
        <v>14</v>
      </c>
      <c r="F314" s="68">
        <v>41096</v>
      </c>
      <c r="G314" s="126" t="s">
        <v>710</v>
      </c>
      <c r="H314" s="68">
        <v>41092</v>
      </c>
      <c r="I314" s="126"/>
      <c r="J314" s="137" t="str">
        <f t="shared" si="30"/>
        <v>天津呼和浩特-海拉尔-哈尔滨</v>
      </c>
      <c r="K314" s="124" t="str">
        <f t="shared" si="31"/>
        <v>天津哈尔滨-海拉尔-呼和浩特</v>
      </c>
      <c r="L314" s="167" t="str">
        <f t="shared" si="32"/>
        <v>呼和浩特</v>
      </c>
      <c r="M314" s="167" t="str">
        <f t="shared" si="33"/>
        <v>海拉尔</v>
      </c>
      <c r="N314" s="167" t="str">
        <f t="shared" si="34"/>
        <v>哈尔滨</v>
      </c>
      <c r="O314" s="167" t="str">
        <f t="shared" si="35"/>
        <v/>
      </c>
      <c r="P314" s="167" t="str">
        <f>IF(ISERROR(OR(IFERROR(VLOOKUP(B314,受限情况!$G$3:$G$30,1,FALSE),0),IFERROR(VLOOKUP(L314,受限情况!$A$3:$A$28,1,FALSE),0),IFERROR(VLOOKUP(M314,受限情况!$A$3:$A$28,1,FALSE),0),IFERROR(VLOOKUP(N314,受限情况!$A$3:$A$28,1,FALSE),0),IFERROR(VLOOKUP(O314,受限情况!$A$3:$A$28,1,FALSE),0))),"受限","不限")</f>
        <v>不限</v>
      </c>
      <c r="Q314" s="122" t="str">
        <f>IFERROR(IF(AND(H314&gt;=VLOOKUP(B314,受限情况!$G$3:$I$28,2,FALSE),H314&lt;=VLOOKUP(B314,受限情况!$G$3:$I$28,3,FALSE))=TRUE,"错误","正确"),"正确")</f>
        <v>正确</v>
      </c>
      <c r="R314" s="124" t="str">
        <f>IF(OR(IFERROR(AND(H314&gt;=VLOOKUP(L314,受限情况!$A$3:$C$28,2,FALSE),H314&lt;=VLOOKUP(L314,受限情况!$A$3:$C$28,3,FALSE)),0),IFERROR(AND(H314&gt;=VLOOKUP(M314,受限情况!$A$3:$C$28,2,FALSE),H314&lt;=VLOOKUP(M314,受限情况!$A$3:$C$28,3,FALSE)),0),IFERROR(AND(H314&gt;=VLOOKUP(N314,受限情况!$A$3:$C$28,2,FALSE),H314&lt;=VLOOKUP(N314,受限情况!$A$3:$C$28,3,FALSE)),0),IFERROR(AND(H314&gt;=VLOOKUP(O314,受限情况!$A$3:$C$28,2,FALSE),H314&lt;=VLOOKUP(O314,受限情况!$A$3:$C$28,3,FALSE)),0))=TRUE,"错误","正确")</f>
        <v>正确</v>
      </c>
      <c r="S314" s="123" t="str">
        <f>IF((IF(ISERROR(VLOOKUP(J314,注销!I:I,1,FALSE)),0,1)+IF(ISERROR(VLOOKUP(J314,注销!J:J,1,FALSE)),0,1))&gt;0,"注销","没有")</f>
        <v>注销</v>
      </c>
      <c r="T314" s="123" t="str">
        <f>IF((IF(ISERROR(VLOOKUP(J314,注销!I:I,1,FALSE)),0,1)+IF(ISERROR(VLOOKUP(J314,注销!J:J,1,FALSE)),0,1))&gt;0,"注销","没有")</f>
        <v>注销</v>
      </c>
      <c r="U314" s="10" t="str">
        <f>IF(IF(ISERROR(VLOOKUP(J314,J$1:J313,1,FALSE)),0,1)+IF(ISERROR(VLOOKUP(J314,K$1:K313,1,FALSE)),0,1),"已有","没有")</f>
        <v>没有</v>
      </c>
      <c r="W314" s="9"/>
      <c r="X314" s="9"/>
      <c r="Y314" s="9"/>
    </row>
    <row r="315" spans="1:25" s="7" customFormat="1">
      <c r="A315" s="126">
        <v>312</v>
      </c>
      <c r="B315" s="126" t="s">
        <v>1324</v>
      </c>
      <c r="C315" s="56" t="s">
        <v>51</v>
      </c>
      <c r="D315" s="42" t="s">
        <v>479</v>
      </c>
      <c r="E315" s="126">
        <v>14</v>
      </c>
      <c r="F315" s="68">
        <v>41098</v>
      </c>
      <c r="G315" s="126" t="s">
        <v>710</v>
      </c>
      <c r="H315" s="68">
        <v>41092</v>
      </c>
      <c r="I315" s="126"/>
      <c r="J315" s="137" t="str">
        <f t="shared" si="30"/>
        <v>天津呼和浩特-哈尔滨-漠河</v>
      </c>
      <c r="K315" s="124" t="str">
        <f t="shared" si="31"/>
        <v>天津漠河-哈尔滨-呼和浩特</v>
      </c>
      <c r="L315" s="167" t="str">
        <f t="shared" si="32"/>
        <v>呼和浩特</v>
      </c>
      <c r="M315" s="167" t="str">
        <f t="shared" si="33"/>
        <v>哈尔滨</v>
      </c>
      <c r="N315" s="167" t="str">
        <f t="shared" si="34"/>
        <v>漠河</v>
      </c>
      <c r="O315" s="167" t="str">
        <f t="shared" si="35"/>
        <v/>
      </c>
      <c r="P315" s="167" t="str">
        <f>IF(ISERROR(OR(IFERROR(VLOOKUP(B315,受限情况!$G$3:$G$30,1,FALSE),0),IFERROR(VLOOKUP(L315,受限情况!$A$3:$A$28,1,FALSE),0),IFERROR(VLOOKUP(M315,受限情况!$A$3:$A$28,1,FALSE),0),IFERROR(VLOOKUP(N315,受限情况!$A$3:$A$28,1,FALSE),0),IFERROR(VLOOKUP(O315,受限情况!$A$3:$A$28,1,FALSE),0))),"受限","不限")</f>
        <v>不限</v>
      </c>
      <c r="Q315" s="122" t="str">
        <f>IFERROR(IF(AND(H315&gt;=VLOOKUP(B315,受限情况!$G$3:$I$28,2,FALSE),H315&lt;=VLOOKUP(B315,受限情况!$G$3:$I$28,3,FALSE))=TRUE,"错误","正确"),"正确")</f>
        <v>正确</v>
      </c>
      <c r="R315" s="124" t="str">
        <f>IF(OR(IFERROR(AND(H315&gt;=VLOOKUP(L315,受限情况!$A$3:$C$28,2,FALSE),H315&lt;=VLOOKUP(L315,受限情况!$A$3:$C$28,3,FALSE)),0),IFERROR(AND(H315&gt;=VLOOKUP(M315,受限情况!$A$3:$C$28,2,FALSE),H315&lt;=VLOOKUP(M315,受限情况!$A$3:$C$28,3,FALSE)),0),IFERROR(AND(H315&gt;=VLOOKUP(N315,受限情况!$A$3:$C$28,2,FALSE),H315&lt;=VLOOKUP(N315,受限情况!$A$3:$C$28,3,FALSE)),0),IFERROR(AND(H315&gt;=VLOOKUP(O315,受限情况!$A$3:$C$28,2,FALSE),H315&lt;=VLOOKUP(O315,受限情况!$A$3:$C$28,3,FALSE)),0))=TRUE,"错误","正确")</f>
        <v>正确</v>
      </c>
      <c r="S315" s="123" t="str">
        <f>IF((IF(ISERROR(VLOOKUP(J315,注销!I:I,1,FALSE)),0,1)+IF(ISERROR(VLOOKUP(J315,注销!J:J,1,FALSE)),0,1))&gt;0,"注销","没有")</f>
        <v>注销</v>
      </c>
      <c r="T315" s="123" t="str">
        <f>IF((IF(ISERROR(VLOOKUP(J315,注销!I:I,1,FALSE)),0,1)+IF(ISERROR(VLOOKUP(J315,注销!J:J,1,FALSE)),0,1))&gt;0,"注销","没有")</f>
        <v>注销</v>
      </c>
      <c r="U315" s="10" t="str">
        <f>IF(IF(ISERROR(VLOOKUP(J315,J$1:J314,1,FALSE)),0,1)+IF(ISERROR(VLOOKUP(J315,K$1:K314,1,FALSE)),0,1),"已有","没有")</f>
        <v>没有</v>
      </c>
      <c r="W315" s="9"/>
      <c r="X315" s="9"/>
      <c r="Y315" s="9"/>
    </row>
    <row r="316" spans="1:25" s="7" customFormat="1">
      <c r="A316" s="126">
        <v>313</v>
      </c>
      <c r="B316" s="126" t="s">
        <v>1324</v>
      </c>
      <c r="C316" s="56" t="s">
        <v>1112</v>
      </c>
      <c r="D316" s="42" t="s">
        <v>479</v>
      </c>
      <c r="E316" s="126">
        <v>14</v>
      </c>
      <c r="F316" s="68">
        <v>41091</v>
      </c>
      <c r="G316" s="126" t="s">
        <v>710</v>
      </c>
      <c r="H316" s="68">
        <v>41092</v>
      </c>
      <c r="I316" s="126"/>
      <c r="J316" s="137" t="str">
        <f t="shared" si="30"/>
        <v>天津呼和浩特-二连浩特-锡林浩特</v>
      </c>
      <c r="K316" s="124" t="str">
        <f t="shared" si="31"/>
        <v>天津锡林浩特-二连浩特-呼和浩特</v>
      </c>
      <c r="L316" s="167" t="str">
        <f t="shared" si="32"/>
        <v>呼和浩特</v>
      </c>
      <c r="M316" s="167" t="str">
        <f t="shared" si="33"/>
        <v>二连浩特</v>
      </c>
      <c r="N316" s="167" t="str">
        <f t="shared" si="34"/>
        <v>锡林浩特</v>
      </c>
      <c r="O316" s="167" t="str">
        <f t="shared" si="35"/>
        <v/>
      </c>
      <c r="P316" s="167" t="str">
        <f>IF(ISERROR(OR(IFERROR(VLOOKUP(B316,受限情况!$G$3:$G$30,1,FALSE),0),IFERROR(VLOOKUP(L316,受限情况!$A$3:$A$28,1,FALSE),0),IFERROR(VLOOKUP(M316,受限情况!$A$3:$A$28,1,FALSE),0),IFERROR(VLOOKUP(N316,受限情况!$A$3:$A$28,1,FALSE),0),IFERROR(VLOOKUP(O316,受限情况!$A$3:$A$28,1,FALSE),0))),"受限","不限")</f>
        <v>不限</v>
      </c>
      <c r="Q316" s="122" t="str">
        <f>IFERROR(IF(AND(H316&gt;=VLOOKUP(B316,受限情况!$G$3:$I$28,2,FALSE),H316&lt;=VLOOKUP(B316,受限情况!$G$3:$I$28,3,FALSE))=TRUE,"错误","正确"),"正确")</f>
        <v>正确</v>
      </c>
      <c r="R316" s="124" t="str">
        <f>IF(OR(IFERROR(AND(H316&gt;=VLOOKUP(L316,受限情况!$A$3:$C$28,2,FALSE),H316&lt;=VLOOKUP(L316,受限情况!$A$3:$C$28,3,FALSE)),0),IFERROR(AND(H316&gt;=VLOOKUP(M316,受限情况!$A$3:$C$28,2,FALSE),H316&lt;=VLOOKUP(M316,受限情况!$A$3:$C$28,3,FALSE)),0),IFERROR(AND(H316&gt;=VLOOKUP(N316,受限情况!$A$3:$C$28,2,FALSE),H316&lt;=VLOOKUP(N316,受限情况!$A$3:$C$28,3,FALSE)),0),IFERROR(AND(H316&gt;=VLOOKUP(O316,受限情况!$A$3:$C$28,2,FALSE),H316&lt;=VLOOKUP(O316,受限情况!$A$3:$C$28,3,FALSE)),0))=TRUE,"错误","正确")</f>
        <v>正确</v>
      </c>
      <c r="S316" s="123" t="str">
        <f>IF((IF(ISERROR(VLOOKUP(J316,注销!I:I,1,FALSE)),0,1)+IF(ISERROR(VLOOKUP(J316,注销!J:J,1,FALSE)),0,1))&gt;0,"注销","没有")</f>
        <v>注销</v>
      </c>
      <c r="T316" s="123" t="str">
        <f>IF((IF(ISERROR(VLOOKUP(J316,注销!I:I,1,FALSE)),0,1)+IF(ISERROR(VLOOKUP(J316,注销!J:J,1,FALSE)),0,1))&gt;0,"注销","没有")</f>
        <v>注销</v>
      </c>
      <c r="U316" s="10" t="str">
        <f>IF(IF(ISERROR(VLOOKUP(J316,J$1:J315,1,FALSE)),0,1)+IF(ISERROR(VLOOKUP(J316,K$1:K315,1,FALSE)),0,1),"已有","没有")</f>
        <v>没有</v>
      </c>
      <c r="W316" s="9"/>
      <c r="X316" s="9"/>
      <c r="Y316" s="9"/>
    </row>
    <row r="317" spans="1:25" s="7" customFormat="1">
      <c r="A317" s="126">
        <v>314</v>
      </c>
      <c r="B317" s="126" t="s">
        <v>482</v>
      </c>
      <c r="C317" s="56" t="s">
        <v>458</v>
      </c>
      <c r="D317" s="42" t="s">
        <v>479</v>
      </c>
      <c r="E317" s="126">
        <v>8</v>
      </c>
      <c r="F317" s="68">
        <v>41105</v>
      </c>
      <c r="G317" s="126" t="s">
        <v>711</v>
      </c>
      <c r="H317" s="68">
        <v>41095</v>
      </c>
      <c r="I317" s="126"/>
      <c r="J317" s="137" t="str">
        <f t="shared" si="30"/>
        <v>东航通辽-济南</v>
      </c>
      <c r="K317" s="124" t="str">
        <f t="shared" si="31"/>
        <v>东航济南-通辽</v>
      </c>
      <c r="L317" s="167" t="str">
        <f t="shared" si="32"/>
        <v>通辽</v>
      </c>
      <c r="M317" s="167" t="str">
        <f t="shared" si="33"/>
        <v>济南</v>
      </c>
      <c r="N317" s="167" t="str">
        <f t="shared" si="34"/>
        <v/>
      </c>
      <c r="O317" s="167" t="str">
        <f t="shared" si="35"/>
        <v/>
      </c>
      <c r="P317" s="167" t="str">
        <f>IF(ISERROR(OR(IFERROR(VLOOKUP(B317,受限情况!$G$3:$G$30,1,FALSE),0),IFERROR(VLOOKUP(L317,受限情况!$A$3:$A$28,1,FALSE),0),IFERROR(VLOOKUP(M317,受限情况!$A$3:$A$28,1,FALSE),0),IFERROR(VLOOKUP(N317,受限情况!$A$3:$A$28,1,FALSE),0),IFERROR(VLOOKUP(O317,受限情况!$A$3:$A$28,1,FALSE),0))),"受限","不限")</f>
        <v>不限</v>
      </c>
      <c r="Q317" s="122" t="str">
        <f>IFERROR(IF(AND(H317&gt;=VLOOKUP(B317,受限情况!$G$3:$I$28,2,FALSE),H317&lt;=VLOOKUP(B317,受限情况!$G$3:$I$28,3,FALSE))=TRUE,"错误","正确"),"正确")</f>
        <v>正确</v>
      </c>
      <c r="R317" s="124" t="str">
        <f>IF(OR(IFERROR(AND(H317&gt;=VLOOKUP(L317,受限情况!$A$3:$C$28,2,FALSE),H317&lt;=VLOOKUP(L317,受限情况!$A$3:$C$28,3,FALSE)),0),IFERROR(AND(H317&gt;=VLOOKUP(M317,受限情况!$A$3:$C$28,2,FALSE),H317&lt;=VLOOKUP(M317,受限情况!$A$3:$C$28,3,FALSE)),0),IFERROR(AND(H317&gt;=VLOOKUP(N317,受限情况!$A$3:$C$28,2,FALSE),H317&lt;=VLOOKUP(N317,受限情况!$A$3:$C$28,3,FALSE)),0),IFERROR(AND(H317&gt;=VLOOKUP(O317,受限情况!$A$3:$C$28,2,FALSE),H317&lt;=VLOOKUP(O317,受限情况!$A$3:$C$28,3,FALSE)),0))=TRUE,"错误","正确")</f>
        <v>正确</v>
      </c>
      <c r="S317" s="123" t="str">
        <f>IF((IF(ISERROR(VLOOKUP(J317,注销!I:I,1,FALSE)),0,1)+IF(ISERROR(VLOOKUP(J317,注销!J:J,1,FALSE)),0,1))&gt;0,"注销","没有")</f>
        <v>没有</v>
      </c>
      <c r="T317" s="123" t="str">
        <f>IF((IF(ISERROR(VLOOKUP(J317,注销!I:I,1,FALSE)),0,1)+IF(ISERROR(VLOOKUP(J317,注销!J:J,1,FALSE)),0,1))&gt;0,"注销","没有")</f>
        <v>没有</v>
      </c>
      <c r="U317" s="10" t="str">
        <f>IF(IF(ISERROR(VLOOKUP(J317,J$1:J316,1,FALSE)),0,1)+IF(ISERROR(VLOOKUP(J317,K$1:K316,1,FALSE)),0,1),"已有","没有")</f>
        <v>没有</v>
      </c>
      <c r="W317" s="9"/>
      <c r="X317" s="9"/>
      <c r="Y317" s="9"/>
    </row>
    <row r="318" spans="1:25" s="7" customFormat="1">
      <c r="A318" s="126">
        <v>315</v>
      </c>
      <c r="B318" s="126" t="s">
        <v>482</v>
      </c>
      <c r="C318" s="56" t="s">
        <v>95</v>
      </c>
      <c r="D318" s="42" t="s">
        <v>479</v>
      </c>
      <c r="E318" s="126">
        <v>4</v>
      </c>
      <c r="F318" s="68">
        <v>41102</v>
      </c>
      <c r="G318" s="126" t="s">
        <v>711</v>
      </c>
      <c r="H318" s="68">
        <v>41095</v>
      </c>
      <c r="I318" s="126"/>
      <c r="J318" s="137" t="str">
        <f t="shared" si="30"/>
        <v>东航石家庄-兰州</v>
      </c>
      <c r="K318" s="124" t="str">
        <f t="shared" si="31"/>
        <v>东航兰州-石家庄</v>
      </c>
      <c r="L318" s="167" t="str">
        <f t="shared" si="32"/>
        <v>石家庄</v>
      </c>
      <c r="M318" s="167" t="str">
        <f t="shared" si="33"/>
        <v>兰州</v>
      </c>
      <c r="N318" s="167" t="str">
        <f t="shared" si="34"/>
        <v/>
      </c>
      <c r="O318" s="167" t="str">
        <f t="shared" si="35"/>
        <v/>
      </c>
      <c r="P318" s="167" t="str">
        <f>IF(ISERROR(OR(IFERROR(VLOOKUP(B318,受限情况!$G$3:$G$30,1,FALSE),0),IFERROR(VLOOKUP(L318,受限情况!$A$3:$A$28,1,FALSE),0),IFERROR(VLOOKUP(M318,受限情况!$A$3:$A$28,1,FALSE),0),IFERROR(VLOOKUP(N318,受限情况!$A$3:$A$28,1,FALSE),0),IFERROR(VLOOKUP(O318,受限情况!$A$3:$A$28,1,FALSE),0))),"受限","不限")</f>
        <v>不限</v>
      </c>
      <c r="Q318" s="122" t="str">
        <f>IFERROR(IF(AND(H318&gt;=VLOOKUP(B318,受限情况!$G$3:$I$28,2,FALSE),H318&lt;=VLOOKUP(B318,受限情况!$G$3:$I$28,3,FALSE))=TRUE,"错误","正确"),"正确")</f>
        <v>正确</v>
      </c>
      <c r="R318" s="124" t="str">
        <f>IF(OR(IFERROR(AND(H318&gt;=VLOOKUP(L318,受限情况!$A$3:$C$28,2,FALSE),H318&lt;=VLOOKUP(L318,受限情况!$A$3:$C$28,3,FALSE)),0),IFERROR(AND(H318&gt;=VLOOKUP(M318,受限情况!$A$3:$C$28,2,FALSE),H318&lt;=VLOOKUP(M318,受限情况!$A$3:$C$28,3,FALSE)),0),IFERROR(AND(H318&gt;=VLOOKUP(N318,受限情况!$A$3:$C$28,2,FALSE),H318&lt;=VLOOKUP(N318,受限情况!$A$3:$C$28,3,FALSE)),0),IFERROR(AND(H318&gt;=VLOOKUP(O318,受限情况!$A$3:$C$28,2,FALSE),H318&lt;=VLOOKUP(O318,受限情况!$A$3:$C$28,3,FALSE)),0))=TRUE,"错误","正确")</f>
        <v>正确</v>
      </c>
      <c r="S318" s="123" t="str">
        <f>IF((IF(ISERROR(VLOOKUP(J318,注销!I:I,1,FALSE)),0,1)+IF(ISERROR(VLOOKUP(J318,注销!J:J,1,FALSE)),0,1))&gt;0,"注销","没有")</f>
        <v>没有</v>
      </c>
      <c r="T318" s="123" t="str">
        <f>IF((IF(ISERROR(VLOOKUP(J318,注销!I:I,1,FALSE)),0,1)+IF(ISERROR(VLOOKUP(J318,注销!J:J,1,FALSE)),0,1))&gt;0,"注销","没有")</f>
        <v>没有</v>
      </c>
      <c r="U318" s="10" t="str">
        <f>IF(IF(ISERROR(VLOOKUP(J318,J$1:J317,1,FALSE)),0,1)+IF(ISERROR(VLOOKUP(J318,K$1:K317,1,FALSE)),0,1),"已有","没有")</f>
        <v>没有</v>
      </c>
      <c r="W318" s="9"/>
      <c r="X318" s="9"/>
      <c r="Y318" s="9"/>
    </row>
    <row r="319" spans="1:25" s="7" customFormat="1">
      <c r="A319" s="126">
        <v>316</v>
      </c>
      <c r="B319" s="126" t="s">
        <v>482</v>
      </c>
      <c r="C319" s="56" t="s">
        <v>59</v>
      </c>
      <c r="D319" s="42" t="s">
        <v>479</v>
      </c>
      <c r="E319" s="126">
        <v>4</v>
      </c>
      <c r="F319" s="68">
        <v>41102</v>
      </c>
      <c r="G319" s="126" t="s">
        <v>711</v>
      </c>
      <c r="H319" s="68">
        <v>41095</v>
      </c>
      <c r="I319" s="126"/>
      <c r="J319" s="137" t="str">
        <f t="shared" si="30"/>
        <v>东航石家庄-银川</v>
      </c>
      <c r="K319" s="124" t="str">
        <f t="shared" si="31"/>
        <v>东航银川-石家庄</v>
      </c>
      <c r="L319" s="167" t="str">
        <f t="shared" si="32"/>
        <v>石家庄</v>
      </c>
      <c r="M319" s="167" t="str">
        <f t="shared" si="33"/>
        <v>银川</v>
      </c>
      <c r="N319" s="167" t="str">
        <f t="shared" si="34"/>
        <v/>
      </c>
      <c r="O319" s="167" t="str">
        <f t="shared" si="35"/>
        <v/>
      </c>
      <c r="P319" s="167" t="str">
        <f>IF(ISERROR(OR(IFERROR(VLOOKUP(B319,受限情况!$G$3:$G$30,1,FALSE),0),IFERROR(VLOOKUP(L319,受限情况!$A$3:$A$28,1,FALSE),0),IFERROR(VLOOKUP(M319,受限情况!$A$3:$A$28,1,FALSE),0),IFERROR(VLOOKUP(N319,受限情况!$A$3:$A$28,1,FALSE),0),IFERROR(VLOOKUP(O319,受限情况!$A$3:$A$28,1,FALSE),0))),"受限","不限")</f>
        <v>不限</v>
      </c>
      <c r="Q319" s="122" t="str">
        <f>IFERROR(IF(AND(H319&gt;=VLOOKUP(B319,受限情况!$G$3:$I$28,2,FALSE),H319&lt;=VLOOKUP(B319,受限情况!$G$3:$I$28,3,FALSE))=TRUE,"错误","正确"),"正确")</f>
        <v>正确</v>
      </c>
      <c r="R319" s="124" t="str">
        <f>IF(OR(IFERROR(AND(H319&gt;=VLOOKUP(L319,受限情况!$A$3:$C$28,2,FALSE),H319&lt;=VLOOKUP(L319,受限情况!$A$3:$C$28,3,FALSE)),0),IFERROR(AND(H319&gt;=VLOOKUP(M319,受限情况!$A$3:$C$28,2,FALSE),H319&lt;=VLOOKUP(M319,受限情况!$A$3:$C$28,3,FALSE)),0),IFERROR(AND(H319&gt;=VLOOKUP(N319,受限情况!$A$3:$C$28,2,FALSE),H319&lt;=VLOOKUP(N319,受限情况!$A$3:$C$28,3,FALSE)),0),IFERROR(AND(H319&gt;=VLOOKUP(O319,受限情况!$A$3:$C$28,2,FALSE),H319&lt;=VLOOKUP(O319,受限情况!$A$3:$C$28,3,FALSE)),0))=TRUE,"错误","正确")</f>
        <v>正确</v>
      </c>
      <c r="S319" s="123" t="str">
        <f>IF((IF(ISERROR(VLOOKUP(J319,注销!I:I,1,FALSE)),0,1)+IF(ISERROR(VLOOKUP(J319,注销!J:J,1,FALSE)),0,1))&gt;0,"注销","没有")</f>
        <v>注销</v>
      </c>
      <c r="T319" s="123" t="str">
        <f>IF((IF(ISERROR(VLOOKUP(J319,注销!I:I,1,FALSE)),0,1)+IF(ISERROR(VLOOKUP(J319,注销!J:J,1,FALSE)),0,1))&gt;0,"注销","没有")</f>
        <v>注销</v>
      </c>
      <c r="U319" s="10" t="str">
        <f>IF(IF(ISERROR(VLOOKUP(J319,J$1:J318,1,FALSE)),0,1)+IF(ISERROR(VLOOKUP(J319,K$1:K318,1,FALSE)),0,1),"已有","没有")</f>
        <v>没有</v>
      </c>
      <c r="W319" s="9"/>
      <c r="X319" s="9"/>
      <c r="Y319" s="9"/>
    </row>
    <row r="320" spans="1:25" s="7" customFormat="1">
      <c r="A320" s="126">
        <v>317</v>
      </c>
      <c r="B320" s="126" t="s">
        <v>1333</v>
      </c>
      <c r="C320" s="56" t="s">
        <v>1113</v>
      </c>
      <c r="D320" s="42" t="s">
        <v>479</v>
      </c>
      <c r="E320" s="126">
        <v>14</v>
      </c>
      <c r="F320" s="68">
        <v>41101</v>
      </c>
      <c r="G320" s="126" t="s">
        <v>712</v>
      </c>
      <c r="H320" s="68">
        <v>41095</v>
      </c>
      <c r="I320" s="126"/>
      <c r="J320" s="137" t="str">
        <f t="shared" si="30"/>
        <v>首都呼和浩特-南昌-福州</v>
      </c>
      <c r="K320" s="124" t="str">
        <f t="shared" si="31"/>
        <v>首都福州-南昌-呼和浩特</v>
      </c>
      <c r="L320" s="167" t="str">
        <f t="shared" si="32"/>
        <v>呼和浩特</v>
      </c>
      <c r="M320" s="167" t="str">
        <f t="shared" si="33"/>
        <v>南昌</v>
      </c>
      <c r="N320" s="167" t="str">
        <f t="shared" si="34"/>
        <v>福州</v>
      </c>
      <c r="O320" s="167" t="str">
        <f t="shared" si="35"/>
        <v/>
      </c>
      <c r="P320" s="167" t="str">
        <f>IF(ISERROR(OR(IFERROR(VLOOKUP(B320,受限情况!$G$3:$G$30,1,FALSE),0),IFERROR(VLOOKUP(L320,受限情况!$A$3:$A$28,1,FALSE),0),IFERROR(VLOOKUP(M320,受限情况!$A$3:$A$28,1,FALSE),0),IFERROR(VLOOKUP(N320,受限情况!$A$3:$A$28,1,FALSE),0),IFERROR(VLOOKUP(O320,受限情况!$A$3:$A$28,1,FALSE),0))),"受限","不限")</f>
        <v>不限</v>
      </c>
      <c r="Q320" s="122" t="str">
        <f>IFERROR(IF(AND(H320&gt;=VLOOKUP(B320,受限情况!$G$3:$I$28,2,FALSE),H320&lt;=VLOOKUP(B320,受限情况!$G$3:$I$28,3,FALSE))=TRUE,"错误","正确"),"正确")</f>
        <v>正确</v>
      </c>
      <c r="R320" s="124" t="str">
        <f>IF(OR(IFERROR(AND(H320&gt;=VLOOKUP(L320,受限情况!$A$3:$C$28,2,FALSE),H320&lt;=VLOOKUP(L320,受限情况!$A$3:$C$28,3,FALSE)),0),IFERROR(AND(H320&gt;=VLOOKUP(M320,受限情况!$A$3:$C$28,2,FALSE),H320&lt;=VLOOKUP(M320,受限情况!$A$3:$C$28,3,FALSE)),0),IFERROR(AND(H320&gt;=VLOOKUP(N320,受限情况!$A$3:$C$28,2,FALSE),H320&lt;=VLOOKUP(N320,受限情况!$A$3:$C$28,3,FALSE)),0),IFERROR(AND(H320&gt;=VLOOKUP(O320,受限情况!$A$3:$C$28,2,FALSE),H320&lt;=VLOOKUP(O320,受限情况!$A$3:$C$28,3,FALSE)),0))=TRUE,"错误","正确")</f>
        <v>正确</v>
      </c>
      <c r="S320" s="123" t="str">
        <f>IF((IF(ISERROR(VLOOKUP(J320,注销!I:I,1,FALSE)),0,1)+IF(ISERROR(VLOOKUP(J320,注销!J:J,1,FALSE)),0,1))&gt;0,"注销","没有")</f>
        <v>没有</v>
      </c>
      <c r="T320" s="123" t="str">
        <f>IF((IF(ISERROR(VLOOKUP(J320,注销!I:I,1,FALSE)),0,1)+IF(ISERROR(VLOOKUP(J320,注销!J:J,1,FALSE)),0,1))&gt;0,"注销","没有")</f>
        <v>没有</v>
      </c>
      <c r="U320" s="10" t="str">
        <f>IF(IF(ISERROR(VLOOKUP(J320,J$1:J319,1,FALSE)),0,1)+IF(ISERROR(VLOOKUP(J320,K$1:K319,1,FALSE)),0,1),"已有","没有")</f>
        <v>没有</v>
      </c>
      <c r="W320" s="9"/>
      <c r="X320" s="9"/>
      <c r="Y320" s="9"/>
    </row>
    <row r="321" spans="1:25" s="7" customFormat="1">
      <c r="A321" s="126">
        <v>318</v>
      </c>
      <c r="B321" s="126" t="s">
        <v>1333</v>
      </c>
      <c r="C321" s="56" t="s">
        <v>55</v>
      </c>
      <c r="D321" s="42" t="s">
        <v>479</v>
      </c>
      <c r="E321" s="126">
        <v>14</v>
      </c>
      <c r="F321" s="68">
        <v>41101</v>
      </c>
      <c r="G321" s="126" t="s">
        <v>712</v>
      </c>
      <c r="H321" s="68">
        <v>41095</v>
      </c>
      <c r="I321" s="126"/>
      <c r="J321" s="137" t="str">
        <f t="shared" si="30"/>
        <v>首都呼和浩特-通辽</v>
      </c>
      <c r="K321" s="124" t="str">
        <f t="shared" si="31"/>
        <v>首都通辽-呼和浩特</v>
      </c>
      <c r="L321" s="167" t="str">
        <f t="shared" si="32"/>
        <v>呼和浩特</v>
      </c>
      <c r="M321" s="167" t="str">
        <f t="shared" si="33"/>
        <v>通辽</v>
      </c>
      <c r="N321" s="167" t="str">
        <f t="shared" si="34"/>
        <v/>
      </c>
      <c r="O321" s="167" t="str">
        <f t="shared" si="35"/>
        <v/>
      </c>
      <c r="P321" s="167" t="str">
        <f>IF(ISERROR(OR(IFERROR(VLOOKUP(B321,受限情况!$G$3:$G$30,1,FALSE),0),IFERROR(VLOOKUP(L321,受限情况!$A$3:$A$28,1,FALSE),0),IFERROR(VLOOKUP(M321,受限情况!$A$3:$A$28,1,FALSE),0),IFERROR(VLOOKUP(N321,受限情况!$A$3:$A$28,1,FALSE),0),IFERROR(VLOOKUP(O321,受限情况!$A$3:$A$28,1,FALSE),0))),"受限","不限")</f>
        <v>不限</v>
      </c>
      <c r="Q321" s="122" t="str">
        <f>IFERROR(IF(AND(H321&gt;=VLOOKUP(B321,受限情况!$G$3:$I$28,2,FALSE),H321&lt;=VLOOKUP(B321,受限情况!$G$3:$I$28,3,FALSE))=TRUE,"错误","正确"),"正确")</f>
        <v>正确</v>
      </c>
      <c r="R321" s="124" t="str">
        <f>IF(OR(IFERROR(AND(H321&gt;=VLOOKUP(L321,受限情况!$A$3:$C$28,2,FALSE),H321&lt;=VLOOKUP(L321,受限情况!$A$3:$C$28,3,FALSE)),0),IFERROR(AND(H321&gt;=VLOOKUP(M321,受限情况!$A$3:$C$28,2,FALSE),H321&lt;=VLOOKUP(M321,受限情况!$A$3:$C$28,3,FALSE)),0),IFERROR(AND(H321&gt;=VLOOKUP(N321,受限情况!$A$3:$C$28,2,FALSE),H321&lt;=VLOOKUP(N321,受限情况!$A$3:$C$28,3,FALSE)),0),IFERROR(AND(H321&gt;=VLOOKUP(O321,受限情况!$A$3:$C$28,2,FALSE),H321&lt;=VLOOKUP(O321,受限情况!$A$3:$C$28,3,FALSE)),0))=TRUE,"错误","正确")</f>
        <v>正确</v>
      </c>
      <c r="S321" s="123" t="str">
        <f>IF((IF(ISERROR(VLOOKUP(J321,注销!I:I,1,FALSE)),0,1)+IF(ISERROR(VLOOKUP(J321,注销!J:J,1,FALSE)),0,1))&gt;0,"注销","没有")</f>
        <v>注销</v>
      </c>
      <c r="T321" s="123" t="str">
        <f>IF((IF(ISERROR(VLOOKUP(J321,注销!I:I,1,FALSE)),0,1)+IF(ISERROR(VLOOKUP(J321,注销!J:J,1,FALSE)),0,1))&gt;0,"注销","没有")</f>
        <v>注销</v>
      </c>
      <c r="U321" s="10" t="str">
        <f>IF(IF(ISERROR(VLOOKUP(J321,J$1:J320,1,FALSE)),0,1)+IF(ISERROR(VLOOKUP(J321,K$1:K320,1,FALSE)),0,1),"已有","没有")</f>
        <v>没有</v>
      </c>
      <c r="W321" s="9"/>
      <c r="X321" s="9"/>
      <c r="Y321" s="9"/>
    </row>
    <row r="322" spans="1:25" s="7" customFormat="1">
      <c r="A322" s="126">
        <v>319</v>
      </c>
      <c r="B322" s="126" t="s">
        <v>486</v>
      </c>
      <c r="C322" s="56" t="s">
        <v>1364</v>
      </c>
      <c r="D322" s="42" t="s">
        <v>479</v>
      </c>
      <c r="E322" s="126">
        <v>14</v>
      </c>
      <c r="F322" s="68">
        <v>41099</v>
      </c>
      <c r="G322" s="126" t="s">
        <v>713</v>
      </c>
      <c r="H322" s="68">
        <v>41095</v>
      </c>
      <c r="I322" s="25" t="s">
        <v>493</v>
      </c>
      <c r="J322" s="137" t="str">
        <f t="shared" si="30"/>
        <v>中联航石家庄-北京南苑-海拉尔</v>
      </c>
      <c r="K322" s="124" t="str">
        <f t="shared" si="31"/>
        <v>中联航海拉尔-北京南苑-石家庄</v>
      </c>
      <c r="L322" s="167" t="str">
        <f t="shared" si="32"/>
        <v>石家庄</v>
      </c>
      <c r="M322" s="167" t="str">
        <f t="shared" si="33"/>
        <v>北京南苑</v>
      </c>
      <c r="N322" s="167" t="str">
        <f t="shared" si="34"/>
        <v>海拉尔</v>
      </c>
      <c r="O322" s="167" t="str">
        <f t="shared" si="35"/>
        <v/>
      </c>
      <c r="P322" s="167" t="str">
        <f>IF(ISERROR(OR(IFERROR(VLOOKUP(B322,受限情况!$G$3:$G$30,1,FALSE),0),IFERROR(VLOOKUP(L322,受限情况!$A$3:$A$28,1,FALSE),0),IFERROR(VLOOKUP(M322,受限情况!$A$3:$A$28,1,FALSE),0),IFERROR(VLOOKUP(N322,受限情况!$A$3:$A$28,1,FALSE),0),IFERROR(VLOOKUP(O322,受限情况!$A$3:$A$28,1,FALSE),0))),"受限","不限")</f>
        <v>不限</v>
      </c>
      <c r="Q322" s="122" t="str">
        <f>IFERROR(IF(AND(H322&gt;=VLOOKUP(B322,受限情况!$G$3:$I$28,2,FALSE),H322&lt;=VLOOKUP(B322,受限情况!$G$3:$I$28,3,FALSE))=TRUE,"错误","正确"),"正确")</f>
        <v>正确</v>
      </c>
      <c r="R322" s="124" t="str">
        <f>IF(OR(IFERROR(AND(H322&gt;=VLOOKUP(L322,受限情况!$A$3:$C$28,2,FALSE),H322&lt;=VLOOKUP(L322,受限情况!$A$3:$C$28,3,FALSE)),0),IFERROR(AND(H322&gt;=VLOOKUP(M322,受限情况!$A$3:$C$28,2,FALSE),H322&lt;=VLOOKUP(M322,受限情况!$A$3:$C$28,3,FALSE)),0),IFERROR(AND(H322&gt;=VLOOKUP(N322,受限情况!$A$3:$C$28,2,FALSE),H322&lt;=VLOOKUP(N322,受限情况!$A$3:$C$28,3,FALSE)),0),IFERROR(AND(H322&gt;=VLOOKUP(O322,受限情况!$A$3:$C$28,2,FALSE),H322&lt;=VLOOKUP(O322,受限情况!$A$3:$C$28,3,FALSE)),0))=TRUE,"错误","正确")</f>
        <v>正确</v>
      </c>
      <c r="S322" s="123" t="str">
        <f>IF((IF(ISERROR(VLOOKUP(J322,注销!I:I,1,FALSE)),0,1)+IF(ISERROR(VLOOKUP(J322,注销!J:J,1,FALSE)),0,1))&gt;0,"注销","没有")</f>
        <v>没有</v>
      </c>
      <c r="T322" s="123" t="str">
        <f>IF((IF(ISERROR(VLOOKUP(J322,注销!I:I,1,FALSE)),0,1)+IF(ISERROR(VLOOKUP(J322,注销!J:J,1,FALSE)),0,1))&gt;0,"注销","没有")</f>
        <v>没有</v>
      </c>
      <c r="U322" s="10" t="str">
        <f>IF(IF(ISERROR(VLOOKUP(J322,J$1:J321,1,FALSE)),0,1)+IF(ISERROR(VLOOKUP(J322,K$1:K321,1,FALSE)),0,1),"已有","没有")</f>
        <v>没有</v>
      </c>
      <c r="W322" s="9"/>
      <c r="X322" s="9"/>
      <c r="Y322" s="9"/>
    </row>
    <row r="323" spans="1:25" s="7" customFormat="1">
      <c r="A323" s="126">
        <v>320</v>
      </c>
      <c r="B323" s="126" t="s">
        <v>486</v>
      </c>
      <c r="C323" s="56" t="s">
        <v>1365</v>
      </c>
      <c r="D323" s="42" t="s">
        <v>479</v>
      </c>
      <c r="E323" s="126">
        <v>14</v>
      </c>
      <c r="F323" s="68">
        <v>41099</v>
      </c>
      <c r="G323" s="30" t="s">
        <v>1884</v>
      </c>
      <c r="H323" s="68">
        <v>41095</v>
      </c>
      <c r="I323" s="126"/>
      <c r="J323" s="137" t="str">
        <f t="shared" si="30"/>
        <v>中联航北京南苑-赤峰</v>
      </c>
      <c r="K323" s="124" t="str">
        <f t="shared" si="31"/>
        <v>中联航赤峰-北京南苑</v>
      </c>
      <c r="L323" s="167" t="str">
        <f t="shared" si="32"/>
        <v>北京南苑</v>
      </c>
      <c r="M323" s="167" t="str">
        <f t="shared" si="33"/>
        <v>赤峰</v>
      </c>
      <c r="N323" s="167" t="str">
        <f t="shared" si="34"/>
        <v/>
      </c>
      <c r="O323" s="167" t="str">
        <f t="shared" si="35"/>
        <v/>
      </c>
      <c r="P323" s="167" t="str">
        <f>IF(ISERROR(OR(IFERROR(VLOOKUP(B323,受限情况!$G$3:$G$30,1,FALSE),0),IFERROR(VLOOKUP(L323,受限情况!$A$3:$A$28,1,FALSE),0),IFERROR(VLOOKUP(M323,受限情况!$A$3:$A$28,1,FALSE),0),IFERROR(VLOOKUP(N323,受限情况!$A$3:$A$28,1,FALSE),0),IFERROR(VLOOKUP(O323,受限情况!$A$3:$A$28,1,FALSE),0))),"受限","不限")</f>
        <v>不限</v>
      </c>
      <c r="Q323" s="122" t="str">
        <f>IFERROR(IF(AND(H323&gt;=VLOOKUP(B323,受限情况!$G$3:$I$28,2,FALSE),H323&lt;=VLOOKUP(B323,受限情况!$G$3:$I$28,3,FALSE))=TRUE,"错误","正确"),"正确")</f>
        <v>正确</v>
      </c>
      <c r="R323" s="124" t="str">
        <f>IF(OR(IFERROR(AND(H323&gt;=VLOOKUP(L323,受限情况!$A$3:$C$28,2,FALSE),H323&lt;=VLOOKUP(L323,受限情况!$A$3:$C$28,3,FALSE)),0),IFERROR(AND(H323&gt;=VLOOKUP(M323,受限情况!$A$3:$C$28,2,FALSE),H323&lt;=VLOOKUP(M323,受限情况!$A$3:$C$28,3,FALSE)),0),IFERROR(AND(H323&gt;=VLOOKUP(N323,受限情况!$A$3:$C$28,2,FALSE),H323&lt;=VLOOKUP(N323,受限情况!$A$3:$C$28,3,FALSE)),0),IFERROR(AND(H323&gt;=VLOOKUP(O323,受限情况!$A$3:$C$28,2,FALSE),H323&lt;=VLOOKUP(O323,受限情况!$A$3:$C$28,3,FALSE)),0))=TRUE,"错误","正确")</f>
        <v>正确</v>
      </c>
      <c r="S323" s="123" t="str">
        <f>IF((IF(ISERROR(VLOOKUP(J323,注销!I:I,1,FALSE)),0,1)+IF(ISERROR(VLOOKUP(J323,注销!J:J,1,FALSE)),0,1))&gt;0,"注销","没有")</f>
        <v>没有</v>
      </c>
      <c r="T323" s="123" t="str">
        <f>IF((IF(ISERROR(VLOOKUP(J323,注销!I:I,1,FALSE)),0,1)+IF(ISERROR(VLOOKUP(J323,注销!J:J,1,FALSE)),0,1))&gt;0,"注销","没有")</f>
        <v>没有</v>
      </c>
      <c r="U323" s="10" t="str">
        <f>IF(IF(ISERROR(VLOOKUP(J323,J$1:J322,1,FALSE)),0,1)+IF(ISERROR(VLOOKUP(J323,K$1:K322,1,FALSE)),0,1),"已有","没有")</f>
        <v>没有</v>
      </c>
      <c r="W323" s="9"/>
      <c r="X323" s="9"/>
      <c r="Y323" s="9"/>
    </row>
    <row r="324" spans="1:25" s="7" customFormat="1">
      <c r="A324" s="126">
        <v>321</v>
      </c>
      <c r="B324" s="126" t="s">
        <v>482</v>
      </c>
      <c r="C324" s="56" t="s">
        <v>1114</v>
      </c>
      <c r="D324" s="42" t="s">
        <v>479</v>
      </c>
      <c r="E324" s="126">
        <v>14</v>
      </c>
      <c r="F324" s="68">
        <v>41100</v>
      </c>
      <c r="G324" s="126" t="s">
        <v>714</v>
      </c>
      <c r="H324" s="68">
        <v>41099</v>
      </c>
      <c r="I324" s="126"/>
      <c r="J324" s="137" t="str">
        <f t="shared" ref="J324:J387" si="36">B324&amp;C324</f>
        <v>东航石家庄-南昌</v>
      </c>
      <c r="K324" s="124" t="str">
        <f t="shared" ref="K324:K387" si="37">B324&amp;O324&amp;IF(O324="",,"-")&amp;N324&amp;IF(N324="",,"-")&amp;M324&amp;IF(M324="",,"-")&amp;L324</f>
        <v>东航南昌-石家庄</v>
      </c>
      <c r="L324" s="167" t="str">
        <f t="shared" ref="L324:L387" si="38">TRIM(MID(SUBSTITUTE($C324,"-",REPT(" ",50)),COLUMN(A324)*50-49,50))</f>
        <v>石家庄</v>
      </c>
      <c r="M324" s="167" t="str">
        <f t="shared" ref="M324:M387" si="39">TRIM(MID(SUBSTITUTE($C324,"-",REPT(" ",50)),COLUMN(B324)*50-49,50))</f>
        <v>南昌</v>
      </c>
      <c r="N324" s="167" t="str">
        <f t="shared" ref="N324:N387" si="40">TRIM(MID(SUBSTITUTE($C324,"-",REPT(" ",50)),COLUMN(C324)*50-49,50))</f>
        <v/>
      </c>
      <c r="O324" s="167" t="str">
        <f t="shared" ref="O324:O387" si="41">TRIM(MID(SUBSTITUTE($C324,"-",REPT(" ",50)),COLUMN(D324)*50-49,50))</f>
        <v/>
      </c>
      <c r="P324" s="167" t="str">
        <f>IF(ISERROR(OR(IFERROR(VLOOKUP(B324,受限情况!$G$3:$G$30,1,FALSE),0),IFERROR(VLOOKUP(L324,受限情况!$A$3:$A$28,1,FALSE),0),IFERROR(VLOOKUP(M324,受限情况!$A$3:$A$28,1,FALSE),0),IFERROR(VLOOKUP(N324,受限情况!$A$3:$A$28,1,FALSE),0),IFERROR(VLOOKUP(O324,受限情况!$A$3:$A$28,1,FALSE),0))),"受限","不限")</f>
        <v>不限</v>
      </c>
      <c r="Q324" s="122" t="str">
        <f>IFERROR(IF(AND(H324&gt;=VLOOKUP(B324,受限情况!$G$3:$I$28,2,FALSE),H324&lt;=VLOOKUP(B324,受限情况!$G$3:$I$28,3,FALSE))=TRUE,"错误","正确"),"正确")</f>
        <v>正确</v>
      </c>
      <c r="R324" s="124" t="str">
        <f>IF(OR(IFERROR(AND(H324&gt;=VLOOKUP(L324,受限情况!$A$3:$C$28,2,FALSE),H324&lt;=VLOOKUP(L324,受限情况!$A$3:$C$28,3,FALSE)),0),IFERROR(AND(H324&gt;=VLOOKUP(M324,受限情况!$A$3:$C$28,2,FALSE),H324&lt;=VLOOKUP(M324,受限情况!$A$3:$C$28,3,FALSE)),0),IFERROR(AND(H324&gt;=VLOOKUP(N324,受限情况!$A$3:$C$28,2,FALSE),H324&lt;=VLOOKUP(N324,受限情况!$A$3:$C$28,3,FALSE)),0),IFERROR(AND(H324&gt;=VLOOKUP(O324,受限情况!$A$3:$C$28,2,FALSE),H324&lt;=VLOOKUP(O324,受限情况!$A$3:$C$28,3,FALSE)),0))=TRUE,"错误","正确")</f>
        <v>正确</v>
      </c>
      <c r="S324" s="123" t="str">
        <f>IF((IF(ISERROR(VLOOKUP(J324,注销!I:I,1,FALSE)),0,1)+IF(ISERROR(VLOOKUP(J324,注销!J:J,1,FALSE)),0,1))&gt;0,"注销","没有")</f>
        <v>没有</v>
      </c>
      <c r="T324" s="123" t="str">
        <f>IF((IF(ISERROR(VLOOKUP(J324,注销!I:I,1,FALSE)),0,1)+IF(ISERROR(VLOOKUP(J324,注销!J:J,1,FALSE)),0,1))&gt;0,"注销","没有")</f>
        <v>没有</v>
      </c>
      <c r="U324" s="10" t="str">
        <f>IF(IF(ISERROR(VLOOKUP(J324,J$1:J323,1,FALSE)),0,1)+IF(ISERROR(VLOOKUP(J324,K$1:K323,1,FALSE)),0,1),"已有","没有")</f>
        <v>没有</v>
      </c>
      <c r="W324" s="9"/>
      <c r="X324" s="9"/>
      <c r="Y324" s="9"/>
    </row>
    <row r="325" spans="1:25" s="7" customFormat="1">
      <c r="A325" s="126">
        <v>322</v>
      </c>
      <c r="B325" s="126" t="s">
        <v>482</v>
      </c>
      <c r="C325" s="56" t="s">
        <v>1115</v>
      </c>
      <c r="D325" s="42" t="s">
        <v>479</v>
      </c>
      <c r="E325" s="126">
        <v>8</v>
      </c>
      <c r="F325" s="68">
        <v>41100</v>
      </c>
      <c r="G325" s="126" t="s">
        <v>714</v>
      </c>
      <c r="H325" s="68">
        <v>41099</v>
      </c>
      <c r="I325" s="126"/>
      <c r="J325" s="137" t="str">
        <f t="shared" si="36"/>
        <v>东航石家庄-合肥</v>
      </c>
      <c r="K325" s="124" t="str">
        <f t="shared" si="37"/>
        <v>东航合肥-石家庄</v>
      </c>
      <c r="L325" s="167" t="str">
        <f t="shared" si="38"/>
        <v>石家庄</v>
      </c>
      <c r="M325" s="167" t="str">
        <f t="shared" si="39"/>
        <v>合肥</v>
      </c>
      <c r="N325" s="167" t="str">
        <f t="shared" si="40"/>
        <v/>
      </c>
      <c r="O325" s="167" t="str">
        <f t="shared" si="41"/>
        <v/>
      </c>
      <c r="P325" s="167" t="str">
        <f>IF(ISERROR(OR(IFERROR(VLOOKUP(B325,受限情况!$G$3:$G$30,1,FALSE),0),IFERROR(VLOOKUP(L325,受限情况!$A$3:$A$28,1,FALSE),0),IFERROR(VLOOKUP(M325,受限情况!$A$3:$A$28,1,FALSE),0),IFERROR(VLOOKUP(N325,受限情况!$A$3:$A$28,1,FALSE),0),IFERROR(VLOOKUP(O325,受限情况!$A$3:$A$28,1,FALSE),0))),"受限","不限")</f>
        <v>不限</v>
      </c>
      <c r="Q325" s="122" t="str">
        <f>IFERROR(IF(AND(H325&gt;=VLOOKUP(B325,受限情况!$G$3:$I$28,2,FALSE),H325&lt;=VLOOKUP(B325,受限情况!$G$3:$I$28,3,FALSE))=TRUE,"错误","正确"),"正确")</f>
        <v>正确</v>
      </c>
      <c r="R325" s="124" t="str">
        <f>IF(OR(IFERROR(AND(H325&gt;=VLOOKUP(L325,受限情况!$A$3:$C$28,2,FALSE),H325&lt;=VLOOKUP(L325,受限情况!$A$3:$C$28,3,FALSE)),0),IFERROR(AND(H325&gt;=VLOOKUP(M325,受限情况!$A$3:$C$28,2,FALSE),H325&lt;=VLOOKUP(M325,受限情况!$A$3:$C$28,3,FALSE)),0),IFERROR(AND(H325&gt;=VLOOKUP(N325,受限情况!$A$3:$C$28,2,FALSE),H325&lt;=VLOOKUP(N325,受限情况!$A$3:$C$28,3,FALSE)),0),IFERROR(AND(H325&gt;=VLOOKUP(O325,受限情况!$A$3:$C$28,2,FALSE),H325&lt;=VLOOKUP(O325,受限情况!$A$3:$C$28,3,FALSE)),0))=TRUE,"错误","正确")</f>
        <v>正确</v>
      </c>
      <c r="S325" s="123" t="str">
        <f>IF((IF(ISERROR(VLOOKUP(J325,注销!I:I,1,FALSE)),0,1)+IF(ISERROR(VLOOKUP(J325,注销!J:J,1,FALSE)),0,1))&gt;0,"注销","没有")</f>
        <v>没有</v>
      </c>
      <c r="T325" s="123" t="str">
        <f>IF((IF(ISERROR(VLOOKUP(J325,注销!I:I,1,FALSE)),0,1)+IF(ISERROR(VLOOKUP(J325,注销!J:J,1,FALSE)),0,1))&gt;0,"注销","没有")</f>
        <v>没有</v>
      </c>
      <c r="U325" s="10" t="str">
        <f>IF(IF(ISERROR(VLOOKUP(J325,J$1:J324,1,FALSE)),0,1)+IF(ISERROR(VLOOKUP(J325,K$1:K324,1,FALSE)),0,1),"已有","没有")</f>
        <v>没有</v>
      </c>
      <c r="W325" s="9"/>
      <c r="X325" s="9"/>
      <c r="Y325" s="9"/>
    </row>
    <row r="326" spans="1:25" s="7" customFormat="1">
      <c r="A326" s="126">
        <v>323</v>
      </c>
      <c r="B326" s="23" t="s">
        <v>250</v>
      </c>
      <c r="C326" s="56" t="s">
        <v>573</v>
      </c>
      <c r="D326" s="42" t="s">
        <v>479</v>
      </c>
      <c r="E326" s="126">
        <v>14</v>
      </c>
      <c r="F326" s="68">
        <v>41100</v>
      </c>
      <c r="G326" s="126" t="s">
        <v>715</v>
      </c>
      <c r="H326" s="68">
        <v>41099</v>
      </c>
      <c r="I326" s="126"/>
      <c r="J326" s="137" t="str">
        <f t="shared" si="36"/>
        <v>上航石家庄-杭州</v>
      </c>
      <c r="K326" s="124" t="str">
        <f t="shared" si="37"/>
        <v>上航杭州-石家庄</v>
      </c>
      <c r="L326" s="167" t="str">
        <f t="shared" si="38"/>
        <v>石家庄</v>
      </c>
      <c r="M326" s="167" t="str">
        <f t="shared" si="39"/>
        <v>杭州</v>
      </c>
      <c r="N326" s="167" t="str">
        <f t="shared" si="40"/>
        <v/>
      </c>
      <c r="O326" s="167" t="str">
        <f t="shared" si="41"/>
        <v/>
      </c>
      <c r="P326" s="167" t="str">
        <f>IF(ISERROR(OR(IFERROR(VLOOKUP(B326,受限情况!$G$3:$G$30,1,FALSE),0),IFERROR(VLOOKUP(L326,受限情况!$A$3:$A$28,1,FALSE),0),IFERROR(VLOOKUP(M326,受限情况!$A$3:$A$28,1,FALSE),0),IFERROR(VLOOKUP(N326,受限情况!$A$3:$A$28,1,FALSE),0),IFERROR(VLOOKUP(O326,受限情况!$A$3:$A$28,1,FALSE),0))),"受限","不限")</f>
        <v>不限</v>
      </c>
      <c r="Q326" s="122" t="str">
        <f>IFERROR(IF(AND(H326&gt;=VLOOKUP(B326,受限情况!$G$3:$I$28,2,FALSE),H326&lt;=VLOOKUP(B326,受限情况!$G$3:$I$28,3,FALSE))=TRUE,"错误","正确"),"正确")</f>
        <v>正确</v>
      </c>
      <c r="R326" s="124" t="str">
        <f>IF(OR(IFERROR(AND(H326&gt;=VLOOKUP(L326,受限情况!$A$3:$C$28,2,FALSE),H326&lt;=VLOOKUP(L326,受限情况!$A$3:$C$28,3,FALSE)),0),IFERROR(AND(H326&gt;=VLOOKUP(M326,受限情况!$A$3:$C$28,2,FALSE),H326&lt;=VLOOKUP(M326,受限情况!$A$3:$C$28,3,FALSE)),0),IFERROR(AND(H326&gt;=VLOOKUP(N326,受限情况!$A$3:$C$28,2,FALSE),H326&lt;=VLOOKUP(N326,受限情况!$A$3:$C$28,3,FALSE)),0),IFERROR(AND(H326&gt;=VLOOKUP(O326,受限情况!$A$3:$C$28,2,FALSE),H326&lt;=VLOOKUP(O326,受限情况!$A$3:$C$28,3,FALSE)),0))=TRUE,"错误","正确")</f>
        <v>正确</v>
      </c>
      <c r="S326" s="123" t="str">
        <f>IF((IF(ISERROR(VLOOKUP(J326,注销!I:I,1,FALSE)),0,1)+IF(ISERROR(VLOOKUP(J326,注销!J:J,1,FALSE)),0,1))&gt;0,"注销","没有")</f>
        <v>注销</v>
      </c>
      <c r="T326" s="123" t="str">
        <f>IF((IF(ISERROR(VLOOKUP(J326,注销!I:I,1,FALSE)),0,1)+IF(ISERROR(VLOOKUP(J326,注销!J:J,1,FALSE)),0,1))&gt;0,"注销","没有")</f>
        <v>注销</v>
      </c>
      <c r="U326" s="10" t="str">
        <f>IF(IF(ISERROR(VLOOKUP(J326,J$1:J325,1,FALSE)),0,1)+IF(ISERROR(VLOOKUP(J326,K$1:K325,1,FALSE)),0,1),"已有","没有")</f>
        <v>没有</v>
      </c>
      <c r="W326" s="9"/>
      <c r="X326" s="9"/>
      <c r="Y326" s="9"/>
    </row>
    <row r="327" spans="1:25" s="7" customFormat="1">
      <c r="A327" s="126">
        <v>324</v>
      </c>
      <c r="B327" s="126" t="s">
        <v>482</v>
      </c>
      <c r="C327" s="56" t="s">
        <v>1037</v>
      </c>
      <c r="D327" s="42" t="s">
        <v>479</v>
      </c>
      <c r="E327" s="126">
        <v>14</v>
      </c>
      <c r="F327" s="68">
        <v>41122</v>
      </c>
      <c r="G327" s="126" t="s">
        <v>716</v>
      </c>
      <c r="H327" s="68">
        <v>41120</v>
      </c>
      <c r="I327" s="126"/>
      <c r="J327" s="137" t="str">
        <f t="shared" si="36"/>
        <v>东航太原-运城</v>
      </c>
      <c r="K327" s="124" t="str">
        <f t="shared" si="37"/>
        <v>东航运城-太原</v>
      </c>
      <c r="L327" s="167" t="str">
        <f t="shared" si="38"/>
        <v>太原</v>
      </c>
      <c r="M327" s="167" t="str">
        <f t="shared" si="39"/>
        <v>运城</v>
      </c>
      <c r="N327" s="167" t="str">
        <f t="shared" si="40"/>
        <v/>
      </c>
      <c r="O327" s="167" t="str">
        <f t="shared" si="41"/>
        <v/>
      </c>
      <c r="P327" s="167" t="str">
        <f>IF(ISERROR(OR(IFERROR(VLOOKUP(B327,受限情况!$G$3:$G$30,1,FALSE),0),IFERROR(VLOOKUP(L327,受限情况!$A$3:$A$28,1,FALSE),0),IFERROR(VLOOKUP(M327,受限情况!$A$3:$A$28,1,FALSE),0),IFERROR(VLOOKUP(N327,受限情况!$A$3:$A$28,1,FALSE),0),IFERROR(VLOOKUP(O327,受限情况!$A$3:$A$28,1,FALSE),0))),"受限","不限")</f>
        <v>不限</v>
      </c>
      <c r="Q327" s="122" t="str">
        <f>IFERROR(IF(AND(H327&gt;=VLOOKUP(B327,受限情况!$G$3:$I$28,2,FALSE),H327&lt;=VLOOKUP(B327,受限情况!$G$3:$I$28,3,FALSE))=TRUE,"错误","正确"),"正确")</f>
        <v>正确</v>
      </c>
      <c r="R327" s="124" t="str">
        <f>IF(OR(IFERROR(AND(H327&gt;=VLOOKUP(L327,受限情况!$A$3:$C$28,2,FALSE),H327&lt;=VLOOKUP(L327,受限情况!$A$3:$C$28,3,FALSE)),0),IFERROR(AND(H327&gt;=VLOOKUP(M327,受限情况!$A$3:$C$28,2,FALSE),H327&lt;=VLOOKUP(M327,受限情况!$A$3:$C$28,3,FALSE)),0),IFERROR(AND(H327&gt;=VLOOKUP(N327,受限情况!$A$3:$C$28,2,FALSE),H327&lt;=VLOOKUP(N327,受限情况!$A$3:$C$28,3,FALSE)),0),IFERROR(AND(H327&gt;=VLOOKUP(O327,受限情况!$A$3:$C$28,2,FALSE),H327&lt;=VLOOKUP(O327,受限情况!$A$3:$C$28,3,FALSE)),0))=TRUE,"错误","正确")</f>
        <v>正确</v>
      </c>
      <c r="S327" s="123" t="str">
        <f>IF((IF(ISERROR(VLOOKUP(J327,注销!I:I,1,FALSE)),0,1)+IF(ISERROR(VLOOKUP(J327,注销!J:J,1,FALSE)),0,1))&gt;0,"注销","没有")</f>
        <v>注销</v>
      </c>
      <c r="T327" s="123" t="str">
        <f>IF((IF(ISERROR(VLOOKUP(J327,注销!I:I,1,FALSE)),0,1)+IF(ISERROR(VLOOKUP(J327,注销!J:J,1,FALSE)),0,1))&gt;0,"注销","没有")</f>
        <v>注销</v>
      </c>
      <c r="U327" s="10" t="str">
        <f>IF(IF(ISERROR(VLOOKUP(J327,J$1:J326,1,FALSE)),0,1)+IF(ISERROR(VLOOKUP(J327,K$1:K326,1,FALSE)),0,1),"已有","没有")</f>
        <v>已有</v>
      </c>
      <c r="W327" s="9"/>
      <c r="X327" s="9"/>
      <c r="Y327" s="9"/>
    </row>
    <row r="328" spans="1:25" s="7" customFormat="1">
      <c r="A328" s="126">
        <v>325</v>
      </c>
      <c r="B328" s="126" t="s">
        <v>1333</v>
      </c>
      <c r="C328" s="56" t="s">
        <v>1370</v>
      </c>
      <c r="D328" s="42" t="s">
        <v>479</v>
      </c>
      <c r="E328" s="126">
        <v>8</v>
      </c>
      <c r="F328" s="68">
        <v>41139</v>
      </c>
      <c r="G328" s="126" t="s">
        <v>717</v>
      </c>
      <c r="H328" s="68">
        <v>41135</v>
      </c>
      <c r="I328" s="126"/>
      <c r="J328" s="137" t="str">
        <f t="shared" si="36"/>
        <v>首都北京首都-呼和浩特-阿尔山</v>
      </c>
      <c r="K328" s="124" t="str">
        <f t="shared" si="37"/>
        <v>首都阿尔山-呼和浩特-北京首都</v>
      </c>
      <c r="L328" s="167" t="str">
        <f t="shared" si="38"/>
        <v>北京首都</v>
      </c>
      <c r="M328" s="167" t="str">
        <f t="shared" si="39"/>
        <v>呼和浩特</v>
      </c>
      <c r="N328" s="167" t="str">
        <f t="shared" si="40"/>
        <v>阿尔山</v>
      </c>
      <c r="O328" s="167" t="str">
        <f t="shared" si="41"/>
        <v/>
      </c>
      <c r="P328" s="167" t="str">
        <f>IF(ISERROR(OR(IFERROR(VLOOKUP(B328,受限情况!$G$3:$G$30,1,FALSE),0),IFERROR(VLOOKUP(L328,受限情况!$A$3:$A$28,1,FALSE),0),IFERROR(VLOOKUP(M328,受限情况!$A$3:$A$28,1,FALSE),0),IFERROR(VLOOKUP(N328,受限情况!$A$3:$A$28,1,FALSE),0),IFERROR(VLOOKUP(O328,受限情况!$A$3:$A$28,1,FALSE),0))),"受限","不限")</f>
        <v>受限</v>
      </c>
      <c r="Q328" s="122" t="str">
        <f>IFERROR(IF(AND(H328&gt;=VLOOKUP(B328,受限情况!$G$3:$I$28,2,FALSE),H328&lt;=VLOOKUP(B328,受限情况!$G$3:$I$28,3,FALSE))=TRUE,"错误","正确"),"正确")</f>
        <v>正确</v>
      </c>
      <c r="R328" s="124" t="str">
        <f>IF(OR(IFERROR(AND(H328&gt;=VLOOKUP(L328,受限情况!$A$3:$C$28,2,FALSE),H328&lt;=VLOOKUP(L328,受限情况!$A$3:$C$28,3,FALSE)),0),IFERROR(AND(H328&gt;=VLOOKUP(M328,受限情况!$A$3:$C$28,2,FALSE),H328&lt;=VLOOKUP(M328,受限情况!$A$3:$C$28,3,FALSE)),0),IFERROR(AND(H328&gt;=VLOOKUP(N328,受限情况!$A$3:$C$28,2,FALSE),H328&lt;=VLOOKUP(N328,受限情况!$A$3:$C$28,3,FALSE)),0),IFERROR(AND(H328&gt;=VLOOKUP(O328,受限情况!$A$3:$C$28,2,FALSE),H328&lt;=VLOOKUP(O328,受限情况!$A$3:$C$28,3,FALSE)),0))=TRUE,"错误","正确")</f>
        <v>正确</v>
      </c>
      <c r="S328" s="123" t="str">
        <f>IF((IF(ISERROR(VLOOKUP(J328,注销!I:I,1,FALSE)),0,1)+IF(ISERROR(VLOOKUP(J328,注销!J:J,1,FALSE)),0,1))&gt;0,"注销","没有")</f>
        <v>注销</v>
      </c>
      <c r="T328" s="123" t="str">
        <f>IF((IF(ISERROR(VLOOKUP(J328,注销!I:I,1,FALSE)),0,1)+IF(ISERROR(VLOOKUP(J328,注销!J:J,1,FALSE)),0,1))&gt;0,"注销","没有")</f>
        <v>注销</v>
      </c>
      <c r="U328" s="10" t="str">
        <f>IF(IF(ISERROR(VLOOKUP(J328,J$1:J327,1,FALSE)),0,1)+IF(ISERROR(VLOOKUP(J328,K$1:K327,1,FALSE)),0,1),"已有","没有")</f>
        <v>没有</v>
      </c>
      <c r="W328" s="9"/>
      <c r="X328" s="9"/>
      <c r="Y328" s="9"/>
    </row>
    <row r="329" spans="1:25" s="7" customFormat="1">
      <c r="A329" s="126">
        <v>326</v>
      </c>
      <c r="B329" s="126" t="s">
        <v>1333</v>
      </c>
      <c r="C329" s="56" t="s">
        <v>1116</v>
      </c>
      <c r="D329" s="42" t="s">
        <v>479</v>
      </c>
      <c r="E329" s="126">
        <v>8</v>
      </c>
      <c r="F329" s="68">
        <v>41139</v>
      </c>
      <c r="G329" s="126" t="s">
        <v>717</v>
      </c>
      <c r="H329" s="68">
        <v>41135</v>
      </c>
      <c r="I329" s="126"/>
      <c r="J329" s="137" t="str">
        <f t="shared" si="36"/>
        <v>首都阿尔山-海拉尔</v>
      </c>
      <c r="K329" s="124" t="str">
        <f t="shared" si="37"/>
        <v>首都海拉尔-阿尔山</v>
      </c>
      <c r="L329" s="167" t="str">
        <f t="shared" si="38"/>
        <v>阿尔山</v>
      </c>
      <c r="M329" s="167" t="str">
        <f t="shared" si="39"/>
        <v>海拉尔</v>
      </c>
      <c r="N329" s="167" t="str">
        <f t="shared" si="40"/>
        <v/>
      </c>
      <c r="O329" s="167" t="str">
        <f t="shared" si="41"/>
        <v/>
      </c>
      <c r="P329" s="167" t="str">
        <f>IF(ISERROR(OR(IFERROR(VLOOKUP(B329,受限情况!$G$3:$G$30,1,FALSE),0),IFERROR(VLOOKUP(L329,受限情况!$A$3:$A$28,1,FALSE),0),IFERROR(VLOOKUP(M329,受限情况!$A$3:$A$28,1,FALSE),0),IFERROR(VLOOKUP(N329,受限情况!$A$3:$A$28,1,FALSE),0),IFERROR(VLOOKUP(O329,受限情况!$A$3:$A$28,1,FALSE),0))),"受限","不限")</f>
        <v>受限</v>
      </c>
      <c r="Q329" s="122" t="str">
        <f>IFERROR(IF(AND(H329&gt;=VLOOKUP(B329,受限情况!$G$3:$I$28,2,FALSE),H329&lt;=VLOOKUP(B329,受限情况!$G$3:$I$28,3,FALSE))=TRUE,"错误","正确"),"正确")</f>
        <v>正确</v>
      </c>
      <c r="R329" s="124" t="str">
        <f>IF(OR(IFERROR(AND(H329&gt;=VLOOKUP(L329,受限情况!$A$3:$C$28,2,FALSE),H329&lt;=VLOOKUP(L329,受限情况!$A$3:$C$28,3,FALSE)),0),IFERROR(AND(H329&gt;=VLOOKUP(M329,受限情况!$A$3:$C$28,2,FALSE),H329&lt;=VLOOKUP(M329,受限情况!$A$3:$C$28,3,FALSE)),0),IFERROR(AND(H329&gt;=VLOOKUP(N329,受限情况!$A$3:$C$28,2,FALSE),H329&lt;=VLOOKUP(N329,受限情况!$A$3:$C$28,3,FALSE)),0),IFERROR(AND(H329&gt;=VLOOKUP(O329,受限情况!$A$3:$C$28,2,FALSE),H329&lt;=VLOOKUP(O329,受限情况!$A$3:$C$28,3,FALSE)),0))=TRUE,"错误","正确")</f>
        <v>正确</v>
      </c>
      <c r="S329" s="123" t="str">
        <f>IF((IF(ISERROR(VLOOKUP(J329,注销!I:I,1,FALSE)),0,1)+IF(ISERROR(VLOOKUP(J329,注销!J:J,1,FALSE)),0,1))&gt;0,"注销","没有")</f>
        <v>没有</v>
      </c>
      <c r="T329" s="123" t="str">
        <f>IF((IF(ISERROR(VLOOKUP(J329,注销!I:I,1,FALSE)),0,1)+IF(ISERROR(VLOOKUP(J329,注销!J:J,1,FALSE)),0,1))&gt;0,"注销","没有")</f>
        <v>没有</v>
      </c>
      <c r="U329" s="10" t="str">
        <f>IF(IF(ISERROR(VLOOKUP(J329,J$1:J328,1,FALSE)),0,1)+IF(ISERROR(VLOOKUP(J329,K$1:K328,1,FALSE)),0,1),"已有","没有")</f>
        <v>没有</v>
      </c>
      <c r="W329" s="9"/>
      <c r="X329" s="9"/>
      <c r="Y329" s="9"/>
    </row>
    <row r="330" spans="1:25" s="7" customFormat="1">
      <c r="A330" s="126">
        <v>327</v>
      </c>
      <c r="B330" s="126" t="s">
        <v>1324</v>
      </c>
      <c r="C330" s="56" t="s">
        <v>1117</v>
      </c>
      <c r="D330" s="42" t="s">
        <v>479</v>
      </c>
      <c r="E330" s="126">
        <v>14</v>
      </c>
      <c r="F330" s="68">
        <v>41164</v>
      </c>
      <c r="G330" s="126" t="s">
        <v>718</v>
      </c>
      <c r="H330" s="68">
        <v>41135</v>
      </c>
      <c r="I330" s="126"/>
      <c r="J330" s="137" t="str">
        <f t="shared" si="36"/>
        <v>天津呼和浩特-石家庄-青岛</v>
      </c>
      <c r="K330" s="124" t="str">
        <f t="shared" si="37"/>
        <v>天津青岛-石家庄-呼和浩特</v>
      </c>
      <c r="L330" s="167" t="str">
        <f t="shared" si="38"/>
        <v>呼和浩特</v>
      </c>
      <c r="M330" s="167" t="str">
        <f t="shared" si="39"/>
        <v>石家庄</v>
      </c>
      <c r="N330" s="167" t="str">
        <f t="shared" si="40"/>
        <v>青岛</v>
      </c>
      <c r="O330" s="167" t="str">
        <f t="shared" si="41"/>
        <v/>
      </c>
      <c r="P330" s="167" t="str">
        <f>IF(ISERROR(OR(IFERROR(VLOOKUP(B330,受限情况!$G$3:$G$30,1,FALSE),0),IFERROR(VLOOKUP(L330,受限情况!$A$3:$A$28,1,FALSE),0),IFERROR(VLOOKUP(M330,受限情况!$A$3:$A$28,1,FALSE),0),IFERROR(VLOOKUP(N330,受限情况!$A$3:$A$28,1,FALSE),0),IFERROR(VLOOKUP(O330,受限情况!$A$3:$A$28,1,FALSE),0))),"受限","不限")</f>
        <v>不限</v>
      </c>
      <c r="Q330" s="122" t="str">
        <f>IFERROR(IF(AND(H330&gt;=VLOOKUP(B330,受限情况!$G$3:$I$28,2,FALSE),H330&lt;=VLOOKUP(B330,受限情况!$G$3:$I$28,3,FALSE))=TRUE,"错误","正确"),"正确")</f>
        <v>正确</v>
      </c>
      <c r="R330" s="124" t="str">
        <f>IF(OR(IFERROR(AND(H330&gt;=VLOOKUP(L330,受限情况!$A$3:$C$28,2,FALSE),H330&lt;=VLOOKUP(L330,受限情况!$A$3:$C$28,3,FALSE)),0),IFERROR(AND(H330&gt;=VLOOKUP(M330,受限情况!$A$3:$C$28,2,FALSE),H330&lt;=VLOOKUP(M330,受限情况!$A$3:$C$28,3,FALSE)),0),IFERROR(AND(H330&gt;=VLOOKUP(N330,受限情况!$A$3:$C$28,2,FALSE),H330&lt;=VLOOKUP(N330,受限情况!$A$3:$C$28,3,FALSE)),0),IFERROR(AND(H330&gt;=VLOOKUP(O330,受限情况!$A$3:$C$28,2,FALSE),H330&lt;=VLOOKUP(O330,受限情况!$A$3:$C$28,3,FALSE)),0))=TRUE,"错误","正确")</f>
        <v>正确</v>
      </c>
      <c r="S330" s="123" t="str">
        <f>IF((IF(ISERROR(VLOOKUP(J330,注销!I:I,1,FALSE)),0,1)+IF(ISERROR(VLOOKUP(J330,注销!J:J,1,FALSE)),0,1))&gt;0,"注销","没有")</f>
        <v>没有</v>
      </c>
      <c r="T330" s="123" t="str">
        <f>IF((IF(ISERROR(VLOOKUP(J330,注销!I:I,1,FALSE)),0,1)+IF(ISERROR(VLOOKUP(J330,注销!J:J,1,FALSE)),0,1))&gt;0,"注销","没有")</f>
        <v>没有</v>
      </c>
      <c r="U330" s="10" t="str">
        <f>IF(IF(ISERROR(VLOOKUP(J330,J$1:J329,1,FALSE)),0,1)+IF(ISERROR(VLOOKUP(J330,K$1:K329,1,FALSE)),0,1),"已有","没有")</f>
        <v>没有</v>
      </c>
      <c r="W330" s="9"/>
      <c r="X330" s="9"/>
      <c r="Y330" s="9"/>
    </row>
    <row r="331" spans="1:25" s="7" customFormat="1">
      <c r="A331" s="126">
        <v>328</v>
      </c>
      <c r="B331" s="126" t="s">
        <v>1324</v>
      </c>
      <c r="C331" s="56" t="s">
        <v>1118</v>
      </c>
      <c r="D331" s="42" t="s">
        <v>479</v>
      </c>
      <c r="E331" s="126">
        <v>14</v>
      </c>
      <c r="F331" s="68">
        <v>41164</v>
      </c>
      <c r="G331" s="126" t="s">
        <v>718</v>
      </c>
      <c r="H331" s="68">
        <v>41135</v>
      </c>
      <c r="I331" s="126"/>
      <c r="J331" s="137" t="str">
        <f t="shared" si="36"/>
        <v>天津呼和浩特-南京-福州</v>
      </c>
      <c r="K331" s="124" t="str">
        <f t="shared" si="37"/>
        <v>天津福州-南京-呼和浩特</v>
      </c>
      <c r="L331" s="167" t="str">
        <f t="shared" si="38"/>
        <v>呼和浩特</v>
      </c>
      <c r="M331" s="167" t="str">
        <f t="shared" si="39"/>
        <v>南京</v>
      </c>
      <c r="N331" s="167" t="str">
        <f t="shared" si="40"/>
        <v>福州</v>
      </c>
      <c r="O331" s="167" t="str">
        <f t="shared" si="41"/>
        <v/>
      </c>
      <c r="P331" s="167" t="str">
        <f>IF(ISERROR(OR(IFERROR(VLOOKUP(B331,受限情况!$G$3:$G$30,1,FALSE),0),IFERROR(VLOOKUP(L331,受限情况!$A$3:$A$28,1,FALSE),0),IFERROR(VLOOKUP(M331,受限情况!$A$3:$A$28,1,FALSE),0),IFERROR(VLOOKUP(N331,受限情况!$A$3:$A$28,1,FALSE),0),IFERROR(VLOOKUP(O331,受限情况!$A$3:$A$28,1,FALSE),0))),"受限","不限")</f>
        <v>不限</v>
      </c>
      <c r="Q331" s="122" t="str">
        <f>IFERROR(IF(AND(H331&gt;=VLOOKUP(B331,受限情况!$G$3:$I$28,2,FALSE),H331&lt;=VLOOKUP(B331,受限情况!$G$3:$I$28,3,FALSE))=TRUE,"错误","正确"),"正确")</f>
        <v>正确</v>
      </c>
      <c r="R331" s="124" t="str">
        <f>IF(OR(IFERROR(AND(H331&gt;=VLOOKUP(L331,受限情况!$A$3:$C$28,2,FALSE),H331&lt;=VLOOKUP(L331,受限情况!$A$3:$C$28,3,FALSE)),0),IFERROR(AND(H331&gt;=VLOOKUP(M331,受限情况!$A$3:$C$28,2,FALSE),H331&lt;=VLOOKUP(M331,受限情况!$A$3:$C$28,3,FALSE)),0),IFERROR(AND(H331&gt;=VLOOKUP(N331,受限情况!$A$3:$C$28,2,FALSE),H331&lt;=VLOOKUP(N331,受限情况!$A$3:$C$28,3,FALSE)),0),IFERROR(AND(H331&gt;=VLOOKUP(O331,受限情况!$A$3:$C$28,2,FALSE),H331&lt;=VLOOKUP(O331,受限情况!$A$3:$C$28,3,FALSE)),0))=TRUE,"错误","正确")</f>
        <v>正确</v>
      </c>
      <c r="S331" s="123" t="str">
        <f>IF((IF(ISERROR(VLOOKUP(J331,注销!I:I,1,FALSE)),0,1)+IF(ISERROR(VLOOKUP(J331,注销!J:J,1,FALSE)),0,1))&gt;0,"注销","没有")</f>
        <v>没有</v>
      </c>
      <c r="T331" s="123" t="str">
        <f>IF((IF(ISERROR(VLOOKUP(J331,注销!I:I,1,FALSE)),0,1)+IF(ISERROR(VLOOKUP(J331,注销!J:J,1,FALSE)),0,1))&gt;0,"注销","没有")</f>
        <v>没有</v>
      </c>
      <c r="U331" s="10" t="str">
        <f>IF(IF(ISERROR(VLOOKUP(J331,J$1:J330,1,FALSE)),0,1)+IF(ISERROR(VLOOKUP(J331,K$1:K330,1,FALSE)),0,1),"已有","没有")</f>
        <v>没有</v>
      </c>
      <c r="W331" s="9"/>
      <c r="X331" s="9"/>
      <c r="Y331" s="9"/>
    </row>
    <row r="332" spans="1:25" s="7" customFormat="1">
      <c r="A332" s="126">
        <v>329</v>
      </c>
      <c r="B332" s="126" t="s">
        <v>1324</v>
      </c>
      <c r="C332" s="56" t="s">
        <v>1119</v>
      </c>
      <c r="D332" s="42" t="s">
        <v>479</v>
      </c>
      <c r="E332" s="126">
        <v>14</v>
      </c>
      <c r="F332" s="68">
        <v>41178</v>
      </c>
      <c r="G332" s="126" t="s">
        <v>718</v>
      </c>
      <c r="H332" s="68">
        <v>41135</v>
      </c>
      <c r="I332" s="126"/>
      <c r="J332" s="137" t="str">
        <f t="shared" si="36"/>
        <v>天津呼和浩特-郑州-南宁</v>
      </c>
      <c r="K332" s="124" t="str">
        <f t="shared" si="37"/>
        <v>天津南宁-郑州-呼和浩特</v>
      </c>
      <c r="L332" s="167" t="str">
        <f t="shared" si="38"/>
        <v>呼和浩特</v>
      </c>
      <c r="M332" s="167" t="str">
        <f t="shared" si="39"/>
        <v>郑州</v>
      </c>
      <c r="N332" s="167" t="str">
        <f t="shared" si="40"/>
        <v>南宁</v>
      </c>
      <c r="O332" s="167" t="str">
        <f t="shared" si="41"/>
        <v/>
      </c>
      <c r="P332" s="167" t="str">
        <f>IF(ISERROR(OR(IFERROR(VLOOKUP(B332,受限情况!$G$3:$G$30,1,FALSE),0),IFERROR(VLOOKUP(L332,受限情况!$A$3:$A$28,1,FALSE),0),IFERROR(VLOOKUP(M332,受限情况!$A$3:$A$28,1,FALSE),0),IFERROR(VLOOKUP(N332,受限情况!$A$3:$A$28,1,FALSE),0),IFERROR(VLOOKUP(O332,受限情况!$A$3:$A$28,1,FALSE),0))),"受限","不限")</f>
        <v>不限</v>
      </c>
      <c r="Q332" s="122" t="str">
        <f>IFERROR(IF(AND(H332&gt;=VLOOKUP(B332,受限情况!$G$3:$I$28,2,FALSE),H332&lt;=VLOOKUP(B332,受限情况!$G$3:$I$28,3,FALSE))=TRUE,"错误","正确"),"正确")</f>
        <v>正确</v>
      </c>
      <c r="R332" s="124" t="str">
        <f>IF(OR(IFERROR(AND(H332&gt;=VLOOKUP(L332,受限情况!$A$3:$C$28,2,FALSE),H332&lt;=VLOOKUP(L332,受限情况!$A$3:$C$28,3,FALSE)),0),IFERROR(AND(H332&gt;=VLOOKUP(M332,受限情况!$A$3:$C$28,2,FALSE),H332&lt;=VLOOKUP(M332,受限情况!$A$3:$C$28,3,FALSE)),0),IFERROR(AND(H332&gt;=VLOOKUP(N332,受限情况!$A$3:$C$28,2,FALSE),H332&lt;=VLOOKUP(N332,受限情况!$A$3:$C$28,3,FALSE)),0),IFERROR(AND(H332&gt;=VLOOKUP(O332,受限情况!$A$3:$C$28,2,FALSE),H332&lt;=VLOOKUP(O332,受限情况!$A$3:$C$28,3,FALSE)),0))=TRUE,"错误","正确")</f>
        <v>正确</v>
      </c>
      <c r="S332" s="123" t="str">
        <f>IF((IF(ISERROR(VLOOKUP(J332,注销!I:I,1,FALSE)),0,1)+IF(ISERROR(VLOOKUP(J332,注销!J:J,1,FALSE)),0,1))&gt;0,"注销","没有")</f>
        <v>注销</v>
      </c>
      <c r="T332" s="123" t="str">
        <f>IF((IF(ISERROR(VLOOKUP(J332,注销!I:I,1,FALSE)),0,1)+IF(ISERROR(VLOOKUP(J332,注销!J:J,1,FALSE)),0,1))&gt;0,"注销","没有")</f>
        <v>注销</v>
      </c>
      <c r="U332" s="10" t="str">
        <f>IF(IF(ISERROR(VLOOKUP(J332,J$1:J331,1,FALSE)),0,1)+IF(ISERROR(VLOOKUP(J332,K$1:K331,1,FALSE)),0,1),"已有","没有")</f>
        <v>没有</v>
      </c>
      <c r="W332" s="9"/>
      <c r="X332" s="9"/>
      <c r="Y332" s="9"/>
    </row>
    <row r="333" spans="1:25" s="7" customFormat="1">
      <c r="A333" s="126">
        <v>330</v>
      </c>
      <c r="B333" s="126" t="s">
        <v>1309</v>
      </c>
      <c r="C333" s="56" t="s">
        <v>1120</v>
      </c>
      <c r="D333" s="42" t="s">
        <v>479</v>
      </c>
      <c r="E333" s="126">
        <v>14</v>
      </c>
      <c r="F333" s="68">
        <v>41176</v>
      </c>
      <c r="G333" s="126" t="s">
        <v>719</v>
      </c>
      <c r="H333" s="68">
        <v>41152</v>
      </c>
      <c r="I333" s="126"/>
      <c r="J333" s="137" t="str">
        <f t="shared" si="36"/>
        <v>华夏长治-沈阳</v>
      </c>
      <c r="K333" s="124" t="str">
        <f t="shared" si="37"/>
        <v>华夏沈阳-长治</v>
      </c>
      <c r="L333" s="167" t="str">
        <f t="shared" si="38"/>
        <v>长治</v>
      </c>
      <c r="M333" s="167" t="str">
        <f t="shared" si="39"/>
        <v>沈阳</v>
      </c>
      <c r="N333" s="167" t="str">
        <f t="shared" si="40"/>
        <v/>
      </c>
      <c r="O333" s="167" t="str">
        <f t="shared" si="41"/>
        <v/>
      </c>
      <c r="P333" s="167" t="str">
        <f>IF(ISERROR(OR(IFERROR(VLOOKUP(B333,受限情况!$G$3:$G$30,1,FALSE),0),IFERROR(VLOOKUP(L333,受限情况!$A$3:$A$28,1,FALSE),0),IFERROR(VLOOKUP(M333,受限情况!$A$3:$A$28,1,FALSE),0),IFERROR(VLOOKUP(N333,受限情况!$A$3:$A$28,1,FALSE),0),IFERROR(VLOOKUP(O333,受限情况!$A$3:$A$28,1,FALSE),0))),"受限","不限")</f>
        <v>不限</v>
      </c>
      <c r="Q333" s="122" t="str">
        <f>IFERROR(IF(AND(H333&gt;=VLOOKUP(B333,受限情况!$G$3:$I$28,2,FALSE),H333&lt;=VLOOKUP(B333,受限情况!$G$3:$I$28,3,FALSE))=TRUE,"错误","正确"),"正确")</f>
        <v>正确</v>
      </c>
      <c r="R333" s="124" t="str">
        <f>IF(OR(IFERROR(AND(H333&gt;=VLOOKUP(L333,受限情况!$A$3:$C$28,2,FALSE),H333&lt;=VLOOKUP(L333,受限情况!$A$3:$C$28,3,FALSE)),0),IFERROR(AND(H333&gt;=VLOOKUP(M333,受限情况!$A$3:$C$28,2,FALSE),H333&lt;=VLOOKUP(M333,受限情况!$A$3:$C$28,3,FALSE)),0),IFERROR(AND(H333&gt;=VLOOKUP(N333,受限情况!$A$3:$C$28,2,FALSE),H333&lt;=VLOOKUP(N333,受限情况!$A$3:$C$28,3,FALSE)),0),IFERROR(AND(H333&gt;=VLOOKUP(O333,受限情况!$A$3:$C$28,2,FALSE),H333&lt;=VLOOKUP(O333,受限情况!$A$3:$C$28,3,FALSE)),0))=TRUE,"错误","正确")</f>
        <v>正确</v>
      </c>
      <c r="S333" s="123" t="str">
        <f>IF((IF(ISERROR(VLOOKUP(J333,注销!I:I,1,FALSE)),0,1)+IF(ISERROR(VLOOKUP(J333,注销!J:J,1,FALSE)),0,1))&gt;0,"注销","没有")</f>
        <v>没有</v>
      </c>
      <c r="T333" s="123" t="str">
        <f>IF((IF(ISERROR(VLOOKUP(J333,注销!I:I,1,FALSE)),0,1)+IF(ISERROR(VLOOKUP(J333,注销!J:J,1,FALSE)),0,1))&gt;0,"注销","没有")</f>
        <v>没有</v>
      </c>
      <c r="U333" s="10" t="str">
        <f>IF(IF(ISERROR(VLOOKUP(J333,J$1:J332,1,FALSE)),0,1)+IF(ISERROR(VLOOKUP(J333,K$1:K332,1,FALSE)),0,1),"已有","没有")</f>
        <v>没有</v>
      </c>
      <c r="W333" s="9"/>
      <c r="X333" s="9"/>
      <c r="Y333" s="9"/>
    </row>
    <row r="334" spans="1:25" s="7" customFormat="1">
      <c r="A334" s="126">
        <v>331</v>
      </c>
      <c r="B334" s="126" t="s">
        <v>482</v>
      </c>
      <c r="C334" s="56" t="s">
        <v>60</v>
      </c>
      <c r="D334" s="42" t="s">
        <v>479</v>
      </c>
      <c r="E334" s="126">
        <v>14</v>
      </c>
      <c r="F334" s="68">
        <v>41157</v>
      </c>
      <c r="G334" s="126" t="s">
        <v>720</v>
      </c>
      <c r="H334" s="68">
        <v>41152</v>
      </c>
      <c r="I334" s="126"/>
      <c r="J334" s="137" t="str">
        <f t="shared" si="36"/>
        <v>东航太原-武汉</v>
      </c>
      <c r="K334" s="124" t="str">
        <f t="shared" si="37"/>
        <v>东航武汉-太原</v>
      </c>
      <c r="L334" s="167" t="str">
        <f t="shared" si="38"/>
        <v>太原</v>
      </c>
      <c r="M334" s="167" t="str">
        <f t="shared" si="39"/>
        <v>武汉</v>
      </c>
      <c r="N334" s="167" t="str">
        <f t="shared" si="40"/>
        <v/>
      </c>
      <c r="O334" s="167" t="str">
        <f t="shared" si="41"/>
        <v/>
      </c>
      <c r="P334" s="167" t="str">
        <f>IF(ISERROR(OR(IFERROR(VLOOKUP(B334,受限情况!$G$3:$G$30,1,FALSE),0),IFERROR(VLOOKUP(L334,受限情况!$A$3:$A$28,1,FALSE),0),IFERROR(VLOOKUP(M334,受限情况!$A$3:$A$28,1,FALSE),0),IFERROR(VLOOKUP(N334,受限情况!$A$3:$A$28,1,FALSE),0),IFERROR(VLOOKUP(O334,受限情况!$A$3:$A$28,1,FALSE),0))),"受限","不限")</f>
        <v>不限</v>
      </c>
      <c r="Q334" s="122" t="str">
        <f>IFERROR(IF(AND(H334&gt;=VLOOKUP(B334,受限情况!$G$3:$I$28,2,FALSE),H334&lt;=VLOOKUP(B334,受限情况!$G$3:$I$28,3,FALSE))=TRUE,"错误","正确"),"正确")</f>
        <v>正确</v>
      </c>
      <c r="R334" s="124" t="str">
        <f>IF(OR(IFERROR(AND(H334&gt;=VLOOKUP(L334,受限情况!$A$3:$C$28,2,FALSE),H334&lt;=VLOOKUP(L334,受限情况!$A$3:$C$28,3,FALSE)),0),IFERROR(AND(H334&gt;=VLOOKUP(M334,受限情况!$A$3:$C$28,2,FALSE),H334&lt;=VLOOKUP(M334,受限情况!$A$3:$C$28,3,FALSE)),0),IFERROR(AND(H334&gt;=VLOOKUP(N334,受限情况!$A$3:$C$28,2,FALSE),H334&lt;=VLOOKUP(N334,受限情况!$A$3:$C$28,3,FALSE)),0),IFERROR(AND(H334&gt;=VLOOKUP(O334,受限情况!$A$3:$C$28,2,FALSE),H334&lt;=VLOOKUP(O334,受限情况!$A$3:$C$28,3,FALSE)),0))=TRUE,"错误","正确")</f>
        <v>正确</v>
      </c>
      <c r="S334" s="123" t="str">
        <f>IF((IF(ISERROR(VLOOKUP(J334,注销!I:I,1,FALSE)),0,1)+IF(ISERROR(VLOOKUP(J334,注销!J:J,1,FALSE)),0,1))&gt;0,"注销","没有")</f>
        <v>注销</v>
      </c>
      <c r="T334" s="123" t="str">
        <f>IF((IF(ISERROR(VLOOKUP(J334,注销!I:I,1,FALSE)),0,1)+IF(ISERROR(VLOOKUP(J334,注销!J:J,1,FALSE)),0,1))&gt;0,"注销","没有")</f>
        <v>注销</v>
      </c>
      <c r="U334" s="10" t="str">
        <f>IF(IF(ISERROR(VLOOKUP(J334,J$1:J333,1,FALSE)),0,1)+IF(ISERROR(VLOOKUP(J334,K$1:K333,1,FALSE)),0,1),"已有","没有")</f>
        <v>没有</v>
      </c>
      <c r="W334" s="9"/>
      <c r="X334" s="9"/>
      <c r="Y334" s="9"/>
    </row>
    <row r="335" spans="1:25" s="7" customFormat="1">
      <c r="A335" s="126">
        <v>332</v>
      </c>
      <c r="B335" s="126" t="s">
        <v>482</v>
      </c>
      <c r="C335" s="56" t="s">
        <v>1009</v>
      </c>
      <c r="D335" s="42" t="s">
        <v>479</v>
      </c>
      <c r="E335" s="126">
        <v>14</v>
      </c>
      <c r="F335" s="68">
        <v>41157</v>
      </c>
      <c r="G335" s="126" t="s">
        <v>720</v>
      </c>
      <c r="H335" s="68">
        <v>41152</v>
      </c>
      <c r="I335" s="126"/>
      <c r="J335" s="137" t="str">
        <f t="shared" si="36"/>
        <v>东航太原-深圳</v>
      </c>
      <c r="K335" s="124" t="str">
        <f t="shared" si="37"/>
        <v>东航深圳-太原</v>
      </c>
      <c r="L335" s="167" t="str">
        <f t="shared" si="38"/>
        <v>太原</v>
      </c>
      <c r="M335" s="167" t="str">
        <f t="shared" si="39"/>
        <v>深圳</v>
      </c>
      <c r="N335" s="167" t="str">
        <f t="shared" si="40"/>
        <v/>
      </c>
      <c r="O335" s="167" t="str">
        <f t="shared" si="41"/>
        <v/>
      </c>
      <c r="P335" s="167" t="str">
        <f>IF(ISERROR(OR(IFERROR(VLOOKUP(B335,受限情况!$G$3:$G$30,1,FALSE),0),IFERROR(VLOOKUP(L335,受限情况!$A$3:$A$28,1,FALSE),0),IFERROR(VLOOKUP(M335,受限情况!$A$3:$A$28,1,FALSE),0),IFERROR(VLOOKUP(N335,受限情况!$A$3:$A$28,1,FALSE),0),IFERROR(VLOOKUP(O335,受限情况!$A$3:$A$28,1,FALSE),0))),"受限","不限")</f>
        <v>不限</v>
      </c>
      <c r="Q335" s="122" t="str">
        <f>IFERROR(IF(AND(H335&gt;=VLOOKUP(B335,受限情况!$G$3:$I$28,2,FALSE),H335&lt;=VLOOKUP(B335,受限情况!$G$3:$I$28,3,FALSE))=TRUE,"错误","正确"),"正确")</f>
        <v>正确</v>
      </c>
      <c r="R335" s="124" t="str">
        <f>IF(OR(IFERROR(AND(H335&gt;=VLOOKUP(L335,受限情况!$A$3:$C$28,2,FALSE),H335&lt;=VLOOKUP(L335,受限情况!$A$3:$C$28,3,FALSE)),0),IFERROR(AND(H335&gt;=VLOOKUP(M335,受限情况!$A$3:$C$28,2,FALSE),H335&lt;=VLOOKUP(M335,受限情况!$A$3:$C$28,3,FALSE)),0),IFERROR(AND(H335&gt;=VLOOKUP(N335,受限情况!$A$3:$C$28,2,FALSE),H335&lt;=VLOOKUP(N335,受限情况!$A$3:$C$28,3,FALSE)),0),IFERROR(AND(H335&gt;=VLOOKUP(O335,受限情况!$A$3:$C$28,2,FALSE),H335&lt;=VLOOKUP(O335,受限情况!$A$3:$C$28,3,FALSE)),0))=TRUE,"错误","正确")</f>
        <v>正确</v>
      </c>
      <c r="S335" s="123" t="str">
        <f>IF((IF(ISERROR(VLOOKUP(J335,注销!I:I,1,FALSE)),0,1)+IF(ISERROR(VLOOKUP(J335,注销!J:J,1,FALSE)),0,1))&gt;0,"注销","没有")</f>
        <v>注销</v>
      </c>
      <c r="T335" s="123" t="str">
        <f>IF((IF(ISERROR(VLOOKUP(J335,注销!I:I,1,FALSE)),0,1)+IF(ISERROR(VLOOKUP(J335,注销!J:J,1,FALSE)),0,1))&gt;0,"注销","没有")</f>
        <v>注销</v>
      </c>
      <c r="U335" s="10" t="str">
        <f>IF(IF(ISERROR(VLOOKUP(J335,J$1:J334,1,FALSE)),0,1)+IF(ISERROR(VLOOKUP(J335,K$1:K334,1,FALSE)),0,1),"已有","没有")</f>
        <v>已有</v>
      </c>
      <c r="W335" s="9"/>
      <c r="X335" s="9"/>
      <c r="Y335" s="9"/>
    </row>
    <row r="336" spans="1:25" s="7" customFormat="1">
      <c r="A336" s="126">
        <v>333</v>
      </c>
      <c r="B336" s="126" t="s">
        <v>1324</v>
      </c>
      <c r="C336" s="56" t="s">
        <v>1121</v>
      </c>
      <c r="D336" s="42" t="s">
        <v>479</v>
      </c>
      <c r="E336" s="126">
        <v>14</v>
      </c>
      <c r="F336" s="68">
        <v>41173</v>
      </c>
      <c r="G336" s="126" t="s">
        <v>721</v>
      </c>
      <c r="H336" s="68">
        <v>41157</v>
      </c>
      <c r="I336" s="126"/>
      <c r="J336" s="137" t="str">
        <f t="shared" si="36"/>
        <v>天津天津-大连-哈尔滨</v>
      </c>
      <c r="K336" s="124" t="str">
        <f t="shared" si="37"/>
        <v>天津哈尔滨-大连-天津</v>
      </c>
      <c r="L336" s="167" t="str">
        <f t="shared" si="38"/>
        <v>天津</v>
      </c>
      <c r="M336" s="167" t="str">
        <f t="shared" si="39"/>
        <v>大连</v>
      </c>
      <c r="N336" s="167" t="str">
        <f t="shared" si="40"/>
        <v>哈尔滨</v>
      </c>
      <c r="O336" s="167" t="str">
        <f t="shared" si="41"/>
        <v/>
      </c>
      <c r="P336" s="167" t="str">
        <f>IF(ISERROR(OR(IFERROR(VLOOKUP(B336,受限情况!$G$3:$G$30,1,FALSE),0),IFERROR(VLOOKUP(L336,受限情况!$A$3:$A$28,1,FALSE),0),IFERROR(VLOOKUP(M336,受限情况!$A$3:$A$28,1,FALSE),0),IFERROR(VLOOKUP(N336,受限情况!$A$3:$A$28,1,FALSE),0),IFERROR(VLOOKUP(O336,受限情况!$A$3:$A$28,1,FALSE),0))),"受限","不限")</f>
        <v>受限</v>
      </c>
      <c r="Q336" s="122" t="str">
        <f>IFERROR(IF(AND(H336&gt;=VLOOKUP(B336,受限情况!$G$3:$I$28,2,FALSE),H336&lt;=VLOOKUP(B336,受限情况!$G$3:$I$28,3,FALSE))=TRUE,"错误","正确"),"正确")</f>
        <v>正确</v>
      </c>
      <c r="R336" s="124" t="str">
        <f>IF(OR(IFERROR(AND(H336&gt;=VLOOKUP(L336,受限情况!$A$3:$C$28,2,FALSE),H336&lt;=VLOOKUP(L336,受限情况!$A$3:$C$28,3,FALSE)),0),IFERROR(AND(H336&gt;=VLOOKUP(M336,受限情况!$A$3:$C$28,2,FALSE),H336&lt;=VLOOKUP(M336,受限情况!$A$3:$C$28,3,FALSE)),0),IFERROR(AND(H336&gt;=VLOOKUP(N336,受限情况!$A$3:$C$28,2,FALSE),H336&lt;=VLOOKUP(N336,受限情况!$A$3:$C$28,3,FALSE)),0),IFERROR(AND(H336&gt;=VLOOKUP(O336,受限情况!$A$3:$C$28,2,FALSE),H336&lt;=VLOOKUP(O336,受限情况!$A$3:$C$28,3,FALSE)),0))=TRUE,"错误","正确")</f>
        <v>正确</v>
      </c>
      <c r="S336" s="123" t="str">
        <f>IF((IF(ISERROR(VLOOKUP(J336,注销!I:I,1,FALSE)),0,1)+IF(ISERROR(VLOOKUP(J336,注销!J:J,1,FALSE)),0,1))&gt;0,"注销","没有")</f>
        <v>没有</v>
      </c>
      <c r="T336" s="123" t="str">
        <f>IF((IF(ISERROR(VLOOKUP(J336,注销!I:I,1,FALSE)),0,1)+IF(ISERROR(VLOOKUP(J336,注销!J:J,1,FALSE)),0,1))&gt;0,"注销","没有")</f>
        <v>没有</v>
      </c>
      <c r="U336" s="10" t="str">
        <f>IF(IF(ISERROR(VLOOKUP(J336,J$1:J335,1,FALSE)),0,1)+IF(ISERROR(VLOOKUP(J336,K$1:K335,1,FALSE)),0,1),"已有","没有")</f>
        <v>没有</v>
      </c>
      <c r="W336" s="9"/>
      <c r="X336" s="9"/>
      <c r="Y336" s="9"/>
    </row>
    <row r="337" spans="1:25" s="7" customFormat="1">
      <c r="A337" s="126">
        <v>334</v>
      </c>
      <c r="B337" s="126" t="s">
        <v>1329</v>
      </c>
      <c r="C337" s="56" t="s">
        <v>1122</v>
      </c>
      <c r="D337" s="42" t="s">
        <v>479</v>
      </c>
      <c r="E337" s="126">
        <v>14</v>
      </c>
      <c r="F337" s="68">
        <v>41162</v>
      </c>
      <c r="G337" s="126" t="s">
        <v>722</v>
      </c>
      <c r="H337" s="68">
        <v>41157</v>
      </c>
      <c r="I337" s="126"/>
      <c r="J337" s="137" t="str">
        <f t="shared" si="36"/>
        <v>河北石家庄-西安-桂林</v>
      </c>
      <c r="K337" s="124" t="str">
        <f t="shared" si="37"/>
        <v>河北桂林-西安-石家庄</v>
      </c>
      <c r="L337" s="167" t="str">
        <f t="shared" si="38"/>
        <v>石家庄</v>
      </c>
      <c r="M337" s="167" t="str">
        <f t="shared" si="39"/>
        <v>西安</v>
      </c>
      <c r="N337" s="167" t="str">
        <f t="shared" si="40"/>
        <v>桂林</v>
      </c>
      <c r="O337" s="167" t="str">
        <f t="shared" si="41"/>
        <v/>
      </c>
      <c r="P337" s="167" t="str">
        <f>IF(ISERROR(OR(IFERROR(VLOOKUP(B337,受限情况!$G$3:$G$30,1,FALSE),0),IFERROR(VLOOKUP(L337,受限情况!$A$3:$A$28,1,FALSE),0),IFERROR(VLOOKUP(M337,受限情况!$A$3:$A$28,1,FALSE),0),IFERROR(VLOOKUP(N337,受限情况!$A$3:$A$28,1,FALSE),0),IFERROR(VLOOKUP(O337,受限情况!$A$3:$A$28,1,FALSE),0))),"受限","不限")</f>
        <v>不限</v>
      </c>
      <c r="Q337" s="122" t="str">
        <f>IFERROR(IF(AND(H337&gt;=VLOOKUP(B337,受限情况!$G$3:$I$28,2,FALSE),H337&lt;=VLOOKUP(B337,受限情况!$G$3:$I$28,3,FALSE))=TRUE,"错误","正确"),"正确")</f>
        <v>正确</v>
      </c>
      <c r="R337" s="124" t="str">
        <f>IF(OR(IFERROR(AND(H337&gt;=VLOOKUP(L337,受限情况!$A$3:$C$28,2,FALSE),H337&lt;=VLOOKUP(L337,受限情况!$A$3:$C$28,3,FALSE)),0),IFERROR(AND(H337&gt;=VLOOKUP(M337,受限情况!$A$3:$C$28,2,FALSE),H337&lt;=VLOOKUP(M337,受限情况!$A$3:$C$28,3,FALSE)),0),IFERROR(AND(H337&gt;=VLOOKUP(N337,受限情况!$A$3:$C$28,2,FALSE),H337&lt;=VLOOKUP(N337,受限情况!$A$3:$C$28,3,FALSE)),0),IFERROR(AND(H337&gt;=VLOOKUP(O337,受限情况!$A$3:$C$28,2,FALSE),H337&lt;=VLOOKUP(O337,受限情况!$A$3:$C$28,3,FALSE)),0))=TRUE,"错误","正确")</f>
        <v>正确</v>
      </c>
      <c r="S337" s="123" t="str">
        <f>IF((IF(ISERROR(VLOOKUP(J337,注销!I:I,1,FALSE)),0,1)+IF(ISERROR(VLOOKUP(J337,注销!J:J,1,FALSE)),0,1))&gt;0,"注销","没有")</f>
        <v>没有</v>
      </c>
      <c r="T337" s="123" t="str">
        <f>IF((IF(ISERROR(VLOOKUP(J337,注销!I:I,1,FALSE)),0,1)+IF(ISERROR(VLOOKUP(J337,注销!J:J,1,FALSE)),0,1))&gt;0,"注销","没有")</f>
        <v>没有</v>
      </c>
      <c r="U337" s="10" t="str">
        <f>IF(IF(ISERROR(VLOOKUP(J337,J$1:J336,1,FALSE)),0,1)+IF(ISERROR(VLOOKUP(J337,K$1:K336,1,FALSE)),0,1),"已有","没有")</f>
        <v>没有</v>
      </c>
      <c r="W337" s="9"/>
      <c r="X337" s="9"/>
      <c r="Y337" s="9"/>
    </row>
    <row r="338" spans="1:25" s="7" customFormat="1">
      <c r="A338" s="126">
        <v>335</v>
      </c>
      <c r="B338" s="126" t="s">
        <v>1329</v>
      </c>
      <c r="C338" s="56" t="s">
        <v>1123</v>
      </c>
      <c r="D338" s="42" t="s">
        <v>479</v>
      </c>
      <c r="E338" s="126">
        <v>8</v>
      </c>
      <c r="F338" s="68">
        <v>41162</v>
      </c>
      <c r="G338" s="126" t="s">
        <v>722</v>
      </c>
      <c r="H338" s="68">
        <v>41157</v>
      </c>
      <c r="I338" s="126"/>
      <c r="J338" s="137" t="str">
        <f t="shared" si="36"/>
        <v>河北石家庄-宁波-珠海</v>
      </c>
      <c r="K338" s="124" t="str">
        <f t="shared" si="37"/>
        <v>河北珠海-宁波-石家庄</v>
      </c>
      <c r="L338" s="167" t="str">
        <f t="shared" si="38"/>
        <v>石家庄</v>
      </c>
      <c r="M338" s="167" t="str">
        <f t="shared" si="39"/>
        <v>宁波</v>
      </c>
      <c r="N338" s="167" t="str">
        <f t="shared" si="40"/>
        <v>珠海</v>
      </c>
      <c r="O338" s="167" t="str">
        <f t="shared" si="41"/>
        <v/>
      </c>
      <c r="P338" s="167" t="str">
        <f>IF(ISERROR(OR(IFERROR(VLOOKUP(B338,受限情况!$G$3:$G$30,1,FALSE),0),IFERROR(VLOOKUP(L338,受限情况!$A$3:$A$28,1,FALSE),0),IFERROR(VLOOKUP(M338,受限情况!$A$3:$A$28,1,FALSE),0),IFERROR(VLOOKUP(N338,受限情况!$A$3:$A$28,1,FALSE),0),IFERROR(VLOOKUP(O338,受限情况!$A$3:$A$28,1,FALSE),0))),"受限","不限")</f>
        <v>不限</v>
      </c>
      <c r="Q338" s="122" t="str">
        <f>IFERROR(IF(AND(H338&gt;=VLOOKUP(B338,受限情况!$G$3:$I$28,2,FALSE),H338&lt;=VLOOKUP(B338,受限情况!$G$3:$I$28,3,FALSE))=TRUE,"错误","正确"),"正确")</f>
        <v>正确</v>
      </c>
      <c r="R338" s="124" t="str">
        <f>IF(OR(IFERROR(AND(H338&gt;=VLOOKUP(L338,受限情况!$A$3:$C$28,2,FALSE),H338&lt;=VLOOKUP(L338,受限情况!$A$3:$C$28,3,FALSE)),0),IFERROR(AND(H338&gt;=VLOOKUP(M338,受限情况!$A$3:$C$28,2,FALSE),H338&lt;=VLOOKUP(M338,受限情况!$A$3:$C$28,3,FALSE)),0),IFERROR(AND(H338&gt;=VLOOKUP(N338,受限情况!$A$3:$C$28,2,FALSE),H338&lt;=VLOOKUP(N338,受限情况!$A$3:$C$28,3,FALSE)),0),IFERROR(AND(H338&gt;=VLOOKUP(O338,受限情况!$A$3:$C$28,2,FALSE),H338&lt;=VLOOKUP(O338,受限情况!$A$3:$C$28,3,FALSE)),0))=TRUE,"错误","正确")</f>
        <v>正确</v>
      </c>
      <c r="S338" s="123" t="str">
        <f>IF((IF(ISERROR(VLOOKUP(J338,注销!I:I,1,FALSE)),0,1)+IF(ISERROR(VLOOKUP(J338,注销!J:J,1,FALSE)),0,1))&gt;0,"注销","没有")</f>
        <v>注销</v>
      </c>
      <c r="T338" s="123" t="str">
        <f>IF((IF(ISERROR(VLOOKUP(J338,注销!I:I,1,FALSE)),0,1)+IF(ISERROR(VLOOKUP(J338,注销!J:J,1,FALSE)),0,1))&gt;0,"注销","没有")</f>
        <v>注销</v>
      </c>
      <c r="U338" s="10" t="str">
        <f>IF(IF(ISERROR(VLOOKUP(J338,J$1:J337,1,FALSE)),0,1)+IF(ISERROR(VLOOKUP(J338,K$1:K337,1,FALSE)),0,1),"已有","没有")</f>
        <v>没有</v>
      </c>
      <c r="W338" s="9"/>
      <c r="X338" s="9"/>
      <c r="Y338" s="9"/>
    </row>
    <row r="339" spans="1:25" s="7" customFormat="1">
      <c r="A339" s="126">
        <v>336</v>
      </c>
      <c r="B339" s="126" t="s">
        <v>1324</v>
      </c>
      <c r="C339" s="56" t="s">
        <v>195</v>
      </c>
      <c r="D339" s="42" t="s">
        <v>479</v>
      </c>
      <c r="E339" s="126">
        <v>14</v>
      </c>
      <c r="F339" s="68">
        <v>41170</v>
      </c>
      <c r="G339" s="126" t="s">
        <v>723</v>
      </c>
      <c r="H339" s="68">
        <v>41166</v>
      </c>
      <c r="I339" s="126"/>
      <c r="J339" s="137" t="str">
        <f t="shared" si="36"/>
        <v>天津天津-重庆</v>
      </c>
      <c r="K339" s="124" t="str">
        <f t="shared" si="37"/>
        <v>天津重庆-天津</v>
      </c>
      <c r="L339" s="167" t="str">
        <f t="shared" si="38"/>
        <v>天津</v>
      </c>
      <c r="M339" s="167" t="str">
        <f t="shared" si="39"/>
        <v>重庆</v>
      </c>
      <c r="N339" s="167" t="str">
        <f t="shared" si="40"/>
        <v/>
      </c>
      <c r="O339" s="167" t="str">
        <f t="shared" si="41"/>
        <v/>
      </c>
      <c r="P339" s="167" t="str">
        <f>IF(ISERROR(OR(IFERROR(VLOOKUP(B339,受限情况!$G$3:$G$30,1,FALSE),0),IFERROR(VLOOKUP(L339,受限情况!$A$3:$A$28,1,FALSE),0),IFERROR(VLOOKUP(M339,受限情况!$A$3:$A$28,1,FALSE),0),IFERROR(VLOOKUP(N339,受限情况!$A$3:$A$28,1,FALSE),0),IFERROR(VLOOKUP(O339,受限情况!$A$3:$A$28,1,FALSE),0))),"受限","不限")</f>
        <v>不限</v>
      </c>
      <c r="Q339" s="122" t="str">
        <f>IFERROR(IF(AND(H339&gt;=VLOOKUP(B339,受限情况!$G$3:$I$28,2,FALSE),H339&lt;=VLOOKUP(B339,受限情况!$G$3:$I$28,3,FALSE))=TRUE,"错误","正确"),"正确")</f>
        <v>正确</v>
      </c>
      <c r="R339" s="124" t="str">
        <f>IF(OR(IFERROR(AND(H339&gt;=VLOOKUP(L339,受限情况!$A$3:$C$28,2,FALSE),H339&lt;=VLOOKUP(L339,受限情况!$A$3:$C$28,3,FALSE)),0),IFERROR(AND(H339&gt;=VLOOKUP(M339,受限情况!$A$3:$C$28,2,FALSE),H339&lt;=VLOOKUP(M339,受限情况!$A$3:$C$28,3,FALSE)),0),IFERROR(AND(H339&gt;=VLOOKUP(N339,受限情况!$A$3:$C$28,2,FALSE),H339&lt;=VLOOKUP(N339,受限情况!$A$3:$C$28,3,FALSE)),0),IFERROR(AND(H339&gt;=VLOOKUP(O339,受限情况!$A$3:$C$28,2,FALSE),H339&lt;=VLOOKUP(O339,受限情况!$A$3:$C$28,3,FALSE)),0))=TRUE,"错误","正确")</f>
        <v>正确</v>
      </c>
      <c r="S339" s="123" t="str">
        <f>IF((IF(ISERROR(VLOOKUP(J339,注销!I:I,1,FALSE)),0,1)+IF(ISERROR(VLOOKUP(J339,注销!J:J,1,FALSE)),0,1))&gt;0,"注销","没有")</f>
        <v>注销</v>
      </c>
      <c r="T339" s="123" t="str">
        <f>IF((IF(ISERROR(VLOOKUP(J339,注销!I:I,1,FALSE)),0,1)+IF(ISERROR(VLOOKUP(J339,注销!J:J,1,FALSE)),0,1))&gt;0,"注销","没有")</f>
        <v>注销</v>
      </c>
      <c r="U339" s="10" t="str">
        <f>IF(IF(ISERROR(VLOOKUP(J339,J$1:J338,1,FALSE)),0,1)+IF(ISERROR(VLOOKUP(J339,K$1:K338,1,FALSE)),0,1),"已有","没有")</f>
        <v>没有</v>
      </c>
      <c r="W339" s="9"/>
      <c r="X339" s="9"/>
      <c r="Y339" s="9"/>
    </row>
    <row r="340" spans="1:25" s="7" customFormat="1">
      <c r="A340" s="126">
        <v>337</v>
      </c>
      <c r="B340" s="126" t="s">
        <v>1329</v>
      </c>
      <c r="C340" s="56" t="s">
        <v>36</v>
      </c>
      <c r="D340" s="42" t="s">
        <v>479</v>
      </c>
      <c r="E340" s="126">
        <v>6</v>
      </c>
      <c r="F340" s="68">
        <v>41172</v>
      </c>
      <c r="G340" s="126" t="s">
        <v>724</v>
      </c>
      <c r="H340" s="68">
        <v>41162</v>
      </c>
      <c r="I340" s="126"/>
      <c r="J340" s="137" t="str">
        <f t="shared" si="36"/>
        <v>河北石家庄-唐山-哈尔滨</v>
      </c>
      <c r="K340" s="124" t="str">
        <f t="shared" si="37"/>
        <v>河北哈尔滨-唐山-石家庄</v>
      </c>
      <c r="L340" s="167" t="str">
        <f t="shared" si="38"/>
        <v>石家庄</v>
      </c>
      <c r="M340" s="167" t="str">
        <f t="shared" si="39"/>
        <v>唐山</v>
      </c>
      <c r="N340" s="167" t="str">
        <f t="shared" si="40"/>
        <v>哈尔滨</v>
      </c>
      <c r="O340" s="167" t="str">
        <f t="shared" si="41"/>
        <v/>
      </c>
      <c r="P340" s="167" t="str">
        <f>IF(ISERROR(OR(IFERROR(VLOOKUP(B340,受限情况!$G$3:$G$30,1,FALSE),0),IFERROR(VLOOKUP(L340,受限情况!$A$3:$A$28,1,FALSE),0),IFERROR(VLOOKUP(M340,受限情况!$A$3:$A$28,1,FALSE),0),IFERROR(VLOOKUP(N340,受限情况!$A$3:$A$28,1,FALSE),0),IFERROR(VLOOKUP(O340,受限情况!$A$3:$A$28,1,FALSE),0))),"受限","不限")</f>
        <v>不限</v>
      </c>
      <c r="Q340" s="122" t="str">
        <f>IFERROR(IF(AND(H340&gt;=VLOOKUP(B340,受限情况!$G$3:$I$28,2,FALSE),H340&lt;=VLOOKUP(B340,受限情况!$G$3:$I$28,3,FALSE))=TRUE,"错误","正确"),"正确")</f>
        <v>正确</v>
      </c>
      <c r="R340" s="124" t="str">
        <f>IF(OR(IFERROR(AND(H340&gt;=VLOOKUP(L340,受限情况!$A$3:$C$28,2,FALSE),H340&lt;=VLOOKUP(L340,受限情况!$A$3:$C$28,3,FALSE)),0),IFERROR(AND(H340&gt;=VLOOKUP(M340,受限情况!$A$3:$C$28,2,FALSE),H340&lt;=VLOOKUP(M340,受限情况!$A$3:$C$28,3,FALSE)),0),IFERROR(AND(H340&gt;=VLOOKUP(N340,受限情况!$A$3:$C$28,2,FALSE),H340&lt;=VLOOKUP(N340,受限情况!$A$3:$C$28,3,FALSE)),0),IFERROR(AND(H340&gt;=VLOOKUP(O340,受限情况!$A$3:$C$28,2,FALSE),H340&lt;=VLOOKUP(O340,受限情况!$A$3:$C$28,3,FALSE)),0))=TRUE,"错误","正确")</f>
        <v>正确</v>
      </c>
      <c r="S340" s="123" t="str">
        <f>IF((IF(ISERROR(VLOOKUP(J340,注销!I:I,1,FALSE)),0,1)+IF(ISERROR(VLOOKUP(J340,注销!J:J,1,FALSE)),0,1))&gt;0,"注销","没有")</f>
        <v>注销</v>
      </c>
      <c r="T340" s="123" t="str">
        <f>IF((IF(ISERROR(VLOOKUP(J340,注销!I:I,1,FALSE)),0,1)+IF(ISERROR(VLOOKUP(J340,注销!J:J,1,FALSE)),0,1))&gt;0,"注销","没有")</f>
        <v>注销</v>
      </c>
      <c r="U340" s="10" t="str">
        <f>IF(IF(ISERROR(VLOOKUP(J340,J$1:J339,1,FALSE)),0,1)+IF(ISERROR(VLOOKUP(J340,K$1:K339,1,FALSE)),0,1),"已有","没有")</f>
        <v>没有</v>
      </c>
      <c r="W340" s="9"/>
      <c r="X340" s="9"/>
      <c r="Y340" s="9"/>
    </row>
    <row r="341" spans="1:25" s="7" customFormat="1">
      <c r="A341" s="126">
        <v>338</v>
      </c>
      <c r="B341" s="126" t="s">
        <v>1329</v>
      </c>
      <c r="C341" s="56" t="s">
        <v>66</v>
      </c>
      <c r="D341" s="42" t="s">
        <v>479</v>
      </c>
      <c r="E341" s="126">
        <v>14</v>
      </c>
      <c r="F341" s="68">
        <v>41210</v>
      </c>
      <c r="G341" s="126" t="s">
        <v>725</v>
      </c>
      <c r="H341" s="68">
        <v>41204</v>
      </c>
      <c r="I341" s="126"/>
      <c r="J341" s="137" t="str">
        <f t="shared" si="36"/>
        <v>河北石家庄-昆明</v>
      </c>
      <c r="K341" s="124" t="str">
        <f t="shared" si="37"/>
        <v>河北昆明-石家庄</v>
      </c>
      <c r="L341" s="167" t="str">
        <f t="shared" si="38"/>
        <v>石家庄</v>
      </c>
      <c r="M341" s="167" t="str">
        <f t="shared" si="39"/>
        <v>昆明</v>
      </c>
      <c r="N341" s="167" t="str">
        <f t="shared" si="40"/>
        <v/>
      </c>
      <c r="O341" s="167" t="str">
        <f t="shared" si="41"/>
        <v/>
      </c>
      <c r="P341" s="167" t="str">
        <f>IF(ISERROR(OR(IFERROR(VLOOKUP(B341,受限情况!$G$3:$G$30,1,FALSE),0),IFERROR(VLOOKUP(L341,受限情况!$A$3:$A$28,1,FALSE),0),IFERROR(VLOOKUP(M341,受限情况!$A$3:$A$28,1,FALSE),0),IFERROR(VLOOKUP(N341,受限情况!$A$3:$A$28,1,FALSE),0),IFERROR(VLOOKUP(O341,受限情况!$A$3:$A$28,1,FALSE),0))),"受限","不限")</f>
        <v>不限</v>
      </c>
      <c r="Q341" s="122" t="str">
        <f>IFERROR(IF(AND(H341&gt;=VLOOKUP(B341,受限情况!$G$3:$I$28,2,FALSE),H341&lt;=VLOOKUP(B341,受限情况!$G$3:$I$28,3,FALSE))=TRUE,"错误","正确"),"正确")</f>
        <v>正确</v>
      </c>
      <c r="R341" s="124" t="str">
        <f>IF(OR(IFERROR(AND(H341&gt;=VLOOKUP(L341,受限情况!$A$3:$C$28,2,FALSE),H341&lt;=VLOOKUP(L341,受限情况!$A$3:$C$28,3,FALSE)),0),IFERROR(AND(H341&gt;=VLOOKUP(M341,受限情况!$A$3:$C$28,2,FALSE),H341&lt;=VLOOKUP(M341,受限情况!$A$3:$C$28,3,FALSE)),0),IFERROR(AND(H341&gt;=VLOOKUP(N341,受限情况!$A$3:$C$28,2,FALSE),H341&lt;=VLOOKUP(N341,受限情况!$A$3:$C$28,3,FALSE)),0),IFERROR(AND(H341&gt;=VLOOKUP(O341,受限情况!$A$3:$C$28,2,FALSE),H341&lt;=VLOOKUP(O341,受限情况!$A$3:$C$28,3,FALSE)),0))=TRUE,"错误","正确")</f>
        <v>正确</v>
      </c>
      <c r="S341" s="123" t="str">
        <f>IF((IF(ISERROR(VLOOKUP(J341,注销!I:I,1,FALSE)),0,1)+IF(ISERROR(VLOOKUP(J341,注销!J:J,1,FALSE)),0,1))&gt;0,"注销","没有")</f>
        <v>注销</v>
      </c>
      <c r="T341" s="123" t="str">
        <f>IF((IF(ISERROR(VLOOKUP(J341,注销!I:I,1,FALSE)),0,1)+IF(ISERROR(VLOOKUP(J341,注销!J:J,1,FALSE)),0,1))&gt;0,"注销","没有")</f>
        <v>注销</v>
      </c>
      <c r="U341" s="10" t="str">
        <f>IF(IF(ISERROR(VLOOKUP(J341,J$1:J340,1,FALSE)),0,1)+IF(ISERROR(VLOOKUP(J341,K$1:K340,1,FALSE)),0,1),"已有","没有")</f>
        <v>没有</v>
      </c>
      <c r="W341" s="9"/>
      <c r="X341" s="9"/>
      <c r="Y341" s="9"/>
    </row>
    <row r="342" spans="1:25" s="7" customFormat="1">
      <c r="A342" s="126">
        <v>339</v>
      </c>
      <c r="B342" s="126" t="s">
        <v>1329</v>
      </c>
      <c r="C342" s="56" t="s">
        <v>38</v>
      </c>
      <c r="D342" s="42" t="s">
        <v>479</v>
      </c>
      <c r="E342" s="126">
        <v>14</v>
      </c>
      <c r="F342" s="68">
        <v>41210</v>
      </c>
      <c r="G342" s="126" t="s">
        <v>726</v>
      </c>
      <c r="H342" s="68">
        <v>41211</v>
      </c>
      <c r="I342" s="126"/>
      <c r="J342" s="137" t="str">
        <f t="shared" si="36"/>
        <v>河北石家庄-长沙-三亚</v>
      </c>
      <c r="K342" s="124" t="str">
        <f t="shared" si="37"/>
        <v>河北三亚-长沙-石家庄</v>
      </c>
      <c r="L342" s="167" t="str">
        <f t="shared" si="38"/>
        <v>石家庄</v>
      </c>
      <c r="M342" s="167" t="str">
        <f t="shared" si="39"/>
        <v>长沙</v>
      </c>
      <c r="N342" s="167" t="str">
        <f t="shared" si="40"/>
        <v>三亚</v>
      </c>
      <c r="O342" s="167" t="str">
        <f t="shared" si="41"/>
        <v/>
      </c>
      <c r="P342" s="167" t="str">
        <f>IF(ISERROR(OR(IFERROR(VLOOKUP(B342,受限情况!$G$3:$G$30,1,FALSE),0),IFERROR(VLOOKUP(L342,受限情况!$A$3:$A$28,1,FALSE),0),IFERROR(VLOOKUP(M342,受限情况!$A$3:$A$28,1,FALSE),0),IFERROR(VLOOKUP(N342,受限情况!$A$3:$A$28,1,FALSE),0),IFERROR(VLOOKUP(O342,受限情况!$A$3:$A$28,1,FALSE),0))),"受限","不限")</f>
        <v>不限</v>
      </c>
      <c r="Q342" s="122" t="str">
        <f>IFERROR(IF(AND(H342&gt;=VLOOKUP(B342,受限情况!$G$3:$I$28,2,FALSE),H342&lt;=VLOOKUP(B342,受限情况!$G$3:$I$28,3,FALSE))=TRUE,"错误","正确"),"正确")</f>
        <v>正确</v>
      </c>
      <c r="R342" s="124" t="str">
        <f>IF(OR(IFERROR(AND(H342&gt;=VLOOKUP(L342,受限情况!$A$3:$C$28,2,FALSE),H342&lt;=VLOOKUP(L342,受限情况!$A$3:$C$28,3,FALSE)),0),IFERROR(AND(H342&gt;=VLOOKUP(M342,受限情况!$A$3:$C$28,2,FALSE),H342&lt;=VLOOKUP(M342,受限情况!$A$3:$C$28,3,FALSE)),0),IFERROR(AND(H342&gt;=VLOOKUP(N342,受限情况!$A$3:$C$28,2,FALSE),H342&lt;=VLOOKUP(N342,受限情况!$A$3:$C$28,3,FALSE)),0),IFERROR(AND(H342&gt;=VLOOKUP(O342,受限情况!$A$3:$C$28,2,FALSE),H342&lt;=VLOOKUP(O342,受限情况!$A$3:$C$28,3,FALSE)),0))=TRUE,"错误","正确")</f>
        <v>正确</v>
      </c>
      <c r="S342" s="123" t="str">
        <f>IF((IF(ISERROR(VLOOKUP(J342,注销!I:I,1,FALSE)),0,1)+IF(ISERROR(VLOOKUP(J342,注销!J:J,1,FALSE)),0,1))&gt;0,"注销","没有")</f>
        <v>注销</v>
      </c>
      <c r="T342" s="123" t="str">
        <f>IF((IF(ISERROR(VLOOKUP(J342,注销!I:I,1,FALSE)),0,1)+IF(ISERROR(VLOOKUP(J342,注销!J:J,1,FALSE)),0,1))&gt;0,"注销","没有")</f>
        <v>注销</v>
      </c>
      <c r="U342" s="10" t="str">
        <f>IF(IF(ISERROR(VLOOKUP(J342,J$1:J341,1,FALSE)),0,1)+IF(ISERROR(VLOOKUP(J342,K$1:K341,1,FALSE)),0,1),"已有","没有")</f>
        <v>没有</v>
      </c>
      <c r="W342" s="9"/>
      <c r="X342" s="9"/>
      <c r="Y342" s="9"/>
    </row>
    <row r="343" spans="1:25" s="7" customFormat="1">
      <c r="A343" s="126">
        <v>340</v>
      </c>
      <c r="B343" s="126" t="s">
        <v>1324</v>
      </c>
      <c r="C343" s="56" t="s">
        <v>1124</v>
      </c>
      <c r="D343" s="42" t="s">
        <v>479</v>
      </c>
      <c r="E343" s="126">
        <v>14</v>
      </c>
      <c r="F343" s="68">
        <v>41210</v>
      </c>
      <c r="G343" s="126" t="s">
        <v>727</v>
      </c>
      <c r="H343" s="68">
        <v>41211</v>
      </c>
      <c r="I343" s="126"/>
      <c r="J343" s="137" t="str">
        <f t="shared" si="36"/>
        <v>天津呼和浩特-乌海-西安</v>
      </c>
      <c r="K343" s="124" t="str">
        <f t="shared" si="37"/>
        <v>天津西安-乌海-呼和浩特</v>
      </c>
      <c r="L343" s="167" t="str">
        <f t="shared" si="38"/>
        <v>呼和浩特</v>
      </c>
      <c r="M343" s="167" t="str">
        <f t="shared" si="39"/>
        <v>乌海</v>
      </c>
      <c r="N343" s="167" t="str">
        <f t="shared" si="40"/>
        <v>西安</v>
      </c>
      <c r="O343" s="167" t="str">
        <f t="shared" si="41"/>
        <v/>
      </c>
      <c r="P343" s="167" t="str">
        <f>IF(ISERROR(OR(IFERROR(VLOOKUP(B343,受限情况!$G$3:$G$30,1,FALSE),0),IFERROR(VLOOKUP(L343,受限情况!$A$3:$A$28,1,FALSE),0),IFERROR(VLOOKUP(M343,受限情况!$A$3:$A$28,1,FALSE),0),IFERROR(VLOOKUP(N343,受限情况!$A$3:$A$28,1,FALSE),0),IFERROR(VLOOKUP(O343,受限情况!$A$3:$A$28,1,FALSE),0))),"受限","不限")</f>
        <v>不限</v>
      </c>
      <c r="Q343" s="122" t="str">
        <f>IFERROR(IF(AND(H343&gt;=VLOOKUP(B343,受限情况!$G$3:$I$28,2,FALSE),H343&lt;=VLOOKUP(B343,受限情况!$G$3:$I$28,3,FALSE))=TRUE,"错误","正确"),"正确")</f>
        <v>正确</v>
      </c>
      <c r="R343" s="124" t="str">
        <f>IF(OR(IFERROR(AND(H343&gt;=VLOOKUP(L343,受限情况!$A$3:$C$28,2,FALSE),H343&lt;=VLOOKUP(L343,受限情况!$A$3:$C$28,3,FALSE)),0),IFERROR(AND(H343&gt;=VLOOKUP(M343,受限情况!$A$3:$C$28,2,FALSE),H343&lt;=VLOOKUP(M343,受限情况!$A$3:$C$28,3,FALSE)),0),IFERROR(AND(H343&gt;=VLOOKUP(N343,受限情况!$A$3:$C$28,2,FALSE),H343&lt;=VLOOKUP(N343,受限情况!$A$3:$C$28,3,FALSE)),0),IFERROR(AND(H343&gt;=VLOOKUP(O343,受限情况!$A$3:$C$28,2,FALSE),H343&lt;=VLOOKUP(O343,受限情况!$A$3:$C$28,3,FALSE)),0))=TRUE,"错误","正确")</f>
        <v>正确</v>
      </c>
      <c r="S343" s="123" t="str">
        <f>IF((IF(ISERROR(VLOOKUP(J343,注销!I:I,1,FALSE)),0,1)+IF(ISERROR(VLOOKUP(J343,注销!J:J,1,FALSE)),0,1))&gt;0,"注销","没有")</f>
        <v>注销</v>
      </c>
      <c r="T343" s="123" t="str">
        <f>IF((IF(ISERROR(VLOOKUP(J343,注销!I:I,1,FALSE)),0,1)+IF(ISERROR(VLOOKUP(J343,注销!J:J,1,FALSE)),0,1))&gt;0,"注销","没有")</f>
        <v>注销</v>
      </c>
      <c r="U343" s="10" t="str">
        <f>IF(IF(ISERROR(VLOOKUP(J343,J$1:J342,1,FALSE)),0,1)+IF(ISERROR(VLOOKUP(J343,K$1:K342,1,FALSE)),0,1),"已有","没有")</f>
        <v>没有</v>
      </c>
      <c r="W343" s="9"/>
      <c r="X343" s="9"/>
      <c r="Y343" s="9"/>
    </row>
    <row r="344" spans="1:25" s="7" customFormat="1">
      <c r="A344" s="126">
        <v>341</v>
      </c>
      <c r="B344" s="126" t="s">
        <v>1324</v>
      </c>
      <c r="C344" s="56" t="s">
        <v>1389</v>
      </c>
      <c r="D344" s="42" t="s">
        <v>479</v>
      </c>
      <c r="E344" s="126">
        <v>14</v>
      </c>
      <c r="F344" s="68">
        <v>41210</v>
      </c>
      <c r="G344" s="126" t="s">
        <v>727</v>
      </c>
      <c r="H344" s="68">
        <v>41211</v>
      </c>
      <c r="I344" s="126"/>
      <c r="J344" s="137" t="str">
        <f t="shared" si="36"/>
        <v>天津天津-武汉-揭阳潮汕</v>
      </c>
      <c r="K344" s="124" t="str">
        <f t="shared" si="37"/>
        <v>天津揭阳潮汕-武汉-天津</v>
      </c>
      <c r="L344" s="167" t="str">
        <f t="shared" si="38"/>
        <v>天津</v>
      </c>
      <c r="M344" s="167" t="str">
        <f t="shared" si="39"/>
        <v>武汉</v>
      </c>
      <c r="N344" s="167" t="str">
        <f t="shared" si="40"/>
        <v>揭阳潮汕</v>
      </c>
      <c r="O344" s="167" t="str">
        <f t="shared" si="41"/>
        <v/>
      </c>
      <c r="P344" s="167" t="str">
        <f>IF(ISERROR(OR(IFERROR(VLOOKUP(B344,受限情况!$G$3:$G$30,1,FALSE),0),IFERROR(VLOOKUP(L344,受限情况!$A$3:$A$28,1,FALSE),0),IFERROR(VLOOKUP(M344,受限情况!$A$3:$A$28,1,FALSE),0),IFERROR(VLOOKUP(N344,受限情况!$A$3:$A$28,1,FALSE),0),IFERROR(VLOOKUP(O344,受限情况!$A$3:$A$28,1,FALSE),0))),"受限","不限")</f>
        <v>不限</v>
      </c>
      <c r="Q344" s="122" t="str">
        <f>IFERROR(IF(AND(H344&gt;=VLOOKUP(B344,受限情况!$G$3:$I$28,2,FALSE),H344&lt;=VLOOKUP(B344,受限情况!$G$3:$I$28,3,FALSE))=TRUE,"错误","正确"),"正确")</f>
        <v>正确</v>
      </c>
      <c r="R344" s="124" t="str">
        <f>IF(OR(IFERROR(AND(H344&gt;=VLOOKUP(L344,受限情况!$A$3:$C$28,2,FALSE),H344&lt;=VLOOKUP(L344,受限情况!$A$3:$C$28,3,FALSE)),0),IFERROR(AND(H344&gt;=VLOOKUP(M344,受限情况!$A$3:$C$28,2,FALSE),H344&lt;=VLOOKUP(M344,受限情况!$A$3:$C$28,3,FALSE)),0),IFERROR(AND(H344&gt;=VLOOKUP(N344,受限情况!$A$3:$C$28,2,FALSE),H344&lt;=VLOOKUP(N344,受限情况!$A$3:$C$28,3,FALSE)),0),IFERROR(AND(H344&gt;=VLOOKUP(O344,受限情况!$A$3:$C$28,2,FALSE),H344&lt;=VLOOKUP(O344,受限情况!$A$3:$C$28,3,FALSE)),0))=TRUE,"错误","正确")</f>
        <v>正确</v>
      </c>
      <c r="S344" s="123" t="str">
        <f>IF((IF(ISERROR(VLOOKUP(J344,注销!I:I,1,FALSE)),0,1)+IF(ISERROR(VLOOKUP(J344,注销!J:J,1,FALSE)),0,1))&gt;0,"注销","没有")</f>
        <v>没有</v>
      </c>
      <c r="T344" s="123" t="str">
        <f>IF((IF(ISERROR(VLOOKUP(J344,注销!I:I,1,FALSE)),0,1)+IF(ISERROR(VLOOKUP(J344,注销!J:J,1,FALSE)),0,1))&gt;0,"注销","没有")</f>
        <v>没有</v>
      </c>
      <c r="U344" s="10" t="str">
        <f>IF(IF(ISERROR(VLOOKUP(J344,J$1:J343,1,FALSE)),0,1)+IF(ISERROR(VLOOKUP(J344,K$1:K343,1,FALSE)),0,1),"已有","没有")</f>
        <v>没有</v>
      </c>
      <c r="W344" s="9"/>
      <c r="X344" s="9"/>
      <c r="Y344" s="9"/>
    </row>
    <row r="345" spans="1:25" s="7" customFormat="1">
      <c r="A345" s="126">
        <v>342</v>
      </c>
      <c r="B345" s="126" t="s">
        <v>482</v>
      </c>
      <c r="C345" s="56" t="s">
        <v>249</v>
      </c>
      <c r="D345" s="42" t="s">
        <v>479</v>
      </c>
      <c r="E345" s="126">
        <v>14</v>
      </c>
      <c r="F345" s="68">
        <v>41210</v>
      </c>
      <c r="G345" s="126" t="s">
        <v>728</v>
      </c>
      <c r="H345" s="68">
        <v>41211</v>
      </c>
      <c r="I345" s="126"/>
      <c r="J345" s="137" t="str">
        <f t="shared" si="36"/>
        <v>东航太原-西安-南宁</v>
      </c>
      <c r="K345" s="124" t="str">
        <f t="shared" si="37"/>
        <v>东航南宁-西安-太原</v>
      </c>
      <c r="L345" s="167" t="str">
        <f t="shared" si="38"/>
        <v>太原</v>
      </c>
      <c r="M345" s="167" t="str">
        <f t="shared" si="39"/>
        <v>西安</v>
      </c>
      <c r="N345" s="167" t="str">
        <f t="shared" si="40"/>
        <v>南宁</v>
      </c>
      <c r="O345" s="167" t="str">
        <f t="shared" si="41"/>
        <v/>
      </c>
      <c r="P345" s="167" t="str">
        <f>IF(ISERROR(OR(IFERROR(VLOOKUP(B345,受限情况!$G$3:$G$30,1,FALSE),0),IFERROR(VLOOKUP(L345,受限情况!$A$3:$A$28,1,FALSE),0),IFERROR(VLOOKUP(M345,受限情况!$A$3:$A$28,1,FALSE),0),IFERROR(VLOOKUP(N345,受限情况!$A$3:$A$28,1,FALSE),0),IFERROR(VLOOKUP(O345,受限情况!$A$3:$A$28,1,FALSE),0))),"受限","不限")</f>
        <v>不限</v>
      </c>
      <c r="Q345" s="122" t="str">
        <f>IFERROR(IF(AND(H345&gt;=VLOOKUP(B345,受限情况!$G$3:$I$28,2,FALSE),H345&lt;=VLOOKUP(B345,受限情况!$G$3:$I$28,3,FALSE))=TRUE,"错误","正确"),"正确")</f>
        <v>正确</v>
      </c>
      <c r="R345" s="124" t="str">
        <f>IF(OR(IFERROR(AND(H345&gt;=VLOOKUP(L345,受限情况!$A$3:$C$28,2,FALSE),H345&lt;=VLOOKUP(L345,受限情况!$A$3:$C$28,3,FALSE)),0),IFERROR(AND(H345&gt;=VLOOKUP(M345,受限情况!$A$3:$C$28,2,FALSE),H345&lt;=VLOOKUP(M345,受限情况!$A$3:$C$28,3,FALSE)),0),IFERROR(AND(H345&gt;=VLOOKUP(N345,受限情况!$A$3:$C$28,2,FALSE),H345&lt;=VLOOKUP(N345,受限情况!$A$3:$C$28,3,FALSE)),0),IFERROR(AND(H345&gt;=VLOOKUP(O345,受限情况!$A$3:$C$28,2,FALSE),H345&lt;=VLOOKUP(O345,受限情况!$A$3:$C$28,3,FALSE)),0))=TRUE,"错误","正确")</f>
        <v>正确</v>
      </c>
      <c r="S345" s="123" t="str">
        <f>IF((IF(ISERROR(VLOOKUP(J345,注销!I:I,1,FALSE)),0,1)+IF(ISERROR(VLOOKUP(J345,注销!J:J,1,FALSE)),0,1))&gt;0,"注销","没有")</f>
        <v>注销</v>
      </c>
      <c r="T345" s="123" t="str">
        <f>IF((IF(ISERROR(VLOOKUP(J345,注销!I:I,1,FALSE)),0,1)+IF(ISERROR(VLOOKUP(J345,注销!J:J,1,FALSE)),0,1))&gt;0,"注销","没有")</f>
        <v>注销</v>
      </c>
      <c r="U345" s="10" t="str">
        <f>IF(IF(ISERROR(VLOOKUP(J345,J$1:J344,1,FALSE)),0,1)+IF(ISERROR(VLOOKUP(J345,K$1:K344,1,FALSE)),0,1),"已有","没有")</f>
        <v>没有</v>
      </c>
      <c r="W345" s="9"/>
      <c r="X345" s="9"/>
      <c r="Y345" s="9"/>
    </row>
    <row r="346" spans="1:25" s="7" customFormat="1">
      <c r="A346" s="126">
        <v>343</v>
      </c>
      <c r="B346" s="126" t="s">
        <v>1333</v>
      </c>
      <c r="C346" s="56" t="s">
        <v>1125</v>
      </c>
      <c r="D346" s="42" t="s">
        <v>479</v>
      </c>
      <c r="E346" s="126">
        <v>8</v>
      </c>
      <c r="F346" s="68">
        <v>41210</v>
      </c>
      <c r="G346" s="126" t="s">
        <v>729</v>
      </c>
      <c r="H346" s="68">
        <v>41211</v>
      </c>
      <c r="I346" s="126"/>
      <c r="J346" s="137" t="str">
        <f t="shared" si="36"/>
        <v>首都呼和浩特-乌海-海口</v>
      </c>
      <c r="K346" s="124" t="str">
        <f t="shared" si="37"/>
        <v>首都海口-乌海-呼和浩特</v>
      </c>
      <c r="L346" s="167" t="str">
        <f t="shared" si="38"/>
        <v>呼和浩特</v>
      </c>
      <c r="M346" s="167" t="str">
        <f t="shared" si="39"/>
        <v>乌海</v>
      </c>
      <c r="N346" s="167" t="str">
        <f t="shared" si="40"/>
        <v>海口</v>
      </c>
      <c r="O346" s="167" t="str">
        <f t="shared" si="41"/>
        <v/>
      </c>
      <c r="P346" s="167" t="str">
        <f>IF(ISERROR(OR(IFERROR(VLOOKUP(B346,受限情况!$G$3:$G$30,1,FALSE),0),IFERROR(VLOOKUP(L346,受限情况!$A$3:$A$28,1,FALSE),0),IFERROR(VLOOKUP(M346,受限情况!$A$3:$A$28,1,FALSE),0),IFERROR(VLOOKUP(N346,受限情况!$A$3:$A$28,1,FALSE),0),IFERROR(VLOOKUP(O346,受限情况!$A$3:$A$28,1,FALSE),0))),"受限","不限")</f>
        <v>不限</v>
      </c>
      <c r="Q346" s="122" t="str">
        <f>IFERROR(IF(AND(H346&gt;=VLOOKUP(B346,受限情况!$G$3:$I$28,2,FALSE),H346&lt;=VLOOKUP(B346,受限情况!$G$3:$I$28,3,FALSE))=TRUE,"错误","正确"),"正确")</f>
        <v>正确</v>
      </c>
      <c r="R346" s="124" t="str">
        <f>IF(OR(IFERROR(AND(H346&gt;=VLOOKUP(L346,受限情况!$A$3:$C$28,2,FALSE),H346&lt;=VLOOKUP(L346,受限情况!$A$3:$C$28,3,FALSE)),0),IFERROR(AND(H346&gt;=VLOOKUP(M346,受限情况!$A$3:$C$28,2,FALSE),H346&lt;=VLOOKUP(M346,受限情况!$A$3:$C$28,3,FALSE)),0),IFERROR(AND(H346&gt;=VLOOKUP(N346,受限情况!$A$3:$C$28,2,FALSE),H346&lt;=VLOOKUP(N346,受限情况!$A$3:$C$28,3,FALSE)),0),IFERROR(AND(H346&gt;=VLOOKUP(O346,受限情况!$A$3:$C$28,2,FALSE),H346&lt;=VLOOKUP(O346,受限情况!$A$3:$C$28,3,FALSE)),0))=TRUE,"错误","正确")</f>
        <v>正确</v>
      </c>
      <c r="S346" s="123" t="str">
        <f>IF((IF(ISERROR(VLOOKUP(J346,注销!I:I,1,FALSE)),0,1)+IF(ISERROR(VLOOKUP(J346,注销!J:J,1,FALSE)),0,1))&gt;0,"注销","没有")</f>
        <v>没有</v>
      </c>
      <c r="T346" s="123" t="str">
        <f>IF((IF(ISERROR(VLOOKUP(J346,注销!I:I,1,FALSE)),0,1)+IF(ISERROR(VLOOKUP(J346,注销!J:J,1,FALSE)),0,1))&gt;0,"注销","没有")</f>
        <v>没有</v>
      </c>
      <c r="U346" s="10" t="str">
        <f>IF(IF(ISERROR(VLOOKUP(J346,J$1:J345,1,FALSE)),0,1)+IF(ISERROR(VLOOKUP(J346,K$1:K345,1,FALSE)),0,1),"已有","没有")</f>
        <v>没有</v>
      </c>
      <c r="W346" s="9"/>
      <c r="X346" s="9"/>
      <c r="Y346" s="9"/>
    </row>
    <row r="347" spans="1:25" s="7" customFormat="1">
      <c r="A347" s="126">
        <v>344</v>
      </c>
      <c r="B347" s="126" t="s">
        <v>1333</v>
      </c>
      <c r="C347" s="56" t="s">
        <v>1126</v>
      </c>
      <c r="D347" s="42" t="s">
        <v>479</v>
      </c>
      <c r="E347" s="126">
        <v>14</v>
      </c>
      <c r="F347" s="68">
        <v>41210</v>
      </c>
      <c r="G347" s="126" t="s">
        <v>729</v>
      </c>
      <c r="H347" s="68">
        <v>41211</v>
      </c>
      <c r="I347" s="126"/>
      <c r="J347" s="137" t="str">
        <f t="shared" si="36"/>
        <v>首都呼和浩特-石家庄-合肥</v>
      </c>
      <c r="K347" s="124" t="str">
        <f t="shared" si="37"/>
        <v>首都合肥-石家庄-呼和浩特</v>
      </c>
      <c r="L347" s="167" t="str">
        <f t="shared" si="38"/>
        <v>呼和浩特</v>
      </c>
      <c r="M347" s="167" t="str">
        <f t="shared" si="39"/>
        <v>石家庄</v>
      </c>
      <c r="N347" s="167" t="str">
        <f t="shared" si="40"/>
        <v>合肥</v>
      </c>
      <c r="O347" s="167" t="str">
        <f t="shared" si="41"/>
        <v/>
      </c>
      <c r="P347" s="167" t="str">
        <f>IF(ISERROR(OR(IFERROR(VLOOKUP(B347,受限情况!$G$3:$G$30,1,FALSE),0),IFERROR(VLOOKUP(L347,受限情况!$A$3:$A$28,1,FALSE),0),IFERROR(VLOOKUP(M347,受限情况!$A$3:$A$28,1,FALSE),0),IFERROR(VLOOKUP(N347,受限情况!$A$3:$A$28,1,FALSE),0),IFERROR(VLOOKUP(O347,受限情况!$A$3:$A$28,1,FALSE),0))),"受限","不限")</f>
        <v>不限</v>
      </c>
      <c r="Q347" s="122" t="str">
        <f>IFERROR(IF(AND(H347&gt;=VLOOKUP(B347,受限情况!$G$3:$I$28,2,FALSE),H347&lt;=VLOOKUP(B347,受限情况!$G$3:$I$28,3,FALSE))=TRUE,"错误","正确"),"正确")</f>
        <v>正确</v>
      </c>
      <c r="R347" s="124" t="str">
        <f>IF(OR(IFERROR(AND(H347&gt;=VLOOKUP(L347,受限情况!$A$3:$C$28,2,FALSE),H347&lt;=VLOOKUP(L347,受限情况!$A$3:$C$28,3,FALSE)),0),IFERROR(AND(H347&gt;=VLOOKUP(M347,受限情况!$A$3:$C$28,2,FALSE),H347&lt;=VLOOKUP(M347,受限情况!$A$3:$C$28,3,FALSE)),0),IFERROR(AND(H347&gt;=VLOOKUP(N347,受限情况!$A$3:$C$28,2,FALSE),H347&lt;=VLOOKUP(N347,受限情况!$A$3:$C$28,3,FALSE)),0),IFERROR(AND(H347&gt;=VLOOKUP(O347,受限情况!$A$3:$C$28,2,FALSE),H347&lt;=VLOOKUP(O347,受限情况!$A$3:$C$28,3,FALSE)),0))=TRUE,"错误","正确")</f>
        <v>正确</v>
      </c>
      <c r="S347" s="123" t="str">
        <f>IF((IF(ISERROR(VLOOKUP(J347,注销!I:I,1,FALSE)),0,1)+IF(ISERROR(VLOOKUP(J347,注销!J:J,1,FALSE)),0,1))&gt;0,"注销","没有")</f>
        <v>没有</v>
      </c>
      <c r="T347" s="123" t="str">
        <f>IF((IF(ISERROR(VLOOKUP(J347,注销!I:I,1,FALSE)),0,1)+IF(ISERROR(VLOOKUP(J347,注销!J:J,1,FALSE)),0,1))&gt;0,"注销","没有")</f>
        <v>没有</v>
      </c>
      <c r="U347" s="10" t="str">
        <f>IF(IF(ISERROR(VLOOKUP(J347,J$1:J346,1,FALSE)),0,1)+IF(ISERROR(VLOOKUP(J347,K$1:K346,1,FALSE)),0,1),"已有","没有")</f>
        <v>没有</v>
      </c>
      <c r="W347" s="9"/>
      <c r="X347" s="9"/>
      <c r="Y347" s="9"/>
    </row>
    <row r="348" spans="1:25" s="7" customFormat="1">
      <c r="A348" s="126">
        <v>345</v>
      </c>
      <c r="B348" s="126" t="s">
        <v>1333</v>
      </c>
      <c r="C348" s="56" t="s">
        <v>994</v>
      </c>
      <c r="D348" s="42" t="s">
        <v>479</v>
      </c>
      <c r="E348" s="126">
        <v>14</v>
      </c>
      <c r="F348" s="68">
        <v>41222</v>
      </c>
      <c r="G348" s="126" t="s">
        <v>729</v>
      </c>
      <c r="H348" s="68">
        <v>41211</v>
      </c>
      <c r="I348" s="126"/>
      <c r="J348" s="137" t="str">
        <f t="shared" si="36"/>
        <v>首都呼和浩特-海拉尔-哈尔滨</v>
      </c>
      <c r="K348" s="124" t="str">
        <f t="shared" si="37"/>
        <v>首都哈尔滨-海拉尔-呼和浩特</v>
      </c>
      <c r="L348" s="167" t="str">
        <f t="shared" si="38"/>
        <v>呼和浩特</v>
      </c>
      <c r="M348" s="167" t="str">
        <f t="shared" si="39"/>
        <v>海拉尔</v>
      </c>
      <c r="N348" s="167" t="str">
        <f t="shared" si="40"/>
        <v>哈尔滨</v>
      </c>
      <c r="O348" s="167" t="str">
        <f t="shared" si="41"/>
        <v/>
      </c>
      <c r="P348" s="167" t="str">
        <f>IF(ISERROR(OR(IFERROR(VLOOKUP(B348,受限情况!$G$3:$G$30,1,FALSE),0),IFERROR(VLOOKUP(L348,受限情况!$A$3:$A$28,1,FALSE),0),IFERROR(VLOOKUP(M348,受限情况!$A$3:$A$28,1,FALSE),0),IFERROR(VLOOKUP(N348,受限情况!$A$3:$A$28,1,FALSE),0),IFERROR(VLOOKUP(O348,受限情况!$A$3:$A$28,1,FALSE),0))),"受限","不限")</f>
        <v>不限</v>
      </c>
      <c r="Q348" s="122" t="str">
        <f>IFERROR(IF(AND(H348&gt;=VLOOKUP(B348,受限情况!$G$3:$I$28,2,FALSE),H348&lt;=VLOOKUP(B348,受限情况!$G$3:$I$28,3,FALSE))=TRUE,"错误","正确"),"正确")</f>
        <v>正确</v>
      </c>
      <c r="R348" s="124" t="str">
        <f>IF(OR(IFERROR(AND(H348&gt;=VLOOKUP(L348,受限情况!$A$3:$C$28,2,FALSE),H348&lt;=VLOOKUP(L348,受限情况!$A$3:$C$28,3,FALSE)),0),IFERROR(AND(H348&gt;=VLOOKUP(M348,受限情况!$A$3:$C$28,2,FALSE),H348&lt;=VLOOKUP(M348,受限情况!$A$3:$C$28,3,FALSE)),0),IFERROR(AND(H348&gt;=VLOOKUP(N348,受限情况!$A$3:$C$28,2,FALSE),H348&lt;=VLOOKUP(N348,受限情况!$A$3:$C$28,3,FALSE)),0),IFERROR(AND(H348&gt;=VLOOKUP(O348,受限情况!$A$3:$C$28,2,FALSE),H348&lt;=VLOOKUP(O348,受限情况!$A$3:$C$28,3,FALSE)),0))=TRUE,"错误","正确")</f>
        <v>正确</v>
      </c>
      <c r="S348" s="123" t="str">
        <f>IF((IF(ISERROR(VLOOKUP(J348,注销!I:I,1,FALSE)),0,1)+IF(ISERROR(VLOOKUP(J348,注销!J:J,1,FALSE)),0,1))&gt;0,"注销","没有")</f>
        <v>注销</v>
      </c>
      <c r="T348" s="123" t="str">
        <f>IF((IF(ISERROR(VLOOKUP(J348,注销!I:I,1,FALSE)),0,1)+IF(ISERROR(VLOOKUP(J348,注销!J:J,1,FALSE)),0,1))&gt;0,"注销","没有")</f>
        <v>注销</v>
      </c>
      <c r="U348" s="10" t="str">
        <f>IF(IF(ISERROR(VLOOKUP(J348,J$1:J347,1,FALSE)),0,1)+IF(ISERROR(VLOOKUP(J348,K$1:K347,1,FALSE)),0,1),"已有","没有")</f>
        <v>没有</v>
      </c>
      <c r="W348" s="9"/>
      <c r="X348" s="9"/>
      <c r="Y348" s="9"/>
    </row>
    <row r="349" spans="1:25" s="7" customFormat="1">
      <c r="A349" s="126">
        <v>346</v>
      </c>
      <c r="B349" s="126" t="s">
        <v>481</v>
      </c>
      <c r="C349" s="56" t="s">
        <v>1127</v>
      </c>
      <c r="D349" s="42" t="s">
        <v>479</v>
      </c>
      <c r="E349" s="126">
        <v>14</v>
      </c>
      <c r="F349" s="68">
        <v>41210</v>
      </c>
      <c r="G349" s="126" t="s">
        <v>730</v>
      </c>
      <c r="H349" s="68">
        <v>41211</v>
      </c>
      <c r="I349" s="126"/>
      <c r="J349" s="137" t="str">
        <f t="shared" si="36"/>
        <v>国航天津-重庆-丽江</v>
      </c>
      <c r="K349" s="124" t="str">
        <f t="shared" si="37"/>
        <v>国航丽江-重庆-天津</v>
      </c>
      <c r="L349" s="167" t="str">
        <f t="shared" si="38"/>
        <v>天津</v>
      </c>
      <c r="M349" s="167" t="str">
        <f t="shared" si="39"/>
        <v>重庆</v>
      </c>
      <c r="N349" s="167" t="str">
        <f t="shared" si="40"/>
        <v>丽江</v>
      </c>
      <c r="O349" s="167" t="str">
        <f t="shared" si="41"/>
        <v/>
      </c>
      <c r="P349" s="167" t="str">
        <f>IF(ISERROR(OR(IFERROR(VLOOKUP(B349,受限情况!$G$3:$G$30,1,FALSE),0),IFERROR(VLOOKUP(L349,受限情况!$A$3:$A$28,1,FALSE),0),IFERROR(VLOOKUP(M349,受限情况!$A$3:$A$28,1,FALSE),0),IFERROR(VLOOKUP(N349,受限情况!$A$3:$A$28,1,FALSE),0),IFERROR(VLOOKUP(O349,受限情况!$A$3:$A$28,1,FALSE),0))),"受限","不限")</f>
        <v>不限</v>
      </c>
      <c r="Q349" s="122" t="str">
        <f>IFERROR(IF(AND(H349&gt;=VLOOKUP(B349,受限情况!$G$3:$I$28,2,FALSE),H349&lt;=VLOOKUP(B349,受限情况!$G$3:$I$28,3,FALSE))=TRUE,"错误","正确"),"正确")</f>
        <v>正确</v>
      </c>
      <c r="R349" s="124" t="str">
        <f>IF(OR(IFERROR(AND(H349&gt;=VLOOKUP(L349,受限情况!$A$3:$C$28,2,FALSE),H349&lt;=VLOOKUP(L349,受限情况!$A$3:$C$28,3,FALSE)),0),IFERROR(AND(H349&gt;=VLOOKUP(M349,受限情况!$A$3:$C$28,2,FALSE),H349&lt;=VLOOKUP(M349,受限情况!$A$3:$C$28,3,FALSE)),0),IFERROR(AND(H349&gt;=VLOOKUP(N349,受限情况!$A$3:$C$28,2,FALSE),H349&lt;=VLOOKUP(N349,受限情况!$A$3:$C$28,3,FALSE)),0),IFERROR(AND(H349&gt;=VLOOKUP(O349,受限情况!$A$3:$C$28,2,FALSE),H349&lt;=VLOOKUP(O349,受限情况!$A$3:$C$28,3,FALSE)),0))=TRUE,"错误","正确")</f>
        <v>正确</v>
      </c>
      <c r="S349" s="123" t="str">
        <f>IF((IF(ISERROR(VLOOKUP(J349,注销!I:I,1,FALSE)),0,1)+IF(ISERROR(VLOOKUP(J349,注销!J:J,1,FALSE)),0,1))&gt;0,"注销","没有")</f>
        <v>注销</v>
      </c>
      <c r="T349" s="123" t="str">
        <f>IF((IF(ISERROR(VLOOKUP(J349,注销!I:I,1,FALSE)),0,1)+IF(ISERROR(VLOOKUP(J349,注销!J:J,1,FALSE)),0,1))&gt;0,"注销","没有")</f>
        <v>注销</v>
      </c>
      <c r="U349" s="10" t="str">
        <f>IF(IF(ISERROR(VLOOKUP(J349,J$1:J348,1,FALSE)),0,1)+IF(ISERROR(VLOOKUP(J349,K$1:K348,1,FALSE)),0,1),"已有","没有")</f>
        <v>没有</v>
      </c>
      <c r="W349" s="9"/>
      <c r="X349" s="9"/>
      <c r="Y349" s="9"/>
    </row>
    <row r="350" spans="1:25" s="7" customFormat="1">
      <c r="A350" s="126">
        <v>347</v>
      </c>
      <c r="B350" s="126" t="s">
        <v>481</v>
      </c>
      <c r="C350" s="56" t="s">
        <v>1128</v>
      </c>
      <c r="D350" s="42" t="s">
        <v>479</v>
      </c>
      <c r="E350" s="126">
        <v>14</v>
      </c>
      <c r="F350" s="68">
        <v>41210</v>
      </c>
      <c r="G350" s="126" t="s">
        <v>730</v>
      </c>
      <c r="H350" s="68">
        <v>41211</v>
      </c>
      <c r="I350" s="126"/>
      <c r="J350" s="137" t="str">
        <f t="shared" si="36"/>
        <v>国航天津-运城-昆明</v>
      </c>
      <c r="K350" s="124" t="str">
        <f t="shared" si="37"/>
        <v>国航昆明-运城-天津</v>
      </c>
      <c r="L350" s="167" t="str">
        <f t="shared" si="38"/>
        <v>天津</v>
      </c>
      <c r="M350" s="167" t="str">
        <f t="shared" si="39"/>
        <v>运城</v>
      </c>
      <c r="N350" s="167" t="str">
        <f t="shared" si="40"/>
        <v>昆明</v>
      </c>
      <c r="O350" s="167" t="str">
        <f t="shared" si="41"/>
        <v/>
      </c>
      <c r="P350" s="167" t="str">
        <f>IF(ISERROR(OR(IFERROR(VLOOKUP(B350,受限情况!$G$3:$G$30,1,FALSE),0),IFERROR(VLOOKUP(L350,受限情况!$A$3:$A$28,1,FALSE),0),IFERROR(VLOOKUP(M350,受限情况!$A$3:$A$28,1,FALSE),0),IFERROR(VLOOKUP(N350,受限情况!$A$3:$A$28,1,FALSE),0),IFERROR(VLOOKUP(O350,受限情况!$A$3:$A$28,1,FALSE),0))),"受限","不限")</f>
        <v>不限</v>
      </c>
      <c r="Q350" s="122" t="str">
        <f>IFERROR(IF(AND(H350&gt;=VLOOKUP(B350,受限情况!$G$3:$I$28,2,FALSE),H350&lt;=VLOOKUP(B350,受限情况!$G$3:$I$28,3,FALSE))=TRUE,"错误","正确"),"正确")</f>
        <v>正确</v>
      </c>
      <c r="R350" s="124" t="str">
        <f>IF(OR(IFERROR(AND(H350&gt;=VLOOKUP(L350,受限情况!$A$3:$C$28,2,FALSE),H350&lt;=VLOOKUP(L350,受限情况!$A$3:$C$28,3,FALSE)),0),IFERROR(AND(H350&gt;=VLOOKUP(M350,受限情况!$A$3:$C$28,2,FALSE),H350&lt;=VLOOKUP(M350,受限情况!$A$3:$C$28,3,FALSE)),0),IFERROR(AND(H350&gt;=VLOOKUP(N350,受限情况!$A$3:$C$28,2,FALSE),H350&lt;=VLOOKUP(N350,受限情况!$A$3:$C$28,3,FALSE)),0),IFERROR(AND(H350&gt;=VLOOKUP(O350,受限情况!$A$3:$C$28,2,FALSE),H350&lt;=VLOOKUP(O350,受限情况!$A$3:$C$28,3,FALSE)),0))=TRUE,"错误","正确")</f>
        <v>正确</v>
      </c>
      <c r="S350" s="123" t="str">
        <f>IF((IF(ISERROR(VLOOKUP(J350,注销!I:I,1,FALSE)),0,1)+IF(ISERROR(VLOOKUP(J350,注销!J:J,1,FALSE)),0,1))&gt;0,"注销","没有")</f>
        <v>注销</v>
      </c>
      <c r="T350" s="123" t="str">
        <f>IF((IF(ISERROR(VLOOKUP(J350,注销!I:I,1,FALSE)),0,1)+IF(ISERROR(VLOOKUP(J350,注销!J:J,1,FALSE)),0,1))&gt;0,"注销","没有")</f>
        <v>注销</v>
      </c>
      <c r="U350" s="10" t="str">
        <f>IF(IF(ISERROR(VLOOKUP(J350,J$1:J349,1,FALSE)),0,1)+IF(ISERROR(VLOOKUP(J350,K$1:K349,1,FALSE)),0,1),"已有","没有")</f>
        <v>没有</v>
      </c>
      <c r="W350" s="9"/>
      <c r="X350" s="9"/>
      <c r="Y350" s="9"/>
    </row>
    <row r="351" spans="1:25" s="7" customFormat="1">
      <c r="A351" s="126">
        <v>348</v>
      </c>
      <c r="B351" s="126" t="s">
        <v>486</v>
      </c>
      <c r="C351" s="56" t="s">
        <v>1366</v>
      </c>
      <c r="D351" s="42" t="s">
        <v>479</v>
      </c>
      <c r="E351" s="126">
        <v>14</v>
      </c>
      <c r="F351" s="68">
        <v>41210</v>
      </c>
      <c r="G351" s="126" t="s">
        <v>731</v>
      </c>
      <c r="H351" s="68">
        <v>41211</v>
      </c>
      <c r="I351" s="126"/>
      <c r="J351" s="137" t="str">
        <f t="shared" si="36"/>
        <v>中联航石家庄-北京南苑-鄂尔多斯</v>
      </c>
      <c r="K351" s="124" t="str">
        <f t="shared" si="37"/>
        <v>中联航鄂尔多斯-北京南苑-石家庄</v>
      </c>
      <c r="L351" s="167" t="str">
        <f t="shared" si="38"/>
        <v>石家庄</v>
      </c>
      <c r="M351" s="167" t="str">
        <f t="shared" si="39"/>
        <v>北京南苑</v>
      </c>
      <c r="N351" s="167" t="str">
        <f t="shared" si="40"/>
        <v>鄂尔多斯</v>
      </c>
      <c r="O351" s="167" t="str">
        <f t="shared" si="41"/>
        <v/>
      </c>
      <c r="P351" s="167" t="str">
        <f>IF(ISERROR(OR(IFERROR(VLOOKUP(B351,受限情况!$G$3:$G$30,1,FALSE),0),IFERROR(VLOOKUP(L351,受限情况!$A$3:$A$28,1,FALSE),0),IFERROR(VLOOKUP(M351,受限情况!$A$3:$A$28,1,FALSE),0),IFERROR(VLOOKUP(N351,受限情况!$A$3:$A$28,1,FALSE),0),IFERROR(VLOOKUP(O351,受限情况!$A$3:$A$28,1,FALSE),0))),"受限","不限")</f>
        <v>不限</v>
      </c>
      <c r="Q351" s="122" t="str">
        <f>IFERROR(IF(AND(H351&gt;=VLOOKUP(B351,受限情况!$G$3:$I$28,2,FALSE),H351&lt;=VLOOKUP(B351,受限情况!$G$3:$I$28,3,FALSE))=TRUE,"错误","正确"),"正确")</f>
        <v>正确</v>
      </c>
      <c r="R351" s="124" t="str">
        <f>IF(OR(IFERROR(AND(H351&gt;=VLOOKUP(L351,受限情况!$A$3:$C$28,2,FALSE),H351&lt;=VLOOKUP(L351,受限情况!$A$3:$C$28,3,FALSE)),0),IFERROR(AND(H351&gt;=VLOOKUP(M351,受限情况!$A$3:$C$28,2,FALSE),H351&lt;=VLOOKUP(M351,受限情况!$A$3:$C$28,3,FALSE)),0),IFERROR(AND(H351&gt;=VLOOKUP(N351,受限情况!$A$3:$C$28,2,FALSE),H351&lt;=VLOOKUP(N351,受限情况!$A$3:$C$28,3,FALSE)),0),IFERROR(AND(H351&gt;=VLOOKUP(O351,受限情况!$A$3:$C$28,2,FALSE),H351&lt;=VLOOKUP(O351,受限情况!$A$3:$C$28,3,FALSE)),0))=TRUE,"错误","正确")</f>
        <v>正确</v>
      </c>
      <c r="S351" s="123" t="str">
        <f>IF((IF(ISERROR(VLOOKUP(J351,注销!I:I,1,FALSE)),0,1)+IF(ISERROR(VLOOKUP(J351,注销!J:J,1,FALSE)),0,1))&gt;0,"注销","没有")</f>
        <v>注销</v>
      </c>
      <c r="T351" s="123" t="str">
        <f>IF((IF(ISERROR(VLOOKUP(J351,注销!I:I,1,FALSE)),0,1)+IF(ISERROR(VLOOKUP(J351,注销!J:J,1,FALSE)),0,1))&gt;0,"注销","没有")</f>
        <v>注销</v>
      </c>
      <c r="U351" s="10" t="str">
        <f>IF(IF(ISERROR(VLOOKUP(J351,J$1:J350,1,FALSE)),0,1)+IF(ISERROR(VLOOKUP(J351,K$1:K350,1,FALSE)),0,1),"已有","没有")</f>
        <v>没有</v>
      </c>
      <c r="W351" s="9"/>
      <c r="X351" s="9"/>
      <c r="Y351" s="9"/>
    </row>
    <row r="352" spans="1:25" s="7" customFormat="1">
      <c r="A352" s="126">
        <v>349</v>
      </c>
      <c r="B352" s="126" t="s">
        <v>1329</v>
      </c>
      <c r="C352" s="56" t="s">
        <v>37</v>
      </c>
      <c r="D352" s="42" t="s">
        <v>479</v>
      </c>
      <c r="E352" s="126">
        <v>6</v>
      </c>
      <c r="F352" s="68">
        <v>41235</v>
      </c>
      <c r="G352" s="126" t="s">
        <v>732</v>
      </c>
      <c r="H352" s="68">
        <v>41211</v>
      </c>
      <c r="I352" s="126"/>
      <c r="J352" s="137" t="str">
        <f t="shared" si="36"/>
        <v>河北石家庄-鄂尔多斯-邯郸</v>
      </c>
      <c r="K352" s="124" t="str">
        <f t="shared" si="37"/>
        <v>河北邯郸-鄂尔多斯-石家庄</v>
      </c>
      <c r="L352" s="167" t="str">
        <f t="shared" si="38"/>
        <v>石家庄</v>
      </c>
      <c r="M352" s="167" t="str">
        <f t="shared" si="39"/>
        <v>鄂尔多斯</v>
      </c>
      <c r="N352" s="167" t="str">
        <f t="shared" si="40"/>
        <v>邯郸</v>
      </c>
      <c r="O352" s="167" t="str">
        <f t="shared" si="41"/>
        <v/>
      </c>
      <c r="P352" s="167" t="str">
        <f>IF(ISERROR(OR(IFERROR(VLOOKUP(B352,受限情况!$G$3:$G$30,1,FALSE),0),IFERROR(VLOOKUP(L352,受限情况!$A$3:$A$28,1,FALSE),0),IFERROR(VLOOKUP(M352,受限情况!$A$3:$A$28,1,FALSE),0),IFERROR(VLOOKUP(N352,受限情况!$A$3:$A$28,1,FALSE),0),IFERROR(VLOOKUP(O352,受限情况!$A$3:$A$28,1,FALSE),0))),"受限","不限")</f>
        <v>不限</v>
      </c>
      <c r="Q352" s="122" t="str">
        <f>IFERROR(IF(AND(H352&gt;=VLOOKUP(B352,受限情况!$G$3:$I$28,2,FALSE),H352&lt;=VLOOKUP(B352,受限情况!$G$3:$I$28,3,FALSE))=TRUE,"错误","正确"),"正确")</f>
        <v>正确</v>
      </c>
      <c r="R352" s="124" t="str">
        <f>IF(OR(IFERROR(AND(H352&gt;=VLOOKUP(L352,受限情况!$A$3:$C$28,2,FALSE),H352&lt;=VLOOKUP(L352,受限情况!$A$3:$C$28,3,FALSE)),0),IFERROR(AND(H352&gt;=VLOOKUP(M352,受限情况!$A$3:$C$28,2,FALSE),H352&lt;=VLOOKUP(M352,受限情况!$A$3:$C$28,3,FALSE)),0),IFERROR(AND(H352&gt;=VLOOKUP(N352,受限情况!$A$3:$C$28,2,FALSE),H352&lt;=VLOOKUP(N352,受限情况!$A$3:$C$28,3,FALSE)),0),IFERROR(AND(H352&gt;=VLOOKUP(O352,受限情况!$A$3:$C$28,2,FALSE),H352&lt;=VLOOKUP(O352,受限情况!$A$3:$C$28,3,FALSE)),0))=TRUE,"错误","正确")</f>
        <v>正确</v>
      </c>
      <c r="S352" s="123" t="str">
        <f>IF((IF(ISERROR(VLOOKUP(J352,注销!I:I,1,FALSE)),0,1)+IF(ISERROR(VLOOKUP(J352,注销!J:J,1,FALSE)),0,1))&gt;0,"注销","没有")</f>
        <v>注销</v>
      </c>
      <c r="T352" s="123" t="str">
        <f>IF((IF(ISERROR(VLOOKUP(J352,注销!I:I,1,FALSE)),0,1)+IF(ISERROR(VLOOKUP(J352,注销!J:J,1,FALSE)),0,1))&gt;0,"注销","没有")</f>
        <v>注销</v>
      </c>
      <c r="U352" s="10" t="str">
        <f>IF(IF(ISERROR(VLOOKUP(J352,J$1:J351,1,FALSE)),0,1)+IF(ISERROR(VLOOKUP(J352,K$1:K351,1,FALSE)),0,1),"已有","没有")</f>
        <v>没有</v>
      </c>
      <c r="W352" s="9"/>
      <c r="X352" s="9"/>
      <c r="Y352" s="9"/>
    </row>
    <row r="353" spans="1:25" s="7" customFormat="1">
      <c r="A353" s="126">
        <v>350</v>
      </c>
      <c r="B353" s="126" t="s">
        <v>1325</v>
      </c>
      <c r="C353" s="56" t="s">
        <v>66</v>
      </c>
      <c r="D353" s="42" t="s">
        <v>479</v>
      </c>
      <c r="E353" s="126">
        <v>14</v>
      </c>
      <c r="F353" s="68">
        <v>41238</v>
      </c>
      <c r="G353" s="126" t="s">
        <v>733</v>
      </c>
      <c r="H353" s="68">
        <v>41230</v>
      </c>
      <c r="I353" s="126"/>
      <c r="J353" s="137" t="str">
        <f t="shared" si="36"/>
        <v>春秋石家庄-昆明</v>
      </c>
      <c r="K353" s="124" t="str">
        <f t="shared" si="37"/>
        <v>春秋昆明-石家庄</v>
      </c>
      <c r="L353" s="167" t="str">
        <f t="shared" si="38"/>
        <v>石家庄</v>
      </c>
      <c r="M353" s="167" t="str">
        <f t="shared" si="39"/>
        <v>昆明</v>
      </c>
      <c r="N353" s="167" t="str">
        <f t="shared" si="40"/>
        <v/>
      </c>
      <c r="O353" s="167" t="str">
        <f t="shared" si="41"/>
        <v/>
      </c>
      <c r="P353" s="167" t="str">
        <f>IF(ISERROR(OR(IFERROR(VLOOKUP(B353,受限情况!$G$3:$G$30,1,FALSE),0),IFERROR(VLOOKUP(L353,受限情况!$A$3:$A$28,1,FALSE),0),IFERROR(VLOOKUP(M353,受限情况!$A$3:$A$28,1,FALSE),0),IFERROR(VLOOKUP(N353,受限情况!$A$3:$A$28,1,FALSE),0),IFERROR(VLOOKUP(O353,受限情况!$A$3:$A$28,1,FALSE),0))),"受限","不限")</f>
        <v>不限</v>
      </c>
      <c r="Q353" s="122" t="str">
        <f>IFERROR(IF(AND(H353&gt;=VLOOKUP(B353,受限情况!$G$3:$I$28,2,FALSE),H353&lt;=VLOOKUP(B353,受限情况!$G$3:$I$28,3,FALSE))=TRUE,"错误","正确"),"正确")</f>
        <v>正确</v>
      </c>
      <c r="R353" s="124" t="str">
        <f>IF(OR(IFERROR(AND(H353&gt;=VLOOKUP(L353,受限情况!$A$3:$C$28,2,FALSE),H353&lt;=VLOOKUP(L353,受限情况!$A$3:$C$28,3,FALSE)),0),IFERROR(AND(H353&gt;=VLOOKUP(M353,受限情况!$A$3:$C$28,2,FALSE),H353&lt;=VLOOKUP(M353,受限情况!$A$3:$C$28,3,FALSE)),0),IFERROR(AND(H353&gt;=VLOOKUP(N353,受限情况!$A$3:$C$28,2,FALSE),H353&lt;=VLOOKUP(N353,受限情况!$A$3:$C$28,3,FALSE)),0),IFERROR(AND(H353&gt;=VLOOKUP(O353,受限情况!$A$3:$C$28,2,FALSE),H353&lt;=VLOOKUP(O353,受限情况!$A$3:$C$28,3,FALSE)),0))=TRUE,"错误","正确")</f>
        <v>正确</v>
      </c>
      <c r="S353" s="123" t="str">
        <f>IF((IF(ISERROR(VLOOKUP(J353,注销!I:I,1,FALSE)),0,1)+IF(ISERROR(VLOOKUP(J353,注销!J:J,1,FALSE)),0,1))&gt;0,"注销","没有")</f>
        <v>没有</v>
      </c>
      <c r="T353" s="123" t="str">
        <f>IF((IF(ISERROR(VLOOKUP(J353,注销!I:I,1,FALSE)),0,1)+IF(ISERROR(VLOOKUP(J353,注销!J:J,1,FALSE)),0,1))&gt;0,"注销","没有")</f>
        <v>没有</v>
      </c>
      <c r="U353" s="10" t="str">
        <f>IF(IF(ISERROR(VLOOKUP(J353,J$1:J352,1,FALSE)),0,1)+IF(ISERROR(VLOOKUP(J353,K$1:K352,1,FALSE)),0,1),"已有","没有")</f>
        <v>没有</v>
      </c>
      <c r="W353" s="9"/>
      <c r="X353" s="9"/>
      <c r="Y353" s="9"/>
    </row>
    <row r="354" spans="1:25" s="7" customFormat="1">
      <c r="A354" s="126">
        <v>351</v>
      </c>
      <c r="B354" s="126" t="s">
        <v>1329</v>
      </c>
      <c r="C354" s="56" t="s">
        <v>1129</v>
      </c>
      <c r="D354" s="42" t="s">
        <v>479</v>
      </c>
      <c r="E354" s="126">
        <v>6</v>
      </c>
      <c r="F354" s="68">
        <v>41244</v>
      </c>
      <c r="G354" s="126" t="s">
        <v>734</v>
      </c>
      <c r="H354" s="68">
        <v>41230</v>
      </c>
      <c r="I354" s="126"/>
      <c r="J354" s="137" t="str">
        <f t="shared" si="36"/>
        <v>河北石家庄-西安-绵阳</v>
      </c>
      <c r="K354" s="124" t="str">
        <f t="shared" si="37"/>
        <v>河北绵阳-西安-石家庄</v>
      </c>
      <c r="L354" s="167" t="str">
        <f t="shared" si="38"/>
        <v>石家庄</v>
      </c>
      <c r="M354" s="167" t="str">
        <f t="shared" si="39"/>
        <v>西安</v>
      </c>
      <c r="N354" s="167" t="str">
        <f t="shared" si="40"/>
        <v>绵阳</v>
      </c>
      <c r="O354" s="167" t="str">
        <f t="shared" si="41"/>
        <v/>
      </c>
      <c r="P354" s="167" t="str">
        <f>IF(ISERROR(OR(IFERROR(VLOOKUP(B354,受限情况!$G$3:$G$30,1,FALSE),0),IFERROR(VLOOKUP(L354,受限情况!$A$3:$A$28,1,FALSE),0),IFERROR(VLOOKUP(M354,受限情况!$A$3:$A$28,1,FALSE),0),IFERROR(VLOOKUP(N354,受限情况!$A$3:$A$28,1,FALSE),0),IFERROR(VLOOKUP(O354,受限情况!$A$3:$A$28,1,FALSE),0))),"受限","不限")</f>
        <v>不限</v>
      </c>
      <c r="Q354" s="122" t="str">
        <f>IFERROR(IF(AND(H354&gt;=VLOOKUP(B354,受限情况!$G$3:$I$28,2,FALSE),H354&lt;=VLOOKUP(B354,受限情况!$G$3:$I$28,3,FALSE))=TRUE,"错误","正确"),"正确")</f>
        <v>正确</v>
      </c>
      <c r="R354" s="124" t="str">
        <f>IF(OR(IFERROR(AND(H354&gt;=VLOOKUP(L354,受限情况!$A$3:$C$28,2,FALSE),H354&lt;=VLOOKUP(L354,受限情况!$A$3:$C$28,3,FALSE)),0),IFERROR(AND(H354&gt;=VLOOKUP(M354,受限情况!$A$3:$C$28,2,FALSE),H354&lt;=VLOOKUP(M354,受限情况!$A$3:$C$28,3,FALSE)),0),IFERROR(AND(H354&gt;=VLOOKUP(N354,受限情况!$A$3:$C$28,2,FALSE),H354&lt;=VLOOKUP(N354,受限情况!$A$3:$C$28,3,FALSE)),0),IFERROR(AND(H354&gt;=VLOOKUP(O354,受限情况!$A$3:$C$28,2,FALSE),H354&lt;=VLOOKUP(O354,受限情况!$A$3:$C$28,3,FALSE)),0))=TRUE,"错误","正确")</f>
        <v>正确</v>
      </c>
      <c r="S354" s="123" t="str">
        <f>IF((IF(ISERROR(VLOOKUP(J354,注销!I:I,1,FALSE)),0,1)+IF(ISERROR(VLOOKUP(J354,注销!J:J,1,FALSE)),0,1))&gt;0,"注销","没有")</f>
        <v>注销</v>
      </c>
      <c r="T354" s="123" t="str">
        <f>IF((IF(ISERROR(VLOOKUP(J354,注销!I:I,1,FALSE)),0,1)+IF(ISERROR(VLOOKUP(J354,注销!J:J,1,FALSE)),0,1))&gt;0,"注销","没有")</f>
        <v>注销</v>
      </c>
      <c r="U354" s="10" t="str">
        <f>IF(IF(ISERROR(VLOOKUP(J354,J$1:J353,1,FALSE)),0,1)+IF(ISERROR(VLOOKUP(J354,K$1:K353,1,FALSE)),0,1),"已有","没有")</f>
        <v>没有</v>
      </c>
      <c r="W354" s="9"/>
      <c r="X354" s="9"/>
      <c r="Y354" s="9"/>
    </row>
    <row r="355" spans="1:25" s="7" customFormat="1">
      <c r="A355" s="126">
        <v>352</v>
      </c>
      <c r="B355" s="126" t="s">
        <v>1324</v>
      </c>
      <c r="C355" s="56" t="s">
        <v>8</v>
      </c>
      <c r="D355" s="42" t="s">
        <v>479</v>
      </c>
      <c r="E355" s="126">
        <v>14</v>
      </c>
      <c r="F355" s="68">
        <v>41253</v>
      </c>
      <c r="G355" s="126" t="s">
        <v>735</v>
      </c>
      <c r="H355" s="68">
        <v>41230</v>
      </c>
      <c r="I355" s="126"/>
      <c r="J355" s="137" t="str">
        <f t="shared" si="36"/>
        <v>天津天津-宁波-三亚</v>
      </c>
      <c r="K355" s="124" t="str">
        <f t="shared" si="37"/>
        <v>天津三亚-宁波-天津</v>
      </c>
      <c r="L355" s="167" t="str">
        <f t="shared" si="38"/>
        <v>天津</v>
      </c>
      <c r="M355" s="167" t="str">
        <f t="shared" si="39"/>
        <v>宁波</v>
      </c>
      <c r="N355" s="167" t="str">
        <f t="shared" si="40"/>
        <v>三亚</v>
      </c>
      <c r="O355" s="167" t="str">
        <f t="shared" si="41"/>
        <v/>
      </c>
      <c r="P355" s="167" t="str">
        <f>IF(ISERROR(OR(IFERROR(VLOOKUP(B355,受限情况!$G$3:$G$30,1,FALSE),0),IFERROR(VLOOKUP(L355,受限情况!$A$3:$A$28,1,FALSE),0),IFERROR(VLOOKUP(M355,受限情况!$A$3:$A$28,1,FALSE),0),IFERROR(VLOOKUP(N355,受限情况!$A$3:$A$28,1,FALSE),0),IFERROR(VLOOKUP(O355,受限情况!$A$3:$A$28,1,FALSE),0))),"受限","不限")</f>
        <v>不限</v>
      </c>
      <c r="Q355" s="122" t="str">
        <f>IFERROR(IF(AND(H355&gt;=VLOOKUP(B355,受限情况!$G$3:$I$28,2,FALSE),H355&lt;=VLOOKUP(B355,受限情况!$G$3:$I$28,3,FALSE))=TRUE,"错误","正确"),"正确")</f>
        <v>正确</v>
      </c>
      <c r="R355" s="124" t="str">
        <f>IF(OR(IFERROR(AND(H355&gt;=VLOOKUP(L355,受限情况!$A$3:$C$28,2,FALSE),H355&lt;=VLOOKUP(L355,受限情况!$A$3:$C$28,3,FALSE)),0),IFERROR(AND(H355&gt;=VLOOKUP(M355,受限情况!$A$3:$C$28,2,FALSE),H355&lt;=VLOOKUP(M355,受限情况!$A$3:$C$28,3,FALSE)),0),IFERROR(AND(H355&gt;=VLOOKUP(N355,受限情况!$A$3:$C$28,2,FALSE),H355&lt;=VLOOKUP(N355,受限情况!$A$3:$C$28,3,FALSE)),0),IFERROR(AND(H355&gt;=VLOOKUP(O355,受限情况!$A$3:$C$28,2,FALSE),H355&lt;=VLOOKUP(O355,受限情况!$A$3:$C$28,3,FALSE)),0))=TRUE,"错误","正确")</f>
        <v>正确</v>
      </c>
      <c r="S355" s="123" t="str">
        <f>IF((IF(ISERROR(VLOOKUP(J355,注销!I:I,1,FALSE)),0,1)+IF(ISERROR(VLOOKUP(J355,注销!J:J,1,FALSE)),0,1))&gt;0,"注销","没有")</f>
        <v>没有</v>
      </c>
      <c r="T355" s="123" t="str">
        <f>IF((IF(ISERROR(VLOOKUP(J355,注销!I:I,1,FALSE)),0,1)+IF(ISERROR(VLOOKUP(J355,注销!J:J,1,FALSE)),0,1))&gt;0,"注销","没有")</f>
        <v>没有</v>
      </c>
      <c r="U355" s="10" t="str">
        <f>IF(IF(ISERROR(VLOOKUP(J355,J$1:J354,1,FALSE)),0,1)+IF(ISERROR(VLOOKUP(J355,K$1:K354,1,FALSE)),0,1),"已有","没有")</f>
        <v>没有</v>
      </c>
      <c r="W355" s="9"/>
      <c r="X355" s="9"/>
      <c r="Y355" s="9"/>
    </row>
    <row r="356" spans="1:25" s="7" customFormat="1">
      <c r="A356" s="126">
        <v>353</v>
      </c>
      <c r="B356" s="126" t="s">
        <v>1324</v>
      </c>
      <c r="C356" s="56" t="s">
        <v>1130</v>
      </c>
      <c r="D356" s="42" t="s">
        <v>479</v>
      </c>
      <c r="E356" s="126">
        <v>14</v>
      </c>
      <c r="F356" s="68">
        <v>41253</v>
      </c>
      <c r="G356" s="126" t="s">
        <v>735</v>
      </c>
      <c r="H356" s="68">
        <v>41230</v>
      </c>
      <c r="I356" s="126"/>
      <c r="J356" s="137" t="str">
        <f t="shared" si="36"/>
        <v>天津天津-西安-昆明</v>
      </c>
      <c r="K356" s="124" t="str">
        <f t="shared" si="37"/>
        <v>天津昆明-西安-天津</v>
      </c>
      <c r="L356" s="167" t="str">
        <f t="shared" si="38"/>
        <v>天津</v>
      </c>
      <c r="M356" s="167" t="str">
        <f t="shared" si="39"/>
        <v>西安</v>
      </c>
      <c r="N356" s="167" t="str">
        <f t="shared" si="40"/>
        <v>昆明</v>
      </c>
      <c r="O356" s="167" t="str">
        <f t="shared" si="41"/>
        <v/>
      </c>
      <c r="P356" s="167" t="str">
        <f>IF(ISERROR(OR(IFERROR(VLOOKUP(B356,受限情况!$G$3:$G$30,1,FALSE),0),IFERROR(VLOOKUP(L356,受限情况!$A$3:$A$28,1,FALSE),0),IFERROR(VLOOKUP(M356,受限情况!$A$3:$A$28,1,FALSE),0),IFERROR(VLOOKUP(N356,受限情况!$A$3:$A$28,1,FALSE),0),IFERROR(VLOOKUP(O356,受限情况!$A$3:$A$28,1,FALSE),0))),"受限","不限")</f>
        <v>不限</v>
      </c>
      <c r="Q356" s="122" t="str">
        <f>IFERROR(IF(AND(H356&gt;=VLOOKUP(B356,受限情况!$G$3:$I$28,2,FALSE),H356&lt;=VLOOKUP(B356,受限情况!$G$3:$I$28,3,FALSE))=TRUE,"错误","正确"),"正确")</f>
        <v>正确</v>
      </c>
      <c r="R356" s="124" t="str">
        <f>IF(OR(IFERROR(AND(H356&gt;=VLOOKUP(L356,受限情况!$A$3:$C$28,2,FALSE),H356&lt;=VLOOKUP(L356,受限情况!$A$3:$C$28,3,FALSE)),0),IFERROR(AND(H356&gt;=VLOOKUP(M356,受限情况!$A$3:$C$28,2,FALSE),H356&lt;=VLOOKUP(M356,受限情况!$A$3:$C$28,3,FALSE)),0),IFERROR(AND(H356&gt;=VLOOKUP(N356,受限情况!$A$3:$C$28,2,FALSE),H356&lt;=VLOOKUP(N356,受限情况!$A$3:$C$28,3,FALSE)),0),IFERROR(AND(H356&gt;=VLOOKUP(O356,受限情况!$A$3:$C$28,2,FALSE),H356&lt;=VLOOKUP(O356,受限情况!$A$3:$C$28,3,FALSE)),0))=TRUE,"错误","正确")</f>
        <v>正确</v>
      </c>
      <c r="S356" s="123" t="str">
        <f>IF((IF(ISERROR(VLOOKUP(J356,注销!I:I,1,FALSE)),0,1)+IF(ISERROR(VLOOKUP(J356,注销!J:J,1,FALSE)),0,1))&gt;0,"注销","没有")</f>
        <v>没有</v>
      </c>
      <c r="T356" s="123" t="str">
        <f>IF((IF(ISERROR(VLOOKUP(J356,注销!I:I,1,FALSE)),0,1)+IF(ISERROR(VLOOKUP(J356,注销!J:J,1,FALSE)),0,1))&gt;0,"注销","没有")</f>
        <v>没有</v>
      </c>
      <c r="U356" s="10" t="str">
        <f>IF(IF(ISERROR(VLOOKUP(J356,J$1:J355,1,FALSE)),0,1)+IF(ISERROR(VLOOKUP(J356,K$1:K355,1,FALSE)),0,1),"已有","没有")</f>
        <v>没有</v>
      </c>
      <c r="W356" s="9"/>
      <c r="X356" s="9"/>
      <c r="Y356" s="9"/>
    </row>
    <row r="357" spans="1:25" s="7" customFormat="1">
      <c r="A357" s="126">
        <v>354</v>
      </c>
      <c r="B357" s="126" t="s">
        <v>1333</v>
      </c>
      <c r="C357" s="56" t="s">
        <v>1131</v>
      </c>
      <c r="D357" s="42" t="s">
        <v>479</v>
      </c>
      <c r="E357" s="126">
        <v>6</v>
      </c>
      <c r="F357" s="68">
        <v>41258</v>
      </c>
      <c r="G357" s="126" t="s">
        <v>736</v>
      </c>
      <c r="H357" s="68">
        <v>41243</v>
      </c>
      <c r="I357" s="126"/>
      <c r="J357" s="137" t="str">
        <f t="shared" si="36"/>
        <v>首都呼和浩特-榆林-海口</v>
      </c>
      <c r="K357" s="124" t="str">
        <f t="shared" si="37"/>
        <v>首都海口-榆林-呼和浩特</v>
      </c>
      <c r="L357" s="167" t="str">
        <f t="shared" si="38"/>
        <v>呼和浩特</v>
      </c>
      <c r="M357" s="167" t="str">
        <f t="shared" si="39"/>
        <v>榆林</v>
      </c>
      <c r="N357" s="167" t="str">
        <f t="shared" si="40"/>
        <v>海口</v>
      </c>
      <c r="O357" s="167" t="str">
        <f t="shared" si="41"/>
        <v/>
      </c>
      <c r="P357" s="167" t="str">
        <f>IF(ISERROR(OR(IFERROR(VLOOKUP(B357,受限情况!$G$3:$G$30,1,FALSE),0),IFERROR(VLOOKUP(L357,受限情况!$A$3:$A$28,1,FALSE),0),IFERROR(VLOOKUP(M357,受限情况!$A$3:$A$28,1,FALSE),0),IFERROR(VLOOKUP(N357,受限情况!$A$3:$A$28,1,FALSE),0),IFERROR(VLOOKUP(O357,受限情况!$A$3:$A$28,1,FALSE),0))),"受限","不限")</f>
        <v>不限</v>
      </c>
      <c r="Q357" s="122" t="str">
        <f>IFERROR(IF(AND(H357&gt;=VLOOKUP(B357,受限情况!$G$3:$I$28,2,FALSE),H357&lt;=VLOOKUP(B357,受限情况!$G$3:$I$28,3,FALSE))=TRUE,"错误","正确"),"正确")</f>
        <v>正确</v>
      </c>
      <c r="R357" s="124" t="str">
        <f>IF(OR(IFERROR(AND(H357&gt;=VLOOKUP(L357,受限情况!$A$3:$C$28,2,FALSE),H357&lt;=VLOOKUP(L357,受限情况!$A$3:$C$28,3,FALSE)),0),IFERROR(AND(H357&gt;=VLOOKUP(M357,受限情况!$A$3:$C$28,2,FALSE),H357&lt;=VLOOKUP(M357,受限情况!$A$3:$C$28,3,FALSE)),0),IFERROR(AND(H357&gt;=VLOOKUP(N357,受限情况!$A$3:$C$28,2,FALSE),H357&lt;=VLOOKUP(N357,受限情况!$A$3:$C$28,3,FALSE)),0),IFERROR(AND(H357&gt;=VLOOKUP(O357,受限情况!$A$3:$C$28,2,FALSE),H357&lt;=VLOOKUP(O357,受限情况!$A$3:$C$28,3,FALSE)),0))=TRUE,"错误","正确")</f>
        <v>正确</v>
      </c>
      <c r="S357" s="123" t="str">
        <f>IF((IF(ISERROR(VLOOKUP(J357,注销!I:I,1,FALSE)),0,1)+IF(ISERROR(VLOOKUP(J357,注销!J:J,1,FALSE)),0,1))&gt;0,"注销","没有")</f>
        <v>注销</v>
      </c>
      <c r="T357" s="123" t="str">
        <f>IF((IF(ISERROR(VLOOKUP(J357,注销!I:I,1,FALSE)),0,1)+IF(ISERROR(VLOOKUP(J357,注销!J:J,1,FALSE)),0,1))&gt;0,"注销","没有")</f>
        <v>注销</v>
      </c>
      <c r="U357" s="10" t="str">
        <f>IF(IF(ISERROR(VLOOKUP(J357,J$1:J356,1,FALSE)),0,1)+IF(ISERROR(VLOOKUP(J357,K$1:K356,1,FALSE)),0,1),"已有","没有")</f>
        <v>没有</v>
      </c>
      <c r="W357" s="9"/>
      <c r="X357" s="9"/>
      <c r="Y357" s="9"/>
    </row>
    <row r="358" spans="1:25" s="7" customFormat="1">
      <c r="A358" s="126">
        <v>355</v>
      </c>
      <c r="B358" s="126" t="s">
        <v>1327</v>
      </c>
      <c r="C358" s="56" t="s">
        <v>560</v>
      </c>
      <c r="D358" s="42" t="s">
        <v>479</v>
      </c>
      <c r="E358" s="126">
        <v>6</v>
      </c>
      <c r="F358" s="68">
        <v>41263</v>
      </c>
      <c r="G358" s="126" t="s">
        <v>737</v>
      </c>
      <c r="H358" s="68">
        <v>41243</v>
      </c>
      <c r="I358" s="126"/>
      <c r="J358" s="137" t="str">
        <f t="shared" si="36"/>
        <v>奥凯天津-重庆-三亚</v>
      </c>
      <c r="K358" s="124" t="str">
        <f t="shared" si="37"/>
        <v>奥凯三亚-重庆-天津</v>
      </c>
      <c r="L358" s="167" t="str">
        <f t="shared" si="38"/>
        <v>天津</v>
      </c>
      <c r="M358" s="167" t="str">
        <f t="shared" si="39"/>
        <v>重庆</v>
      </c>
      <c r="N358" s="167" t="str">
        <f t="shared" si="40"/>
        <v>三亚</v>
      </c>
      <c r="O358" s="167" t="str">
        <f t="shared" si="41"/>
        <v/>
      </c>
      <c r="P358" s="167" t="str">
        <f>IF(ISERROR(OR(IFERROR(VLOOKUP(B358,受限情况!$G$3:$G$30,1,FALSE),0),IFERROR(VLOOKUP(L358,受限情况!$A$3:$A$28,1,FALSE),0),IFERROR(VLOOKUP(M358,受限情况!$A$3:$A$28,1,FALSE),0),IFERROR(VLOOKUP(N358,受限情况!$A$3:$A$28,1,FALSE),0),IFERROR(VLOOKUP(O358,受限情况!$A$3:$A$28,1,FALSE),0))),"受限","不限")</f>
        <v>不限</v>
      </c>
      <c r="Q358" s="122" t="str">
        <f>IFERROR(IF(AND(H358&gt;=VLOOKUP(B358,受限情况!$G$3:$I$28,2,FALSE),H358&lt;=VLOOKUP(B358,受限情况!$G$3:$I$28,3,FALSE))=TRUE,"错误","正确"),"正确")</f>
        <v>正确</v>
      </c>
      <c r="R358" s="124" t="str">
        <f>IF(OR(IFERROR(AND(H358&gt;=VLOOKUP(L358,受限情况!$A$3:$C$28,2,FALSE),H358&lt;=VLOOKUP(L358,受限情况!$A$3:$C$28,3,FALSE)),0),IFERROR(AND(H358&gt;=VLOOKUP(M358,受限情况!$A$3:$C$28,2,FALSE),H358&lt;=VLOOKUP(M358,受限情况!$A$3:$C$28,3,FALSE)),0),IFERROR(AND(H358&gt;=VLOOKUP(N358,受限情况!$A$3:$C$28,2,FALSE),H358&lt;=VLOOKUP(N358,受限情况!$A$3:$C$28,3,FALSE)),0),IFERROR(AND(H358&gt;=VLOOKUP(O358,受限情况!$A$3:$C$28,2,FALSE),H358&lt;=VLOOKUP(O358,受限情况!$A$3:$C$28,3,FALSE)),0))=TRUE,"错误","正确")</f>
        <v>正确</v>
      </c>
      <c r="S358" s="123" t="str">
        <f>IF((IF(ISERROR(VLOOKUP(J358,注销!I:I,1,FALSE)),0,1)+IF(ISERROR(VLOOKUP(J358,注销!J:J,1,FALSE)),0,1))&gt;0,"注销","没有")</f>
        <v>没有</v>
      </c>
      <c r="T358" s="123" t="str">
        <f>IF((IF(ISERROR(VLOOKUP(J358,注销!I:I,1,FALSE)),0,1)+IF(ISERROR(VLOOKUP(J358,注销!J:J,1,FALSE)),0,1))&gt;0,"注销","没有")</f>
        <v>没有</v>
      </c>
      <c r="U358" s="10" t="str">
        <f>IF(IF(ISERROR(VLOOKUP(J358,J$1:J357,1,FALSE)),0,1)+IF(ISERROR(VLOOKUP(J358,K$1:K357,1,FALSE)),0,1),"已有","没有")</f>
        <v>没有</v>
      </c>
      <c r="W358" s="9"/>
      <c r="X358" s="9"/>
      <c r="Y358" s="9"/>
    </row>
    <row r="359" spans="1:25" s="7" customFormat="1">
      <c r="A359" s="126">
        <v>356</v>
      </c>
      <c r="B359" s="126" t="s">
        <v>1324</v>
      </c>
      <c r="C359" s="56" t="s">
        <v>461</v>
      </c>
      <c r="D359" s="42" t="s">
        <v>479</v>
      </c>
      <c r="E359" s="126">
        <v>6</v>
      </c>
      <c r="F359" s="68">
        <v>41268</v>
      </c>
      <c r="G359" s="126" t="s">
        <v>738</v>
      </c>
      <c r="H359" s="68">
        <v>41267</v>
      </c>
      <c r="I359" s="126"/>
      <c r="J359" s="137" t="str">
        <f t="shared" si="36"/>
        <v>天津鄂尔多斯-西安-南宁</v>
      </c>
      <c r="K359" s="124" t="str">
        <f t="shared" si="37"/>
        <v>天津南宁-西安-鄂尔多斯</v>
      </c>
      <c r="L359" s="167" t="str">
        <f t="shared" si="38"/>
        <v>鄂尔多斯</v>
      </c>
      <c r="M359" s="167" t="str">
        <f t="shared" si="39"/>
        <v>西安</v>
      </c>
      <c r="N359" s="167" t="str">
        <f t="shared" si="40"/>
        <v>南宁</v>
      </c>
      <c r="O359" s="167" t="str">
        <f t="shared" si="41"/>
        <v/>
      </c>
      <c r="P359" s="167" t="str">
        <f>IF(ISERROR(OR(IFERROR(VLOOKUP(B359,受限情况!$G$3:$G$30,1,FALSE),0),IFERROR(VLOOKUP(L359,受限情况!$A$3:$A$28,1,FALSE),0),IFERROR(VLOOKUP(M359,受限情况!$A$3:$A$28,1,FALSE),0),IFERROR(VLOOKUP(N359,受限情况!$A$3:$A$28,1,FALSE),0),IFERROR(VLOOKUP(O359,受限情况!$A$3:$A$28,1,FALSE),0))),"受限","不限")</f>
        <v>不限</v>
      </c>
      <c r="Q359" s="122" t="str">
        <f>IFERROR(IF(AND(H359&gt;=VLOOKUP(B359,受限情况!$G$3:$I$28,2,FALSE),H359&lt;=VLOOKUP(B359,受限情况!$G$3:$I$28,3,FALSE))=TRUE,"错误","正确"),"正确")</f>
        <v>正确</v>
      </c>
      <c r="R359" s="124" t="str">
        <f>IF(OR(IFERROR(AND(H359&gt;=VLOOKUP(L359,受限情况!$A$3:$C$28,2,FALSE),H359&lt;=VLOOKUP(L359,受限情况!$A$3:$C$28,3,FALSE)),0),IFERROR(AND(H359&gt;=VLOOKUP(M359,受限情况!$A$3:$C$28,2,FALSE),H359&lt;=VLOOKUP(M359,受限情况!$A$3:$C$28,3,FALSE)),0),IFERROR(AND(H359&gt;=VLOOKUP(N359,受限情况!$A$3:$C$28,2,FALSE),H359&lt;=VLOOKUP(N359,受限情况!$A$3:$C$28,3,FALSE)),0),IFERROR(AND(H359&gt;=VLOOKUP(O359,受限情况!$A$3:$C$28,2,FALSE),H359&lt;=VLOOKUP(O359,受限情况!$A$3:$C$28,3,FALSE)),0))=TRUE,"错误","正确")</f>
        <v>正确</v>
      </c>
      <c r="S359" s="123" t="str">
        <f>IF((IF(ISERROR(VLOOKUP(J359,注销!I:I,1,FALSE)),0,1)+IF(ISERROR(VLOOKUP(J359,注销!J:J,1,FALSE)),0,1))&gt;0,"注销","没有")</f>
        <v>注销</v>
      </c>
      <c r="T359" s="123" t="str">
        <f>IF((IF(ISERROR(VLOOKUP(J359,注销!I:I,1,FALSE)),0,1)+IF(ISERROR(VLOOKUP(J359,注销!J:J,1,FALSE)),0,1))&gt;0,"注销","没有")</f>
        <v>注销</v>
      </c>
      <c r="U359" s="10" t="str">
        <f>IF(IF(ISERROR(VLOOKUP(J359,J$1:J358,1,FALSE)),0,1)+IF(ISERROR(VLOOKUP(J359,K$1:K358,1,FALSE)),0,1),"已有","没有")</f>
        <v>没有</v>
      </c>
      <c r="W359" s="9"/>
      <c r="X359" s="9"/>
      <c r="Y359" s="9"/>
    </row>
    <row r="360" spans="1:25" s="7" customFormat="1">
      <c r="A360" s="126">
        <v>357</v>
      </c>
      <c r="B360" s="126" t="s">
        <v>481</v>
      </c>
      <c r="C360" s="56" t="s">
        <v>1132</v>
      </c>
      <c r="D360" s="42" t="s">
        <v>479</v>
      </c>
      <c r="E360" s="126">
        <v>14</v>
      </c>
      <c r="F360" s="68">
        <v>41275</v>
      </c>
      <c r="G360" s="126" t="s">
        <v>739</v>
      </c>
      <c r="H360" s="68">
        <v>41269</v>
      </c>
      <c r="I360" s="126" t="s">
        <v>497</v>
      </c>
      <c r="J360" s="137" t="str">
        <f t="shared" si="36"/>
        <v>国航天津-乌鲁木齐</v>
      </c>
      <c r="K360" s="124" t="str">
        <f t="shared" si="37"/>
        <v>国航乌鲁木齐-天津</v>
      </c>
      <c r="L360" s="167" t="str">
        <f t="shared" si="38"/>
        <v>天津</v>
      </c>
      <c r="M360" s="167" t="str">
        <f t="shared" si="39"/>
        <v>乌鲁木齐</v>
      </c>
      <c r="N360" s="167" t="str">
        <f t="shared" si="40"/>
        <v/>
      </c>
      <c r="O360" s="167" t="str">
        <f t="shared" si="41"/>
        <v/>
      </c>
      <c r="P360" s="167" t="str">
        <f>IF(ISERROR(OR(IFERROR(VLOOKUP(B360,受限情况!$G$3:$G$30,1,FALSE),0),IFERROR(VLOOKUP(L360,受限情况!$A$3:$A$28,1,FALSE),0),IFERROR(VLOOKUP(M360,受限情况!$A$3:$A$28,1,FALSE),0),IFERROR(VLOOKUP(N360,受限情况!$A$3:$A$28,1,FALSE),0),IFERROR(VLOOKUP(O360,受限情况!$A$3:$A$28,1,FALSE),0))),"受限","不限")</f>
        <v>不限</v>
      </c>
      <c r="Q360" s="122" t="str">
        <f>IFERROR(IF(AND(H360&gt;=VLOOKUP(B360,受限情况!$G$3:$I$28,2,FALSE),H360&lt;=VLOOKUP(B360,受限情况!$G$3:$I$28,3,FALSE))=TRUE,"错误","正确"),"正确")</f>
        <v>正确</v>
      </c>
      <c r="R360" s="124" t="str">
        <f>IF(OR(IFERROR(AND(H360&gt;=VLOOKUP(L360,受限情况!$A$3:$C$28,2,FALSE),H360&lt;=VLOOKUP(L360,受限情况!$A$3:$C$28,3,FALSE)),0),IFERROR(AND(H360&gt;=VLOOKUP(M360,受限情况!$A$3:$C$28,2,FALSE),H360&lt;=VLOOKUP(M360,受限情况!$A$3:$C$28,3,FALSE)),0),IFERROR(AND(H360&gt;=VLOOKUP(N360,受限情况!$A$3:$C$28,2,FALSE),H360&lt;=VLOOKUP(N360,受限情况!$A$3:$C$28,3,FALSE)),0),IFERROR(AND(H360&gt;=VLOOKUP(O360,受限情况!$A$3:$C$28,2,FALSE),H360&lt;=VLOOKUP(O360,受限情况!$A$3:$C$28,3,FALSE)),0))=TRUE,"错误","正确")</f>
        <v>正确</v>
      </c>
      <c r="S360" s="123" t="str">
        <f>IF((IF(ISERROR(VLOOKUP(J360,注销!I:I,1,FALSE)),0,1)+IF(ISERROR(VLOOKUP(J360,注销!J:J,1,FALSE)),0,1))&gt;0,"注销","没有")</f>
        <v>没有</v>
      </c>
      <c r="T360" s="123" t="str">
        <f>IF((IF(ISERROR(VLOOKUP(J360,注销!I:I,1,FALSE)),0,1)+IF(ISERROR(VLOOKUP(J360,注销!J:J,1,FALSE)),0,1))&gt;0,"注销","没有")</f>
        <v>没有</v>
      </c>
      <c r="U360" s="10" t="str">
        <f>IF(IF(ISERROR(VLOOKUP(J360,J$1:J359,1,FALSE)),0,1)+IF(ISERROR(VLOOKUP(J360,K$1:K359,1,FALSE)),0,1),"已有","没有")</f>
        <v>没有</v>
      </c>
      <c r="W360" s="9"/>
      <c r="X360" s="9"/>
      <c r="Y360" s="9"/>
    </row>
    <row r="361" spans="1:25" s="7" customFormat="1">
      <c r="A361" s="126">
        <v>358</v>
      </c>
      <c r="B361" s="126" t="s">
        <v>481</v>
      </c>
      <c r="C361" s="56" t="s">
        <v>1133</v>
      </c>
      <c r="D361" s="42" t="s">
        <v>479</v>
      </c>
      <c r="E361" s="126">
        <v>4</v>
      </c>
      <c r="F361" s="68">
        <v>41275</v>
      </c>
      <c r="G361" s="126" t="s">
        <v>739</v>
      </c>
      <c r="H361" s="68">
        <v>41269</v>
      </c>
      <c r="I361" s="126" t="s">
        <v>497</v>
      </c>
      <c r="J361" s="137" t="str">
        <f t="shared" si="36"/>
        <v>国航包头-武汉</v>
      </c>
      <c r="K361" s="124" t="str">
        <f t="shared" si="37"/>
        <v>国航武汉-包头</v>
      </c>
      <c r="L361" s="167" t="str">
        <f t="shared" si="38"/>
        <v>包头</v>
      </c>
      <c r="M361" s="167" t="str">
        <f t="shared" si="39"/>
        <v>武汉</v>
      </c>
      <c r="N361" s="167" t="str">
        <f t="shared" si="40"/>
        <v/>
      </c>
      <c r="O361" s="167" t="str">
        <f t="shared" si="41"/>
        <v/>
      </c>
      <c r="P361" s="167" t="str">
        <f>IF(ISERROR(OR(IFERROR(VLOOKUP(B361,受限情况!$G$3:$G$30,1,FALSE),0),IFERROR(VLOOKUP(L361,受限情况!$A$3:$A$28,1,FALSE),0),IFERROR(VLOOKUP(M361,受限情况!$A$3:$A$28,1,FALSE),0),IFERROR(VLOOKUP(N361,受限情况!$A$3:$A$28,1,FALSE),0),IFERROR(VLOOKUP(O361,受限情况!$A$3:$A$28,1,FALSE),0))),"受限","不限")</f>
        <v>不限</v>
      </c>
      <c r="Q361" s="122" t="str">
        <f>IFERROR(IF(AND(H361&gt;=VLOOKUP(B361,受限情况!$G$3:$I$28,2,FALSE),H361&lt;=VLOOKUP(B361,受限情况!$G$3:$I$28,3,FALSE))=TRUE,"错误","正确"),"正确")</f>
        <v>正确</v>
      </c>
      <c r="R361" s="124" t="str">
        <f>IF(OR(IFERROR(AND(H361&gt;=VLOOKUP(L361,受限情况!$A$3:$C$28,2,FALSE),H361&lt;=VLOOKUP(L361,受限情况!$A$3:$C$28,3,FALSE)),0),IFERROR(AND(H361&gt;=VLOOKUP(M361,受限情况!$A$3:$C$28,2,FALSE),H361&lt;=VLOOKUP(M361,受限情况!$A$3:$C$28,3,FALSE)),0),IFERROR(AND(H361&gt;=VLOOKUP(N361,受限情况!$A$3:$C$28,2,FALSE),H361&lt;=VLOOKUP(N361,受限情况!$A$3:$C$28,3,FALSE)),0),IFERROR(AND(H361&gt;=VLOOKUP(O361,受限情况!$A$3:$C$28,2,FALSE),H361&lt;=VLOOKUP(O361,受限情况!$A$3:$C$28,3,FALSE)),0))=TRUE,"错误","正确")</f>
        <v>正确</v>
      </c>
      <c r="S361" s="123" t="str">
        <f>IF((IF(ISERROR(VLOOKUP(J361,注销!I:I,1,FALSE)),0,1)+IF(ISERROR(VLOOKUP(J361,注销!J:J,1,FALSE)),0,1))&gt;0,"注销","没有")</f>
        <v>注销</v>
      </c>
      <c r="T361" s="123" t="str">
        <f>IF((IF(ISERROR(VLOOKUP(J361,注销!I:I,1,FALSE)),0,1)+IF(ISERROR(VLOOKUP(J361,注销!J:J,1,FALSE)),0,1))&gt;0,"注销","没有")</f>
        <v>注销</v>
      </c>
      <c r="U361" s="10" t="str">
        <f>IF(IF(ISERROR(VLOOKUP(J361,J$1:J360,1,FALSE)),0,1)+IF(ISERROR(VLOOKUP(J361,K$1:K360,1,FALSE)),0,1),"已有","没有")</f>
        <v>没有</v>
      </c>
      <c r="W361" s="9"/>
      <c r="X361" s="9"/>
      <c r="Y361" s="9"/>
    </row>
    <row r="362" spans="1:25" s="7" customFormat="1">
      <c r="A362" s="126">
        <v>359</v>
      </c>
      <c r="B362" s="126" t="s">
        <v>481</v>
      </c>
      <c r="C362" s="56" t="s">
        <v>534</v>
      </c>
      <c r="D362" s="42" t="s">
        <v>479</v>
      </c>
      <c r="E362" s="126">
        <v>14</v>
      </c>
      <c r="F362" s="68">
        <v>41275</v>
      </c>
      <c r="G362" s="126" t="s">
        <v>739</v>
      </c>
      <c r="H362" s="68">
        <v>41269</v>
      </c>
      <c r="I362" s="126" t="s">
        <v>497</v>
      </c>
      <c r="J362" s="137" t="str">
        <f t="shared" si="36"/>
        <v>国航呼和浩特-长沙</v>
      </c>
      <c r="K362" s="124" t="str">
        <f t="shared" si="37"/>
        <v>国航长沙-呼和浩特</v>
      </c>
      <c r="L362" s="167" t="str">
        <f t="shared" si="38"/>
        <v>呼和浩特</v>
      </c>
      <c r="M362" s="167" t="str">
        <f t="shared" si="39"/>
        <v>长沙</v>
      </c>
      <c r="N362" s="167" t="str">
        <f t="shared" si="40"/>
        <v/>
      </c>
      <c r="O362" s="167" t="str">
        <f t="shared" si="41"/>
        <v/>
      </c>
      <c r="P362" s="167" t="str">
        <f>IF(ISERROR(OR(IFERROR(VLOOKUP(B362,受限情况!$G$3:$G$30,1,FALSE),0),IFERROR(VLOOKUP(L362,受限情况!$A$3:$A$28,1,FALSE),0),IFERROR(VLOOKUP(M362,受限情况!$A$3:$A$28,1,FALSE),0),IFERROR(VLOOKUP(N362,受限情况!$A$3:$A$28,1,FALSE),0),IFERROR(VLOOKUP(O362,受限情况!$A$3:$A$28,1,FALSE),0))),"受限","不限")</f>
        <v>不限</v>
      </c>
      <c r="Q362" s="122" t="str">
        <f>IFERROR(IF(AND(H362&gt;=VLOOKUP(B362,受限情况!$G$3:$I$28,2,FALSE),H362&lt;=VLOOKUP(B362,受限情况!$G$3:$I$28,3,FALSE))=TRUE,"错误","正确"),"正确")</f>
        <v>正确</v>
      </c>
      <c r="R362" s="124" t="str">
        <f>IF(OR(IFERROR(AND(H362&gt;=VLOOKUP(L362,受限情况!$A$3:$C$28,2,FALSE),H362&lt;=VLOOKUP(L362,受限情况!$A$3:$C$28,3,FALSE)),0),IFERROR(AND(H362&gt;=VLOOKUP(M362,受限情况!$A$3:$C$28,2,FALSE),H362&lt;=VLOOKUP(M362,受限情况!$A$3:$C$28,3,FALSE)),0),IFERROR(AND(H362&gt;=VLOOKUP(N362,受限情况!$A$3:$C$28,2,FALSE),H362&lt;=VLOOKUP(N362,受限情况!$A$3:$C$28,3,FALSE)),0),IFERROR(AND(H362&gt;=VLOOKUP(O362,受限情况!$A$3:$C$28,2,FALSE),H362&lt;=VLOOKUP(O362,受限情况!$A$3:$C$28,3,FALSE)),0))=TRUE,"错误","正确")</f>
        <v>正确</v>
      </c>
      <c r="S362" s="123" t="str">
        <f>IF((IF(ISERROR(VLOOKUP(J362,注销!I:I,1,FALSE)),0,1)+IF(ISERROR(VLOOKUP(J362,注销!J:J,1,FALSE)),0,1))&gt;0,"注销","没有")</f>
        <v>注销</v>
      </c>
      <c r="T362" s="123" t="str">
        <f>IF((IF(ISERROR(VLOOKUP(J362,注销!I:I,1,FALSE)),0,1)+IF(ISERROR(VLOOKUP(J362,注销!J:J,1,FALSE)),0,1))&gt;0,"注销","没有")</f>
        <v>注销</v>
      </c>
      <c r="U362" s="10" t="str">
        <f>IF(IF(ISERROR(VLOOKUP(J362,J$1:J361,1,FALSE)),0,1)+IF(ISERROR(VLOOKUP(J362,K$1:K361,1,FALSE)),0,1),"已有","没有")</f>
        <v>没有</v>
      </c>
      <c r="W362" s="9"/>
      <c r="X362" s="9"/>
      <c r="Y362" s="9"/>
    </row>
    <row r="363" spans="1:25" s="7" customFormat="1">
      <c r="A363" s="126">
        <v>360</v>
      </c>
      <c r="B363" s="126" t="s">
        <v>481</v>
      </c>
      <c r="C363" s="56" t="s">
        <v>532</v>
      </c>
      <c r="D363" s="42" t="s">
        <v>479</v>
      </c>
      <c r="E363" s="126">
        <v>14</v>
      </c>
      <c r="F363" s="68">
        <v>41275</v>
      </c>
      <c r="G363" s="126" t="s">
        <v>739</v>
      </c>
      <c r="H363" s="68">
        <v>41269</v>
      </c>
      <c r="I363" s="126" t="s">
        <v>497</v>
      </c>
      <c r="J363" s="137" t="str">
        <f t="shared" si="36"/>
        <v>国航天津-哈尔滨</v>
      </c>
      <c r="K363" s="124" t="str">
        <f t="shared" si="37"/>
        <v>国航哈尔滨-天津</v>
      </c>
      <c r="L363" s="167" t="str">
        <f t="shared" si="38"/>
        <v>天津</v>
      </c>
      <c r="M363" s="167" t="str">
        <f t="shared" si="39"/>
        <v>哈尔滨</v>
      </c>
      <c r="N363" s="167" t="str">
        <f t="shared" si="40"/>
        <v/>
      </c>
      <c r="O363" s="167" t="str">
        <f t="shared" si="41"/>
        <v/>
      </c>
      <c r="P363" s="167" t="str">
        <f>IF(ISERROR(OR(IFERROR(VLOOKUP(B363,受限情况!$G$3:$G$30,1,FALSE),0),IFERROR(VLOOKUP(L363,受限情况!$A$3:$A$28,1,FALSE),0),IFERROR(VLOOKUP(M363,受限情况!$A$3:$A$28,1,FALSE),0),IFERROR(VLOOKUP(N363,受限情况!$A$3:$A$28,1,FALSE),0),IFERROR(VLOOKUP(O363,受限情况!$A$3:$A$28,1,FALSE),0))),"受限","不限")</f>
        <v>不限</v>
      </c>
      <c r="Q363" s="122" t="str">
        <f>IFERROR(IF(AND(H363&gt;=VLOOKUP(B363,受限情况!$G$3:$I$28,2,FALSE),H363&lt;=VLOOKUP(B363,受限情况!$G$3:$I$28,3,FALSE))=TRUE,"错误","正确"),"正确")</f>
        <v>正确</v>
      </c>
      <c r="R363" s="124" t="str">
        <f>IF(OR(IFERROR(AND(H363&gt;=VLOOKUP(L363,受限情况!$A$3:$C$28,2,FALSE),H363&lt;=VLOOKUP(L363,受限情况!$A$3:$C$28,3,FALSE)),0),IFERROR(AND(H363&gt;=VLOOKUP(M363,受限情况!$A$3:$C$28,2,FALSE),H363&lt;=VLOOKUP(M363,受限情况!$A$3:$C$28,3,FALSE)),0),IFERROR(AND(H363&gt;=VLOOKUP(N363,受限情况!$A$3:$C$28,2,FALSE),H363&lt;=VLOOKUP(N363,受限情况!$A$3:$C$28,3,FALSE)),0),IFERROR(AND(H363&gt;=VLOOKUP(O363,受限情况!$A$3:$C$28,2,FALSE),H363&lt;=VLOOKUP(O363,受限情况!$A$3:$C$28,3,FALSE)),0))=TRUE,"错误","正确")</f>
        <v>正确</v>
      </c>
      <c r="S363" s="123" t="str">
        <f>IF((IF(ISERROR(VLOOKUP(J363,注销!I:I,1,FALSE)),0,1)+IF(ISERROR(VLOOKUP(J363,注销!J:J,1,FALSE)),0,1))&gt;0,"注销","没有")</f>
        <v>注销</v>
      </c>
      <c r="T363" s="123" t="str">
        <f>IF((IF(ISERROR(VLOOKUP(J363,注销!I:I,1,FALSE)),0,1)+IF(ISERROR(VLOOKUP(J363,注销!J:J,1,FALSE)),0,1))&gt;0,"注销","没有")</f>
        <v>注销</v>
      </c>
      <c r="U363" s="10" t="str">
        <f>IF(IF(ISERROR(VLOOKUP(J363,J$1:J362,1,FALSE)),0,1)+IF(ISERROR(VLOOKUP(J363,K$1:K362,1,FALSE)),0,1),"已有","没有")</f>
        <v>没有</v>
      </c>
      <c r="W363" s="9"/>
      <c r="X363" s="9"/>
      <c r="Y363" s="9"/>
    </row>
    <row r="364" spans="1:25" s="7" customFormat="1">
      <c r="A364" s="126">
        <v>361</v>
      </c>
      <c r="B364" s="126" t="s">
        <v>481</v>
      </c>
      <c r="C364" s="56" t="s">
        <v>27</v>
      </c>
      <c r="D364" s="42" t="s">
        <v>479</v>
      </c>
      <c r="E364" s="126">
        <v>28</v>
      </c>
      <c r="F364" s="68">
        <v>41275</v>
      </c>
      <c r="G364" s="126" t="s">
        <v>739</v>
      </c>
      <c r="H364" s="68">
        <v>41269</v>
      </c>
      <c r="I364" s="126" t="s">
        <v>497</v>
      </c>
      <c r="J364" s="137" t="str">
        <f t="shared" si="36"/>
        <v>国航天津-三亚</v>
      </c>
      <c r="K364" s="124" t="str">
        <f t="shared" si="37"/>
        <v>国航三亚-天津</v>
      </c>
      <c r="L364" s="167" t="str">
        <f t="shared" si="38"/>
        <v>天津</v>
      </c>
      <c r="M364" s="167" t="str">
        <f t="shared" si="39"/>
        <v>三亚</v>
      </c>
      <c r="N364" s="167" t="str">
        <f t="shared" si="40"/>
        <v/>
      </c>
      <c r="O364" s="167" t="str">
        <f t="shared" si="41"/>
        <v/>
      </c>
      <c r="P364" s="167" t="str">
        <f>IF(ISERROR(OR(IFERROR(VLOOKUP(B364,受限情况!$G$3:$G$30,1,FALSE),0),IFERROR(VLOOKUP(L364,受限情况!$A$3:$A$28,1,FALSE),0),IFERROR(VLOOKUP(M364,受限情况!$A$3:$A$28,1,FALSE),0),IFERROR(VLOOKUP(N364,受限情况!$A$3:$A$28,1,FALSE),0),IFERROR(VLOOKUP(O364,受限情况!$A$3:$A$28,1,FALSE),0))),"受限","不限")</f>
        <v>不限</v>
      </c>
      <c r="Q364" s="122" t="str">
        <f>IFERROR(IF(AND(H364&gt;=VLOOKUP(B364,受限情况!$G$3:$I$28,2,FALSE),H364&lt;=VLOOKUP(B364,受限情况!$G$3:$I$28,3,FALSE))=TRUE,"错误","正确"),"正确")</f>
        <v>正确</v>
      </c>
      <c r="R364" s="124" t="str">
        <f>IF(OR(IFERROR(AND(H364&gt;=VLOOKUP(L364,受限情况!$A$3:$C$28,2,FALSE),H364&lt;=VLOOKUP(L364,受限情况!$A$3:$C$28,3,FALSE)),0),IFERROR(AND(H364&gt;=VLOOKUP(M364,受限情况!$A$3:$C$28,2,FALSE),H364&lt;=VLOOKUP(M364,受限情况!$A$3:$C$28,3,FALSE)),0),IFERROR(AND(H364&gt;=VLOOKUP(N364,受限情况!$A$3:$C$28,2,FALSE),H364&lt;=VLOOKUP(N364,受限情况!$A$3:$C$28,3,FALSE)),0),IFERROR(AND(H364&gt;=VLOOKUP(O364,受限情况!$A$3:$C$28,2,FALSE),H364&lt;=VLOOKUP(O364,受限情况!$A$3:$C$28,3,FALSE)),0))=TRUE,"错误","正确")</f>
        <v>正确</v>
      </c>
      <c r="S364" s="123" t="str">
        <f>IF((IF(ISERROR(VLOOKUP(J364,注销!I:I,1,FALSE)),0,1)+IF(ISERROR(VLOOKUP(J364,注销!J:J,1,FALSE)),0,1))&gt;0,"注销","没有")</f>
        <v>没有</v>
      </c>
      <c r="T364" s="123" t="str">
        <f>IF((IF(ISERROR(VLOOKUP(J364,注销!I:I,1,FALSE)),0,1)+IF(ISERROR(VLOOKUP(J364,注销!J:J,1,FALSE)),0,1))&gt;0,"注销","没有")</f>
        <v>没有</v>
      </c>
      <c r="U364" s="10" t="str">
        <f>IF(IF(ISERROR(VLOOKUP(J364,J$1:J363,1,FALSE)),0,1)+IF(ISERROR(VLOOKUP(J364,K$1:K363,1,FALSE)),0,1),"已有","没有")</f>
        <v>没有</v>
      </c>
      <c r="W364" s="9"/>
      <c r="X364" s="9"/>
      <c r="Y364" s="9"/>
    </row>
    <row r="365" spans="1:25" s="7" customFormat="1">
      <c r="A365" s="126">
        <v>362</v>
      </c>
      <c r="B365" s="126" t="s">
        <v>481</v>
      </c>
      <c r="C365" s="56" t="s">
        <v>547</v>
      </c>
      <c r="D365" s="42" t="s">
        <v>479</v>
      </c>
      <c r="E365" s="126">
        <v>14</v>
      </c>
      <c r="F365" s="68">
        <v>41275</v>
      </c>
      <c r="G365" s="126" t="s">
        <v>739</v>
      </c>
      <c r="H365" s="68">
        <v>41269</v>
      </c>
      <c r="I365" s="126" t="s">
        <v>497</v>
      </c>
      <c r="J365" s="137" t="str">
        <f t="shared" si="36"/>
        <v>国航天津-厦门</v>
      </c>
      <c r="K365" s="124" t="str">
        <f t="shared" si="37"/>
        <v>国航厦门-天津</v>
      </c>
      <c r="L365" s="167" t="str">
        <f t="shared" si="38"/>
        <v>天津</v>
      </c>
      <c r="M365" s="167" t="str">
        <f t="shared" si="39"/>
        <v>厦门</v>
      </c>
      <c r="N365" s="167" t="str">
        <f t="shared" si="40"/>
        <v/>
      </c>
      <c r="O365" s="167" t="str">
        <f t="shared" si="41"/>
        <v/>
      </c>
      <c r="P365" s="167" t="str">
        <f>IF(ISERROR(OR(IFERROR(VLOOKUP(B365,受限情况!$G$3:$G$30,1,FALSE),0),IFERROR(VLOOKUP(L365,受限情况!$A$3:$A$28,1,FALSE),0),IFERROR(VLOOKUP(M365,受限情况!$A$3:$A$28,1,FALSE),0),IFERROR(VLOOKUP(N365,受限情况!$A$3:$A$28,1,FALSE),0),IFERROR(VLOOKUP(O365,受限情况!$A$3:$A$28,1,FALSE),0))),"受限","不限")</f>
        <v>不限</v>
      </c>
      <c r="Q365" s="122" t="str">
        <f>IFERROR(IF(AND(H365&gt;=VLOOKUP(B365,受限情况!$G$3:$I$28,2,FALSE),H365&lt;=VLOOKUP(B365,受限情况!$G$3:$I$28,3,FALSE))=TRUE,"错误","正确"),"正确")</f>
        <v>正确</v>
      </c>
      <c r="R365" s="124" t="str">
        <f>IF(OR(IFERROR(AND(H365&gt;=VLOOKUP(L365,受限情况!$A$3:$C$28,2,FALSE),H365&lt;=VLOOKUP(L365,受限情况!$A$3:$C$28,3,FALSE)),0),IFERROR(AND(H365&gt;=VLOOKUP(M365,受限情况!$A$3:$C$28,2,FALSE),H365&lt;=VLOOKUP(M365,受限情况!$A$3:$C$28,3,FALSE)),0),IFERROR(AND(H365&gt;=VLOOKUP(N365,受限情况!$A$3:$C$28,2,FALSE),H365&lt;=VLOOKUP(N365,受限情况!$A$3:$C$28,3,FALSE)),0),IFERROR(AND(H365&gt;=VLOOKUP(O365,受限情况!$A$3:$C$28,2,FALSE),H365&lt;=VLOOKUP(O365,受限情况!$A$3:$C$28,3,FALSE)),0))=TRUE,"错误","正确")</f>
        <v>正确</v>
      </c>
      <c r="S365" s="123" t="str">
        <f>IF((IF(ISERROR(VLOOKUP(J365,注销!I:I,1,FALSE)),0,1)+IF(ISERROR(VLOOKUP(J365,注销!J:J,1,FALSE)),0,1))&gt;0,"注销","没有")</f>
        <v>没有</v>
      </c>
      <c r="T365" s="123" t="str">
        <f>IF((IF(ISERROR(VLOOKUP(J365,注销!I:I,1,FALSE)),0,1)+IF(ISERROR(VLOOKUP(J365,注销!J:J,1,FALSE)),0,1))&gt;0,"注销","没有")</f>
        <v>没有</v>
      </c>
      <c r="U365" s="10" t="str">
        <f>IF(IF(ISERROR(VLOOKUP(J365,J$1:J364,1,FALSE)),0,1)+IF(ISERROR(VLOOKUP(J365,K$1:K364,1,FALSE)),0,1),"已有","没有")</f>
        <v>没有</v>
      </c>
      <c r="W365" s="9"/>
      <c r="X365" s="9"/>
      <c r="Y365" s="9"/>
    </row>
    <row r="366" spans="1:25" s="7" customFormat="1">
      <c r="A366" s="126">
        <v>363</v>
      </c>
      <c r="B366" s="126" t="s">
        <v>481</v>
      </c>
      <c r="C366" s="56" t="s">
        <v>390</v>
      </c>
      <c r="D366" s="42" t="s">
        <v>479</v>
      </c>
      <c r="E366" s="126">
        <v>14</v>
      </c>
      <c r="F366" s="68">
        <v>41275</v>
      </c>
      <c r="G366" s="126" t="s">
        <v>739</v>
      </c>
      <c r="H366" s="68">
        <v>41269</v>
      </c>
      <c r="I366" s="126" t="s">
        <v>497</v>
      </c>
      <c r="J366" s="137" t="str">
        <f t="shared" si="36"/>
        <v>国航呼和浩特-赤峰</v>
      </c>
      <c r="K366" s="124" t="str">
        <f t="shared" si="37"/>
        <v>国航赤峰-呼和浩特</v>
      </c>
      <c r="L366" s="167" t="str">
        <f t="shared" si="38"/>
        <v>呼和浩特</v>
      </c>
      <c r="M366" s="167" t="str">
        <f t="shared" si="39"/>
        <v>赤峰</v>
      </c>
      <c r="N366" s="167" t="str">
        <f t="shared" si="40"/>
        <v/>
      </c>
      <c r="O366" s="167" t="str">
        <f t="shared" si="41"/>
        <v/>
      </c>
      <c r="P366" s="167" t="str">
        <f>IF(ISERROR(OR(IFERROR(VLOOKUP(B366,受限情况!$G$3:$G$30,1,FALSE),0),IFERROR(VLOOKUP(L366,受限情况!$A$3:$A$28,1,FALSE),0),IFERROR(VLOOKUP(M366,受限情况!$A$3:$A$28,1,FALSE),0),IFERROR(VLOOKUP(N366,受限情况!$A$3:$A$28,1,FALSE),0),IFERROR(VLOOKUP(O366,受限情况!$A$3:$A$28,1,FALSE),0))),"受限","不限")</f>
        <v>不限</v>
      </c>
      <c r="Q366" s="122" t="str">
        <f>IFERROR(IF(AND(H366&gt;=VLOOKUP(B366,受限情况!$G$3:$I$28,2,FALSE),H366&lt;=VLOOKUP(B366,受限情况!$G$3:$I$28,3,FALSE))=TRUE,"错误","正确"),"正确")</f>
        <v>正确</v>
      </c>
      <c r="R366" s="124" t="str">
        <f>IF(OR(IFERROR(AND(H366&gt;=VLOOKUP(L366,受限情况!$A$3:$C$28,2,FALSE),H366&lt;=VLOOKUP(L366,受限情况!$A$3:$C$28,3,FALSE)),0),IFERROR(AND(H366&gt;=VLOOKUP(M366,受限情况!$A$3:$C$28,2,FALSE),H366&lt;=VLOOKUP(M366,受限情况!$A$3:$C$28,3,FALSE)),0),IFERROR(AND(H366&gt;=VLOOKUP(N366,受限情况!$A$3:$C$28,2,FALSE),H366&lt;=VLOOKUP(N366,受限情况!$A$3:$C$28,3,FALSE)),0),IFERROR(AND(H366&gt;=VLOOKUP(O366,受限情况!$A$3:$C$28,2,FALSE),H366&lt;=VLOOKUP(O366,受限情况!$A$3:$C$28,3,FALSE)),0))=TRUE,"错误","正确")</f>
        <v>正确</v>
      </c>
      <c r="S366" s="123" t="str">
        <f>IF((IF(ISERROR(VLOOKUP(J366,注销!I:I,1,FALSE)),0,1)+IF(ISERROR(VLOOKUP(J366,注销!J:J,1,FALSE)),0,1))&gt;0,"注销","没有")</f>
        <v>没有</v>
      </c>
      <c r="T366" s="123" t="str">
        <f>IF((IF(ISERROR(VLOOKUP(J366,注销!I:I,1,FALSE)),0,1)+IF(ISERROR(VLOOKUP(J366,注销!J:J,1,FALSE)),0,1))&gt;0,"注销","没有")</f>
        <v>没有</v>
      </c>
      <c r="U366" s="10" t="str">
        <f>IF(IF(ISERROR(VLOOKUP(J366,J$1:J365,1,FALSE)),0,1)+IF(ISERROR(VLOOKUP(J366,K$1:K365,1,FALSE)),0,1),"已有","没有")</f>
        <v>没有</v>
      </c>
      <c r="W366" s="9"/>
      <c r="X366" s="9"/>
      <c r="Y366" s="9"/>
    </row>
    <row r="367" spans="1:25" s="7" customFormat="1">
      <c r="A367" s="126">
        <v>364</v>
      </c>
      <c r="B367" s="126" t="s">
        <v>489</v>
      </c>
      <c r="C367" s="56" t="s">
        <v>500</v>
      </c>
      <c r="D367" s="42" t="s">
        <v>479</v>
      </c>
      <c r="E367" s="126">
        <v>14</v>
      </c>
      <c r="F367" s="68">
        <v>41275</v>
      </c>
      <c r="G367" s="126" t="s">
        <v>740</v>
      </c>
      <c r="H367" s="68"/>
      <c r="I367" s="126" t="s">
        <v>497</v>
      </c>
      <c r="J367" s="137" t="str">
        <f t="shared" si="36"/>
        <v>深航呼和浩特-海拉尔</v>
      </c>
      <c r="K367" s="124" t="str">
        <f t="shared" si="37"/>
        <v>深航海拉尔-呼和浩特</v>
      </c>
      <c r="L367" s="167" t="str">
        <f t="shared" si="38"/>
        <v>呼和浩特</v>
      </c>
      <c r="M367" s="167" t="str">
        <f t="shared" si="39"/>
        <v>海拉尔</v>
      </c>
      <c r="N367" s="167" t="str">
        <f t="shared" si="40"/>
        <v/>
      </c>
      <c r="O367" s="167" t="str">
        <f t="shared" si="41"/>
        <v/>
      </c>
      <c r="P367" s="167" t="str">
        <f>IF(ISERROR(OR(IFERROR(VLOOKUP(B367,受限情况!$G$3:$G$30,1,FALSE),0),IFERROR(VLOOKUP(L367,受限情况!$A$3:$A$28,1,FALSE),0),IFERROR(VLOOKUP(M367,受限情况!$A$3:$A$28,1,FALSE),0),IFERROR(VLOOKUP(N367,受限情况!$A$3:$A$28,1,FALSE),0),IFERROR(VLOOKUP(O367,受限情况!$A$3:$A$28,1,FALSE),0))),"受限","不限")</f>
        <v>受限</v>
      </c>
      <c r="Q367" s="122" t="str">
        <f>IFERROR(IF(AND(H367&gt;=VLOOKUP(B367,受限情况!$G$3:$I$28,2,FALSE),H367&lt;=VLOOKUP(B367,受限情况!$G$3:$I$28,3,FALSE))=TRUE,"错误","正确"),"正确")</f>
        <v>正确</v>
      </c>
      <c r="R367" s="124" t="str">
        <f>IF(OR(IFERROR(AND(H367&gt;=VLOOKUP(L367,受限情况!$A$3:$C$28,2,FALSE),H367&lt;=VLOOKUP(L367,受限情况!$A$3:$C$28,3,FALSE)),0),IFERROR(AND(H367&gt;=VLOOKUP(M367,受限情况!$A$3:$C$28,2,FALSE),H367&lt;=VLOOKUP(M367,受限情况!$A$3:$C$28,3,FALSE)),0),IFERROR(AND(H367&gt;=VLOOKUP(N367,受限情况!$A$3:$C$28,2,FALSE),H367&lt;=VLOOKUP(N367,受限情况!$A$3:$C$28,3,FALSE)),0),IFERROR(AND(H367&gt;=VLOOKUP(O367,受限情况!$A$3:$C$28,2,FALSE),H367&lt;=VLOOKUP(O367,受限情况!$A$3:$C$28,3,FALSE)),0))=TRUE,"错误","正确")</f>
        <v>正确</v>
      </c>
      <c r="S367" s="123" t="str">
        <f>IF((IF(ISERROR(VLOOKUP(J367,注销!I:I,1,FALSE)),0,1)+IF(ISERROR(VLOOKUP(J367,注销!J:J,1,FALSE)),0,1))&gt;0,"注销","没有")</f>
        <v>没有</v>
      </c>
      <c r="T367" s="123" t="str">
        <f>IF((IF(ISERROR(VLOOKUP(J367,注销!I:I,1,FALSE)),0,1)+IF(ISERROR(VLOOKUP(J367,注销!J:J,1,FALSE)),0,1))&gt;0,"注销","没有")</f>
        <v>没有</v>
      </c>
      <c r="U367" s="10" t="str">
        <f>IF(IF(ISERROR(VLOOKUP(J367,J$1:J366,1,FALSE)),0,1)+IF(ISERROR(VLOOKUP(J367,K$1:K366,1,FALSE)),0,1),"已有","没有")</f>
        <v>已有</v>
      </c>
      <c r="W367" s="9"/>
      <c r="X367" s="9"/>
      <c r="Y367" s="9"/>
    </row>
    <row r="368" spans="1:25" s="7" customFormat="1">
      <c r="A368" s="126">
        <v>365</v>
      </c>
      <c r="B368" s="126" t="s">
        <v>486</v>
      </c>
      <c r="C368" s="56" t="s">
        <v>1393</v>
      </c>
      <c r="D368" s="42" t="s">
        <v>479</v>
      </c>
      <c r="E368" s="126">
        <v>14</v>
      </c>
      <c r="F368" s="68">
        <v>41275</v>
      </c>
      <c r="G368" s="126" t="s">
        <v>741</v>
      </c>
      <c r="H368" s="68"/>
      <c r="I368" s="126" t="s">
        <v>497</v>
      </c>
      <c r="J368" s="137" t="str">
        <f t="shared" si="36"/>
        <v>中联航北京南苑-满洲里</v>
      </c>
      <c r="K368" s="124" t="str">
        <f t="shared" si="37"/>
        <v>中联航满洲里-北京南苑</v>
      </c>
      <c r="L368" s="167" t="str">
        <f t="shared" si="38"/>
        <v>北京南苑</v>
      </c>
      <c r="M368" s="167" t="str">
        <f t="shared" si="39"/>
        <v>满洲里</v>
      </c>
      <c r="N368" s="167" t="str">
        <f t="shared" si="40"/>
        <v/>
      </c>
      <c r="O368" s="167" t="str">
        <f t="shared" si="41"/>
        <v/>
      </c>
      <c r="P368" s="167" t="str">
        <f>IF(ISERROR(OR(IFERROR(VLOOKUP(B368,受限情况!$G$3:$G$30,1,FALSE),0),IFERROR(VLOOKUP(L368,受限情况!$A$3:$A$28,1,FALSE),0),IFERROR(VLOOKUP(M368,受限情况!$A$3:$A$28,1,FALSE),0),IFERROR(VLOOKUP(N368,受限情况!$A$3:$A$28,1,FALSE),0),IFERROR(VLOOKUP(O368,受限情况!$A$3:$A$28,1,FALSE),0))),"受限","不限")</f>
        <v>不限</v>
      </c>
      <c r="Q368" s="122" t="str">
        <f>IFERROR(IF(AND(H368&gt;=VLOOKUP(B368,受限情况!$G$3:$I$28,2,FALSE),H368&lt;=VLOOKUP(B368,受限情况!$G$3:$I$28,3,FALSE))=TRUE,"错误","正确"),"正确")</f>
        <v>正确</v>
      </c>
      <c r="R368" s="124" t="str">
        <f>IF(OR(IFERROR(AND(H368&gt;=VLOOKUP(L368,受限情况!$A$3:$C$28,2,FALSE),H368&lt;=VLOOKUP(L368,受限情况!$A$3:$C$28,3,FALSE)),0),IFERROR(AND(H368&gt;=VLOOKUP(M368,受限情况!$A$3:$C$28,2,FALSE),H368&lt;=VLOOKUP(M368,受限情况!$A$3:$C$28,3,FALSE)),0),IFERROR(AND(H368&gt;=VLOOKUP(N368,受限情况!$A$3:$C$28,2,FALSE),H368&lt;=VLOOKUP(N368,受限情况!$A$3:$C$28,3,FALSE)),0),IFERROR(AND(H368&gt;=VLOOKUP(O368,受限情况!$A$3:$C$28,2,FALSE),H368&lt;=VLOOKUP(O368,受限情况!$A$3:$C$28,3,FALSE)),0))=TRUE,"错误","正确")</f>
        <v>正确</v>
      </c>
      <c r="S368" s="123" t="str">
        <f>IF((IF(ISERROR(VLOOKUP(J368,注销!I:I,1,FALSE)),0,1)+IF(ISERROR(VLOOKUP(J368,注销!J:J,1,FALSE)),0,1))&gt;0,"注销","没有")</f>
        <v>注销</v>
      </c>
      <c r="T368" s="123" t="str">
        <f>IF((IF(ISERROR(VLOOKUP(J368,注销!I:I,1,FALSE)),0,1)+IF(ISERROR(VLOOKUP(J368,注销!J:J,1,FALSE)),0,1))&gt;0,"注销","没有")</f>
        <v>注销</v>
      </c>
      <c r="U368" s="10" t="str">
        <f>IF(IF(ISERROR(VLOOKUP(J368,J$1:J367,1,FALSE)),0,1)+IF(ISERROR(VLOOKUP(J368,K$1:K367,1,FALSE)),0,1),"已有","没有")</f>
        <v>没有</v>
      </c>
      <c r="W368" s="9"/>
      <c r="X368" s="9"/>
      <c r="Y368" s="9"/>
    </row>
    <row r="369" spans="1:25" s="7" customFormat="1">
      <c r="A369" s="126">
        <v>366</v>
      </c>
      <c r="B369" s="126" t="s">
        <v>486</v>
      </c>
      <c r="C369" s="56" t="s">
        <v>1394</v>
      </c>
      <c r="D369" s="42" t="s">
        <v>479</v>
      </c>
      <c r="E369" s="126">
        <v>84</v>
      </c>
      <c r="F369" s="68">
        <v>41275</v>
      </c>
      <c r="G369" s="126" t="s">
        <v>741</v>
      </c>
      <c r="H369" s="68"/>
      <c r="I369" s="126" t="s">
        <v>497</v>
      </c>
      <c r="J369" s="137" t="str">
        <f t="shared" si="36"/>
        <v>中联航北京南苑-鄂尔多斯</v>
      </c>
      <c r="K369" s="124" t="str">
        <f t="shared" si="37"/>
        <v>中联航鄂尔多斯-北京南苑</v>
      </c>
      <c r="L369" s="167" t="str">
        <f t="shared" si="38"/>
        <v>北京南苑</v>
      </c>
      <c r="M369" s="167" t="str">
        <f t="shared" si="39"/>
        <v>鄂尔多斯</v>
      </c>
      <c r="N369" s="167" t="str">
        <f t="shared" si="40"/>
        <v/>
      </c>
      <c r="O369" s="167" t="str">
        <f t="shared" si="41"/>
        <v/>
      </c>
      <c r="P369" s="167" t="str">
        <f>IF(ISERROR(OR(IFERROR(VLOOKUP(B369,受限情况!$G$3:$G$30,1,FALSE),0),IFERROR(VLOOKUP(L369,受限情况!$A$3:$A$28,1,FALSE),0),IFERROR(VLOOKUP(M369,受限情况!$A$3:$A$28,1,FALSE),0),IFERROR(VLOOKUP(N369,受限情况!$A$3:$A$28,1,FALSE),0),IFERROR(VLOOKUP(O369,受限情况!$A$3:$A$28,1,FALSE),0))),"受限","不限")</f>
        <v>不限</v>
      </c>
      <c r="Q369" s="122" t="str">
        <f>IFERROR(IF(AND(H369&gt;=VLOOKUP(B369,受限情况!$G$3:$I$28,2,FALSE),H369&lt;=VLOOKUP(B369,受限情况!$G$3:$I$28,3,FALSE))=TRUE,"错误","正确"),"正确")</f>
        <v>正确</v>
      </c>
      <c r="R369" s="124" t="str">
        <f>IF(OR(IFERROR(AND(H369&gt;=VLOOKUP(L369,受限情况!$A$3:$C$28,2,FALSE),H369&lt;=VLOOKUP(L369,受限情况!$A$3:$C$28,3,FALSE)),0),IFERROR(AND(H369&gt;=VLOOKUP(M369,受限情况!$A$3:$C$28,2,FALSE),H369&lt;=VLOOKUP(M369,受限情况!$A$3:$C$28,3,FALSE)),0),IFERROR(AND(H369&gt;=VLOOKUP(N369,受限情况!$A$3:$C$28,2,FALSE),H369&lt;=VLOOKUP(N369,受限情况!$A$3:$C$28,3,FALSE)),0),IFERROR(AND(H369&gt;=VLOOKUP(O369,受限情况!$A$3:$C$28,2,FALSE),H369&lt;=VLOOKUP(O369,受限情况!$A$3:$C$28,3,FALSE)),0))=TRUE,"错误","正确")</f>
        <v>正确</v>
      </c>
      <c r="S369" s="123" t="str">
        <f>IF((IF(ISERROR(VLOOKUP(J369,注销!I:I,1,FALSE)),0,1)+IF(ISERROR(VLOOKUP(J369,注销!J:J,1,FALSE)),0,1))&gt;0,"注销","没有")</f>
        <v>没有</v>
      </c>
      <c r="T369" s="123" t="str">
        <f>IF((IF(ISERROR(VLOOKUP(J369,注销!I:I,1,FALSE)),0,1)+IF(ISERROR(VLOOKUP(J369,注销!J:J,1,FALSE)),0,1))&gt;0,"注销","没有")</f>
        <v>没有</v>
      </c>
      <c r="U369" s="10" t="str">
        <f>IF(IF(ISERROR(VLOOKUP(J369,J$1:J368,1,FALSE)),0,1)+IF(ISERROR(VLOOKUP(J369,K$1:K368,1,FALSE)),0,1),"已有","没有")</f>
        <v>没有</v>
      </c>
      <c r="W369" s="9"/>
      <c r="X369" s="9"/>
      <c r="Y369" s="9"/>
    </row>
    <row r="370" spans="1:25" s="7" customFormat="1">
      <c r="A370" s="126">
        <v>367</v>
      </c>
      <c r="B370" s="126" t="s">
        <v>486</v>
      </c>
      <c r="C370" s="56" t="s">
        <v>1395</v>
      </c>
      <c r="D370" s="42" t="s">
        <v>479</v>
      </c>
      <c r="E370" s="126">
        <v>56</v>
      </c>
      <c r="F370" s="68">
        <v>41275</v>
      </c>
      <c r="G370" s="126" t="s">
        <v>741</v>
      </c>
      <c r="H370" s="68"/>
      <c r="I370" s="126" t="s">
        <v>497</v>
      </c>
      <c r="J370" s="137" t="str">
        <f t="shared" si="36"/>
        <v>中联航北京南苑-呼和浩特</v>
      </c>
      <c r="K370" s="124" t="str">
        <f t="shared" si="37"/>
        <v>中联航呼和浩特-北京南苑</v>
      </c>
      <c r="L370" s="167" t="str">
        <f t="shared" si="38"/>
        <v>北京南苑</v>
      </c>
      <c r="M370" s="167" t="str">
        <f t="shared" si="39"/>
        <v>呼和浩特</v>
      </c>
      <c r="N370" s="167" t="str">
        <f t="shared" si="40"/>
        <v/>
      </c>
      <c r="O370" s="167" t="str">
        <f t="shared" si="41"/>
        <v/>
      </c>
      <c r="P370" s="167" t="str">
        <f>IF(ISERROR(OR(IFERROR(VLOOKUP(B370,受限情况!$G$3:$G$30,1,FALSE),0),IFERROR(VLOOKUP(L370,受限情况!$A$3:$A$28,1,FALSE),0),IFERROR(VLOOKUP(M370,受限情况!$A$3:$A$28,1,FALSE),0),IFERROR(VLOOKUP(N370,受限情况!$A$3:$A$28,1,FALSE),0),IFERROR(VLOOKUP(O370,受限情况!$A$3:$A$28,1,FALSE),0))),"受限","不限")</f>
        <v>不限</v>
      </c>
      <c r="Q370" s="122" t="str">
        <f>IFERROR(IF(AND(H370&gt;=VLOOKUP(B370,受限情况!$G$3:$I$28,2,FALSE),H370&lt;=VLOOKUP(B370,受限情况!$G$3:$I$28,3,FALSE))=TRUE,"错误","正确"),"正确")</f>
        <v>正确</v>
      </c>
      <c r="R370" s="124" t="str">
        <f>IF(OR(IFERROR(AND(H370&gt;=VLOOKUP(L370,受限情况!$A$3:$C$28,2,FALSE),H370&lt;=VLOOKUP(L370,受限情况!$A$3:$C$28,3,FALSE)),0),IFERROR(AND(H370&gt;=VLOOKUP(M370,受限情况!$A$3:$C$28,2,FALSE),H370&lt;=VLOOKUP(M370,受限情况!$A$3:$C$28,3,FALSE)),0),IFERROR(AND(H370&gt;=VLOOKUP(N370,受限情况!$A$3:$C$28,2,FALSE),H370&lt;=VLOOKUP(N370,受限情况!$A$3:$C$28,3,FALSE)),0),IFERROR(AND(H370&gt;=VLOOKUP(O370,受限情况!$A$3:$C$28,2,FALSE),H370&lt;=VLOOKUP(O370,受限情况!$A$3:$C$28,3,FALSE)),0))=TRUE,"错误","正确")</f>
        <v>正确</v>
      </c>
      <c r="S370" s="123" t="str">
        <f>IF((IF(ISERROR(VLOOKUP(J370,注销!I:I,1,FALSE)),0,1)+IF(ISERROR(VLOOKUP(J370,注销!J:J,1,FALSE)),0,1))&gt;0,"注销","没有")</f>
        <v>没有</v>
      </c>
      <c r="T370" s="123" t="str">
        <f>IF((IF(ISERROR(VLOOKUP(J370,注销!I:I,1,FALSE)),0,1)+IF(ISERROR(VLOOKUP(J370,注销!J:J,1,FALSE)),0,1))&gt;0,"注销","没有")</f>
        <v>没有</v>
      </c>
      <c r="U370" s="10" t="str">
        <f>IF(IF(ISERROR(VLOOKUP(J370,J$1:J369,1,FALSE)),0,1)+IF(ISERROR(VLOOKUP(J370,K$1:K369,1,FALSE)),0,1),"已有","没有")</f>
        <v>没有</v>
      </c>
      <c r="W370" s="9"/>
      <c r="X370" s="9"/>
      <c r="Y370" s="9"/>
    </row>
    <row r="371" spans="1:25" s="7" customFormat="1">
      <c r="A371" s="126">
        <v>368</v>
      </c>
      <c r="B371" s="126" t="s">
        <v>486</v>
      </c>
      <c r="C371" s="56" t="s">
        <v>1396</v>
      </c>
      <c r="D371" s="42" t="s">
        <v>479</v>
      </c>
      <c r="E371" s="126">
        <v>42</v>
      </c>
      <c r="F371" s="68">
        <v>41275</v>
      </c>
      <c r="G371" s="126" t="s">
        <v>741</v>
      </c>
      <c r="H371" s="68"/>
      <c r="I371" s="126" t="s">
        <v>497</v>
      </c>
      <c r="J371" s="137" t="str">
        <f t="shared" si="36"/>
        <v>中联航北京南苑-海拉尔</v>
      </c>
      <c r="K371" s="124" t="str">
        <f t="shared" si="37"/>
        <v>中联航海拉尔-北京南苑</v>
      </c>
      <c r="L371" s="167" t="str">
        <f t="shared" si="38"/>
        <v>北京南苑</v>
      </c>
      <c r="M371" s="167" t="str">
        <f t="shared" si="39"/>
        <v>海拉尔</v>
      </c>
      <c r="N371" s="167" t="str">
        <f t="shared" si="40"/>
        <v/>
      </c>
      <c r="O371" s="167" t="str">
        <f t="shared" si="41"/>
        <v/>
      </c>
      <c r="P371" s="167" t="str">
        <f>IF(ISERROR(OR(IFERROR(VLOOKUP(B371,受限情况!$G$3:$G$30,1,FALSE),0),IFERROR(VLOOKUP(L371,受限情况!$A$3:$A$28,1,FALSE),0),IFERROR(VLOOKUP(M371,受限情况!$A$3:$A$28,1,FALSE),0),IFERROR(VLOOKUP(N371,受限情况!$A$3:$A$28,1,FALSE),0),IFERROR(VLOOKUP(O371,受限情况!$A$3:$A$28,1,FALSE),0))),"受限","不限")</f>
        <v>不限</v>
      </c>
      <c r="Q371" s="122" t="str">
        <f>IFERROR(IF(AND(H371&gt;=VLOOKUP(B371,受限情况!$G$3:$I$28,2,FALSE),H371&lt;=VLOOKUP(B371,受限情况!$G$3:$I$28,3,FALSE))=TRUE,"错误","正确"),"正确")</f>
        <v>正确</v>
      </c>
      <c r="R371" s="124" t="str">
        <f>IF(OR(IFERROR(AND(H371&gt;=VLOOKUP(L371,受限情况!$A$3:$C$28,2,FALSE),H371&lt;=VLOOKUP(L371,受限情况!$A$3:$C$28,3,FALSE)),0),IFERROR(AND(H371&gt;=VLOOKUP(M371,受限情况!$A$3:$C$28,2,FALSE),H371&lt;=VLOOKUP(M371,受限情况!$A$3:$C$28,3,FALSE)),0),IFERROR(AND(H371&gt;=VLOOKUP(N371,受限情况!$A$3:$C$28,2,FALSE),H371&lt;=VLOOKUP(N371,受限情况!$A$3:$C$28,3,FALSE)),0),IFERROR(AND(H371&gt;=VLOOKUP(O371,受限情况!$A$3:$C$28,2,FALSE),H371&lt;=VLOOKUP(O371,受限情况!$A$3:$C$28,3,FALSE)),0))=TRUE,"错误","正确")</f>
        <v>正确</v>
      </c>
      <c r="S371" s="123" t="str">
        <f>IF((IF(ISERROR(VLOOKUP(J371,注销!I:I,1,FALSE)),0,1)+IF(ISERROR(VLOOKUP(J371,注销!J:J,1,FALSE)),0,1))&gt;0,"注销","没有")</f>
        <v>没有</v>
      </c>
      <c r="T371" s="123" t="str">
        <f>IF((IF(ISERROR(VLOOKUP(J371,注销!I:I,1,FALSE)),0,1)+IF(ISERROR(VLOOKUP(J371,注销!J:J,1,FALSE)),0,1))&gt;0,"注销","没有")</f>
        <v>没有</v>
      </c>
      <c r="U371" s="10" t="str">
        <f>IF(IF(ISERROR(VLOOKUP(J371,J$1:J370,1,FALSE)),0,1)+IF(ISERROR(VLOOKUP(J371,K$1:K370,1,FALSE)),0,1),"已有","没有")</f>
        <v>没有</v>
      </c>
      <c r="W371" s="9"/>
      <c r="X371" s="9"/>
      <c r="Y371" s="9"/>
    </row>
    <row r="372" spans="1:25" s="7" customFormat="1">
      <c r="A372" s="126">
        <v>369</v>
      </c>
      <c r="B372" s="126" t="s">
        <v>486</v>
      </c>
      <c r="C372" s="56" t="s">
        <v>1397</v>
      </c>
      <c r="D372" s="42" t="s">
        <v>479</v>
      </c>
      <c r="E372" s="126">
        <v>56</v>
      </c>
      <c r="F372" s="68">
        <v>41275</v>
      </c>
      <c r="G372" s="126" t="s">
        <v>741</v>
      </c>
      <c r="H372" s="68"/>
      <c r="I372" s="126" t="s">
        <v>497</v>
      </c>
      <c r="J372" s="137" t="str">
        <f t="shared" si="36"/>
        <v>中联航北京南苑-包头</v>
      </c>
      <c r="K372" s="124" t="str">
        <f t="shared" si="37"/>
        <v>中联航包头-北京南苑</v>
      </c>
      <c r="L372" s="167" t="str">
        <f t="shared" si="38"/>
        <v>北京南苑</v>
      </c>
      <c r="M372" s="167" t="str">
        <f t="shared" si="39"/>
        <v>包头</v>
      </c>
      <c r="N372" s="167" t="str">
        <f t="shared" si="40"/>
        <v/>
      </c>
      <c r="O372" s="167" t="str">
        <f t="shared" si="41"/>
        <v/>
      </c>
      <c r="P372" s="167" t="str">
        <f>IF(ISERROR(OR(IFERROR(VLOOKUP(B372,受限情况!$G$3:$G$30,1,FALSE),0),IFERROR(VLOOKUP(L372,受限情况!$A$3:$A$28,1,FALSE),0),IFERROR(VLOOKUP(M372,受限情况!$A$3:$A$28,1,FALSE),0),IFERROR(VLOOKUP(N372,受限情况!$A$3:$A$28,1,FALSE),0),IFERROR(VLOOKUP(O372,受限情况!$A$3:$A$28,1,FALSE),0))),"受限","不限")</f>
        <v>不限</v>
      </c>
      <c r="Q372" s="122" t="str">
        <f>IFERROR(IF(AND(H372&gt;=VLOOKUP(B372,受限情况!$G$3:$I$28,2,FALSE),H372&lt;=VLOOKUP(B372,受限情况!$G$3:$I$28,3,FALSE))=TRUE,"错误","正确"),"正确")</f>
        <v>正确</v>
      </c>
      <c r="R372" s="124" t="str">
        <f>IF(OR(IFERROR(AND(H372&gt;=VLOOKUP(L372,受限情况!$A$3:$C$28,2,FALSE),H372&lt;=VLOOKUP(L372,受限情况!$A$3:$C$28,3,FALSE)),0),IFERROR(AND(H372&gt;=VLOOKUP(M372,受限情况!$A$3:$C$28,2,FALSE),H372&lt;=VLOOKUP(M372,受限情况!$A$3:$C$28,3,FALSE)),0),IFERROR(AND(H372&gt;=VLOOKUP(N372,受限情况!$A$3:$C$28,2,FALSE),H372&lt;=VLOOKUP(N372,受限情况!$A$3:$C$28,3,FALSE)),0),IFERROR(AND(H372&gt;=VLOOKUP(O372,受限情况!$A$3:$C$28,2,FALSE),H372&lt;=VLOOKUP(O372,受限情况!$A$3:$C$28,3,FALSE)),0))=TRUE,"错误","正确")</f>
        <v>正确</v>
      </c>
      <c r="S372" s="123" t="str">
        <f>IF((IF(ISERROR(VLOOKUP(J372,注销!I:I,1,FALSE)),0,1)+IF(ISERROR(VLOOKUP(J372,注销!J:J,1,FALSE)),0,1))&gt;0,"注销","没有")</f>
        <v>没有</v>
      </c>
      <c r="T372" s="123" t="str">
        <f>IF((IF(ISERROR(VLOOKUP(J372,注销!I:I,1,FALSE)),0,1)+IF(ISERROR(VLOOKUP(J372,注销!J:J,1,FALSE)),0,1))&gt;0,"注销","没有")</f>
        <v>没有</v>
      </c>
      <c r="U372" s="10" t="str">
        <f>IF(IF(ISERROR(VLOOKUP(J372,J$1:J371,1,FALSE)),0,1)+IF(ISERROR(VLOOKUP(J372,K$1:K371,1,FALSE)),0,1),"已有","没有")</f>
        <v>没有</v>
      </c>
      <c r="W372" s="9"/>
      <c r="X372" s="9"/>
      <c r="Y372" s="9"/>
    </row>
    <row r="373" spans="1:25" s="7" customFormat="1">
      <c r="A373" s="126">
        <v>370</v>
      </c>
      <c r="B373" s="126" t="s">
        <v>486</v>
      </c>
      <c r="C373" s="56" t="s">
        <v>1360</v>
      </c>
      <c r="D373" s="42" t="s">
        <v>479</v>
      </c>
      <c r="E373" s="126">
        <v>14</v>
      </c>
      <c r="F373" s="68">
        <v>41275</v>
      </c>
      <c r="G373" s="30" t="s">
        <v>1885</v>
      </c>
      <c r="H373" s="68"/>
      <c r="I373" s="126" t="s">
        <v>497</v>
      </c>
      <c r="J373" s="137" t="str">
        <f t="shared" si="36"/>
        <v>中联航北京南苑-长治</v>
      </c>
      <c r="K373" s="124" t="str">
        <f t="shared" si="37"/>
        <v>中联航长治-北京南苑</v>
      </c>
      <c r="L373" s="167" t="str">
        <f t="shared" si="38"/>
        <v>北京南苑</v>
      </c>
      <c r="M373" s="167" t="str">
        <f t="shared" si="39"/>
        <v>长治</v>
      </c>
      <c r="N373" s="167" t="str">
        <f t="shared" si="40"/>
        <v/>
      </c>
      <c r="O373" s="167" t="str">
        <f t="shared" si="41"/>
        <v/>
      </c>
      <c r="P373" s="167" t="str">
        <f>IF(ISERROR(OR(IFERROR(VLOOKUP(B373,受限情况!$G$3:$G$30,1,FALSE),0),IFERROR(VLOOKUP(L373,受限情况!$A$3:$A$28,1,FALSE),0),IFERROR(VLOOKUP(M373,受限情况!$A$3:$A$28,1,FALSE),0),IFERROR(VLOOKUP(N373,受限情况!$A$3:$A$28,1,FALSE),0),IFERROR(VLOOKUP(O373,受限情况!$A$3:$A$28,1,FALSE),0))),"受限","不限")</f>
        <v>不限</v>
      </c>
      <c r="Q373" s="122" t="str">
        <f>IFERROR(IF(AND(H373&gt;=VLOOKUP(B373,受限情况!$G$3:$I$28,2,FALSE),H373&lt;=VLOOKUP(B373,受限情况!$G$3:$I$28,3,FALSE))=TRUE,"错误","正确"),"正确")</f>
        <v>正确</v>
      </c>
      <c r="R373" s="124" t="str">
        <f>IF(OR(IFERROR(AND(H373&gt;=VLOOKUP(L373,受限情况!$A$3:$C$28,2,FALSE),H373&lt;=VLOOKUP(L373,受限情况!$A$3:$C$28,3,FALSE)),0),IFERROR(AND(H373&gt;=VLOOKUP(M373,受限情况!$A$3:$C$28,2,FALSE),H373&lt;=VLOOKUP(M373,受限情况!$A$3:$C$28,3,FALSE)),0),IFERROR(AND(H373&gt;=VLOOKUP(N373,受限情况!$A$3:$C$28,2,FALSE),H373&lt;=VLOOKUP(N373,受限情况!$A$3:$C$28,3,FALSE)),0),IFERROR(AND(H373&gt;=VLOOKUP(O373,受限情况!$A$3:$C$28,2,FALSE),H373&lt;=VLOOKUP(O373,受限情况!$A$3:$C$28,3,FALSE)),0))=TRUE,"错误","正确")</f>
        <v>正确</v>
      </c>
      <c r="S373" s="123" t="str">
        <f>IF((IF(ISERROR(VLOOKUP(J373,注销!I:I,1,FALSE)),0,1)+IF(ISERROR(VLOOKUP(J373,注销!J:J,1,FALSE)),0,1))&gt;0,"注销","没有")</f>
        <v>没有</v>
      </c>
      <c r="T373" s="123" t="str">
        <f>IF((IF(ISERROR(VLOOKUP(J373,注销!I:I,1,FALSE)),0,1)+IF(ISERROR(VLOOKUP(J373,注销!J:J,1,FALSE)),0,1))&gt;0,"注销","没有")</f>
        <v>没有</v>
      </c>
      <c r="U373" s="10" t="str">
        <f>IF(IF(ISERROR(VLOOKUP(J373,J$1:J372,1,FALSE)),0,1)+IF(ISERROR(VLOOKUP(J373,K$1:K372,1,FALSE)),0,1),"已有","没有")</f>
        <v>已有</v>
      </c>
      <c r="W373" s="9"/>
      <c r="X373" s="9"/>
      <c r="Y373" s="9"/>
    </row>
    <row r="374" spans="1:25" s="7" customFormat="1">
      <c r="A374" s="126">
        <v>371</v>
      </c>
      <c r="B374" s="126" t="s">
        <v>1324</v>
      </c>
      <c r="C374" s="56" t="s">
        <v>194</v>
      </c>
      <c r="D374" s="42" t="s">
        <v>479</v>
      </c>
      <c r="E374" s="126">
        <v>14</v>
      </c>
      <c r="F374" s="68">
        <v>41275</v>
      </c>
      <c r="G374" s="126" t="s">
        <v>742</v>
      </c>
      <c r="H374" s="68"/>
      <c r="I374" s="126" t="s">
        <v>497</v>
      </c>
      <c r="J374" s="137" t="str">
        <f t="shared" si="36"/>
        <v>天津天津-郑州-贵阳</v>
      </c>
      <c r="K374" s="124" t="str">
        <f t="shared" si="37"/>
        <v>天津贵阳-郑州-天津</v>
      </c>
      <c r="L374" s="167" t="str">
        <f t="shared" si="38"/>
        <v>天津</v>
      </c>
      <c r="M374" s="167" t="str">
        <f t="shared" si="39"/>
        <v>郑州</v>
      </c>
      <c r="N374" s="167" t="str">
        <f t="shared" si="40"/>
        <v>贵阳</v>
      </c>
      <c r="O374" s="167" t="str">
        <f t="shared" si="41"/>
        <v/>
      </c>
      <c r="P374" s="167" t="str">
        <f>IF(ISERROR(OR(IFERROR(VLOOKUP(B374,受限情况!$G$3:$G$30,1,FALSE),0),IFERROR(VLOOKUP(L374,受限情况!$A$3:$A$28,1,FALSE),0),IFERROR(VLOOKUP(M374,受限情况!$A$3:$A$28,1,FALSE),0),IFERROR(VLOOKUP(N374,受限情况!$A$3:$A$28,1,FALSE),0),IFERROR(VLOOKUP(O374,受限情况!$A$3:$A$28,1,FALSE),0))),"受限","不限")</f>
        <v>不限</v>
      </c>
      <c r="Q374" s="122" t="str">
        <f>IFERROR(IF(AND(H374&gt;=VLOOKUP(B374,受限情况!$G$3:$I$28,2,FALSE),H374&lt;=VLOOKUP(B374,受限情况!$G$3:$I$28,3,FALSE))=TRUE,"错误","正确"),"正确")</f>
        <v>正确</v>
      </c>
      <c r="R374" s="124" t="str">
        <f>IF(OR(IFERROR(AND(H374&gt;=VLOOKUP(L374,受限情况!$A$3:$C$28,2,FALSE),H374&lt;=VLOOKUP(L374,受限情况!$A$3:$C$28,3,FALSE)),0),IFERROR(AND(H374&gt;=VLOOKUP(M374,受限情况!$A$3:$C$28,2,FALSE),H374&lt;=VLOOKUP(M374,受限情况!$A$3:$C$28,3,FALSE)),0),IFERROR(AND(H374&gt;=VLOOKUP(N374,受限情况!$A$3:$C$28,2,FALSE),H374&lt;=VLOOKUP(N374,受限情况!$A$3:$C$28,3,FALSE)),0),IFERROR(AND(H374&gt;=VLOOKUP(O374,受限情况!$A$3:$C$28,2,FALSE),H374&lt;=VLOOKUP(O374,受限情况!$A$3:$C$28,3,FALSE)),0))=TRUE,"错误","正确")</f>
        <v>正确</v>
      </c>
      <c r="S374" s="123" t="str">
        <f>IF((IF(ISERROR(VLOOKUP(J374,注销!I:I,1,FALSE)),0,1)+IF(ISERROR(VLOOKUP(J374,注销!J:J,1,FALSE)),0,1))&gt;0,"注销","没有")</f>
        <v>没有</v>
      </c>
      <c r="T374" s="123" t="str">
        <f>IF((IF(ISERROR(VLOOKUP(J374,注销!I:I,1,FALSE)),0,1)+IF(ISERROR(VLOOKUP(J374,注销!J:J,1,FALSE)),0,1))&gt;0,"注销","没有")</f>
        <v>没有</v>
      </c>
      <c r="U374" s="10" t="str">
        <f>IF(IF(ISERROR(VLOOKUP(J374,J$1:J373,1,FALSE)),0,1)+IF(ISERROR(VLOOKUP(J374,K$1:K373,1,FALSE)),0,1),"已有","没有")</f>
        <v>已有</v>
      </c>
      <c r="W374" s="9"/>
      <c r="X374" s="9"/>
      <c r="Y374" s="9"/>
    </row>
    <row r="375" spans="1:25" s="7" customFormat="1">
      <c r="A375" s="126">
        <v>372</v>
      </c>
      <c r="B375" s="126" t="s">
        <v>1324</v>
      </c>
      <c r="C375" s="56" t="s">
        <v>555</v>
      </c>
      <c r="D375" s="42" t="s">
        <v>479</v>
      </c>
      <c r="E375" s="126">
        <v>14</v>
      </c>
      <c r="F375" s="68">
        <v>41275</v>
      </c>
      <c r="G375" s="126" t="s">
        <v>742</v>
      </c>
      <c r="H375" s="68"/>
      <c r="I375" s="126" t="s">
        <v>497</v>
      </c>
      <c r="J375" s="137" t="str">
        <f t="shared" si="36"/>
        <v>天津呼和浩特-满洲里</v>
      </c>
      <c r="K375" s="124" t="str">
        <f t="shared" si="37"/>
        <v>天津满洲里-呼和浩特</v>
      </c>
      <c r="L375" s="167" t="str">
        <f t="shared" si="38"/>
        <v>呼和浩特</v>
      </c>
      <c r="M375" s="167" t="str">
        <f t="shared" si="39"/>
        <v>满洲里</v>
      </c>
      <c r="N375" s="167" t="str">
        <f t="shared" si="40"/>
        <v/>
      </c>
      <c r="O375" s="167" t="str">
        <f t="shared" si="41"/>
        <v/>
      </c>
      <c r="P375" s="167" t="str">
        <f>IF(ISERROR(OR(IFERROR(VLOOKUP(B375,受限情况!$G$3:$G$30,1,FALSE),0),IFERROR(VLOOKUP(L375,受限情况!$A$3:$A$28,1,FALSE),0),IFERROR(VLOOKUP(M375,受限情况!$A$3:$A$28,1,FALSE),0),IFERROR(VLOOKUP(N375,受限情况!$A$3:$A$28,1,FALSE),0),IFERROR(VLOOKUP(O375,受限情况!$A$3:$A$28,1,FALSE),0))),"受限","不限")</f>
        <v>不限</v>
      </c>
      <c r="Q375" s="122" t="str">
        <f>IFERROR(IF(AND(H375&gt;=VLOOKUP(B375,受限情况!$G$3:$I$28,2,FALSE),H375&lt;=VLOOKUP(B375,受限情况!$G$3:$I$28,3,FALSE))=TRUE,"错误","正确"),"正确")</f>
        <v>正确</v>
      </c>
      <c r="R375" s="124" t="str">
        <f>IF(OR(IFERROR(AND(H375&gt;=VLOOKUP(L375,受限情况!$A$3:$C$28,2,FALSE),H375&lt;=VLOOKUP(L375,受限情况!$A$3:$C$28,3,FALSE)),0),IFERROR(AND(H375&gt;=VLOOKUP(M375,受限情况!$A$3:$C$28,2,FALSE),H375&lt;=VLOOKUP(M375,受限情况!$A$3:$C$28,3,FALSE)),0),IFERROR(AND(H375&gt;=VLOOKUP(N375,受限情况!$A$3:$C$28,2,FALSE),H375&lt;=VLOOKUP(N375,受限情况!$A$3:$C$28,3,FALSE)),0),IFERROR(AND(H375&gt;=VLOOKUP(O375,受限情况!$A$3:$C$28,2,FALSE),H375&lt;=VLOOKUP(O375,受限情况!$A$3:$C$28,3,FALSE)),0))=TRUE,"错误","正确")</f>
        <v>正确</v>
      </c>
      <c r="S375" s="123" t="str">
        <f>IF((IF(ISERROR(VLOOKUP(J375,注销!I:I,1,FALSE)),0,1)+IF(ISERROR(VLOOKUP(J375,注销!J:J,1,FALSE)),0,1))&gt;0,"注销","没有")</f>
        <v>注销</v>
      </c>
      <c r="T375" s="123" t="str">
        <f>IF((IF(ISERROR(VLOOKUP(J375,注销!I:I,1,FALSE)),0,1)+IF(ISERROR(VLOOKUP(J375,注销!J:J,1,FALSE)),0,1))&gt;0,"注销","没有")</f>
        <v>注销</v>
      </c>
      <c r="U375" s="10" t="str">
        <f>IF(IF(ISERROR(VLOOKUP(J375,J$1:J374,1,FALSE)),0,1)+IF(ISERROR(VLOOKUP(J375,K$1:K374,1,FALSE)),0,1),"已有","没有")</f>
        <v>没有</v>
      </c>
      <c r="W375" s="9"/>
      <c r="X375" s="9"/>
      <c r="Y375" s="9"/>
    </row>
    <row r="376" spans="1:25" s="7" customFormat="1">
      <c r="A376" s="126">
        <v>373</v>
      </c>
      <c r="B376" s="126" t="s">
        <v>1324</v>
      </c>
      <c r="C376" s="56" t="s">
        <v>55</v>
      </c>
      <c r="D376" s="42" t="s">
        <v>479</v>
      </c>
      <c r="E376" s="126">
        <v>14</v>
      </c>
      <c r="F376" s="68">
        <v>41275</v>
      </c>
      <c r="G376" s="126" t="s">
        <v>742</v>
      </c>
      <c r="H376" s="68"/>
      <c r="I376" s="126" t="s">
        <v>497</v>
      </c>
      <c r="J376" s="137" t="str">
        <f t="shared" si="36"/>
        <v>天津呼和浩特-通辽</v>
      </c>
      <c r="K376" s="124" t="str">
        <f t="shared" si="37"/>
        <v>天津通辽-呼和浩特</v>
      </c>
      <c r="L376" s="167" t="str">
        <f t="shared" si="38"/>
        <v>呼和浩特</v>
      </c>
      <c r="M376" s="167" t="str">
        <f t="shared" si="39"/>
        <v>通辽</v>
      </c>
      <c r="N376" s="167" t="str">
        <f t="shared" si="40"/>
        <v/>
      </c>
      <c r="O376" s="167" t="str">
        <f t="shared" si="41"/>
        <v/>
      </c>
      <c r="P376" s="167" t="str">
        <f>IF(ISERROR(OR(IFERROR(VLOOKUP(B376,受限情况!$G$3:$G$30,1,FALSE),0),IFERROR(VLOOKUP(L376,受限情况!$A$3:$A$28,1,FALSE),0),IFERROR(VLOOKUP(M376,受限情况!$A$3:$A$28,1,FALSE),0),IFERROR(VLOOKUP(N376,受限情况!$A$3:$A$28,1,FALSE),0),IFERROR(VLOOKUP(O376,受限情况!$A$3:$A$28,1,FALSE),0))),"受限","不限")</f>
        <v>不限</v>
      </c>
      <c r="Q376" s="122" t="str">
        <f>IFERROR(IF(AND(H376&gt;=VLOOKUP(B376,受限情况!$G$3:$I$28,2,FALSE),H376&lt;=VLOOKUP(B376,受限情况!$G$3:$I$28,3,FALSE))=TRUE,"错误","正确"),"正确")</f>
        <v>正确</v>
      </c>
      <c r="R376" s="124" t="str">
        <f>IF(OR(IFERROR(AND(H376&gt;=VLOOKUP(L376,受限情况!$A$3:$C$28,2,FALSE),H376&lt;=VLOOKUP(L376,受限情况!$A$3:$C$28,3,FALSE)),0),IFERROR(AND(H376&gt;=VLOOKUP(M376,受限情况!$A$3:$C$28,2,FALSE),H376&lt;=VLOOKUP(M376,受限情况!$A$3:$C$28,3,FALSE)),0),IFERROR(AND(H376&gt;=VLOOKUP(N376,受限情况!$A$3:$C$28,2,FALSE),H376&lt;=VLOOKUP(N376,受限情况!$A$3:$C$28,3,FALSE)),0),IFERROR(AND(H376&gt;=VLOOKUP(O376,受限情况!$A$3:$C$28,2,FALSE),H376&lt;=VLOOKUP(O376,受限情况!$A$3:$C$28,3,FALSE)),0))=TRUE,"错误","正确")</f>
        <v>正确</v>
      </c>
      <c r="S376" s="123" t="str">
        <f>IF((IF(ISERROR(VLOOKUP(J376,注销!I:I,1,FALSE)),0,1)+IF(ISERROR(VLOOKUP(J376,注销!J:J,1,FALSE)),0,1))&gt;0,"注销","没有")</f>
        <v>没有</v>
      </c>
      <c r="T376" s="123" t="str">
        <f>IF((IF(ISERROR(VLOOKUP(J376,注销!I:I,1,FALSE)),0,1)+IF(ISERROR(VLOOKUP(J376,注销!J:J,1,FALSE)),0,1))&gt;0,"注销","没有")</f>
        <v>没有</v>
      </c>
      <c r="U376" s="10" t="str">
        <f>IF(IF(ISERROR(VLOOKUP(J376,J$1:J375,1,FALSE)),0,1)+IF(ISERROR(VLOOKUP(J376,K$1:K375,1,FALSE)),0,1),"已有","没有")</f>
        <v>没有</v>
      </c>
      <c r="W376" s="9"/>
      <c r="X376" s="9"/>
      <c r="Y376" s="9"/>
    </row>
    <row r="377" spans="1:25" s="7" customFormat="1">
      <c r="A377" s="126">
        <v>374</v>
      </c>
      <c r="B377" s="126" t="s">
        <v>1324</v>
      </c>
      <c r="C377" s="56" t="s">
        <v>31</v>
      </c>
      <c r="D377" s="42" t="s">
        <v>479</v>
      </c>
      <c r="E377" s="126">
        <v>14</v>
      </c>
      <c r="F377" s="68">
        <v>41275</v>
      </c>
      <c r="G377" s="126" t="s">
        <v>742</v>
      </c>
      <c r="H377" s="68"/>
      <c r="I377" s="126" t="s">
        <v>497</v>
      </c>
      <c r="J377" s="137" t="str">
        <f t="shared" si="36"/>
        <v>天津天津-温州</v>
      </c>
      <c r="K377" s="124" t="str">
        <f t="shared" si="37"/>
        <v>天津温州-天津</v>
      </c>
      <c r="L377" s="167" t="str">
        <f t="shared" si="38"/>
        <v>天津</v>
      </c>
      <c r="M377" s="167" t="str">
        <f t="shared" si="39"/>
        <v>温州</v>
      </c>
      <c r="N377" s="167" t="str">
        <f t="shared" si="40"/>
        <v/>
      </c>
      <c r="O377" s="167" t="str">
        <f t="shared" si="41"/>
        <v/>
      </c>
      <c r="P377" s="167" t="str">
        <f>IF(ISERROR(OR(IFERROR(VLOOKUP(B377,受限情况!$G$3:$G$30,1,FALSE),0),IFERROR(VLOOKUP(L377,受限情况!$A$3:$A$28,1,FALSE),0),IFERROR(VLOOKUP(M377,受限情况!$A$3:$A$28,1,FALSE),0),IFERROR(VLOOKUP(N377,受限情况!$A$3:$A$28,1,FALSE),0),IFERROR(VLOOKUP(O377,受限情况!$A$3:$A$28,1,FALSE),0))),"受限","不限")</f>
        <v>不限</v>
      </c>
      <c r="Q377" s="122" t="str">
        <f>IFERROR(IF(AND(H377&gt;=VLOOKUP(B377,受限情况!$G$3:$I$28,2,FALSE),H377&lt;=VLOOKUP(B377,受限情况!$G$3:$I$28,3,FALSE))=TRUE,"错误","正确"),"正确")</f>
        <v>正确</v>
      </c>
      <c r="R377" s="124" t="str">
        <f>IF(OR(IFERROR(AND(H377&gt;=VLOOKUP(L377,受限情况!$A$3:$C$28,2,FALSE),H377&lt;=VLOOKUP(L377,受限情况!$A$3:$C$28,3,FALSE)),0),IFERROR(AND(H377&gt;=VLOOKUP(M377,受限情况!$A$3:$C$28,2,FALSE),H377&lt;=VLOOKUP(M377,受限情况!$A$3:$C$28,3,FALSE)),0),IFERROR(AND(H377&gt;=VLOOKUP(N377,受限情况!$A$3:$C$28,2,FALSE),H377&lt;=VLOOKUP(N377,受限情况!$A$3:$C$28,3,FALSE)),0),IFERROR(AND(H377&gt;=VLOOKUP(O377,受限情况!$A$3:$C$28,2,FALSE),H377&lt;=VLOOKUP(O377,受限情况!$A$3:$C$28,3,FALSE)),0))=TRUE,"错误","正确")</f>
        <v>正确</v>
      </c>
      <c r="S377" s="123" t="str">
        <f>IF((IF(ISERROR(VLOOKUP(J377,注销!I:I,1,FALSE)),0,1)+IF(ISERROR(VLOOKUP(J377,注销!J:J,1,FALSE)),0,1))&gt;0,"注销","没有")</f>
        <v>注销</v>
      </c>
      <c r="T377" s="123" t="str">
        <f>IF((IF(ISERROR(VLOOKUP(J377,注销!I:I,1,FALSE)),0,1)+IF(ISERROR(VLOOKUP(J377,注销!J:J,1,FALSE)),0,1))&gt;0,"注销","没有")</f>
        <v>注销</v>
      </c>
      <c r="U377" s="10" t="str">
        <f>IF(IF(ISERROR(VLOOKUP(J377,J$1:J376,1,FALSE)),0,1)+IF(ISERROR(VLOOKUP(J377,K$1:K376,1,FALSE)),0,1),"已有","没有")</f>
        <v>已有</v>
      </c>
      <c r="W377" s="9"/>
      <c r="X377" s="9"/>
      <c r="Y377" s="9"/>
    </row>
    <row r="378" spans="1:25" s="7" customFormat="1">
      <c r="A378" s="126">
        <v>375</v>
      </c>
      <c r="B378" s="126" t="s">
        <v>1324</v>
      </c>
      <c r="C378" s="56" t="s">
        <v>1134</v>
      </c>
      <c r="D378" s="42" t="s">
        <v>479</v>
      </c>
      <c r="E378" s="126">
        <v>28</v>
      </c>
      <c r="F378" s="68">
        <v>41275</v>
      </c>
      <c r="G378" s="126" t="s">
        <v>742</v>
      </c>
      <c r="H378" s="68"/>
      <c r="I378" s="126" t="s">
        <v>497</v>
      </c>
      <c r="J378" s="137" t="str">
        <f t="shared" si="36"/>
        <v>天津海拉尔-呼和浩特</v>
      </c>
      <c r="K378" s="124" t="str">
        <f t="shared" si="37"/>
        <v>天津呼和浩特-海拉尔</v>
      </c>
      <c r="L378" s="167" t="str">
        <f t="shared" si="38"/>
        <v>海拉尔</v>
      </c>
      <c r="M378" s="167" t="str">
        <f t="shared" si="39"/>
        <v>呼和浩特</v>
      </c>
      <c r="N378" s="167" t="str">
        <f t="shared" si="40"/>
        <v/>
      </c>
      <c r="O378" s="167" t="str">
        <f t="shared" si="41"/>
        <v/>
      </c>
      <c r="P378" s="167" t="str">
        <f>IF(ISERROR(OR(IFERROR(VLOOKUP(B378,受限情况!$G$3:$G$30,1,FALSE),0),IFERROR(VLOOKUP(L378,受限情况!$A$3:$A$28,1,FALSE),0),IFERROR(VLOOKUP(M378,受限情况!$A$3:$A$28,1,FALSE),0),IFERROR(VLOOKUP(N378,受限情况!$A$3:$A$28,1,FALSE),0),IFERROR(VLOOKUP(O378,受限情况!$A$3:$A$28,1,FALSE),0))),"受限","不限")</f>
        <v>不限</v>
      </c>
      <c r="Q378" s="122" t="str">
        <f>IFERROR(IF(AND(H378&gt;=VLOOKUP(B378,受限情况!$G$3:$I$28,2,FALSE),H378&lt;=VLOOKUP(B378,受限情况!$G$3:$I$28,3,FALSE))=TRUE,"错误","正确"),"正确")</f>
        <v>正确</v>
      </c>
      <c r="R378" s="124" t="str">
        <f>IF(OR(IFERROR(AND(H378&gt;=VLOOKUP(L378,受限情况!$A$3:$C$28,2,FALSE),H378&lt;=VLOOKUP(L378,受限情况!$A$3:$C$28,3,FALSE)),0),IFERROR(AND(H378&gt;=VLOOKUP(M378,受限情况!$A$3:$C$28,2,FALSE),H378&lt;=VLOOKUP(M378,受限情况!$A$3:$C$28,3,FALSE)),0),IFERROR(AND(H378&gt;=VLOOKUP(N378,受限情况!$A$3:$C$28,2,FALSE),H378&lt;=VLOOKUP(N378,受限情况!$A$3:$C$28,3,FALSE)),0),IFERROR(AND(H378&gt;=VLOOKUP(O378,受限情况!$A$3:$C$28,2,FALSE),H378&lt;=VLOOKUP(O378,受限情况!$A$3:$C$28,3,FALSE)),0))=TRUE,"错误","正确")</f>
        <v>正确</v>
      </c>
      <c r="S378" s="123" t="str">
        <f>IF((IF(ISERROR(VLOOKUP(J378,注销!I:I,1,FALSE)),0,1)+IF(ISERROR(VLOOKUP(J378,注销!J:J,1,FALSE)),0,1))&gt;0,"注销","没有")</f>
        <v>没有</v>
      </c>
      <c r="T378" s="123" t="str">
        <f>IF((IF(ISERROR(VLOOKUP(J378,注销!I:I,1,FALSE)),0,1)+IF(ISERROR(VLOOKUP(J378,注销!J:J,1,FALSE)),0,1))&gt;0,"注销","没有")</f>
        <v>没有</v>
      </c>
      <c r="U378" s="10" t="str">
        <f>IF(IF(ISERROR(VLOOKUP(J378,J$1:J377,1,FALSE)),0,1)+IF(ISERROR(VLOOKUP(J378,K$1:K377,1,FALSE)),0,1),"已有","没有")</f>
        <v>已有</v>
      </c>
      <c r="W378" s="9"/>
      <c r="X378" s="9"/>
      <c r="Y378" s="9"/>
    </row>
    <row r="379" spans="1:25" s="7" customFormat="1">
      <c r="A379" s="126">
        <v>376</v>
      </c>
      <c r="B379" s="126" t="s">
        <v>1324</v>
      </c>
      <c r="C379" s="56" t="s">
        <v>1076</v>
      </c>
      <c r="D379" s="42" t="s">
        <v>479</v>
      </c>
      <c r="E379" s="126">
        <v>28</v>
      </c>
      <c r="F379" s="68">
        <v>41275</v>
      </c>
      <c r="G379" s="126" t="s">
        <v>742</v>
      </c>
      <c r="H379" s="68"/>
      <c r="I379" s="126" t="s">
        <v>497</v>
      </c>
      <c r="J379" s="137" t="str">
        <f t="shared" si="36"/>
        <v>天津太原-天津</v>
      </c>
      <c r="K379" s="124" t="str">
        <f t="shared" si="37"/>
        <v>天津天津-太原</v>
      </c>
      <c r="L379" s="167" t="str">
        <f t="shared" si="38"/>
        <v>太原</v>
      </c>
      <c r="M379" s="167" t="str">
        <f t="shared" si="39"/>
        <v>天津</v>
      </c>
      <c r="N379" s="167" t="str">
        <f t="shared" si="40"/>
        <v/>
      </c>
      <c r="O379" s="167" t="str">
        <f t="shared" si="41"/>
        <v/>
      </c>
      <c r="P379" s="167" t="str">
        <f>IF(ISERROR(OR(IFERROR(VLOOKUP(B379,受限情况!$G$3:$G$30,1,FALSE),0),IFERROR(VLOOKUP(L379,受限情况!$A$3:$A$28,1,FALSE),0),IFERROR(VLOOKUP(M379,受限情况!$A$3:$A$28,1,FALSE),0),IFERROR(VLOOKUP(N379,受限情况!$A$3:$A$28,1,FALSE),0),IFERROR(VLOOKUP(O379,受限情况!$A$3:$A$28,1,FALSE),0))),"受限","不限")</f>
        <v>不限</v>
      </c>
      <c r="Q379" s="122" t="str">
        <f>IFERROR(IF(AND(H379&gt;=VLOOKUP(B379,受限情况!$G$3:$I$28,2,FALSE),H379&lt;=VLOOKUP(B379,受限情况!$G$3:$I$28,3,FALSE))=TRUE,"错误","正确"),"正确")</f>
        <v>正确</v>
      </c>
      <c r="R379" s="124" t="str">
        <f>IF(OR(IFERROR(AND(H379&gt;=VLOOKUP(L379,受限情况!$A$3:$C$28,2,FALSE),H379&lt;=VLOOKUP(L379,受限情况!$A$3:$C$28,3,FALSE)),0),IFERROR(AND(H379&gt;=VLOOKUP(M379,受限情况!$A$3:$C$28,2,FALSE),H379&lt;=VLOOKUP(M379,受限情况!$A$3:$C$28,3,FALSE)),0),IFERROR(AND(H379&gt;=VLOOKUP(N379,受限情况!$A$3:$C$28,2,FALSE),H379&lt;=VLOOKUP(N379,受限情况!$A$3:$C$28,3,FALSE)),0),IFERROR(AND(H379&gt;=VLOOKUP(O379,受限情况!$A$3:$C$28,2,FALSE),H379&lt;=VLOOKUP(O379,受限情况!$A$3:$C$28,3,FALSE)),0))=TRUE,"错误","正确")</f>
        <v>正确</v>
      </c>
      <c r="S379" s="123" t="str">
        <f>IF((IF(ISERROR(VLOOKUP(J379,注销!I:I,1,FALSE)),0,1)+IF(ISERROR(VLOOKUP(J379,注销!J:J,1,FALSE)),0,1))&gt;0,"注销","没有")</f>
        <v>注销</v>
      </c>
      <c r="T379" s="123" t="str">
        <f>IF((IF(ISERROR(VLOOKUP(J379,注销!I:I,1,FALSE)),0,1)+IF(ISERROR(VLOOKUP(J379,注销!J:J,1,FALSE)),0,1))&gt;0,"注销","没有")</f>
        <v>注销</v>
      </c>
      <c r="U379" s="10" t="str">
        <f>IF(IF(ISERROR(VLOOKUP(J379,J$1:J378,1,FALSE)),0,1)+IF(ISERROR(VLOOKUP(J379,K$1:K378,1,FALSE)),0,1),"已有","没有")</f>
        <v>已有</v>
      </c>
      <c r="W379" s="9"/>
      <c r="X379" s="9"/>
      <c r="Y379" s="9"/>
    </row>
    <row r="380" spans="1:25" s="7" customFormat="1">
      <c r="A380" s="126">
        <v>377</v>
      </c>
      <c r="B380" s="126" t="s">
        <v>1324</v>
      </c>
      <c r="C380" s="56" t="s">
        <v>190</v>
      </c>
      <c r="D380" s="42" t="s">
        <v>479</v>
      </c>
      <c r="E380" s="126">
        <v>28</v>
      </c>
      <c r="F380" s="68">
        <v>41275</v>
      </c>
      <c r="G380" s="126" t="s">
        <v>742</v>
      </c>
      <c r="H380" s="68"/>
      <c r="I380" s="126" t="s">
        <v>497</v>
      </c>
      <c r="J380" s="137" t="str">
        <f t="shared" si="36"/>
        <v>天津天津-杭州</v>
      </c>
      <c r="K380" s="124" t="str">
        <f t="shared" si="37"/>
        <v>天津杭州-天津</v>
      </c>
      <c r="L380" s="167" t="str">
        <f t="shared" si="38"/>
        <v>天津</v>
      </c>
      <c r="M380" s="167" t="str">
        <f t="shared" si="39"/>
        <v>杭州</v>
      </c>
      <c r="N380" s="167" t="str">
        <f t="shared" si="40"/>
        <v/>
      </c>
      <c r="O380" s="167" t="str">
        <f t="shared" si="41"/>
        <v/>
      </c>
      <c r="P380" s="167" t="str">
        <f>IF(ISERROR(OR(IFERROR(VLOOKUP(B380,受限情况!$G$3:$G$30,1,FALSE),0),IFERROR(VLOOKUP(L380,受限情况!$A$3:$A$28,1,FALSE),0),IFERROR(VLOOKUP(M380,受限情况!$A$3:$A$28,1,FALSE),0),IFERROR(VLOOKUP(N380,受限情况!$A$3:$A$28,1,FALSE),0),IFERROR(VLOOKUP(O380,受限情况!$A$3:$A$28,1,FALSE),0))),"受限","不限")</f>
        <v>不限</v>
      </c>
      <c r="Q380" s="122" t="str">
        <f>IFERROR(IF(AND(H380&gt;=VLOOKUP(B380,受限情况!$G$3:$I$28,2,FALSE),H380&lt;=VLOOKUP(B380,受限情况!$G$3:$I$28,3,FALSE))=TRUE,"错误","正确"),"正确")</f>
        <v>正确</v>
      </c>
      <c r="R380" s="124" t="str">
        <f>IF(OR(IFERROR(AND(H380&gt;=VLOOKUP(L380,受限情况!$A$3:$C$28,2,FALSE),H380&lt;=VLOOKUP(L380,受限情况!$A$3:$C$28,3,FALSE)),0),IFERROR(AND(H380&gt;=VLOOKUP(M380,受限情况!$A$3:$C$28,2,FALSE),H380&lt;=VLOOKUP(M380,受限情况!$A$3:$C$28,3,FALSE)),0),IFERROR(AND(H380&gt;=VLOOKUP(N380,受限情况!$A$3:$C$28,2,FALSE),H380&lt;=VLOOKUP(N380,受限情况!$A$3:$C$28,3,FALSE)),0),IFERROR(AND(H380&gt;=VLOOKUP(O380,受限情况!$A$3:$C$28,2,FALSE),H380&lt;=VLOOKUP(O380,受限情况!$A$3:$C$28,3,FALSE)),0))=TRUE,"错误","正确")</f>
        <v>正确</v>
      </c>
      <c r="S380" s="123" t="str">
        <f>IF((IF(ISERROR(VLOOKUP(J380,注销!I:I,1,FALSE)),0,1)+IF(ISERROR(VLOOKUP(J380,注销!J:J,1,FALSE)),0,1))&gt;0,"注销","没有")</f>
        <v>没有</v>
      </c>
      <c r="T380" s="123" t="str">
        <f>IF((IF(ISERROR(VLOOKUP(J380,注销!I:I,1,FALSE)),0,1)+IF(ISERROR(VLOOKUP(J380,注销!J:J,1,FALSE)),0,1))&gt;0,"注销","没有")</f>
        <v>没有</v>
      </c>
      <c r="U380" s="10" t="str">
        <f>IF(IF(ISERROR(VLOOKUP(J380,J$1:J379,1,FALSE)),0,1)+IF(ISERROR(VLOOKUP(J380,K$1:K379,1,FALSE)),0,1),"已有","没有")</f>
        <v>已有</v>
      </c>
      <c r="W380" s="9"/>
      <c r="X380" s="9"/>
      <c r="Y380" s="9"/>
    </row>
    <row r="381" spans="1:25" s="7" customFormat="1">
      <c r="A381" s="126">
        <v>378</v>
      </c>
      <c r="B381" s="126" t="s">
        <v>1324</v>
      </c>
      <c r="C381" s="56" t="s">
        <v>32</v>
      </c>
      <c r="D381" s="42" t="s">
        <v>479</v>
      </c>
      <c r="E381" s="126">
        <v>14</v>
      </c>
      <c r="F381" s="68">
        <v>41275</v>
      </c>
      <c r="G381" s="126" t="s">
        <v>742</v>
      </c>
      <c r="H381" s="68"/>
      <c r="I381" s="126" t="s">
        <v>497</v>
      </c>
      <c r="J381" s="137" t="str">
        <f t="shared" si="36"/>
        <v>天津天津-南京</v>
      </c>
      <c r="K381" s="124" t="str">
        <f t="shared" si="37"/>
        <v>天津南京-天津</v>
      </c>
      <c r="L381" s="167" t="str">
        <f t="shared" si="38"/>
        <v>天津</v>
      </c>
      <c r="M381" s="167" t="str">
        <f t="shared" si="39"/>
        <v>南京</v>
      </c>
      <c r="N381" s="167" t="str">
        <f t="shared" si="40"/>
        <v/>
      </c>
      <c r="O381" s="167" t="str">
        <f t="shared" si="41"/>
        <v/>
      </c>
      <c r="P381" s="167" t="str">
        <f>IF(ISERROR(OR(IFERROR(VLOOKUP(B381,受限情况!$G$3:$G$30,1,FALSE),0),IFERROR(VLOOKUP(L381,受限情况!$A$3:$A$28,1,FALSE),0),IFERROR(VLOOKUP(M381,受限情况!$A$3:$A$28,1,FALSE),0),IFERROR(VLOOKUP(N381,受限情况!$A$3:$A$28,1,FALSE),0),IFERROR(VLOOKUP(O381,受限情况!$A$3:$A$28,1,FALSE),0))),"受限","不限")</f>
        <v>不限</v>
      </c>
      <c r="Q381" s="122" t="str">
        <f>IFERROR(IF(AND(H381&gt;=VLOOKUP(B381,受限情况!$G$3:$I$28,2,FALSE),H381&lt;=VLOOKUP(B381,受限情况!$G$3:$I$28,3,FALSE))=TRUE,"错误","正确"),"正确")</f>
        <v>正确</v>
      </c>
      <c r="R381" s="124" t="str">
        <f>IF(OR(IFERROR(AND(H381&gt;=VLOOKUP(L381,受限情况!$A$3:$C$28,2,FALSE),H381&lt;=VLOOKUP(L381,受限情况!$A$3:$C$28,3,FALSE)),0),IFERROR(AND(H381&gt;=VLOOKUP(M381,受限情况!$A$3:$C$28,2,FALSE),H381&lt;=VLOOKUP(M381,受限情况!$A$3:$C$28,3,FALSE)),0),IFERROR(AND(H381&gt;=VLOOKUP(N381,受限情况!$A$3:$C$28,2,FALSE),H381&lt;=VLOOKUP(N381,受限情况!$A$3:$C$28,3,FALSE)),0),IFERROR(AND(H381&gt;=VLOOKUP(O381,受限情况!$A$3:$C$28,2,FALSE),H381&lt;=VLOOKUP(O381,受限情况!$A$3:$C$28,3,FALSE)),0))=TRUE,"错误","正确")</f>
        <v>正确</v>
      </c>
      <c r="S381" s="123" t="str">
        <f>IF((IF(ISERROR(VLOOKUP(J381,注销!I:I,1,FALSE)),0,1)+IF(ISERROR(VLOOKUP(J381,注销!J:J,1,FALSE)),0,1))&gt;0,"注销","没有")</f>
        <v>注销</v>
      </c>
      <c r="T381" s="123" t="str">
        <f>IF((IF(ISERROR(VLOOKUP(J381,注销!I:I,1,FALSE)),0,1)+IF(ISERROR(VLOOKUP(J381,注销!J:J,1,FALSE)),0,1))&gt;0,"注销","没有")</f>
        <v>注销</v>
      </c>
      <c r="U381" s="10" t="str">
        <f>IF(IF(ISERROR(VLOOKUP(J381,J$1:J380,1,FALSE)),0,1)+IF(ISERROR(VLOOKUP(J381,K$1:K380,1,FALSE)),0,1),"已有","没有")</f>
        <v>已有</v>
      </c>
      <c r="W381" s="9"/>
      <c r="X381" s="9"/>
      <c r="Y381" s="9"/>
    </row>
    <row r="382" spans="1:25" s="7" customFormat="1">
      <c r="A382" s="126">
        <v>379</v>
      </c>
      <c r="B382" s="126" t="s">
        <v>1324</v>
      </c>
      <c r="C382" s="56" t="s">
        <v>74</v>
      </c>
      <c r="D382" s="42" t="s">
        <v>479</v>
      </c>
      <c r="E382" s="126">
        <v>14</v>
      </c>
      <c r="F382" s="68">
        <v>41275</v>
      </c>
      <c r="G382" s="126" t="s">
        <v>742</v>
      </c>
      <c r="H382" s="68"/>
      <c r="I382" s="126" t="s">
        <v>497</v>
      </c>
      <c r="J382" s="137" t="str">
        <f t="shared" si="36"/>
        <v>天津呼和浩特-赤峰-大连</v>
      </c>
      <c r="K382" s="124" t="str">
        <f t="shared" si="37"/>
        <v>天津大连-赤峰-呼和浩特</v>
      </c>
      <c r="L382" s="167" t="str">
        <f t="shared" si="38"/>
        <v>呼和浩特</v>
      </c>
      <c r="M382" s="167" t="str">
        <f t="shared" si="39"/>
        <v>赤峰</v>
      </c>
      <c r="N382" s="167" t="str">
        <f t="shared" si="40"/>
        <v>大连</v>
      </c>
      <c r="O382" s="167" t="str">
        <f t="shared" si="41"/>
        <v/>
      </c>
      <c r="P382" s="167" t="str">
        <f>IF(ISERROR(OR(IFERROR(VLOOKUP(B382,受限情况!$G$3:$G$30,1,FALSE),0),IFERROR(VLOOKUP(L382,受限情况!$A$3:$A$28,1,FALSE),0),IFERROR(VLOOKUP(M382,受限情况!$A$3:$A$28,1,FALSE),0),IFERROR(VLOOKUP(N382,受限情况!$A$3:$A$28,1,FALSE),0),IFERROR(VLOOKUP(O382,受限情况!$A$3:$A$28,1,FALSE),0))),"受限","不限")</f>
        <v>受限</v>
      </c>
      <c r="Q382" s="122" t="str">
        <f>IFERROR(IF(AND(H382&gt;=VLOOKUP(B382,受限情况!$G$3:$I$28,2,FALSE),H382&lt;=VLOOKUP(B382,受限情况!$G$3:$I$28,3,FALSE))=TRUE,"错误","正确"),"正确")</f>
        <v>正确</v>
      </c>
      <c r="R382" s="124" t="str">
        <f>IF(OR(IFERROR(AND(H382&gt;=VLOOKUP(L382,受限情况!$A$3:$C$28,2,FALSE),H382&lt;=VLOOKUP(L382,受限情况!$A$3:$C$28,3,FALSE)),0),IFERROR(AND(H382&gt;=VLOOKUP(M382,受限情况!$A$3:$C$28,2,FALSE),H382&lt;=VLOOKUP(M382,受限情况!$A$3:$C$28,3,FALSE)),0),IFERROR(AND(H382&gt;=VLOOKUP(N382,受限情况!$A$3:$C$28,2,FALSE),H382&lt;=VLOOKUP(N382,受限情况!$A$3:$C$28,3,FALSE)),0),IFERROR(AND(H382&gt;=VLOOKUP(O382,受限情况!$A$3:$C$28,2,FALSE),H382&lt;=VLOOKUP(O382,受限情况!$A$3:$C$28,3,FALSE)),0))=TRUE,"错误","正确")</f>
        <v>正确</v>
      </c>
      <c r="S382" s="123" t="str">
        <f>IF((IF(ISERROR(VLOOKUP(J382,注销!I:I,1,FALSE)),0,1)+IF(ISERROR(VLOOKUP(J382,注销!J:J,1,FALSE)),0,1))&gt;0,"注销","没有")</f>
        <v>注销</v>
      </c>
      <c r="T382" s="123" t="str">
        <f>IF((IF(ISERROR(VLOOKUP(J382,注销!I:I,1,FALSE)),0,1)+IF(ISERROR(VLOOKUP(J382,注销!J:J,1,FALSE)),0,1))&gt;0,"注销","没有")</f>
        <v>注销</v>
      </c>
      <c r="U382" s="10" t="str">
        <f>IF(IF(ISERROR(VLOOKUP(J382,J$1:J381,1,FALSE)),0,1)+IF(ISERROR(VLOOKUP(J382,K$1:K381,1,FALSE)),0,1),"已有","没有")</f>
        <v>已有</v>
      </c>
      <c r="W382" s="9"/>
      <c r="X382" s="9"/>
      <c r="Y382" s="9"/>
    </row>
    <row r="383" spans="1:25" s="7" customFormat="1">
      <c r="A383" s="126">
        <v>380</v>
      </c>
      <c r="B383" s="126" t="s">
        <v>1350</v>
      </c>
      <c r="C383" s="56" t="s">
        <v>1135</v>
      </c>
      <c r="D383" s="42" t="s">
        <v>479</v>
      </c>
      <c r="E383" s="126">
        <v>14</v>
      </c>
      <c r="F383" s="68">
        <v>41275</v>
      </c>
      <c r="G383" s="126" t="s">
        <v>743</v>
      </c>
      <c r="H383" s="68"/>
      <c r="I383" s="126" t="s">
        <v>497</v>
      </c>
      <c r="J383" s="137" t="str">
        <f t="shared" si="36"/>
        <v>幸福太原-榆林-银川</v>
      </c>
      <c r="K383" s="124" t="str">
        <f t="shared" si="37"/>
        <v>幸福银川-榆林-太原</v>
      </c>
      <c r="L383" s="167" t="str">
        <f t="shared" si="38"/>
        <v>太原</v>
      </c>
      <c r="M383" s="167" t="str">
        <f t="shared" si="39"/>
        <v>榆林</v>
      </c>
      <c r="N383" s="167" t="str">
        <f t="shared" si="40"/>
        <v>银川</v>
      </c>
      <c r="O383" s="167" t="str">
        <f t="shared" si="41"/>
        <v/>
      </c>
      <c r="P383" s="167" t="str">
        <f>IF(ISERROR(OR(IFERROR(VLOOKUP(B383,受限情况!$G$3:$G$30,1,FALSE),0),IFERROR(VLOOKUP(L383,受限情况!$A$3:$A$28,1,FALSE),0),IFERROR(VLOOKUP(M383,受限情况!$A$3:$A$28,1,FALSE),0),IFERROR(VLOOKUP(N383,受限情况!$A$3:$A$28,1,FALSE),0),IFERROR(VLOOKUP(O383,受限情况!$A$3:$A$28,1,FALSE),0))),"受限","不限")</f>
        <v>不限</v>
      </c>
      <c r="Q383" s="122" t="str">
        <f>IFERROR(IF(AND(H383&gt;=VLOOKUP(B383,受限情况!$G$3:$I$28,2,FALSE),H383&lt;=VLOOKUP(B383,受限情况!$G$3:$I$28,3,FALSE))=TRUE,"错误","正确"),"正确")</f>
        <v>正确</v>
      </c>
      <c r="R383" s="124" t="str">
        <f>IF(OR(IFERROR(AND(H383&gt;=VLOOKUP(L383,受限情况!$A$3:$C$28,2,FALSE),H383&lt;=VLOOKUP(L383,受限情况!$A$3:$C$28,3,FALSE)),0),IFERROR(AND(H383&gt;=VLOOKUP(M383,受限情况!$A$3:$C$28,2,FALSE),H383&lt;=VLOOKUP(M383,受限情况!$A$3:$C$28,3,FALSE)),0),IFERROR(AND(H383&gt;=VLOOKUP(N383,受限情况!$A$3:$C$28,2,FALSE),H383&lt;=VLOOKUP(N383,受限情况!$A$3:$C$28,3,FALSE)),0),IFERROR(AND(H383&gt;=VLOOKUP(O383,受限情况!$A$3:$C$28,2,FALSE),H383&lt;=VLOOKUP(O383,受限情况!$A$3:$C$28,3,FALSE)),0))=TRUE,"错误","正确")</f>
        <v>正确</v>
      </c>
      <c r="S383" s="123" t="str">
        <f>IF((IF(ISERROR(VLOOKUP(J383,注销!I:I,1,FALSE)),0,1)+IF(ISERROR(VLOOKUP(J383,注销!J:J,1,FALSE)),0,1))&gt;0,"注销","没有")</f>
        <v>没有</v>
      </c>
      <c r="T383" s="123" t="str">
        <f>IF((IF(ISERROR(VLOOKUP(J383,注销!I:I,1,FALSE)),0,1)+IF(ISERROR(VLOOKUP(J383,注销!J:J,1,FALSE)),0,1))&gt;0,"注销","没有")</f>
        <v>没有</v>
      </c>
      <c r="U383" s="10" t="str">
        <f>IF(IF(ISERROR(VLOOKUP(J383,J$1:J382,1,FALSE)),0,1)+IF(ISERROR(VLOOKUP(J383,K$1:K382,1,FALSE)),0,1),"已有","没有")</f>
        <v>没有</v>
      </c>
      <c r="W383" s="9"/>
      <c r="X383" s="9"/>
      <c r="Y383" s="9"/>
    </row>
    <row r="384" spans="1:25" s="7" customFormat="1">
      <c r="A384" s="126">
        <v>381</v>
      </c>
      <c r="B384" s="126" t="s">
        <v>484</v>
      </c>
      <c r="C384" s="56" t="s">
        <v>186</v>
      </c>
      <c r="D384" s="42" t="s">
        <v>479</v>
      </c>
      <c r="E384" s="126">
        <v>14</v>
      </c>
      <c r="F384" s="68">
        <v>41275</v>
      </c>
      <c r="G384" s="126" t="s">
        <v>744</v>
      </c>
      <c r="H384" s="68"/>
      <c r="I384" s="126" t="s">
        <v>497</v>
      </c>
      <c r="J384" s="137" t="str">
        <f t="shared" si="36"/>
        <v>厦航天津-深圳</v>
      </c>
      <c r="K384" s="124" t="str">
        <f t="shared" si="37"/>
        <v>厦航深圳-天津</v>
      </c>
      <c r="L384" s="167" t="str">
        <f t="shared" si="38"/>
        <v>天津</v>
      </c>
      <c r="M384" s="167" t="str">
        <f t="shared" si="39"/>
        <v>深圳</v>
      </c>
      <c r="N384" s="167" t="str">
        <f t="shared" si="40"/>
        <v/>
      </c>
      <c r="O384" s="167" t="str">
        <f t="shared" si="41"/>
        <v/>
      </c>
      <c r="P384" s="167" t="str">
        <f>IF(ISERROR(OR(IFERROR(VLOOKUP(B384,受限情况!$G$3:$G$30,1,FALSE),0),IFERROR(VLOOKUP(L384,受限情况!$A$3:$A$28,1,FALSE),0),IFERROR(VLOOKUP(M384,受限情况!$A$3:$A$28,1,FALSE),0),IFERROR(VLOOKUP(N384,受限情况!$A$3:$A$28,1,FALSE),0),IFERROR(VLOOKUP(O384,受限情况!$A$3:$A$28,1,FALSE),0))),"受限","不限")</f>
        <v>不限</v>
      </c>
      <c r="Q384" s="122" t="str">
        <f>IFERROR(IF(AND(H384&gt;=VLOOKUP(B384,受限情况!$G$3:$I$28,2,FALSE),H384&lt;=VLOOKUP(B384,受限情况!$G$3:$I$28,3,FALSE))=TRUE,"错误","正确"),"正确")</f>
        <v>正确</v>
      </c>
      <c r="R384" s="124" t="str">
        <f>IF(OR(IFERROR(AND(H384&gt;=VLOOKUP(L384,受限情况!$A$3:$C$28,2,FALSE),H384&lt;=VLOOKUP(L384,受限情况!$A$3:$C$28,3,FALSE)),0),IFERROR(AND(H384&gt;=VLOOKUP(M384,受限情况!$A$3:$C$28,2,FALSE),H384&lt;=VLOOKUP(M384,受限情况!$A$3:$C$28,3,FALSE)),0),IFERROR(AND(H384&gt;=VLOOKUP(N384,受限情况!$A$3:$C$28,2,FALSE),H384&lt;=VLOOKUP(N384,受限情况!$A$3:$C$28,3,FALSE)),0),IFERROR(AND(H384&gt;=VLOOKUP(O384,受限情况!$A$3:$C$28,2,FALSE),H384&lt;=VLOOKUP(O384,受限情况!$A$3:$C$28,3,FALSE)),0))=TRUE,"错误","正确")</f>
        <v>正确</v>
      </c>
      <c r="S384" s="123" t="str">
        <f>IF((IF(ISERROR(VLOOKUP(J384,注销!I:I,1,FALSE)),0,1)+IF(ISERROR(VLOOKUP(J384,注销!J:J,1,FALSE)),0,1))&gt;0,"注销","没有")</f>
        <v>没有</v>
      </c>
      <c r="T384" s="123" t="str">
        <f>IF((IF(ISERROR(VLOOKUP(J384,注销!I:I,1,FALSE)),0,1)+IF(ISERROR(VLOOKUP(J384,注销!J:J,1,FALSE)),0,1))&gt;0,"注销","没有")</f>
        <v>没有</v>
      </c>
      <c r="U384" s="10" t="str">
        <f>IF(IF(ISERROR(VLOOKUP(J384,J$1:J383,1,FALSE)),0,1)+IF(ISERROR(VLOOKUP(J384,K$1:K383,1,FALSE)),0,1),"已有","没有")</f>
        <v>已有</v>
      </c>
      <c r="W384" s="9"/>
      <c r="X384" s="9"/>
      <c r="Y384" s="9"/>
    </row>
    <row r="385" spans="1:25" s="7" customFormat="1">
      <c r="A385" s="126">
        <v>382</v>
      </c>
      <c r="B385" s="126" t="s">
        <v>1327</v>
      </c>
      <c r="C385" s="56" t="s">
        <v>528</v>
      </c>
      <c r="D385" s="42" t="s">
        <v>479</v>
      </c>
      <c r="E385" s="126">
        <v>14</v>
      </c>
      <c r="F385" s="68">
        <v>41275</v>
      </c>
      <c r="G385" s="126" t="s">
        <v>745</v>
      </c>
      <c r="H385" s="68"/>
      <c r="I385" s="126" t="s">
        <v>497</v>
      </c>
      <c r="J385" s="137" t="str">
        <f t="shared" si="36"/>
        <v>奥凯天津-烟台</v>
      </c>
      <c r="K385" s="124" t="str">
        <f t="shared" si="37"/>
        <v>奥凯烟台-天津</v>
      </c>
      <c r="L385" s="167" t="str">
        <f t="shared" si="38"/>
        <v>天津</v>
      </c>
      <c r="M385" s="167" t="str">
        <f t="shared" si="39"/>
        <v>烟台</v>
      </c>
      <c r="N385" s="167" t="str">
        <f t="shared" si="40"/>
        <v/>
      </c>
      <c r="O385" s="167" t="str">
        <f t="shared" si="41"/>
        <v/>
      </c>
      <c r="P385" s="167" t="str">
        <f>IF(ISERROR(OR(IFERROR(VLOOKUP(B385,受限情况!$G$3:$G$30,1,FALSE),0),IFERROR(VLOOKUP(L385,受限情况!$A$3:$A$28,1,FALSE),0),IFERROR(VLOOKUP(M385,受限情况!$A$3:$A$28,1,FALSE),0),IFERROR(VLOOKUP(N385,受限情况!$A$3:$A$28,1,FALSE),0),IFERROR(VLOOKUP(O385,受限情况!$A$3:$A$28,1,FALSE),0))),"受限","不限")</f>
        <v>不限</v>
      </c>
      <c r="Q385" s="122" t="str">
        <f>IFERROR(IF(AND(H385&gt;=VLOOKUP(B385,受限情况!$G$3:$I$28,2,FALSE),H385&lt;=VLOOKUP(B385,受限情况!$G$3:$I$28,3,FALSE))=TRUE,"错误","正确"),"正确")</f>
        <v>正确</v>
      </c>
      <c r="R385" s="124" t="str">
        <f>IF(OR(IFERROR(AND(H385&gt;=VLOOKUP(L385,受限情况!$A$3:$C$28,2,FALSE),H385&lt;=VLOOKUP(L385,受限情况!$A$3:$C$28,3,FALSE)),0),IFERROR(AND(H385&gt;=VLOOKUP(M385,受限情况!$A$3:$C$28,2,FALSE),H385&lt;=VLOOKUP(M385,受限情况!$A$3:$C$28,3,FALSE)),0),IFERROR(AND(H385&gt;=VLOOKUP(N385,受限情况!$A$3:$C$28,2,FALSE),H385&lt;=VLOOKUP(N385,受限情况!$A$3:$C$28,3,FALSE)),0),IFERROR(AND(H385&gt;=VLOOKUP(O385,受限情况!$A$3:$C$28,2,FALSE),H385&lt;=VLOOKUP(O385,受限情况!$A$3:$C$28,3,FALSE)),0))=TRUE,"错误","正确")</f>
        <v>正确</v>
      </c>
      <c r="S385" s="123" t="str">
        <f>IF((IF(ISERROR(VLOOKUP(J385,注销!I:I,1,FALSE)),0,1)+IF(ISERROR(VLOOKUP(J385,注销!J:J,1,FALSE)),0,1))&gt;0,"注销","没有")</f>
        <v>注销</v>
      </c>
      <c r="T385" s="123" t="str">
        <f>IF((IF(ISERROR(VLOOKUP(J385,注销!I:I,1,FALSE)),0,1)+IF(ISERROR(VLOOKUP(J385,注销!J:J,1,FALSE)),0,1))&gt;0,"注销","没有")</f>
        <v>注销</v>
      </c>
      <c r="U385" s="10" t="str">
        <f>IF(IF(ISERROR(VLOOKUP(J385,J$1:J384,1,FALSE)),0,1)+IF(ISERROR(VLOOKUP(J385,K$1:K384,1,FALSE)),0,1),"已有","没有")</f>
        <v>没有</v>
      </c>
      <c r="W385" s="9"/>
      <c r="X385" s="9"/>
      <c r="Y385" s="9"/>
    </row>
    <row r="386" spans="1:25" s="7" customFormat="1">
      <c r="A386" s="126">
        <v>383</v>
      </c>
      <c r="B386" s="30" t="s">
        <v>300</v>
      </c>
      <c r="C386" s="7" t="s">
        <v>84</v>
      </c>
      <c r="D386" s="42" t="s">
        <v>479</v>
      </c>
      <c r="E386" s="126">
        <v>1</v>
      </c>
      <c r="F386" s="67">
        <v>41292</v>
      </c>
      <c r="G386" s="126" t="s">
        <v>1212</v>
      </c>
      <c r="H386" s="68">
        <v>41289</v>
      </c>
      <c r="I386" s="126" t="s">
        <v>480</v>
      </c>
      <c r="J386" s="137" t="str">
        <f t="shared" si="36"/>
        <v>邮航石家庄-郑州</v>
      </c>
      <c r="K386" s="124" t="str">
        <f t="shared" si="37"/>
        <v>邮航郑州-石家庄</v>
      </c>
      <c r="L386" s="167" t="str">
        <f t="shared" si="38"/>
        <v>石家庄</v>
      </c>
      <c r="M386" s="167" t="str">
        <f t="shared" si="39"/>
        <v>郑州</v>
      </c>
      <c r="N386" s="167" t="str">
        <f t="shared" si="40"/>
        <v/>
      </c>
      <c r="O386" s="167" t="str">
        <f t="shared" si="41"/>
        <v/>
      </c>
      <c r="P386" s="167" t="str">
        <f>IF(ISERROR(OR(IFERROR(VLOOKUP(B386,受限情况!$G$3:$G$30,1,FALSE),0),IFERROR(VLOOKUP(L386,受限情况!$A$3:$A$28,1,FALSE),0),IFERROR(VLOOKUP(M386,受限情况!$A$3:$A$28,1,FALSE),0),IFERROR(VLOOKUP(N386,受限情况!$A$3:$A$28,1,FALSE),0),IFERROR(VLOOKUP(O386,受限情况!$A$3:$A$28,1,FALSE),0))),"受限","不限")</f>
        <v>不限</v>
      </c>
      <c r="Q386" s="122" t="str">
        <f>IFERROR(IF(AND(H386&gt;=VLOOKUP(B386,受限情况!$G$3:$I$28,2,FALSE),H386&lt;=VLOOKUP(B386,受限情况!$G$3:$I$28,3,FALSE))=TRUE,"错误","正确"),"正确")</f>
        <v>正确</v>
      </c>
      <c r="R386" s="124" t="str">
        <f>IF(OR(IFERROR(AND(H386&gt;=VLOOKUP(L386,受限情况!$A$3:$C$28,2,FALSE),H386&lt;=VLOOKUP(L386,受限情况!$A$3:$C$28,3,FALSE)),0),IFERROR(AND(H386&gt;=VLOOKUP(M386,受限情况!$A$3:$C$28,2,FALSE),H386&lt;=VLOOKUP(M386,受限情况!$A$3:$C$28,3,FALSE)),0),IFERROR(AND(H386&gt;=VLOOKUP(N386,受限情况!$A$3:$C$28,2,FALSE),H386&lt;=VLOOKUP(N386,受限情况!$A$3:$C$28,3,FALSE)),0),IFERROR(AND(H386&gt;=VLOOKUP(O386,受限情况!$A$3:$C$28,2,FALSE),H386&lt;=VLOOKUP(O386,受限情况!$A$3:$C$28,3,FALSE)),0))=TRUE,"错误","正确")</f>
        <v>正确</v>
      </c>
      <c r="S386" s="123" t="str">
        <f>IF((IF(ISERROR(VLOOKUP(J386,注销!I:I,1,FALSE)),0,1)+IF(ISERROR(VLOOKUP(J386,注销!J:J,1,FALSE)),0,1))&gt;0,"注销","没有")</f>
        <v>没有</v>
      </c>
      <c r="T386" s="123" t="str">
        <f>IF((IF(ISERROR(VLOOKUP(J386,注销!I:I,1,FALSE)),0,1)+IF(ISERROR(VLOOKUP(J386,注销!J:J,1,FALSE)),0,1))&gt;0,"注销","没有")</f>
        <v>没有</v>
      </c>
      <c r="U386" s="10" t="str">
        <f>IF(IF(ISERROR(VLOOKUP(J386,J$1:J385,1,FALSE)),0,1)+IF(ISERROR(VLOOKUP(J386,K$1:K385,1,FALSE)),0,1),"已有","没有")</f>
        <v>没有</v>
      </c>
      <c r="W386" s="9"/>
      <c r="X386" s="9"/>
      <c r="Y386" s="9"/>
    </row>
    <row r="387" spans="1:25" s="7" customFormat="1">
      <c r="A387" s="126">
        <v>384</v>
      </c>
      <c r="B387" s="30" t="s">
        <v>894</v>
      </c>
      <c r="C387" s="91" t="s">
        <v>1372</v>
      </c>
      <c r="D387" s="42" t="s">
        <v>479</v>
      </c>
      <c r="E387" s="126">
        <v>14</v>
      </c>
      <c r="F387" s="68">
        <v>41300</v>
      </c>
      <c r="G387" s="126" t="s">
        <v>1213</v>
      </c>
      <c r="H387" s="68">
        <v>41289</v>
      </c>
      <c r="I387" s="126" t="s">
        <v>480</v>
      </c>
      <c r="J387" s="137" t="str">
        <f t="shared" si="36"/>
        <v>邮航天津-南京</v>
      </c>
      <c r="K387" s="124" t="str">
        <f t="shared" si="37"/>
        <v>邮航南京-天津</v>
      </c>
      <c r="L387" s="167" t="str">
        <f t="shared" si="38"/>
        <v>天津</v>
      </c>
      <c r="M387" s="167" t="str">
        <f t="shared" si="39"/>
        <v>南京</v>
      </c>
      <c r="N387" s="167" t="str">
        <f t="shared" si="40"/>
        <v/>
      </c>
      <c r="O387" s="167" t="str">
        <f t="shared" si="41"/>
        <v/>
      </c>
      <c r="P387" s="167" t="str">
        <f>IF(ISERROR(OR(IFERROR(VLOOKUP(B387,受限情况!$G$3:$G$30,1,FALSE),0),IFERROR(VLOOKUP(L387,受限情况!$A$3:$A$28,1,FALSE),0),IFERROR(VLOOKUP(M387,受限情况!$A$3:$A$28,1,FALSE),0),IFERROR(VLOOKUP(N387,受限情况!$A$3:$A$28,1,FALSE),0),IFERROR(VLOOKUP(O387,受限情况!$A$3:$A$28,1,FALSE),0))),"受限","不限")</f>
        <v>不限</v>
      </c>
      <c r="Q387" s="122" t="str">
        <f>IFERROR(IF(AND(H387&gt;=VLOOKUP(B387,受限情况!$G$3:$I$28,2,FALSE),H387&lt;=VLOOKUP(B387,受限情况!$G$3:$I$28,3,FALSE))=TRUE,"错误","正确"),"正确")</f>
        <v>正确</v>
      </c>
      <c r="R387" s="124" t="str">
        <f>IF(OR(IFERROR(AND(H387&gt;=VLOOKUP(L387,受限情况!$A$3:$C$28,2,FALSE),H387&lt;=VLOOKUP(L387,受限情况!$A$3:$C$28,3,FALSE)),0),IFERROR(AND(H387&gt;=VLOOKUP(M387,受限情况!$A$3:$C$28,2,FALSE),H387&lt;=VLOOKUP(M387,受限情况!$A$3:$C$28,3,FALSE)),0),IFERROR(AND(H387&gt;=VLOOKUP(N387,受限情况!$A$3:$C$28,2,FALSE),H387&lt;=VLOOKUP(N387,受限情况!$A$3:$C$28,3,FALSE)),0),IFERROR(AND(H387&gt;=VLOOKUP(O387,受限情况!$A$3:$C$28,2,FALSE),H387&lt;=VLOOKUP(O387,受限情况!$A$3:$C$28,3,FALSE)),0))=TRUE,"错误","正确")</f>
        <v>正确</v>
      </c>
      <c r="S387" s="123" t="str">
        <f>IF((IF(ISERROR(VLOOKUP(J387,注销!I:I,1,FALSE)),0,1)+IF(ISERROR(VLOOKUP(J387,注销!J:J,1,FALSE)),0,1))&gt;0,"注销","没有")</f>
        <v>没有</v>
      </c>
      <c r="T387" s="123" t="str">
        <f>IF((IF(ISERROR(VLOOKUP(J387,注销!I:I,1,FALSE)),0,1)+IF(ISERROR(VLOOKUP(J387,注销!J:J,1,FALSE)),0,1))&gt;0,"注销","没有")</f>
        <v>没有</v>
      </c>
      <c r="U387" s="10" t="str">
        <f>IF(IF(ISERROR(VLOOKUP(J387,J$1:J386,1,FALSE)),0,1)+IF(ISERROR(VLOOKUP(J387,K$1:K386,1,FALSE)),0,1),"已有","没有")</f>
        <v>没有</v>
      </c>
      <c r="W387" s="9"/>
      <c r="X387" s="9"/>
      <c r="Y387" s="9"/>
    </row>
    <row r="388" spans="1:25" s="7" customFormat="1">
      <c r="A388" s="126">
        <v>385</v>
      </c>
      <c r="B388" s="126" t="s">
        <v>1324</v>
      </c>
      <c r="C388" s="56" t="s">
        <v>226</v>
      </c>
      <c r="D388" s="42" t="s">
        <v>479</v>
      </c>
      <c r="E388" s="126">
        <v>4</v>
      </c>
      <c r="F388" s="68">
        <v>41299</v>
      </c>
      <c r="G388" s="126" t="s">
        <v>746</v>
      </c>
      <c r="H388" s="68"/>
      <c r="I388" s="126" t="s">
        <v>501</v>
      </c>
      <c r="J388" s="137" t="str">
        <f t="shared" ref="J388:J451" si="42">B388&amp;C388</f>
        <v>天津呼和浩特-长春</v>
      </c>
      <c r="K388" s="124" t="str">
        <f t="shared" ref="K388:K451" si="43">B388&amp;O388&amp;IF(O388="",,"-")&amp;N388&amp;IF(N388="",,"-")&amp;M388&amp;IF(M388="",,"-")&amp;L388</f>
        <v>天津长春-呼和浩特</v>
      </c>
      <c r="L388" s="167" t="str">
        <f t="shared" ref="L388:L451" si="44">TRIM(MID(SUBSTITUTE($C388,"-",REPT(" ",50)),COLUMN(A388)*50-49,50))</f>
        <v>呼和浩特</v>
      </c>
      <c r="M388" s="167" t="str">
        <f t="shared" ref="M388:M451" si="45">TRIM(MID(SUBSTITUTE($C388,"-",REPT(" ",50)),COLUMN(B388)*50-49,50))</f>
        <v>长春</v>
      </c>
      <c r="N388" s="167" t="str">
        <f t="shared" ref="N388:N451" si="46">TRIM(MID(SUBSTITUTE($C388,"-",REPT(" ",50)),COLUMN(C388)*50-49,50))</f>
        <v/>
      </c>
      <c r="O388" s="167" t="str">
        <f t="shared" ref="O388:O451" si="47">TRIM(MID(SUBSTITUTE($C388,"-",REPT(" ",50)),COLUMN(D388)*50-49,50))</f>
        <v/>
      </c>
      <c r="P388" s="167" t="str">
        <f>IF(ISERROR(OR(IFERROR(VLOOKUP(B388,受限情况!$G$3:$G$30,1,FALSE),0),IFERROR(VLOOKUP(L388,受限情况!$A$3:$A$28,1,FALSE),0),IFERROR(VLOOKUP(M388,受限情况!$A$3:$A$28,1,FALSE),0),IFERROR(VLOOKUP(N388,受限情况!$A$3:$A$28,1,FALSE),0),IFERROR(VLOOKUP(O388,受限情况!$A$3:$A$28,1,FALSE),0))),"受限","不限")</f>
        <v>不限</v>
      </c>
      <c r="Q388" s="122" t="str">
        <f>IFERROR(IF(AND(H388&gt;=VLOOKUP(B388,受限情况!$G$3:$I$28,2,FALSE),H388&lt;=VLOOKUP(B388,受限情况!$G$3:$I$28,3,FALSE))=TRUE,"错误","正确"),"正确")</f>
        <v>正确</v>
      </c>
      <c r="R388" s="124" t="str">
        <f>IF(OR(IFERROR(AND(H388&gt;=VLOOKUP(L388,受限情况!$A$3:$C$28,2,FALSE),H388&lt;=VLOOKUP(L388,受限情况!$A$3:$C$28,3,FALSE)),0),IFERROR(AND(H388&gt;=VLOOKUP(M388,受限情况!$A$3:$C$28,2,FALSE),H388&lt;=VLOOKUP(M388,受限情况!$A$3:$C$28,3,FALSE)),0),IFERROR(AND(H388&gt;=VLOOKUP(N388,受限情况!$A$3:$C$28,2,FALSE),H388&lt;=VLOOKUP(N388,受限情况!$A$3:$C$28,3,FALSE)),0),IFERROR(AND(H388&gt;=VLOOKUP(O388,受限情况!$A$3:$C$28,2,FALSE),H388&lt;=VLOOKUP(O388,受限情况!$A$3:$C$28,3,FALSE)),0))=TRUE,"错误","正确")</f>
        <v>正确</v>
      </c>
      <c r="S388" s="123" t="str">
        <f>IF((IF(ISERROR(VLOOKUP(J388,注销!I:I,1,FALSE)),0,1)+IF(ISERROR(VLOOKUP(J388,注销!J:J,1,FALSE)),0,1))&gt;0,"注销","没有")</f>
        <v>没有</v>
      </c>
      <c r="T388" s="123" t="str">
        <f>IF((IF(ISERROR(VLOOKUP(J388,注销!I:I,1,FALSE)),0,1)+IF(ISERROR(VLOOKUP(J388,注销!J:J,1,FALSE)),0,1))&gt;0,"注销","没有")</f>
        <v>没有</v>
      </c>
      <c r="U388" s="10" t="str">
        <f>IF(IF(ISERROR(VLOOKUP(J388,J$1:J387,1,FALSE)),0,1)+IF(ISERROR(VLOOKUP(J388,K$1:K387,1,FALSE)),0,1),"已有","没有")</f>
        <v>没有</v>
      </c>
      <c r="W388" s="9"/>
      <c r="X388" s="9"/>
      <c r="Y388" s="9"/>
    </row>
    <row r="389" spans="1:25" s="7" customFormat="1">
      <c r="A389" s="126">
        <v>386</v>
      </c>
      <c r="B389" s="126" t="s">
        <v>1324</v>
      </c>
      <c r="C389" s="56" t="s">
        <v>561</v>
      </c>
      <c r="D389" s="42" t="s">
        <v>479</v>
      </c>
      <c r="E389" s="126">
        <v>6</v>
      </c>
      <c r="F389" s="68">
        <v>41299</v>
      </c>
      <c r="G389" s="126" t="s">
        <v>746</v>
      </c>
      <c r="H389" s="68"/>
      <c r="I389" s="126"/>
      <c r="J389" s="137" t="str">
        <f t="shared" si="42"/>
        <v>天津天津-沈阳-延吉</v>
      </c>
      <c r="K389" s="124" t="str">
        <f t="shared" si="43"/>
        <v>天津延吉-沈阳-天津</v>
      </c>
      <c r="L389" s="167" t="str">
        <f t="shared" si="44"/>
        <v>天津</v>
      </c>
      <c r="M389" s="167" t="str">
        <f t="shared" si="45"/>
        <v>沈阳</v>
      </c>
      <c r="N389" s="167" t="str">
        <f t="shared" si="46"/>
        <v>延吉</v>
      </c>
      <c r="O389" s="167" t="str">
        <f t="shared" si="47"/>
        <v/>
      </c>
      <c r="P389" s="167" t="str">
        <f>IF(ISERROR(OR(IFERROR(VLOOKUP(B389,受限情况!$G$3:$G$30,1,FALSE),0),IFERROR(VLOOKUP(L389,受限情况!$A$3:$A$28,1,FALSE),0),IFERROR(VLOOKUP(M389,受限情况!$A$3:$A$28,1,FALSE),0),IFERROR(VLOOKUP(N389,受限情况!$A$3:$A$28,1,FALSE),0),IFERROR(VLOOKUP(O389,受限情况!$A$3:$A$28,1,FALSE),0))),"受限","不限")</f>
        <v>不限</v>
      </c>
      <c r="Q389" s="122" t="str">
        <f>IFERROR(IF(AND(H389&gt;=VLOOKUP(B389,受限情况!$G$3:$I$28,2,FALSE),H389&lt;=VLOOKUP(B389,受限情况!$G$3:$I$28,3,FALSE))=TRUE,"错误","正确"),"正确")</f>
        <v>正确</v>
      </c>
      <c r="R389" s="124" t="str">
        <f>IF(OR(IFERROR(AND(H389&gt;=VLOOKUP(L389,受限情况!$A$3:$C$28,2,FALSE),H389&lt;=VLOOKUP(L389,受限情况!$A$3:$C$28,3,FALSE)),0),IFERROR(AND(H389&gt;=VLOOKUP(M389,受限情况!$A$3:$C$28,2,FALSE),H389&lt;=VLOOKUP(M389,受限情况!$A$3:$C$28,3,FALSE)),0),IFERROR(AND(H389&gt;=VLOOKUP(N389,受限情况!$A$3:$C$28,2,FALSE),H389&lt;=VLOOKUP(N389,受限情况!$A$3:$C$28,3,FALSE)),0),IFERROR(AND(H389&gt;=VLOOKUP(O389,受限情况!$A$3:$C$28,2,FALSE),H389&lt;=VLOOKUP(O389,受限情况!$A$3:$C$28,3,FALSE)),0))=TRUE,"错误","正确")</f>
        <v>正确</v>
      </c>
      <c r="S389" s="123" t="str">
        <f>IF((IF(ISERROR(VLOOKUP(J389,注销!I:I,1,FALSE)),0,1)+IF(ISERROR(VLOOKUP(J389,注销!J:J,1,FALSE)),0,1))&gt;0,"注销","没有")</f>
        <v>注销</v>
      </c>
      <c r="T389" s="123" t="str">
        <f>IF((IF(ISERROR(VLOOKUP(J389,注销!I:I,1,FALSE)),0,1)+IF(ISERROR(VLOOKUP(J389,注销!J:J,1,FALSE)),0,1))&gt;0,"注销","没有")</f>
        <v>注销</v>
      </c>
      <c r="U389" s="10" t="str">
        <f>IF(IF(ISERROR(VLOOKUP(J389,J$1:J388,1,FALSE)),0,1)+IF(ISERROR(VLOOKUP(J389,K$1:K388,1,FALSE)),0,1),"已有","没有")</f>
        <v>没有</v>
      </c>
      <c r="W389" s="9"/>
      <c r="X389" s="9"/>
      <c r="Y389" s="9"/>
    </row>
    <row r="390" spans="1:25" s="7" customFormat="1">
      <c r="A390" s="126">
        <v>387</v>
      </c>
      <c r="B390" s="126" t="s">
        <v>486</v>
      </c>
      <c r="C390" s="56" t="s">
        <v>66</v>
      </c>
      <c r="D390" s="42" t="s">
        <v>479</v>
      </c>
      <c r="E390" s="126">
        <v>14</v>
      </c>
      <c r="F390" s="68">
        <v>41289</v>
      </c>
      <c r="G390" s="126" t="s">
        <v>747</v>
      </c>
      <c r="H390" s="68"/>
      <c r="I390" s="126" t="s">
        <v>502</v>
      </c>
      <c r="J390" s="137" t="str">
        <f t="shared" si="42"/>
        <v>中联航石家庄-昆明</v>
      </c>
      <c r="K390" s="124" t="str">
        <f t="shared" si="43"/>
        <v>中联航昆明-石家庄</v>
      </c>
      <c r="L390" s="167" t="str">
        <f t="shared" si="44"/>
        <v>石家庄</v>
      </c>
      <c r="M390" s="167" t="str">
        <f t="shared" si="45"/>
        <v>昆明</v>
      </c>
      <c r="N390" s="167" t="str">
        <f t="shared" si="46"/>
        <v/>
      </c>
      <c r="O390" s="167" t="str">
        <f t="shared" si="47"/>
        <v/>
      </c>
      <c r="P390" s="167" t="str">
        <f>IF(ISERROR(OR(IFERROR(VLOOKUP(B390,受限情况!$G$3:$G$30,1,FALSE),0),IFERROR(VLOOKUP(L390,受限情况!$A$3:$A$28,1,FALSE),0),IFERROR(VLOOKUP(M390,受限情况!$A$3:$A$28,1,FALSE),0),IFERROR(VLOOKUP(N390,受限情况!$A$3:$A$28,1,FALSE),0),IFERROR(VLOOKUP(O390,受限情况!$A$3:$A$28,1,FALSE),0))),"受限","不限")</f>
        <v>不限</v>
      </c>
      <c r="Q390" s="122" t="str">
        <f>IFERROR(IF(AND(H390&gt;=VLOOKUP(B390,受限情况!$G$3:$I$28,2,FALSE),H390&lt;=VLOOKUP(B390,受限情况!$G$3:$I$28,3,FALSE))=TRUE,"错误","正确"),"正确")</f>
        <v>正确</v>
      </c>
      <c r="R390" s="124" t="str">
        <f>IF(OR(IFERROR(AND(H390&gt;=VLOOKUP(L390,受限情况!$A$3:$C$28,2,FALSE),H390&lt;=VLOOKUP(L390,受限情况!$A$3:$C$28,3,FALSE)),0),IFERROR(AND(H390&gt;=VLOOKUP(M390,受限情况!$A$3:$C$28,2,FALSE),H390&lt;=VLOOKUP(M390,受限情况!$A$3:$C$28,3,FALSE)),0),IFERROR(AND(H390&gt;=VLOOKUP(N390,受限情况!$A$3:$C$28,2,FALSE),H390&lt;=VLOOKUP(N390,受限情况!$A$3:$C$28,3,FALSE)),0),IFERROR(AND(H390&gt;=VLOOKUP(O390,受限情况!$A$3:$C$28,2,FALSE),H390&lt;=VLOOKUP(O390,受限情况!$A$3:$C$28,3,FALSE)),0))=TRUE,"错误","正确")</f>
        <v>正确</v>
      </c>
      <c r="S390" s="123" t="str">
        <f>IF((IF(ISERROR(VLOOKUP(J390,注销!I:I,1,FALSE)),0,1)+IF(ISERROR(VLOOKUP(J390,注销!J:J,1,FALSE)),0,1))&gt;0,"注销","没有")</f>
        <v>没有</v>
      </c>
      <c r="T390" s="123" t="str">
        <f>IF((IF(ISERROR(VLOOKUP(J390,注销!I:I,1,FALSE)),0,1)+IF(ISERROR(VLOOKUP(J390,注销!J:J,1,FALSE)),0,1))&gt;0,"注销","没有")</f>
        <v>没有</v>
      </c>
      <c r="U390" s="10" t="str">
        <f>IF(IF(ISERROR(VLOOKUP(J390,J$1:J389,1,FALSE)),0,1)+IF(ISERROR(VLOOKUP(J390,K$1:K389,1,FALSE)),0,1),"已有","没有")</f>
        <v>没有</v>
      </c>
      <c r="W390" s="9"/>
      <c r="X390" s="9"/>
      <c r="Y390" s="9"/>
    </row>
    <row r="391" spans="1:25" s="7" customFormat="1">
      <c r="A391" s="126">
        <v>388</v>
      </c>
      <c r="B391" s="126" t="s">
        <v>486</v>
      </c>
      <c r="C391" s="56" t="s">
        <v>263</v>
      </c>
      <c r="D391" s="42" t="s">
        <v>479</v>
      </c>
      <c r="E391" s="126">
        <v>28</v>
      </c>
      <c r="F391" s="68">
        <v>41289</v>
      </c>
      <c r="G391" s="126" t="s">
        <v>747</v>
      </c>
      <c r="H391" s="68"/>
      <c r="I391" s="126"/>
      <c r="J391" s="137" t="str">
        <f t="shared" si="42"/>
        <v>中联航石家庄-成都</v>
      </c>
      <c r="K391" s="124" t="str">
        <f t="shared" si="43"/>
        <v>中联航成都-石家庄</v>
      </c>
      <c r="L391" s="167" t="str">
        <f t="shared" si="44"/>
        <v>石家庄</v>
      </c>
      <c r="M391" s="167" t="str">
        <f t="shared" si="45"/>
        <v>成都</v>
      </c>
      <c r="N391" s="167" t="str">
        <f t="shared" si="46"/>
        <v/>
      </c>
      <c r="O391" s="167" t="str">
        <f t="shared" si="47"/>
        <v/>
      </c>
      <c r="P391" s="167" t="str">
        <f>IF(ISERROR(OR(IFERROR(VLOOKUP(B391,受限情况!$G$3:$G$30,1,FALSE),0),IFERROR(VLOOKUP(L391,受限情况!$A$3:$A$28,1,FALSE),0),IFERROR(VLOOKUP(M391,受限情况!$A$3:$A$28,1,FALSE),0),IFERROR(VLOOKUP(N391,受限情况!$A$3:$A$28,1,FALSE),0),IFERROR(VLOOKUP(O391,受限情况!$A$3:$A$28,1,FALSE),0))),"受限","不限")</f>
        <v>不限</v>
      </c>
      <c r="Q391" s="122" t="str">
        <f>IFERROR(IF(AND(H391&gt;=VLOOKUP(B391,受限情况!$G$3:$I$28,2,FALSE),H391&lt;=VLOOKUP(B391,受限情况!$G$3:$I$28,3,FALSE))=TRUE,"错误","正确"),"正确")</f>
        <v>正确</v>
      </c>
      <c r="R391" s="124" t="str">
        <f>IF(OR(IFERROR(AND(H391&gt;=VLOOKUP(L391,受限情况!$A$3:$C$28,2,FALSE),H391&lt;=VLOOKUP(L391,受限情况!$A$3:$C$28,3,FALSE)),0),IFERROR(AND(H391&gt;=VLOOKUP(M391,受限情况!$A$3:$C$28,2,FALSE),H391&lt;=VLOOKUP(M391,受限情况!$A$3:$C$28,3,FALSE)),0),IFERROR(AND(H391&gt;=VLOOKUP(N391,受限情况!$A$3:$C$28,2,FALSE),H391&lt;=VLOOKUP(N391,受限情况!$A$3:$C$28,3,FALSE)),0),IFERROR(AND(H391&gt;=VLOOKUP(O391,受限情况!$A$3:$C$28,2,FALSE),H391&lt;=VLOOKUP(O391,受限情况!$A$3:$C$28,3,FALSE)),0))=TRUE,"错误","正确")</f>
        <v>正确</v>
      </c>
      <c r="S391" s="123" t="str">
        <f>IF((IF(ISERROR(VLOOKUP(J391,注销!I:I,1,FALSE)),0,1)+IF(ISERROR(VLOOKUP(J391,注销!J:J,1,FALSE)),0,1))&gt;0,"注销","没有")</f>
        <v>注销</v>
      </c>
      <c r="T391" s="123" t="str">
        <f>IF((IF(ISERROR(VLOOKUP(J391,注销!I:I,1,FALSE)),0,1)+IF(ISERROR(VLOOKUP(J391,注销!J:J,1,FALSE)),0,1))&gt;0,"注销","没有")</f>
        <v>注销</v>
      </c>
      <c r="U391" s="10" t="str">
        <f>IF(IF(ISERROR(VLOOKUP(J391,J$1:J390,1,FALSE)),0,1)+IF(ISERROR(VLOOKUP(J391,K$1:K390,1,FALSE)),0,1),"已有","没有")</f>
        <v>没有</v>
      </c>
      <c r="W391" s="9"/>
      <c r="X391" s="9"/>
      <c r="Y391" s="9"/>
    </row>
    <row r="392" spans="1:25" s="7" customFormat="1">
      <c r="A392" s="126">
        <v>389</v>
      </c>
      <c r="B392" s="126" t="s">
        <v>486</v>
      </c>
      <c r="C392" s="56" t="s">
        <v>1136</v>
      </c>
      <c r="D392" s="42" t="s">
        <v>479</v>
      </c>
      <c r="E392" s="126">
        <v>14</v>
      </c>
      <c r="F392" s="68">
        <v>41289</v>
      </c>
      <c r="G392" s="126" t="s">
        <v>747</v>
      </c>
      <c r="H392" s="68"/>
      <c r="I392" s="126"/>
      <c r="J392" s="137" t="str">
        <f t="shared" si="42"/>
        <v>中联航石家庄-重庆-昆明</v>
      </c>
      <c r="K392" s="124" t="str">
        <f t="shared" si="43"/>
        <v>中联航昆明-重庆-石家庄</v>
      </c>
      <c r="L392" s="167" t="str">
        <f t="shared" si="44"/>
        <v>石家庄</v>
      </c>
      <c r="M392" s="167" t="str">
        <f t="shared" si="45"/>
        <v>重庆</v>
      </c>
      <c r="N392" s="167" t="str">
        <f t="shared" si="46"/>
        <v>昆明</v>
      </c>
      <c r="O392" s="167" t="str">
        <f t="shared" si="47"/>
        <v/>
      </c>
      <c r="P392" s="167" t="str">
        <f>IF(ISERROR(OR(IFERROR(VLOOKUP(B392,受限情况!$G$3:$G$30,1,FALSE),0),IFERROR(VLOOKUP(L392,受限情况!$A$3:$A$28,1,FALSE),0),IFERROR(VLOOKUP(M392,受限情况!$A$3:$A$28,1,FALSE),0),IFERROR(VLOOKUP(N392,受限情况!$A$3:$A$28,1,FALSE),0),IFERROR(VLOOKUP(O392,受限情况!$A$3:$A$28,1,FALSE),0))),"受限","不限")</f>
        <v>不限</v>
      </c>
      <c r="Q392" s="122" t="str">
        <f>IFERROR(IF(AND(H392&gt;=VLOOKUP(B392,受限情况!$G$3:$I$28,2,FALSE),H392&lt;=VLOOKUP(B392,受限情况!$G$3:$I$28,3,FALSE))=TRUE,"错误","正确"),"正确")</f>
        <v>正确</v>
      </c>
      <c r="R392" s="124" t="str">
        <f>IF(OR(IFERROR(AND(H392&gt;=VLOOKUP(L392,受限情况!$A$3:$C$28,2,FALSE),H392&lt;=VLOOKUP(L392,受限情况!$A$3:$C$28,3,FALSE)),0),IFERROR(AND(H392&gt;=VLOOKUP(M392,受限情况!$A$3:$C$28,2,FALSE),H392&lt;=VLOOKUP(M392,受限情况!$A$3:$C$28,3,FALSE)),0),IFERROR(AND(H392&gt;=VLOOKUP(N392,受限情况!$A$3:$C$28,2,FALSE),H392&lt;=VLOOKUP(N392,受限情况!$A$3:$C$28,3,FALSE)),0),IFERROR(AND(H392&gt;=VLOOKUP(O392,受限情况!$A$3:$C$28,2,FALSE),H392&lt;=VLOOKUP(O392,受限情况!$A$3:$C$28,3,FALSE)),0))=TRUE,"错误","正确")</f>
        <v>正确</v>
      </c>
      <c r="S392" s="123" t="str">
        <f>IF((IF(ISERROR(VLOOKUP(J392,注销!I:I,1,FALSE)),0,1)+IF(ISERROR(VLOOKUP(J392,注销!J:J,1,FALSE)),0,1))&gt;0,"注销","没有")</f>
        <v>没有</v>
      </c>
      <c r="T392" s="123" t="str">
        <f>IF((IF(ISERROR(VLOOKUP(J392,注销!I:I,1,FALSE)),0,1)+IF(ISERROR(VLOOKUP(J392,注销!J:J,1,FALSE)),0,1))&gt;0,"注销","没有")</f>
        <v>没有</v>
      </c>
      <c r="U392" s="10" t="str">
        <f>IF(IF(ISERROR(VLOOKUP(J392,J$1:J391,1,FALSE)),0,1)+IF(ISERROR(VLOOKUP(J392,K$1:K391,1,FALSE)),0,1),"已有","没有")</f>
        <v>没有</v>
      </c>
      <c r="W392" s="9"/>
      <c r="X392" s="9"/>
      <c r="Y392" s="9"/>
    </row>
    <row r="393" spans="1:25" s="7" customFormat="1">
      <c r="A393" s="126">
        <v>390</v>
      </c>
      <c r="B393" s="126" t="s">
        <v>486</v>
      </c>
      <c r="C393" s="56" t="s">
        <v>96</v>
      </c>
      <c r="D393" s="42" t="s">
        <v>479</v>
      </c>
      <c r="E393" s="126">
        <v>14</v>
      </c>
      <c r="F393" s="68">
        <v>41289</v>
      </c>
      <c r="G393" s="126" t="s">
        <v>747</v>
      </c>
      <c r="H393" s="68"/>
      <c r="I393" s="126"/>
      <c r="J393" s="137" t="str">
        <f t="shared" si="42"/>
        <v>中联航石家庄-西安-贵阳</v>
      </c>
      <c r="K393" s="124" t="str">
        <f t="shared" si="43"/>
        <v>中联航贵阳-西安-石家庄</v>
      </c>
      <c r="L393" s="167" t="str">
        <f t="shared" si="44"/>
        <v>石家庄</v>
      </c>
      <c r="M393" s="167" t="str">
        <f t="shared" si="45"/>
        <v>西安</v>
      </c>
      <c r="N393" s="167" t="str">
        <f t="shared" si="46"/>
        <v>贵阳</v>
      </c>
      <c r="O393" s="167" t="str">
        <f t="shared" si="47"/>
        <v/>
      </c>
      <c r="P393" s="167" t="str">
        <f>IF(ISERROR(OR(IFERROR(VLOOKUP(B393,受限情况!$G$3:$G$30,1,FALSE),0),IFERROR(VLOOKUP(L393,受限情况!$A$3:$A$28,1,FALSE),0),IFERROR(VLOOKUP(M393,受限情况!$A$3:$A$28,1,FALSE),0),IFERROR(VLOOKUP(N393,受限情况!$A$3:$A$28,1,FALSE),0),IFERROR(VLOOKUP(O393,受限情况!$A$3:$A$28,1,FALSE),0))),"受限","不限")</f>
        <v>不限</v>
      </c>
      <c r="Q393" s="122" t="str">
        <f>IFERROR(IF(AND(H393&gt;=VLOOKUP(B393,受限情况!$G$3:$I$28,2,FALSE),H393&lt;=VLOOKUP(B393,受限情况!$G$3:$I$28,3,FALSE))=TRUE,"错误","正确"),"正确")</f>
        <v>正确</v>
      </c>
      <c r="R393" s="124" t="str">
        <f>IF(OR(IFERROR(AND(H393&gt;=VLOOKUP(L393,受限情况!$A$3:$C$28,2,FALSE),H393&lt;=VLOOKUP(L393,受限情况!$A$3:$C$28,3,FALSE)),0),IFERROR(AND(H393&gt;=VLOOKUP(M393,受限情况!$A$3:$C$28,2,FALSE),H393&lt;=VLOOKUP(M393,受限情况!$A$3:$C$28,3,FALSE)),0),IFERROR(AND(H393&gt;=VLOOKUP(N393,受限情况!$A$3:$C$28,2,FALSE),H393&lt;=VLOOKUP(N393,受限情况!$A$3:$C$28,3,FALSE)),0),IFERROR(AND(H393&gt;=VLOOKUP(O393,受限情况!$A$3:$C$28,2,FALSE),H393&lt;=VLOOKUP(O393,受限情况!$A$3:$C$28,3,FALSE)),0))=TRUE,"错误","正确")</f>
        <v>正确</v>
      </c>
      <c r="S393" s="123" t="str">
        <f>IF((IF(ISERROR(VLOOKUP(J393,注销!I:I,1,FALSE)),0,1)+IF(ISERROR(VLOOKUP(J393,注销!J:J,1,FALSE)),0,1))&gt;0,"注销","没有")</f>
        <v>没有</v>
      </c>
      <c r="T393" s="123" t="str">
        <f>IF((IF(ISERROR(VLOOKUP(J393,注销!I:I,1,FALSE)),0,1)+IF(ISERROR(VLOOKUP(J393,注销!J:J,1,FALSE)),0,1))&gt;0,"注销","没有")</f>
        <v>没有</v>
      </c>
      <c r="U393" s="10" t="str">
        <f>IF(IF(ISERROR(VLOOKUP(J393,J$1:J392,1,FALSE)),0,1)+IF(ISERROR(VLOOKUP(J393,K$1:K392,1,FALSE)),0,1),"已有","没有")</f>
        <v>没有</v>
      </c>
      <c r="W393" s="9"/>
      <c r="X393" s="9"/>
      <c r="Y393" s="9"/>
    </row>
    <row r="394" spans="1:25" s="35" customFormat="1">
      <c r="A394" s="126">
        <v>391</v>
      </c>
      <c r="B394" s="126" t="s">
        <v>482</v>
      </c>
      <c r="C394" s="56" t="s">
        <v>1137</v>
      </c>
      <c r="D394" s="42" t="s">
        <v>479</v>
      </c>
      <c r="E394" s="126">
        <v>14</v>
      </c>
      <c r="F394" s="68">
        <v>41294</v>
      </c>
      <c r="G394" s="126" t="s">
        <v>748</v>
      </c>
      <c r="H394" s="68">
        <v>41285</v>
      </c>
      <c r="I394" s="126" t="s">
        <v>480</v>
      </c>
      <c r="J394" s="137" t="str">
        <f t="shared" si="42"/>
        <v>东航太原-武汉-厦门</v>
      </c>
      <c r="K394" s="124" t="str">
        <f t="shared" si="43"/>
        <v>东航厦门-武汉-太原</v>
      </c>
      <c r="L394" s="167" t="str">
        <f t="shared" si="44"/>
        <v>太原</v>
      </c>
      <c r="M394" s="167" t="str">
        <f t="shared" si="45"/>
        <v>武汉</v>
      </c>
      <c r="N394" s="167" t="str">
        <f t="shared" si="46"/>
        <v>厦门</v>
      </c>
      <c r="O394" s="167" t="str">
        <f t="shared" si="47"/>
        <v/>
      </c>
      <c r="P394" s="167" t="str">
        <f>IF(ISERROR(OR(IFERROR(VLOOKUP(B394,受限情况!$G$3:$G$30,1,FALSE),0),IFERROR(VLOOKUP(L394,受限情况!$A$3:$A$28,1,FALSE),0),IFERROR(VLOOKUP(M394,受限情况!$A$3:$A$28,1,FALSE),0),IFERROR(VLOOKUP(N394,受限情况!$A$3:$A$28,1,FALSE),0),IFERROR(VLOOKUP(O394,受限情况!$A$3:$A$28,1,FALSE),0))),"受限","不限")</f>
        <v>不限</v>
      </c>
      <c r="Q394" s="122" t="str">
        <f>IFERROR(IF(AND(H394&gt;=VLOOKUP(B394,受限情况!$G$3:$I$28,2,FALSE),H394&lt;=VLOOKUP(B394,受限情况!$G$3:$I$28,3,FALSE))=TRUE,"错误","正确"),"正确")</f>
        <v>正确</v>
      </c>
      <c r="R394" s="124" t="str">
        <f>IF(OR(IFERROR(AND(H394&gt;=VLOOKUP(L394,受限情况!$A$3:$C$28,2,FALSE),H394&lt;=VLOOKUP(L394,受限情况!$A$3:$C$28,3,FALSE)),0),IFERROR(AND(H394&gt;=VLOOKUP(M394,受限情况!$A$3:$C$28,2,FALSE),H394&lt;=VLOOKUP(M394,受限情况!$A$3:$C$28,3,FALSE)),0),IFERROR(AND(H394&gt;=VLOOKUP(N394,受限情况!$A$3:$C$28,2,FALSE),H394&lt;=VLOOKUP(N394,受限情况!$A$3:$C$28,3,FALSE)),0),IFERROR(AND(H394&gt;=VLOOKUP(O394,受限情况!$A$3:$C$28,2,FALSE),H394&lt;=VLOOKUP(O394,受限情况!$A$3:$C$28,3,FALSE)),0))=TRUE,"错误","正确")</f>
        <v>正确</v>
      </c>
      <c r="S394" s="123" t="str">
        <f>IF((IF(ISERROR(VLOOKUP(J394,注销!I:I,1,FALSE)),0,1)+IF(ISERROR(VLOOKUP(J394,注销!J:J,1,FALSE)),0,1))&gt;0,"注销","没有")</f>
        <v>没有</v>
      </c>
      <c r="T394" s="123" t="str">
        <f>IF((IF(ISERROR(VLOOKUP(J394,注销!I:I,1,FALSE)),0,1)+IF(ISERROR(VLOOKUP(J394,注销!J:J,1,FALSE)),0,1))&gt;0,"注销","没有")</f>
        <v>没有</v>
      </c>
      <c r="U394" s="10" t="str">
        <f>IF(IF(ISERROR(VLOOKUP(J394,J$1:J393,1,FALSE)),0,1)+IF(ISERROR(VLOOKUP(J394,K$1:K393,1,FALSE)),0,1),"已有","没有")</f>
        <v>没有</v>
      </c>
      <c r="W394" s="9"/>
      <c r="X394" s="9"/>
      <c r="Y394" s="9"/>
    </row>
    <row r="395" spans="1:25" s="7" customFormat="1">
      <c r="A395" s="126">
        <v>392</v>
      </c>
      <c r="B395" s="13" t="s">
        <v>1324</v>
      </c>
      <c r="C395" s="59" t="s">
        <v>1138</v>
      </c>
      <c r="D395" s="44" t="s">
        <v>479</v>
      </c>
      <c r="E395" s="13">
        <v>8</v>
      </c>
      <c r="F395" s="71">
        <v>41299</v>
      </c>
      <c r="G395" s="13" t="s">
        <v>749</v>
      </c>
      <c r="H395" s="71">
        <v>41297</v>
      </c>
      <c r="I395" s="126" t="s">
        <v>480</v>
      </c>
      <c r="J395" s="137" t="str">
        <f t="shared" si="42"/>
        <v>天津呼和浩特-锡林浩特-沈阳</v>
      </c>
      <c r="K395" s="124" t="str">
        <f t="shared" si="43"/>
        <v>天津沈阳-锡林浩特-呼和浩特</v>
      </c>
      <c r="L395" s="167" t="str">
        <f t="shared" si="44"/>
        <v>呼和浩特</v>
      </c>
      <c r="M395" s="167" t="str">
        <f t="shared" si="45"/>
        <v>锡林浩特</v>
      </c>
      <c r="N395" s="167" t="str">
        <f t="shared" si="46"/>
        <v>沈阳</v>
      </c>
      <c r="O395" s="167" t="str">
        <f t="shared" si="47"/>
        <v/>
      </c>
      <c r="P395" s="167" t="str">
        <f>IF(ISERROR(OR(IFERROR(VLOOKUP(B395,受限情况!$G$3:$G$30,1,FALSE),0),IFERROR(VLOOKUP(L395,受限情况!$A$3:$A$28,1,FALSE),0),IFERROR(VLOOKUP(M395,受限情况!$A$3:$A$28,1,FALSE),0),IFERROR(VLOOKUP(N395,受限情况!$A$3:$A$28,1,FALSE),0),IFERROR(VLOOKUP(O395,受限情况!$A$3:$A$28,1,FALSE),0))),"受限","不限")</f>
        <v>不限</v>
      </c>
      <c r="Q395" s="122" t="str">
        <f>IFERROR(IF(AND(H395&gt;=VLOOKUP(B395,受限情况!$G$3:$I$28,2,FALSE),H395&lt;=VLOOKUP(B395,受限情况!$G$3:$I$28,3,FALSE))=TRUE,"错误","正确"),"正确")</f>
        <v>正确</v>
      </c>
      <c r="R395" s="124" t="str">
        <f>IF(OR(IFERROR(AND(H395&gt;=VLOOKUP(L395,受限情况!$A$3:$C$28,2,FALSE),H395&lt;=VLOOKUP(L395,受限情况!$A$3:$C$28,3,FALSE)),0),IFERROR(AND(H395&gt;=VLOOKUP(M395,受限情况!$A$3:$C$28,2,FALSE),H395&lt;=VLOOKUP(M395,受限情况!$A$3:$C$28,3,FALSE)),0),IFERROR(AND(H395&gt;=VLOOKUP(N395,受限情况!$A$3:$C$28,2,FALSE),H395&lt;=VLOOKUP(N395,受限情况!$A$3:$C$28,3,FALSE)),0),IFERROR(AND(H395&gt;=VLOOKUP(O395,受限情况!$A$3:$C$28,2,FALSE),H395&lt;=VLOOKUP(O395,受限情况!$A$3:$C$28,3,FALSE)),0))=TRUE,"错误","正确")</f>
        <v>正确</v>
      </c>
      <c r="S395" s="123" t="str">
        <f>IF((IF(ISERROR(VLOOKUP(J395,注销!I:I,1,FALSE)),0,1)+IF(ISERROR(VLOOKUP(J395,注销!J:J,1,FALSE)),0,1))&gt;0,"注销","没有")</f>
        <v>没有</v>
      </c>
      <c r="T395" s="123" t="str">
        <f>IF((IF(ISERROR(VLOOKUP(J395,注销!I:I,1,FALSE)),0,1)+IF(ISERROR(VLOOKUP(J395,注销!J:J,1,FALSE)),0,1))&gt;0,"注销","没有")</f>
        <v>没有</v>
      </c>
      <c r="U395" s="10" t="str">
        <f>IF(IF(ISERROR(VLOOKUP(J395,J$1:J394,1,FALSE)),0,1)+IF(ISERROR(VLOOKUP(J395,K$1:K394,1,FALSE)),0,1),"已有","没有")</f>
        <v>没有</v>
      </c>
      <c r="W395" s="9"/>
      <c r="X395" s="9"/>
      <c r="Y395" s="9"/>
    </row>
    <row r="396" spans="1:25" s="7" customFormat="1">
      <c r="A396" s="126">
        <v>393</v>
      </c>
      <c r="B396" s="126" t="s">
        <v>482</v>
      </c>
      <c r="C396" s="56" t="s">
        <v>503</v>
      </c>
      <c r="D396" s="42" t="s">
        <v>479</v>
      </c>
      <c r="E396" s="126">
        <v>14</v>
      </c>
      <c r="F396" s="68">
        <v>41340</v>
      </c>
      <c r="G396" s="126" t="s">
        <v>750</v>
      </c>
      <c r="H396" s="68">
        <v>41337</v>
      </c>
      <c r="I396" s="126" t="s">
        <v>480</v>
      </c>
      <c r="J396" s="137" t="str">
        <f t="shared" si="42"/>
        <v>东航太原-长治-福州</v>
      </c>
      <c r="K396" s="124" t="str">
        <f t="shared" si="43"/>
        <v>东航福州-长治-太原</v>
      </c>
      <c r="L396" s="167" t="str">
        <f t="shared" si="44"/>
        <v>太原</v>
      </c>
      <c r="M396" s="167" t="str">
        <f t="shared" si="45"/>
        <v>长治</v>
      </c>
      <c r="N396" s="167" t="str">
        <f t="shared" si="46"/>
        <v>福州</v>
      </c>
      <c r="O396" s="167" t="str">
        <f t="shared" si="47"/>
        <v/>
      </c>
      <c r="P396" s="167" t="str">
        <f>IF(ISERROR(OR(IFERROR(VLOOKUP(B396,受限情况!$G$3:$G$30,1,FALSE),0),IFERROR(VLOOKUP(L396,受限情况!$A$3:$A$28,1,FALSE),0),IFERROR(VLOOKUP(M396,受限情况!$A$3:$A$28,1,FALSE),0),IFERROR(VLOOKUP(N396,受限情况!$A$3:$A$28,1,FALSE),0),IFERROR(VLOOKUP(O396,受限情况!$A$3:$A$28,1,FALSE),0))),"受限","不限")</f>
        <v>不限</v>
      </c>
      <c r="Q396" s="122" t="str">
        <f>IFERROR(IF(AND(H396&gt;=VLOOKUP(B396,受限情况!$G$3:$I$28,2,FALSE),H396&lt;=VLOOKUP(B396,受限情况!$G$3:$I$28,3,FALSE))=TRUE,"错误","正确"),"正确")</f>
        <v>正确</v>
      </c>
      <c r="R396" s="124" t="str">
        <f>IF(OR(IFERROR(AND(H396&gt;=VLOOKUP(L396,受限情况!$A$3:$C$28,2,FALSE),H396&lt;=VLOOKUP(L396,受限情况!$A$3:$C$28,3,FALSE)),0),IFERROR(AND(H396&gt;=VLOOKUP(M396,受限情况!$A$3:$C$28,2,FALSE),H396&lt;=VLOOKUP(M396,受限情况!$A$3:$C$28,3,FALSE)),0),IFERROR(AND(H396&gt;=VLOOKUP(N396,受限情况!$A$3:$C$28,2,FALSE),H396&lt;=VLOOKUP(N396,受限情况!$A$3:$C$28,3,FALSE)),0),IFERROR(AND(H396&gt;=VLOOKUP(O396,受限情况!$A$3:$C$28,2,FALSE),H396&lt;=VLOOKUP(O396,受限情况!$A$3:$C$28,3,FALSE)),0))=TRUE,"错误","正确")</f>
        <v>正确</v>
      </c>
      <c r="S396" s="123" t="str">
        <f>IF((IF(ISERROR(VLOOKUP(J396,注销!I:I,1,FALSE)),0,1)+IF(ISERROR(VLOOKUP(J396,注销!J:J,1,FALSE)),0,1))&gt;0,"注销","没有")</f>
        <v>注销</v>
      </c>
      <c r="T396" s="123" t="str">
        <f>IF((IF(ISERROR(VLOOKUP(J396,注销!I:I,1,FALSE)),0,1)+IF(ISERROR(VLOOKUP(J396,注销!J:J,1,FALSE)),0,1))&gt;0,"注销","没有")</f>
        <v>注销</v>
      </c>
      <c r="U396" s="10" t="str">
        <f>IF(IF(ISERROR(VLOOKUP(J396,J$1:J395,1,FALSE)),0,1)+IF(ISERROR(VLOOKUP(J396,K$1:K395,1,FALSE)),0,1),"已有","没有")</f>
        <v>没有</v>
      </c>
      <c r="W396" s="9"/>
      <c r="X396" s="9"/>
      <c r="Y396" s="9"/>
    </row>
    <row r="397" spans="1:25" s="7" customFormat="1">
      <c r="A397" s="126">
        <v>394</v>
      </c>
      <c r="B397" s="126" t="s">
        <v>1329</v>
      </c>
      <c r="C397" s="56" t="s">
        <v>504</v>
      </c>
      <c r="D397" s="42" t="s">
        <v>479</v>
      </c>
      <c r="E397" s="126">
        <v>14</v>
      </c>
      <c r="F397" s="68">
        <v>41340</v>
      </c>
      <c r="G397" s="126" t="s">
        <v>751</v>
      </c>
      <c r="H397" s="68">
        <v>41337</v>
      </c>
      <c r="I397" s="126" t="s">
        <v>480</v>
      </c>
      <c r="J397" s="137" t="str">
        <f t="shared" si="42"/>
        <v>河北石家庄-杭州-三亚</v>
      </c>
      <c r="K397" s="124" t="str">
        <f t="shared" si="43"/>
        <v>河北三亚-杭州-石家庄</v>
      </c>
      <c r="L397" s="167" t="str">
        <f t="shared" si="44"/>
        <v>石家庄</v>
      </c>
      <c r="M397" s="167" t="str">
        <f t="shared" si="45"/>
        <v>杭州</v>
      </c>
      <c r="N397" s="167" t="str">
        <f t="shared" si="46"/>
        <v>三亚</v>
      </c>
      <c r="O397" s="167" t="str">
        <f t="shared" si="47"/>
        <v/>
      </c>
      <c r="P397" s="167" t="str">
        <f>IF(ISERROR(OR(IFERROR(VLOOKUP(B397,受限情况!$G$3:$G$30,1,FALSE),0),IFERROR(VLOOKUP(L397,受限情况!$A$3:$A$28,1,FALSE),0),IFERROR(VLOOKUP(M397,受限情况!$A$3:$A$28,1,FALSE),0),IFERROR(VLOOKUP(N397,受限情况!$A$3:$A$28,1,FALSE),0),IFERROR(VLOOKUP(O397,受限情况!$A$3:$A$28,1,FALSE),0))),"受限","不限")</f>
        <v>不限</v>
      </c>
      <c r="Q397" s="122" t="str">
        <f>IFERROR(IF(AND(H397&gt;=VLOOKUP(B397,受限情况!$G$3:$I$28,2,FALSE),H397&lt;=VLOOKUP(B397,受限情况!$G$3:$I$28,3,FALSE))=TRUE,"错误","正确"),"正确")</f>
        <v>正确</v>
      </c>
      <c r="R397" s="124" t="str">
        <f>IF(OR(IFERROR(AND(H397&gt;=VLOOKUP(L397,受限情况!$A$3:$C$28,2,FALSE),H397&lt;=VLOOKUP(L397,受限情况!$A$3:$C$28,3,FALSE)),0),IFERROR(AND(H397&gt;=VLOOKUP(M397,受限情况!$A$3:$C$28,2,FALSE),H397&lt;=VLOOKUP(M397,受限情况!$A$3:$C$28,3,FALSE)),0),IFERROR(AND(H397&gt;=VLOOKUP(N397,受限情况!$A$3:$C$28,2,FALSE),H397&lt;=VLOOKUP(N397,受限情况!$A$3:$C$28,3,FALSE)),0),IFERROR(AND(H397&gt;=VLOOKUP(O397,受限情况!$A$3:$C$28,2,FALSE),H397&lt;=VLOOKUP(O397,受限情况!$A$3:$C$28,3,FALSE)),0))=TRUE,"错误","正确")</f>
        <v>正确</v>
      </c>
      <c r="S397" s="123" t="str">
        <f>IF((IF(ISERROR(VLOOKUP(J397,注销!I:I,1,FALSE)),0,1)+IF(ISERROR(VLOOKUP(J397,注销!J:J,1,FALSE)),0,1))&gt;0,"注销","没有")</f>
        <v>注销</v>
      </c>
      <c r="T397" s="123" t="str">
        <f>IF((IF(ISERROR(VLOOKUP(J397,注销!I:I,1,FALSE)),0,1)+IF(ISERROR(VLOOKUP(J397,注销!J:J,1,FALSE)),0,1))&gt;0,"注销","没有")</f>
        <v>注销</v>
      </c>
      <c r="U397" s="10" t="str">
        <f>IF(IF(ISERROR(VLOOKUP(J397,J$1:J396,1,FALSE)),0,1)+IF(ISERROR(VLOOKUP(J397,K$1:K396,1,FALSE)),0,1),"已有","没有")</f>
        <v>没有</v>
      </c>
      <c r="W397" s="9"/>
      <c r="X397" s="9"/>
      <c r="Y397" s="9"/>
    </row>
    <row r="398" spans="1:25" s="7" customFormat="1">
      <c r="A398" s="126">
        <v>395</v>
      </c>
      <c r="B398" s="126" t="s">
        <v>481</v>
      </c>
      <c r="C398" s="56" t="s">
        <v>1139</v>
      </c>
      <c r="D398" s="42" t="s">
        <v>479</v>
      </c>
      <c r="E398" s="126">
        <v>14</v>
      </c>
      <c r="F398" s="68">
        <v>41364</v>
      </c>
      <c r="G398" s="126" t="s">
        <v>752</v>
      </c>
      <c r="H398" s="68">
        <v>41355</v>
      </c>
      <c r="I398" s="126" t="s">
        <v>480</v>
      </c>
      <c r="J398" s="137" t="str">
        <f t="shared" si="42"/>
        <v>国航大连-呼和浩特</v>
      </c>
      <c r="K398" s="124" t="str">
        <f t="shared" si="43"/>
        <v>国航呼和浩特-大连</v>
      </c>
      <c r="L398" s="167" t="str">
        <f t="shared" si="44"/>
        <v>大连</v>
      </c>
      <c r="M398" s="167" t="str">
        <f t="shared" si="45"/>
        <v>呼和浩特</v>
      </c>
      <c r="N398" s="167" t="str">
        <f t="shared" si="46"/>
        <v/>
      </c>
      <c r="O398" s="167" t="str">
        <f t="shared" si="47"/>
        <v/>
      </c>
      <c r="P398" s="167" t="str">
        <f>IF(ISERROR(OR(IFERROR(VLOOKUP(B398,受限情况!$G$3:$G$30,1,FALSE),0),IFERROR(VLOOKUP(L398,受限情况!$A$3:$A$28,1,FALSE),0),IFERROR(VLOOKUP(M398,受限情况!$A$3:$A$28,1,FALSE),0),IFERROR(VLOOKUP(N398,受限情况!$A$3:$A$28,1,FALSE),0),IFERROR(VLOOKUP(O398,受限情况!$A$3:$A$28,1,FALSE),0))),"受限","不限")</f>
        <v>受限</v>
      </c>
      <c r="Q398" s="122" t="str">
        <f>IFERROR(IF(AND(H398&gt;=VLOOKUP(B398,受限情况!$G$3:$I$28,2,FALSE),H398&lt;=VLOOKUP(B398,受限情况!$G$3:$I$28,3,FALSE))=TRUE,"错误","正确"),"正确")</f>
        <v>正确</v>
      </c>
      <c r="R398" s="124" t="str">
        <f>IF(OR(IFERROR(AND(H398&gt;=VLOOKUP(L398,受限情况!$A$3:$C$28,2,FALSE),H398&lt;=VLOOKUP(L398,受限情况!$A$3:$C$28,3,FALSE)),0),IFERROR(AND(H398&gt;=VLOOKUP(M398,受限情况!$A$3:$C$28,2,FALSE),H398&lt;=VLOOKUP(M398,受限情况!$A$3:$C$28,3,FALSE)),0),IFERROR(AND(H398&gt;=VLOOKUP(N398,受限情况!$A$3:$C$28,2,FALSE),H398&lt;=VLOOKUP(N398,受限情况!$A$3:$C$28,3,FALSE)),0),IFERROR(AND(H398&gt;=VLOOKUP(O398,受限情况!$A$3:$C$28,2,FALSE),H398&lt;=VLOOKUP(O398,受限情况!$A$3:$C$28,3,FALSE)),0))=TRUE,"错误","正确")</f>
        <v>正确</v>
      </c>
      <c r="S398" s="123" t="str">
        <f>IF((IF(ISERROR(VLOOKUP(J398,注销!I:I,1,FALSE)),0,1)+IF(ISERROR(VLOOKUP(J398,注销!J:J,1,FALSE)),0,1))&gt;0,"注销","没有")</f>
        <v>没有</v>
      </c>
      <c r="T398" s="123" t="str">
        <f>IF((IF(ISERROR(VLOOKUP(J398,注销!I:I,1,FALSE)),0,1)+IF(ISERROR(VLOOKUP(J398,注销!J:J,1,FALSE)),0,1))&gt;0,"注销","没有")</f>
        <v>没有</v>
      </c>
      <c r="U398" s="10" t="str">
        <f>IF(IF(ISERROR(VLOOKUP(J398,J$1:J397,1,FALSE)),0,1)+IF(ISERROR(VLOOKUP(J398,K$1:K397,1,FALSE)),0,1),"已有","没有")</f>
        <v>已有</v>
      </c>
      <c r="W398" s="9"/>
      <c r="X398" s="9"/>
      <c r="Y398" s="9"/>
    </row>
    <row r="399" spans="1:25" s="7" customFormat="1">
      <c r="A399" s="126">
        <v>396</v>
      </c>
      <c r="B399" s="126" t="s">
        <v>481</v>
      </c>
      <c r="C399" s="56" t="s">
        <v>1140</v>
      </c>
      <c r="D399" s="42" t="s">
        <v>479</v>
      </c>
      <c r="E399" s="126">
        <v>14</v>
      </c>
      <c r="F399" s="68">
        <v>41364</v>
      </c>
      <c r="G399" s="126" t="s">
        <v>752</v>
      </c>
      <c r="H399" s="68">
        <v>41355</v>
      </c>
      <c r="I399" s="126"/>
      <c r="J399" s="137" t="str">
        <f t="shared" si="42"/>
        <v>国航大连-包头</v>
      </c>
      <c r="K399" s="124" t="str">
        <f t="shared" si="43"/>
        <v>国航包头-大连</v>
      </c>
      <c r="L399" s="167" t="str">
        <f t="shared" si="44"/>
        <v>大连</v>
      </c>
      <c r="M399" s="167" t="str">
        <f t="shared" si="45"/>
        <v>包头</v>
      </c>
      <c r="N399" s="167" t="str">
        <f t="shared" si="46"/>
        <v/>
      </c>
      <c r="O399" s="167" t="str">
        <f t="shared" si="47"/>
        <v/>
      </c>
      <c r="P399" s="167" t="str">
        <f>IF(ISERROR(OR(IFERROR(VLOOKUP(B399,受限情况!$G$3:$G$30,1,FALSE),0),IFERROR(VLOOKUP(L399,受限情况!$A$3:$A$28,1,FALSE),0),IFERROR(VLOOKUP(M399,受限情况!$A$3:$A$28,1,FALSE),0),IFERROR(VLOOKUP(N399,受限情况!$A$3:$A$28,1,FALSE),0),IFERROR(VLOOKUP(O399,受限情况!$A$3:$A$28,1,FALSE),0))),"受限","不限")</f>
        <v>受限</v>
      </c>
      <c r="Q399" s="122" t="str">
        <f>IFERROR(IF(AND(H399&gt;=VLOOKUP(B399,受限情况!$G$3:$I$28,2,FALSE),H399&lt;=VLOOKUP(B399,受限情况!$G$3:$I$28,3,FALSE))=TRUE,"错误","正确"),"正确")</f>
        <v>正确</v>
      </c>
      <c r="R399" s="124" t="str">
        <f>IF(OR(IFERROR(AND(H399&gt;=VLOOKUP(L399,受限情况!$A$3:$C$28,2,FALSE),H399&lt;=VLOOKUP(L399,受限情况!$A$3:$C$28,3,FALSE)),0),IFERROR(AND(H399&gt;=VLOOKUP(M399,受限情况!$A$3:$C$28,2,FALSE),H399&lt;=VLOOKUP(M399,受限情况!$A$3:$C$28,3,FALSE)),0),IFERROR(AND(H399&gt;=VLOOKUP(N399,受限情况!$A$3:$C$28,2,FALSE),H399&lt;=VLOOKUP(N399,受限情况!$A$3:$C$28,3,FALSE)),0),IFERROR(AND(H399&gt;=VLOOKUP(O399,受限情况!$A$3:$C$28,2,FALSE),H399&lt;=VLOOKUP(O399,受限情况!$A$3:$C$28,3,FALSE)),0))=TRUE,"错误","正确")</f>
        <v>正确</v>
      </c>
      <c r="S399" s="123" t="str">
        <f>IF((IF(ISERROR(VLOOKUP(J399,注销!I:I,1,FALSE)),0,1)+IF(ISERROR(VLOOKUP(J399,注销!J:J,1,FALSE)),0,1))&gt;0,"注销","没有")</f>
        <v>没有</v>
      </c>
      <c r="T399" s="123" t="str">
        <f>IF((IF(ISERROR(VLOOKUP(J399,注销!I:I,1,FALSE)),0,1)+IF(ISERROR(VLOOKUP(J399,注销!J:J,1,FALSE)),0,1))&gt;0,"注销","没有")</f>
        <v>没有</v>
      </c>
      <c r="U399" s="10" t="str">
        <f>IF(IF(ISERROR(VLOOKUP(J399,J$1:J398,1,FALSE)),0,1)+IF(ISERROR(VLOOKUP(J399,K$1:K398,1,FALSE)),0,1),"已有","没有")</f>
        <v>没有</v>
      </c>
      <c r="W399" s="9"/>
      <c r="X399" s="9"/>
      <c r="Y399" s="9"/>
    </row>
    <row r="400" spans="1:25" s="7" customFormat="1">
      <c r="A400" s="126">
        <v>397</v>
      </c>
      <c r="B400" s="126" t="s">
        <v>481</v>
      </c>
      <c r="C400" s="56" t="s">
        <v>342</v>
      </c>
      <c r="D400" s="42" t="s">
        <v>479</v>
      </c>
      <c r="E400" s="126">
        <v>14</v>
      </c>
      <c r="F400" s="68">
        <v>41364</v>
      </c>
      <c r="G400" s="126" t="s">
        <v>752</v>
      </c>
      <c r="H400" s="68">
        <v>41355</v>
      </c>
      <c r="I400" s="126"/>
      <c r="J400" s="137" t="str">
        <f t="shared" si="42"/>
        <v>国航天津-西安-乌鲁木齐</v>
      </c>
      <c r="K400" s="124" t="str">
        <f t="shared" si="43"/>
        <v>国航乌鲁木齐-西安-天津</v>
      </c>
      <c r="L400" s="167" t="str">
        <f t="shared" si="44"/>
        <v>天津</v>
      </c>
      <c r="M400" s="167" t="str">
        <f t="shared" si="45"/>
        <v>西安</v>
      </c>
      <c r="N400" s="167" t="str">
        <f t="shared" si="46"/>
        <v>乌鲁木齐</v>
      </c>
      <c r="O400" s="167" t="str">
        <f t="shared" si="47"/>
        <v/>
      </c>
      <c r="P400" s="167" t="str">
        <f>IF(ISERROR(OR(IFERROR(VLOOKUP(B400,受限情况!$G$3:$G$30,1,FALSE),0),IFERROR(VLOOKUP(L400,受限情况!$A$3:$A$28,1,FALSE),0),IFERROR(VLOOKUP(M400,受限情况!$A$3:$A$28,1,FALSE),0),IFERROR(VLOOKUP(N400,受限情况!$A$3:$A$28,1,FALSE),0),IFERROR(VLOOKUP(O400,受限情况!$A$3:$A$28,1,FALSE),0))),"受限","不限")</f>
        <v>不限</v>
      </c>
      <c r="Q400" s="122" t="str">
        <f>IFERROR(IF(AND(H400&gt;=VLOOKUP(B400,受限情况!$G$3:$I$28,2,FALSE),H400&lt;=VLOOKUP(B400,受限情况!$G$3:$I$28,3,FALSE))=TRUE,"错误","正确"),"正确")</f>
        <v>正确</v>
      </c>
      <c r="R400" s="124" t="str">
        <f>IF(OR(IFERROR(AND(H400&gt;=VLOOKUP(L400,受限情况!$A$3:$C$28,2,FALSE),H400&lt;=VLOOKUP(L400,受限情况!$A$3:$C$28,3,FALSE)),0),IFERROR(AND(H400&gt;=VLOOKUP(M400,受限情况!$A$3:$C$28,2,FALSE),H400&lt;=VLOOKUP(M400,受限情况!$A$3:$C$28,3,FALSE)),0),IFERROR(AND(H400&gt;=VLOOKUP(N400,受限情况!$A$3:$C$28,2,FALSE),H400&lt;=VLOOKUP(N400,受限情况!$A$3:$C$28,3,FALSE)),0),IFERROR(AND(H400&gt;=VLOOKUP(O400,受限情况!$A$3:$C$28,2,FALSE),H400&lt;=VLOOKUP(O400,受限情况!$A$3:$C$28,3,FALSE)),0))=TRUE,"错误","正确")</f>
        <v>正确</v>
      </c>
      <c r="S400" s="123" t="str">
        <f>IF((IF(ISERROR(VLOOKUP(J400,注销!I:I,1,FALSE)),0,1)+IF(ISERROR(VLOOKUP(J400,注销!J:J,1,FALSE)),0,1))&gt;0,"注销","没有")</f>
        <v>注销</v>
      </c>
      <c r="T400" s="123" t="str">
        <f>IF((IF(ISERROR(VLOOKUP(J400,注销!I:I,1,FALSE)),0,1)+IF(ISERROR(VLOOKUP(J400,注销!J:J,1,FALSE)),0,1))&gt;0,"注销","没有")</f>
        <v>注销</v>
      </c>
      <c r="U400" s="10" t="str">
        <f>IF(IF(ISERROR(VLOOKUP(J400,J$1:J399,1,FALSE)),0,1)+IF(ISERROR(VLOOKUP(J400,K$1:K399,1,FALSE)),0,1),"已有","没有")</f>
        <v>没有</v>
      </c>
      <c r="W400" s="9"/>
      <c r="X400" s="9"/>
      <c r="Y400" s="9"/>
    </row>
    <row r="401" spans="1:25" s="7" customFormat="1">
      <c r="A401" s="126">
        <v>398</v>
      </c>
      <c r="B401" s="126" t="s">
        <v>482</v>
      </c>
      <c r="C401" s="56" t="s">
        <v>25</v>
      </c>
      <c r="D401" s="42" t="s">
        <v>479</v>
      </c>
      <c r="E401" s="126">
        <v>14</v>
      </c>
      <c r="F401" s="68">
        <v>41379</v>
      </c>
      <c r="G401" s="126" t="s">
        <v>753</v>
      </c>
      <c r="H401" s="68">
        <v>41355</v>
      </c>
      <c r="I401" s="126"/>
      <c r="J401" s="137" t="str">
        <f t="shared" si="42"/>
        <v>东航太原-南昌-贵阳</v>
      </c>
      <c r="K401" s="124" t="str">
        <f t="shared" si="43"/>
        <v>东航贵阳-南昌-太原</v>
      </c>
      <c r="L401" s="167" t="str">
        <f t="shared" si="44"/>
        <v>太原</v>
      </c>
      <c r="M401" s="167" t="str">
        <f t="shared" si="45"/>
        <v>南昌</v>
      </c>
      <c r="N401" s="167" t="str">
        <f t="shared" si="46"/>
        <v>贵阳</v>
      </c>
      <c r="O401" s="167" t="str">
        <f t="shared" si="47"/>
        <v/>
      </c>
      <c r="P401" s="167" t="str">
        <f>IF(ISERROR(OR(IFERROR(VLOOKUP(B401,受限情况!$G$3:$G$30,1,FALSE),0),IFERROR(VLOOKUP(L401,受限情况!$A$3:$A$28,1,FALSE),0),IFERROR(VLOOKUP(M401,受限情况!$A$3:$A$28,1,FALSE),0),IFERROR(VLOOKUP(N401,受限情况!$A$3:$A$28,1,FALSE),0),IFERROR(VLOOKUP(O401,受限情况!$A$3:$A$28,1,FALSE),0))),"受限","不限")</f>
        <v>不限</v>
      </c>
      <c r="Q401" s="122" t="str">
        <f>IFERROR(IF(AND(H401&gt;=VLOOKUP(B401,受限情况!$G$3:$I$28,2,FALSE),H401&lt;=VLOOKUP(B401,受限情况!$G$3:$I$28,3,FALSE))=TRUE,"错误","正确"),"正确")</f>
        <v>正确</v>
      </c>
      <c r="R401" s="124" t="str">
        <f>IF(OR(IFERROR(AND(H401&gt;=VLOOKUP(L401,受限情况!$A$3:$C$28,2,FALSE),H401&lt;=VLOOKUP(L401,受限情况!$A$3:$C$28,3,FALSE)),0),IFERROR(AND(H401&gt;=VLOOKUP(M401,受限情况!$A$3:$C$28,2,FALSE),H401&lt;=VLOOKUP(M401,受限情况!$A$3:$C$28,3,FALSE)),0),IFERROR(AND(H401&gt;=VLOOKUP(N401,受限情况!$A$3:$C$28,2,FALSE),H401&lt;=VLOOKUP(N401,受限情况!$A$3:$C$28,3,FALSE)),0),IFERROR(AND(H401&gt;=VLOOKUP(O401,受限情况!$A$3:$C$28,2,FALSE),H401&lt;=VLOOKUP(O401,受限情况!$A$3:$C$28,3,FALSE)),0))=TRUE,"错误","正确")</f>
        <v>正确</v>
      </c>
      <c r="S401" s="123" t="str">
        <f>IF((IF(ISERROR(VLOOKUP(J401,注销!I:I,1,FALSE)),0,1)+IF(ISERROR(VLOOKUP(J401,注销!J:J,1,FALSE)),0,1))&gt;0,"注销","没有")</f>
        <v>注销</v>
      </c>
      <c r="T401" s="123" t="str">
        <f>IF((IF(ISERROR(VLOOKUP(J401,注销!I:I,1,FALSE)),0,1)+IF(ISERROR(VLOOKUP(J401,注销!J:J,1,FALSE)),0,1))&gt;0,"注销","没有")</f>
        <v>注销</v>
      </c>
      <c r="U401" s="10" t="str">
        <f>IF(IF(ISERROR(VLOOKUP(J401,J$1:J400,1,FALSE)),0,1)+IF(ISERROR(VLOOKUP(J401,K$1:K400,1,FALSE)),0,1),"已有","没有")</f>
        <v>没有</v>
      </c>
      <c r="W401" s="9"/>
      <c r="X401" s="9"/>
      <c r="Y401" s="9"/>
    </row>
    <row r="402" spans="1:25" s="7" customFormat="1">
      <c r="A402" s="126">
        <v>399</v>
      </c>
      <c r="B402" s="126" t="s">
        <v>483</v>
      </c>
      <c r="C402" s="56" t="s">
        <v>79</v>
      </c>
      <c r="D402" s="42" t="s">
        <v>479</v>
      </c>
      <c r="E402" s="126">
        <v>14</v>
      </c>
      <c r="F402" s="68">
        <v>41364</v>
      </c>
      <c r="G402" s="126" t="s">
        <v>754</v>
      </c>
      <c r="H402" s="68">
        <v>41355</v>
      </c>
      <c r="I402" s="126"/>
      <c r="J402" s="137" t="str">
        <f t="shared" si="42"/>
        <v>海航太原-常州-福州</v>
      </c>
      <c r="K402" s="124" t="str">
        <f t="shared" si="43"/>
        <v>海航福州-常州-太原</v>
      </c>
      <c r="L402" s="167" t="str">
        <f t="shared" si="44"/>
        <v>太原</v>
      </c>
      <c r="M402" s="167" t="str">
        <f t="shared" si="45"/>
        <v>常州</v>
      </c>
      <c r="N402" s="167" t="str">
        <f t="shared" si="46"/>
        <v>福州</v>
      </c>
      <c r="O402" s="167" t="str">
        <f t="shared" si="47"/>
        <v/>
      </c>
      <c r="P402" s="167" t="str">
        <f>IF(ISERROR(OR(IFERROR(VLOOKUP(B402,受限情况!$G$3:$G$30,1,FALSE),0),IFERROR(VLOOKUP(L402,受限情况!$A$3:$A$28,1,FALSE),0),IFERROR(VLOOKUP(M402,受限情况!$A$3:$A$28,1,FALSE),0),IFERROR(VLOOKUP(N402,受限情况!$A$3:$A$28,1,FALSE),0),IFERROR(VLOOKUP(O402,受限情况!$A$3:$A$28,1,FALSE),0))),"受限","不限")</f>
        <v>不限</v>
      </c>
      <c r="Q402" s="122" t="str">
        <f>IFERROR(IF(AND(H402&gt;=VLOOKUP(B402,受限情况!$G$3:$I$28,2,FALSE),H402&lt;=VLOOKUP(B402,受限情况!$G$3:$I$28,3,FALSE))=TRUE,"错误","正确"),"正确")</f>
        <v>正确</v>
      </c>
      <c r="R402" s="124" t="str">
        <f>IF(OR(IFERROR(AND(H402&gt;=VLOOKUP(L402,受限情况!$A$3:$C$28,2,FALSE),H402&lt;=VLOOKUP(L402,受限情况!$A$3:$C$28,3,FALSE)),0),IFERROR(AND(H402&gt;=VLOOKUP(M402,受限情况!$A$3:$C$28,2,FALSE),H402&lt;=VLOOKUP(M402,受限情况!$A$3:$C$28,3,FALSE)),0),IFERROR(AND(H402&gt;=VLOOKUP(N402,受限情况!$A$3:$C$28,2,FALSE),H402&lt;=VLOOKUP(N402,受限情况!$A$3:$C$28,3,FALSE)),0),IFERROR(AND(H402&gt;=VLOOKUP(O402,受限情况!$A$3:$C$28,2,FALSE),H402&lt;=VLOOKUP(O402,受限情况!$A$3:$C$28,3,FALSE)),0))=TRUE,"错误","正确")</f>
        <v>正确</v>
      </c>
      <c r="S402" s="123" t="str">
        <f>IF((IF(ISERROR(VLOOKUP(J402,注销!I:I,1,FALSE)),0,1)+IF(ISERROR(VLOOKUP(J402,注销!J:J,1,FALSE)),0,1))&gt;0,"注销","没有")</f>
        <v>注销</v>
      </c>
      <c r="T402" s="123" t="str">
        <f>IF((IF(ISERROR(VLOOKUP(J402,注销!I:I,1,FALSE)),0,1)+IF(ISERROR(VLOOKUP(J402,注销!J:J,1,FALSE)),0,1))&gt;0,"注销","没有")</f>
        <v>注销</v>
      </c>
      <c r="U402" s="10" t="str">
        <f>IF(IF(ISERROR(VLOOKUP(J402,J$1:J401,1,FALSE)),0,1)+IF(ISERROR(VLOOKUP(J402,K$1:K401,1,FALSE)),0,1),"已有","没有")</f>
        <v>没有</v>
      </c>
      <c r="W402" s="9"/>
      <c r="X402" s="9"/>
      <c r="Y402" s="9"/>
    </row>
    <row r="403" spans="1:25" s="7" customFormat="1">
      <c r="A403" s="126">
        <v>400</v>
      </c>
      <c r="B403" s="126" t="s">
        <v>483</v>
      </c>
      <c r="C403" s="56" t="s">
        <v>899</v>
      </c>
      <c r="D403" s="42" t="s">
        <v>479</v>
      </c>
      <c r="E403" s="126">
        <v>14</v>
      </c>
      <c r="F403" s="68">
        <v>41364</v>
      </c>
      <c r="G403" s="126" t="s">
        <v>754</v>
      </c>
      <c r="H403" s="68">
        <v>41355</v>
      </c>
      <c r="I403" s="126"/>
      <c r="J403" s="137" t="str">
        <f t="shared" si="42"/>
        <v>海航太原-南京</v>
      </c>
      <c r="K403" s="124" t="str">
        <f t="shared" si="43"/>
        <v>海航南京-太原</v>
      </c>
      <c r="L403" s="167" t="str">
        <f t="shared" si="44"/>
        <v>太原</v>
      </c>
      <c r="M403" s="167" t="str">
        <f t="shared" si="45"/>
        <v>南京</v>
      </c>
      <c r="N403" s="167" t="str">
        <f t="shared" si="46"/>
        <v/>
      </c>
      <c r="O403" s="167" t="str">
        <f t="shared" si="47"/>
        <v/>
      </c>
      <c r="P403" s="167" t="str">
        <f>IF(ISERROR(OR(IFERROR(VLOOKUP(B403,受限情况!$G$3:$G$30,1,FALSE),0),IFERROR(VLOOKUP(L403,受限情况!$A$3:$A$28,1,FALSE),0),IFERROR(VLOOKUP(M403,受限情况!$A$3:$A$28,1,FALSE),0),IFERROR(VLOOKUP(N403,受限情况!$A$3:$A$28,1,FALSE),0),IFERROR(VLOOKUP(O403,受限情况!$A$3:$A$28,1,FALSE),0))),"受限","不限")</f>
        <v>不限</v>
      </c>
      <c r="Q403" s="122" t="str">
        <f>IFERROR(IF(AND(H403&gt;=VLOOKUP(B403,受限情况!$G$3:$I$28,2,FALSE),H403&lt;=VLOOKUP(B403,受限情况!$G$3:$I$28,3,FALSE))=TRUE,"错误","正确"),"正确")</f>
        <v>正确</v>
      </c>
      <c r="R403" s="124" t="str">
        <f>IF(OR(IFERROR(AND(H403&gt;=VLOOKUP(L403,受限情况!$A$3:$C$28,2,FALSE),H403&lt;=VLOOKUP(L403,受限情况!$A$3:$C$28,3,FALSE)),0),IFERROR(AND(H403&gt;=VLOOKUP(M403,受限情况!$A$3:$C$28,2,FALSE),H403&lt;=VLOOKUP(M403,受限情况!$A$3:$C$28,3,FALSE)),0),IFERROR(AND(H403&gt;=VLOOKUP(N403,受限情况!$A$3:$C$28,2,FALSE),H403&lt;=VLOOKUP(N403,受限情况!$A$3:$C$28,3,FALSE)),0),IFERROR(AND(H403&gt;=VLOOKUP(O403,受限情况!$A$3:$C$28,2,FALSE),H403&lt;=VLOOKUP(O403,受限情况!$A$3:$C$28,3,FALSE)),0))=TRUE,"错误","正确")</f>
        <v>正确</v>
      </c>
      <c r="S403" s="123" t="str">
        <f>IF((IF(ISERROR(VLOOKUP(J403,注销!I:I,1,FALSE)),0,1)+IF(ISERROR(VLOOKUP(J403,注销!J:J,1,FALSE)),0,1))&gt;0,"注销","没有")</f>
        <v>注销</v>
      </c>
      <c r="T403" s="123" t="str">
        <f>IF((IF(ISERROR(VLOOKUP(J403,注销!I:I,1,FALSE)),0,1)+IF(ISERROR(VLOOKUP(J403,注销!J:J,1,FALSE)),0,1))&gt;0,"注销","没有")</f>
        <v>注销</v>
      </c>
      <c r="U403" s="10" t="str">
        <f>IF(IF(ISERROR(VLOOKUP(J403,J$1:J402,1,FALSE)),0,1)+IF(ISERROR(VLOOKUP(J403,K$1:K402,1,FALSE)),0,1),"已有","没有")</f>
        <v>已有</v>
      </c>
      <c r="W403" s="9"/>
      <c r="X403" s="9"/>
      <c r="Y403" s="9"/>
    </row>
    <row r="404" spans="1:25" s="7" customFormat="1">
      <c r="A404" s="126">
        <v>401</v>
      </c>
      <c r="B404" s="126" t="s">
        <v>483</v>
      </c>
      <c r="C404" s="56" t="s">
        <v>40</v>
      </c>
      <c r="D404" s="42" t="s">
        <v>479</v>
      </c>
      <c r="E404" s="126">
        <v>14</v>
      </c>
      <c r="F404" s="68">
        <v>41364</v>
      </c>
      <c r="G404" s="126" t="s">
        <v>754</v>
      </c>
      <c r="H404" s="68">
        <v>41355</v>
      </c>
      <c r="I404" s="126"/>
      <c r="J404" s="137" t="str">
        <f t="shared" si="42"/>
        <v>海航太原-西宁</v>
      </c>
      <c r="K404" s="124" t="str">
        <f t="shared" si="43"/>
        <v>海航西宁-太原</v>
      </c>
      <c r="L404" s="167" t="str">
        <f t="shared" si="44"/>
        <v>太原</v>
      </c>
      <c r="M404" s="167" t="str">
        <f t="shared" si="45"/>
        <v>西宁</v>
      </c>
      <c r="N404" s="167" t="str">
        <f t="shared" si="46"/>
        <v/>
      </c>
      <c r="O404" s="167" t="str">
        <f t="shared" si="47"/>
        <v/>
      </c>
      <c r="P404" s="167" t="str">
        <f>IF(ISERROR(OR(IFERROR(VLOOKUP(B404,受限情况!$G$3:$G$30,1,FALSE),0),IFERROR(VLOOKUP(L404,受限情况!$A$3:$A$28,1,FALSE),0),IFERROR(VLOOKUP(M404,受限情况!$A$3:$A$28,1,FALSE),0),IFERROR(VLOOKUP(N404,受限情况!$A$3:$A$28,1,FALSE),0),IFERROR(VLOOKUP(O404,受限情况!$A$3:$A$28,1,FALSE),0))),"受限","不限")</f>
        <v>不限</v>
      </c>
      <c r="Q404" s="122" t="str">
        <f>IFERROR(IF(AND(H404&gt;=VLOOKUP(B404,受限情况!$G$3:$I$28,2,FALSE),H404&lt;=VLOOKUP(B404,受限情况!$G$3:$I$28,3,FALSE))=TRUE,"错误","正确"),"正确")</f>
        <v>正确</v>
      </c>
      <c r="R404" s="124" t="str">
        <f>IF(OR(IFERROR(AND(H404&gt;=VLOOKUP(L404,受限情况!$A$3:$C$28,2,FALSE),H404&lt;=VLOOKUP(L404,受限情况!$A$3:$C$28,3,FALSE)),0),IFERROR(AND(H404&gt;=VLOOKUP(M404,受限情况!$A$3:$C$28,2,FALSE),H404&lt;=VLOOKUP(M404,受限情况!$A$3:$C$28,3,FALSE)),0),IFERROR(AND(H404&gt;=VLOOKUP(N404,受限情况!$A$3:$C$28,2,FALSE),H404&lt;=VLOOKUP(N404,受限情况!$A$3:$C$28,3,FALSE)),0),IFERROR(AND(H404&gt;=VLOOKUP(O404,受限情况!$A$3:$C$28,2,FALSE),H404&lt;=VLOOKUP(O404,受限情况!$A$3:$C$28,3,FALSE)),0))=TRUE,"错误","正确")</f>
        <v>正确</v>
      </c>
      <c r="S404" s="123" t="str">
        <f>IF((IF(ISERROR(VLOOKUP(J404,注销!I:I,1,FALSE)),0,1)+IF(ISERROR(VLOOKUP(J404,注销!J:J,1,FALSE)),0,1))&gt;0,"注销","没有")</f>
        <v>注销</v>
      </c>
      <c r="T404" s="123" t="str">
        <f>IF((IF(ISERROR(VLOOKUP(J404,注销!I:I,1,FALSE)),0,1)+IF(ISERROR(VLOOKUP(J404,注销!J:J,1,FALSE)),0,1))&gt;0,"注销","没有")</f>
        <v>注销</v>
      </c>
      <c r="U404" s="10" t="str">
        <f>IF(IF(ISERROR(VLOOKUP(J404,J$1:J403,1,FALSE)),0,1)+IF(ISERROR(VLOOKUP(J404,K$1:K403,1,FALSE)),0,1),"已有","没有")</f>
        <v>没有</v>
      </c>
      <c r="W404" s="9"/>
      <c r="X404" s="9"/>
      <c r="Y404" s="9"/>
    </row>
    <row r="405" spans="1:25" s="7" customFormat="1">
      <c r="A405" s="126">
        <v>402</v>
      </c>
      <c r="B405" s="126" t="s">
        <v>1324</v>
      </c>
      <c r="C405" s="56" t="s">
        <v>1141</v>
      </c>
      <c r="D405" s="42" t="s">
        <v>479</v>
      </c>
      <c r="E405" s="126">
        <v>14</v>
      </c>
      <c r="F405" s="68">
        <v>41364</v>
      </c>
      <c r="G405" s="126" t="s">
        <v>755</v>
      </c>
      <c r="H405" s="68">
        <v>41355</v>
      </c>
      <c r="I405" s="126"/>
      <c r="J405" s="137" t="str">
        <f t="shared" si="42"/>
        <v>天津呼和浩特-鄂尔多斯-兰州</v>
      </c>
      <c r="K405" s="124" t="str">
        <f t="shared" si="43"/>
        <v>天津兰州-鄂尔多斯-呼和浩特</v>
      </c>
      <c r="L405" s="167" t="str">
        <f t="shared" si="44"/>
        <v>呼和浩特</v>
      </c>
      <c r="M405" s="167" t="str">
        <f t="shared" si="45"/>
        <v>鄂尔多斯</v>
      </c>
      <c r="N405" s="167" t="str">
        <f t="shared" si="46"/>
        <v>兰州</v>
      </c>
      <c r="O405" s="167" t="str">
        <f t="shared" si="47"/>
        <v/>
      </c>
      <c r="P405" s="167" t="str">
        <f>IF(ISERROR(OR(IFERROR(VLOOKUP(B405,受限情况!$G$3:$G$30,1,FALSE),0),IFERROR(VLOOKUP(L405,受限情况!$A$3:$A$28,1,FALSE),0),IFERROR(VLOOKUP(M405,受限情况!$A$3:$A$28,1,FALSE),0),IFERROR(VLOOKUP(N405,受限情况!$A$3:$A$28,1,FALSE),0),IFERROR(VLOOKUP(O405,受限情况!$A$3:$A$28,1,FALSE),0))),"受限","不限")</f>
        <v>不限</v>
      </c>
      <c r="Q405" s="122" t="str">
        <f>IFERROR(IF(AND(H405&gt;=VLOOKUP(B405,受限情况!$G$3:$I$28,2,FALSE),H405&lt;=VLOOKUP(B405,受限情况!$G$3:$I$28,3,FALSE))=TRUE,"错误","正确"),"正确")</f>
        <v>正确</v>
      </c>
      <c r="R405" s="124" t="str">
        <f>IF(OR(IFERROR(AND(H405&gt;=VLOOKUP(L405,受限情况!$A$3:$C$28,2,FALSE),H405&lt;=VLOOKUP(L405,受限情况!$A$3:$C$28,3,FALSE)),0),IFERROR(AND(H405&gt;=VLOOKUP(M405,受限情况!$A$3:$C$28,2,FALSE),H405&lt;=VLOOKUP(M405,受限情况!$A$3:$C$28,3,FALSE)),0),IFERROR(AND(H405&gt;=VLOOKUP(N405,受限情况!$A$3:$C$28,2,FALSE),H405&lt;=VLOOKUP(N405,受限情况!$A$3:$C$28,3,FALSE)),0),IFERROR(AND(H405&gt;=VLOOKUP(O405,受限情况!$A$3:$C$28,2,FALSE),H405&lt;=VLOOKUP(O405,受限情况!$A$3:$C$28,3,FALSE)),0))=TRUE,"错误","正确")</f>
        <v>正确</v>
      </c>
      <c r="S405" s="123" t="str">
        <f>IF((IF(ISERROR(VLOOKUP(J405,注销!I:I,1,FALSE)),0,1)+IF(ISERROR(VLOOKUP(J405,注销!J:J,1,FALSE)),0,1))&gt;0,"注销","没有")</f>
        <v>没有</v>
      </c>
      <c r="T405" s="123" t="str">
        <f>IF((IF(ISERROR(VLOOKUP(J405,注销!I:I,1,FALSE)),0,1)+IF(ISERROR(VLOOKUP(J405,注销!J:J,1,FALSE)),0,1))&gt;0,"注销","没有")</f>
        <v>没有</v>
      </c>
      <c r="U405" s="10" t="str">
        <f>IF(IF(ISERROR(VLOOKUP(J405,J$1:J404,1,FALSE)),0,1)+IF(ISERROR(VLOOKUP(J405,K$1:K404,1,FALSE)),0,1),"已有","没有")</f>
        <v>没有</v>
      </c>
      <c r="W405" s="9"/>
      <c r="X405" s="9"/>
      <c r="Y405" s="9"/>
    </row>
    <row r="406" spans="1:25" s="7" customFormat="1">
      <c r="A406" s="126">
        <v>403</v>
      </c>
      <c r="B406" s="126" t="s">
        <v>1324</v>
      </c>
      <c r="C406" s="56" t="s">
        <v>562</v>
      </c>
      <c r="D406" s="42" t="s">
        <v>479</v>
      </c>
      <c r="E406" s="126">
        <v>14</v>
      </c>
      <c r="F406" s="68">
        <v>41364</v>
      </c>
      <c r="G406" s="126" t="s">
        <v>755</v>
      </c>
      <c r="H406" s="68">
        <v>41355</v>
      </c>
      <c r="I406" s="126"/>
      <c r="J406" s="137" t="str">
        <f t="shared" si="42"/>
        <v>天津邯郸-大连</v>
      </c>
      <c r="K406" s="124" t="str">
        <f t="shared" si="43"/>
        <v>天津大连-邯郸</v>
      </c>
      <c r="L406" s="167" t="str">
        <f t="shared" si="44"/>
        <v>邯郸</v>
      </c>
      <c r="M406" s="167" t="str">
        <f t="shared" si="45"/>
        <v>大连</v>
      </c>
      <c r="N406" s="167" t="str">
        <f t="shared" si="46"/>
        <v/>
      </c>
      <c r="O406" s="167" t="str">
        <f t="shared" si="47"/>
        <v/>
      </c>
      <c r="P406" s="167" t="str">
        <f>IF(ISERROR(OR(IFERROR(VLOOKUP(B406,受限情况!$G$3:$G$30,1,FALSE),0),IFERROR(VLOOKUP(L406,受限情况!$A$3:$A$28,1,FALSE),0),IFERROR(VLOOKUP(M406,受限情况!$A$3:$A$28,1,FALSE),0),IFERROR(VLOOKUP(N406,受限情况!$A$3:$A$28,1,FALSE),0),IFERROR(VLOOKUP(O406,受限情况!$A$3:$A$28,1,FALSE),0))),"受限","不限")</f>
        <v>受限</v>
      </c>
      <c r="Q406" s="122" t="str">
        <f>IFERROR(IF(AND(H406&gt;=VLOOKUP(B406,受限情况!$G$3:$I$28,2,FALSE),H406&lt;=VLOOKUP(B406,受限情况!$G$3:$I$28,3,FALSE))=TRUE,"错误","正确"),"正确")</f>
        <v>正确</v>
      </c>
      <c r="R406" s="124" t="str">
        <f>IF(OR(IFERROR(AND(H406&gt;=VLOOKUP(L406,受限情况!$A$3:$C$28,2,FALSE),H406&lt;=VLOOKUP(L406,受限情况!$A$3:$C$28,3,FALSE)),0),IFERROR(AND(H406&gt;=VLOOKUP(M406,受限情况!$A$3:$C$28,2,FALSE),H406&lt;=VLOOKUP(M406,受限情况!$A$3:$C$28,3,FALSE)),0),IFERROR(AND(H406&gt;=VLOOKUP(N406,受限情况!$A$3:$C$28,2,FALSE),H406&lt;=VLOOKUP(N406,受限情况!$A$3:$C$28,3,FALSE)),0),IFERROR(AND(H406&gt;=VLOOKUP(O406,受限情况!$A$3:$C$28,2,FALSE),H406&lt;=VLOOKUP(O406,受限情况!$A$3:$C$28,3,FALSE)),0))=TRUE,"错误","正确")</f>
        <v>正确</v>
      </c>
      <c r="S406" s="123" t="str">
        <f>IF((IF(ISERROR(VLOOKUP(J406,注销!I:I,1,FALSE)),0,1)+IF(ISERROR(VLOOKUP(J406,注销!J:J,1,FALSE)),0,1))&gt;0,"注销","没有")</f>
        <v>注销</v>
      </c>
      <c r="T406" s="123" t="str">
        <f>IF((IF(ISERROR(VLOOKUP(J406,注销!I:I,1,FALSE)),0,1)+IF(ISERROR(VLOOKUP(J406,注销!J:J,1,FALSE)),0,1))&gt;0,"注销","没有")</f>
        <v>注销</v>
      </c>
      <c r="U406" s="10" t="str">
        <f>IF(IF(ISERROR(VLOOKUP(J406,J$1:J405,1,FALSE)),0,1)+IF(ISERROR(VLOOKUP(J406,K$1:K405,1,FALSE)),0,1),"已有","没有")</f>
        <v>没有</v>
      </c>
      <c r="W406" s="9"/>
      <c r="X406" s="9"/>
      <c r="Y406" s="9"/>
    </row>
    <row r="407" spans="1:25" s="7" customFormat="1">
      <c r="A407" s="126">
        <v>404</v>
      </c>
      <c r="B407" s="126" t="s">
        <v>1324</v>
      </c>
      <c r="C407" s="56" t="s">
        <v>1126</v>
      </c>
      <c r="D407" s="42" t="s">
        <v>479</v>
      </c>
      <c r="E407" s="126">
        <v>14</v>
      </c>
      <c r="F407" s="68">
        <v>41364</v>
      </c>
      <c r="G407" s="126" t="s">
        <v>755</v>
      </c>
      <c r="H407" s="68">
        <v>41355</v>
      </c>
      <c r="I407" s="126"/>
      <c r="J407" s="137" t="str">
        <f t="shared" si="42"/>
        <v>天津呼和浩特-石家庄-合肥</v>
      </c>
      <c r="K407" s="124" t="str">
        <f t="shared" si="43"/>
        <v>天津合肥-石家庄-呼和浩特</v>
      </c>
      <c r="L407" s="167" t="str">
        <f t="shared" si="44"/>
        <v>呼和浩特</v>
      </c>
      <c r="M407" s="167" t="str">
        <f t="shared" si="45"/>
        <v>石家庄</v>
      </c>
      <c r="N407" s="167" t="str">
        <f t="shared" si="46"/>
        <v>合肥</v>
      </c>
      <c r="O407" s="167" t="str">
        <f t="shared" si="47"/>
        <v/>
      </c>
      <c r="P407" s="167" t="str">
        <f>IF(ISERROR(OR(IFERROR(VLOOKUP(B407,受限情况!$G$3:$G$30,1,FALSE),0),IFERROR(VLOOKUP(L407,受限情况!$A$3:$A$28,1,FALSE),0),IFERROR(VLOOKUP(M407,受限情况!$A$3:$A$28,1,FALSE),0),IFERROR(VLOOKUP(N407,受限情况!$A$3:$A$28,1,FALSE),0),IFERROR(VLOOKUP(O407,受限情况!$A$3:$A$28,1,FALSE),0))),"受限","不限")</f>
        <v>不限</v>
      </c>
      <c r="Q407" s="122" t="str">
        <f>IFERROR(IF(AND(H407&gt;=VLOOKUP(B407,受限情况!$G$3:$I$28,2,FALSE),H407&lt;=VLOOKUP(B407,受限情况!$G$3:$I$28,3,FALSE))=TRUE,"错误","正确"),"正确")</f>
        <v>正确</v>
      </c>
      <c r="R407" s="124" t="str">
        <f>IF(OR(IFERROR(AND(H407&gt;=VLOOKUP(L407,受限情况!$A$3:$C$28,2,FALSE),H407&lt;=VLOOKUP(L407,受限情况!$A$3:$C$28,3,FALSE)),0),IFERROR(AND(H407&gt;=VLOOKUP(M407,受限情况!$A$3:$C$28,2,FALSE),H407&lt;=VLOOKUP(M407,受限情况!$A$3:$C$28,3,FALSE)),0),IFERROR(AND(H407&gt;=VLOOKUP(N407,受限情况!$A$3:$C$28,2,FALSE),H407&lt;=VLOOKUP(N407,受限情况!$A$3:$C$28,3,FALSE)),0),IFERROR(AND(H407&gt;=VLOOKUP(O407,受限情况!$A$3:$C$28,2,FALSE),H407&lt;=VLOOKUP(O407,受限情况!$A$3:$C$28,3,FALSE)),0))=TRUE,"错误","正确")</f>
        <v>正确</v>
      </c>
      <c r="S407" s="123" t="str">
        <f>IF((IF(ISERROR(VLOOKUP(J407,注销!I:I,1,FALSE)),0,1)+IF(ISERROR(VLOOKUP(J407,注销!J:J,1,FALSE)),0,1))&gt;0,"注销","没有")</f>
        <v>注销</v>
      </c>
      <c r="T407" s="123" t="str">
        <f>IF((IF(ISERROR(VLOOKUP(J407,注销!I:I,1,FALSE)),0,1)+IF(ISERROR(VLOOKUP(J407,注销!J:J,1,FALSE)),0,1))&gt;0,"注销","没有")</f>
        <v>注销</v>
      </c>
      <c r="U407" s="10" t="str">
        <f>IF(IF(ISERROR(VLOOKUP(J407,J$1:J406,1,FALSE)),0,1)+IF(ISERROR(VLOOKUP(J407,K$1:K406,1,FALSE)),0,1),"已有","没有")</f>
        <v>没有</v>
      </c>
      <c r="W407" s="9"/>
      <c r="X407" s="9"/>
      <c r="Y407" s="9"/>
    </row>
    <row r="408" spans="1:25" s="7" customFormat="1">
      <c r="A408" s="126">
        <v>405</v>
      </c>
      <c r="B408" s="126" t="s">
        <v>1324</v>
      </c>
      <c r="C408" s="56" t="s">
        <v>1142</v>
      </c>
      <c r="D408" s="42" t="s">
        <v>479</v>
      </c>
      <c r="E408" s="126">
        <v>6</v>
      </c>
      <c r="F408" s="68">
        <v>41364</v>
      </c>
      <c r="G408" s="126" t="s">
        <v>755</v>
      </c>
      <c r="H408" s="68">
        <v>41355</v>
      </c>
      <c r="I408" s="126"/>
      <c r="J408" s="137" t="str">
        <f t="shared" si="42"/>
        <v>天津呼和浩特-郑州-黄山</v>
      </c>
      <c r="K408" s="124" t="str">
        <f t="shared" si="43"/>
        <v>天津黄山-郑州-呼和浩特</v>
      </c>
      <c r="L408" s="167" t="str">
        <f t="shared" si="44"/>
        <v>呼和浩特</v>
      </c>
      <c r="M408" s="167" t="str">
        <f t="shared" si="45"/>
        <v>郑州</v>
      </c>
      <c r="N408" s="167" t="str">
        <f t="shared" si="46"/>
        <v>黄山</v>
      </c>
      <c r="O408" s="167" t="str">
        <f t="shared" si="47"/>
        <v/>
      </c>
      <c r="P408" s="167" t="str">
        <f>IF(ISERROR(OR(IFERROR(VLOOKUP(B408,受限情况!$G$3:$G$30,1,FALSE),0),IFERROR(VLOOKUP(L408,受限情况!$A$3:$A$28,1,FALSE),0),IFERROR(VLOOKUP(M408,受限情况!$A$3:$A$28,1,FALSE),0),IFERROR(VLOOKUP(N408,受限情况!$A$3:$A$28,1,FALSE),0),IFERROR(VLOOKUP(O408,受限情况!$A$3:$A$28,1,FALSE),0))),"受限","不限")</f>
        <v>不限</v>
      </c>
      <c r="Q408" s="122" t="str">
        <f>IFERROR(IF(AND(H408&gt;=VLOOKUP(B408,受限情况!$G$3:$I$28,2,FALSE),H408&lt;=VLOOKUP(B408,受限情况!$G$3:$I$28,3,FALSE))=TRUE,"错误","正确"),"正确")</f>
        <v>正确</v>
      </c>
      <c r="R408" s="124" t="str">
        <f>IF(OR(IFERROR(AND(H408&gt;=VLOOKUP(L408,受限情况!$A$3:$C$28,2,FALSE),H408&lt;=VLOOKUP(L408,受限情况!$A$3:$C$28,3,FALSE)),0),IFERROR(AND(H408&gt;=VLOOKUP(M408,受限情况!$A$3:$C$28,2,FALSE),H408&lt;=VLOOKUP(M408,受限情况!$A$3:$C$28,3,FALSE)),0),IFERROR(AND(H408&gt;=VLOOKUP(N408,受限情况!$A$3:$C$28,2,FALSE),H408&lt;=VLOOKUP(N408,受限情况!$A$3:$C$28,3,FALSE)),0),IFERROR(AND(H408&gt;=VLOOKUP(O408,受限情况!$A$3:$C$28,2,FALSE),H408&lt;=VLOOKUP(O408,受限情况!$A$3:$C$28,3,FALSE)),0))=TRUE,"错误","正确")</f>
        <v>正确</v>
      </c>
      <c r="S408" s="123" t="str">
        <f>IF((IF(ISERROR(VLOOKUP(J408,注销!I:I,1,FALSE)),0,1)+IF(ISERROR(VLOOKUP(J408,注销!J:J,1,FALSE)),0,1))&gt;0,"注销","没有")</f>
        <v>没有</v>
      </c>
      <c r="T408" s="123" t="str">
        <f>IF((IF(ISERROR(VLOOKUP(J408,注销!I:I,1,FALSE)),0,1)+IF(ISERROR(VLOOKUP(J408,注销!J:J,1,FALSE)),0,1))&gt;0,"注销","没有")</f>
        <v>没有</v>
      </c>
      <c r="U408" s="10" t="str">
        <f>IF(IF(ISERROR(VLOOKUP(J408,J$1:J407,1,FALSE)),0,1)+IF(ISERROR(VLOOKUP(J408,K$1:K407,1,FALSE)),0,1),"已有","没有")</f>
        <v>没有</v>
      </c>
      <c r="W408" s="9"/>
      <c r="X408" s="9"/>
      <c r="Y408" s="9"/>
    </row>
    <row r="409" spans="1:25" s="7" customFormat="1">
      <c r="A409" s="126">
        <v>406</v>
      </c>
      <c r="B409" s="126" t="s">
        <v>1324</v>
      </c>
      <c r="C409" s="56" t="s">
        <v>1012</v>
      </c>
      <c r="D409" s="42" t="s">
        <v>479</v>
      </c>
      <c r="E409" s="126">
        <v>14</v>
      </c>
      <c r="F409" s="68">
        <v>41364</v>
      </c>
      <c r="G409" s="126" t="s">
        <v>755</v>
      </c>
      <c r="H409" s="68">
        <v>41355</v>
      </c>
      <c r="I409" s="126"/>
      <c r="J409" s="137" t="str">
        <f t="shared" si="42"/>
        <v>天津天津-郑州-桂林</v>
      </c>
      <c r="K409" s="124" t="str">
        <f t="shared" si="43"/>
        <v>天津桂林-郑州-天津</v>
      </c>
      <c r="L409" s="167" t="str">
        <f t="shared" si="44"/>
        <v>天津</v>
      </c>
      <c r="M409" s="167" t="str">
        <f t="shared" si="45"/>
        <v>郑州</v>
      </c>
      <c r="N409" s="167" t="str">
        <f t="shared" si="46"/>
        <v>桂林</v>
      </c>
      <c r="O409" s="167" t="str">
        <f t="shared" si="47"/>
        <v/>
      </c>
      <c r="P409" s="167" t="str">
        <f>IF(ISERROR(OR(IFERROR(VLOOKUP(B409,受限情况!$G$3:$G$30,1,FALSE),0),IFERROR(VLOOKUP(L409,受限情况!$A$3:$A$28,1,FALSE),0),IFERROR(VLOOKUP(M409,受限情况!$A$3:$A$28,1,FALSE),0),IFERROR(VLOOKUP(N409,受限情况!$A$3:$A$28,1,FALSE),0),IFERROR(VLOOKUP(O409,受限情况!$A$3:$A$28,1,FALSE),0))),"受限","不限")</f>
        <v>不限</v>
      </c>
      <c r="Q409" s="122" t="str">
        <f>IFERROR(IF(AND(H409&gt;=VLOOKUP(B409,受限情况!$G$3:$I$28,2,FALSE),H409&lt;=VLOOKUP(B409,受限情况!$G$3:$I$28,3,FALSE))=TRUE,"错误","正确"),"正确")</f>
        <v>正确</v>
      </c>
      <c r="R409" s="124" t="str">
        <f>IF(OR(IFERROR(AND(H409&gt;=VLOOKUP(L409,受限情况!$A$3:$C$28,2,FALSE),H409&lt;=VLOOKUP(L409,受限情况!$A$3:$C$28,3,FALSE)),0),IFERROR(AND(H409&gt;=VLOOKUP(M409,受限情况!$A$3:$C$28,2,FALSE),H409&lt;=VLOOKUP(M409,受限情况!$A$3:$C$28,3,FALSE)),0),IFERROR(AND(H409&gt;=VLOOKUP(N409,受限情况!$A$3:$C$28,2,FALSE),H409&lt;=VLOOKUP(N409,受限情况!$A$3:$C$28,3,FALSE)),0),IFERROR(AND(H409&gt;=VLOOKUP(O409,受限情况!$A$3:$C$28,2,FALSE),H409&lt;=VLOOKUP(O409,受限情况!$A$3:$C$28,3,FALSE)),0))=TRUE,"错误","正确")</f>
        <v>正确</v>
      </c>
      <c r="S409" s="123" t="str">
        <f>IF((IF(ISERROR(VLOOKUP(J409,注销!I:I,1,FALSE)),0,1)+IF(ISERROR(VLOOKUP(J409,注销!J:J,1,FALSE)),0,1))&gt;0,"注销","没有")</f>
        <v>注销</v>
      </c>
      <c r="T409" s="123" t="str">
        <f>IF((IF(ISERROR(VLOOKUP(J409,注销!I:I,1,FALSE)),0,1)+IF(ISERROR(VLOOKUP(J409,注销!J:J,1,FALSE)),0,1))&gt;0,"注销","没有")</f>
        <v>注销</v>
      </c>
      <c r="U409" s="10" t="str">
        <f>IF(IF(ISERROR(VLOOKUP(J409,J$1:J408,1,FALSE)),0,1)+IF(ISERROR(VLOOKUP(J409,K$1:K408,1,FALSE)),0,1),"已有","没有")</f>
        <v>已有</v>
      </c>
      <c r="W409" s="9"/>
      <c r="X409" s="9"/>
      <c r="Y409" s="9"/>
    </row>
    <row r="410" spans="1:25" s="7" customFormat="1">
      <c r="A410" s="126">
        <v>407</v>
      </c>
      <c r="B410" s="126" t="s">
        <v>1324</v>
      </c>
      <c r="C410" s="56" t="s">
        <v>1143</v>
      </c>
      <c r="D410" s="42" t="s">
        <v>479</v>
      </c>
      <c r="E410" s="126">
        <v>6</v>
      </c>
      <c r="F410" s="68">
        <v>41364</v>
      </c>
      <c r="G410" s="126" t="s">
        <v>755</v>
      </c>
      <c r="H410" s="68">
        <v>41355</v>
      </c>
      <c r="I410" s="126"/>
      <c r="J410" s="137" t="str">
        <f t="shared" si="42"/>
        <v>天津通辽-天津-海口</v>
      </c>
      <c r="K410" s="124" t="str">
        <f t="shared" si="43"/>
        <v>天津海口-天津-通辽</v>
      </c>
      <c r="L410" s="167" t="str">
        <f t="shared" si="44"/>
        <v>通辽</v>
      </c>
      <c r="M410" s="167" t="str">
        <f t="shared" si="45"/>
        <v>天津</v>
      </c>
      <c r="N410" s="167" t="str">
        <f t="shared" si="46"/>
        <v>海口</v>
      </c>
      <c r="O410" s="167" t="str">
        <f t="shared" si="47"/>
        <v/>
      </c>
      <c r="P410" s="167" t="str">
        <f>IF(ISERROR(OR(IFERROR(VLOOKUP(B410,受限情况!$G$3:$G$30,1,FALSE),0),IFERROR(VLOOKUP(L410,受限情况!$A$3:$A$28,1,FALSE),0),IFERROR(VLOOKUP(M410,受限情况!$A$3:$A$28,1,FALSE),0),IFERROR(VLOOKUP(N410,受限情况!$A$3:$A$28,1,FALSE),0),IFERROR(VLOOKUP(O410,受限情况!$A$3:$A$28,1,FALSE),0))),"受限","不限")</f>
        <v>不限</v>
      </c>
      <c r="Q410" s="122" t="str">
        <f>IFERROR(IF(AND(H410&gt;=VLOOKUP(B410,受限情况!$G$3:$I$28,2,FALSE),H410&lt;=VLOOKUP(B410,受限情况!$G$3:$I$28,3,FALSE))=TRUE,"错误","正确"),"正确")</f>
        <v>正确</v>
      </c>
      <c r="R410" s="124" t="str">
        <f>IF(OR(IFERROR(AND(H410&gt;=VLOOKUP(L410,受限情况!$A$3:$C$28,2,FALSE),H410&lt;=VLOOKUP(L410,受限情况!$A$3:$C$28,3,FALSE)),0),IFERROR(AND(H410&gt;=VLOOKUP(M410,受限情况!$A$3:$C$28,2,FALSE),H410&lt;=VLOOKUP(M410,受限情况!$A$3:$C$28,3,FALSE)),0),IFERROR(AND(H410&gt;=VLOOKUP(N410,受限情况!$A$3:$C$28,2,FALSE),H410&lt;=VLOOKUP(N410,受限情况!$A$3:$C$28,3,FALSE)),0),IFERROR(AND(H410&gt;=VLOOKUP(O410,受限情况!$A$3:$C$28,2,FALSE),H410&lt;=VLOOKUP(O410,受限情况!$A$3:$C$28,3,FALSE)),0))=TRUE,"错误","正确")</f>
        <v>正确</v>
      </c>
      <c r="S410" s="123" t="str">
        <f>IF((IF(ISERROR(VLOOKUP(J410,注销!I:I,1,FALSE)),0,1)+IF(ISERROR(VLOOKUP(J410,注销!J:J,1,FALSE)),0,1))&gt;0,"注销","没有")</f>
        <v>没有</v>
      </c>
      <c r="T410" s="123" t="str">
        <f>IF((IF(ISERROR(VLOOKUP(J410,注销!I:I,1,FALSE)),0,1)+IF(ISERROR(VLOOKUP(J410,注销!J:J,1,FALSE)),0,1))&gt;0,"注销","没有")</f>
        <v>没有</v>
      </c>
      <c r="U410" s="10" t="str">
        <f>IF(IF(ISERROR(VLOOKUP(J410,J$1:J409,1,FALSE)),0,1)+IF(ISERROR(VLOOKUP(J410,K$1:K409,1,FALSE)),0,1),"已有","没有")</f>
        <v>没有</v>
      </c>
      <c r="W410" s="9"/>
      <c r="X410" s="9"/>
      <c r="Y410" s="9"/>
    </row>
    <row r="411" spans="1:25" s="7" customFormat="1">
      <c r="A411" s="126">
        <v>408</v>
      </c>
      <c r="B411" s="126" t="s">
        <v>1324</v>
      </c>
      <c r="C411" s="56" t="s">
        <v>227</v>
      </c>
      <c r="D411" s="42" t="s">
        <v>479</v>
      </c>
      <c r="E411" s="126">
        <v>14</v>
      </c>
      <c r="F411" s="68">
        <v>41364</v>
      </c>
      <c r="G411" s="126" t="s">
        <v>755</v>
      </c>
      <c r="H411" s="68">
        <v>41355</v>
      </c>
      <c r="I411" s="126"/>
      <c r="J411" s="137" t="str">
        <f t="shared" si="42"/>
        <v>天津呼和浩特-海拉尔-加格达奇</v>
      </c>
      <c r="K411" s="124" t="str">
        <f t="shared" si="43"/>
        <v>天津加格达奇-海拉尔-呼和浩特</v>
      </c>
      <c r="L411" s="167" t="str">
        <f t="shared" si="44"/>
        <v>呼和浩特</v>
      </c>
      <c r="M411" s="167" t="str">
        <f t="shared" si="45"/>
        <v>海拉尔</v>
      </c>
      <c r="N411" s="167" t="str">
        <f t="shared" si="46"/>
        <v>加格达奇</v>
      </c>
      <c r="O411" s="167" t="str">
        <f t="shared" si="47"/>
        <v/>
      </c>
      <c r="P411" s="167" t="str">
        <f>IF(ISERROR(OR(IFERROR(VLOOKUP(B411,受限情况!$G$3:$G$30,1,FALSE),0),IFERROR(VLOOKUP(L411,受限情况!$A$3:$A$28,1,FALSE),0),IFERROR(VLOOKUP(M411,受限情况!$A$3:$A$28,1,FALSE),0),IFERROR(VLOOKUP(N411,受限情况!$A$3:$A$28,1,FALSE),0),IFERROR(VLOOKUP(O411,受限情况!$A$3:$A$28,1,FALSE),0))),"受限","不限")</f>
        <v>不限</v>
      </c>
      <c r="Q411" s="122" t="str">
        <f>IFERROR(IF(AND(H411&gt;=VLOOKUP(B411,受限情况!$G$3:$I$28,2,FALSE),H411&lt;=VLOOKUP(B411,受限情况!$G$3:$I$28,3,FALSE))=TRUE,"错误","正确"),"正确")</f>
        <v>正确</v>
      </c>
      <c r="R411" s="124" t="str">
        <f>IF(OR(IFERROR(AND(H411&gt;=VLOOKUP(L411,受限情况!$A$3:$C$28,2,FALSE),H411&lt;=VLOOKUP(L411,受限情况!$A$3:$C$28,3,FALSE)),0),IFERROR(AND(H411&gt;=VLOOKUP(M411,受限情况!$A$3:$C$28,2,FALSE),H411&lt;=VLOOKUP(M411,受限情况!$A$3:$C$28,3,FALSE)),0),IFERROR(AND(H411&gt;=VLOOKUP(N411,受限情况!$A$3:$C$28,2,FALSE),H411&lt;=VLOOKUP(N411,受限情况!$A$3:$C$28,3,FALSE)),0),IFERROR(AND(H411&gt;=VLOOKUP(O411,受限情况!$A$3:$C$28,2,FALSE),H411&lt;=VLOOKUP(O411,受限情况!$A$3:$C$28,3,FALSE)),0))=TRUE,"错误","正确")</f>
        <v>正确</v>
      </c>
      <c r="S411" s="123" t="str">
        <f>IF((IF(ISERROR(VLOOKUP(J411,注销!I:I,1,FALSE)),0,1)+IF(ISERROR(VLOOKUP(J411,注销!J:J,1,FALSE)),0,1))&gt;0,"注销","没有")</f>
        <v>注销</v>
      </c>
      <c r="T411" s="123" t="str">
        <f>IF((IF(ISERROR(VLOOKUP(J411,注销!I:I,1,FALSE)),0,1)+IF(ISERROR(VLOOKUP(J411,注销!J:J,1,FALSE)),0,1))&gt;0,"注销","没有")</f>
        <v>注销</v>
      </c>
      <c r="U411" s="10" t="str">
        <f>IF(IF(ISERROR(VLOOKUP(J411,J$1:J410,1,FALSE)),0,1)+IF(ISERROR(VLOOKUP(J411,K$1:K410,1,FALSE)),0,1),"已有","没有")</f>
        <v>没有</v>
      </c>
      <c r="W411" s="9"/>
      <c r="X411" s="9"/>
      <c r="Y411" s="9"/>
    </row>
    <row r="412" spans="1:25" s="7" customFormat="1">
      <c r="A412" s="126">
        <v>409</v>
      </c>
      <c r="B412" s="126" t="s">
        <v>1324</v>
      </c>
      <c r="C412" s="56" t="s">
        <v>235</v>
      </c>
      <c r="D412" s="42" t="s">
        <v>479</v>
      </c>
      <c r="E412" s="126">
        <v>8</v>
      </c>
      <c r="F412" s="68">
        <v>41364</v>
      </c>
      <c r="G412" s="126" t="s">
        <v>755</v>
      </c>
      <c r="H412" s="68">
        <v>41355</v>
      </c>
      <c r="I412" s="126"/>
      <c r="J412" s="137" t="str">
        <f t="shared" si="42"/>
        <v>天津呼和浩特-郑州-杭州</v>
      </c>
      <c r="K412" s="124" t="str">
        <f t="shared" si="43"/>
        <v>天津杭州-郑州-呼和浩特</v>
      </c>
      <c r="L412" s="167" t="str">
        <f t="shared" si="44"/>
        <v>呼和浩特</v>
      </c>
      <c r="M412" s="167" t="str">
        <f t="shared" si="45"/>
        <v>郑州</v>
      </c>
      <c r="N412" s="167" t="str">
        <f t="shared" si="46"/>
        <v>杭州</v>
      </c>
      <c r="O412" s="167" t="str">
        <f t="shared" si="47"/>
        <v/>
      </c>
      <c r="P412" s="167" t="str">
        <f>IF(ISERROR(OR(IFERROR(VLOOKUP(B412,受限情况!$G$3:$G$30,1,FALSE),0),IFERROR(VLOOKUP(L412,受限情况!$A$3:$A$28,1,FALSE),0),IFERROR(VLOOKUP(M412,受限情况!$A$3:$A$28,1,FALSE),0),IFERROR(VLOOKUP(N412,受限情况!$A$3:$A$28,1,FALSE),0),IFERROR(VLOOKUP(O412,受限情况!$A$3:$A$28,1,FALSE),0))),"受限","不限")</f>
        <v>不限</v>
      </c>
      <c r="Q412" s="122" t="str">
        <f>IFERROR(IF(AND(H412&gt;=VLOOKUP(B412,受限情况!$G$3:$I$28,2,FALSE),H412&lt;=VLOOKUP(B412,受限情况!$G$3:$I$28,3,FALSE))=TRUE,"错误","正确"),"正确")</f>
        <v>正确</v>
      </c>
      <c r="R412" s="124" t="str">
        <f>IF(OR(IFERROR(AND(H412&gt;=VLOOKUP(L412,受限情况!$A$3:$C$28,2,FALSE),H412&lt;=VLOOKUP(L412,受限情况!$A$3:$C$28,3,FALSE)),0),IFERROR(AND(H412&gt;=VLOOKUP(M412,受限情况!$A$3:$C$28,2,FALSE),H412&lt;=VLOOKUP(M412,受限情况!$A$3:$C$28,3,FALSE)),0),IFERROR(AND(H412&gt;=VLOOKUP(N412,受限情况!$A$3:$C$28,2,FALSE),H412&lt;=VLOOKUP(N412,受限情况!$A$3:$C$28,3,FALSE)),0),IFERROR(AND(H412&gt;=VLOOKUP(O412,受限情况!$A$3:$C$28,2,FALSE),H412&lt;=VLOOKUP(O412,受限情况!$A$3:$C$28,3,FALSE)),0))=TRUE,"错误","正确")</f>
        <v>正确</v>
      </c>
      <c r="S412" s="123" t="str">
        <f>IF((IF(ISERROR(VLOOKUP(J412,注销!I:I,1,FALSE)),0,1)+IF(ISERROR(VLOOKUP(J412,注销!J:J,1,FALSE)),0,1))&gt;0,"注销","没有")</f>
        <v>注销</v>
      </c>
      <c r="T412" s="123" t="str">
        <f>IF((IF(ISERROR(VLOOKUP(J412,注销!I:I,1,FALSE)),0,1)+IF(ISERROR(VLOOKUP(J412,注销!J:J,1,FALSE)),0,1))&gt;0,"注销","没有")</f>
        <v>注销</v>
      </c>
      <c r="U412" s="10" t="str">
        <f>IF(IF(ISERROR(VLOOKUP(J412,J$1:J411,1,FALSE)),0,1)+IF(ISERROR(VLOOKUP(J412,K$1:K411,1,FALSE)),0,1),"已有","没有")</f>
        <v>没有</v>
      </c>
      <c r="W412" s="9"/>
      <c r="X412" s="9"/>
      <c r="Y412" s="9"/>
    </row>
    <row r="413" spans="1:25" s="7" customFormat="1">
      <c r="A413" s="126">
        <v>410</v>
      </c>
      <c r="B413" s="126" t="s">
        <v>1333</v>
      </c>
      <c r="C413" s="56" t="s">
        <v>390</v>
      </c>
      <c r="D413" s="42" t="s">
        <v>479</v>
      </c>
      <c r="E413" s="126">
        <v>14</v>
      </c>
      <c r="F413" s="68">
        <v>41364</v>
      </c>
      <c r="G413" s="126" t="s">
        <v>756</v>
      </c>
      <c r="H413" s="68">
        <v>41355</v>
      </c>
      <c r="I413" s="126"/>
      <c r="J413" s="137" t="str">
        <f t="shared" si="42"/>
        <v>首都呼和浩特-赤峰</v>
      </c>
      <c r="K413" s="124" t="str">
        <f t="shared" si="43"/>
        <v>首都赤峰-呼和浩特</v>
      </c>
      <c r="L413" s="167" t="str">
        <f t="shared" si="44"/>
        <v>呼和浩特</v>
      </c>
      <c r="M413" s="167" t="str">
        <f t="shared" si="45"/>
        <v>赤峰</v>
      </c>
      <c r="N413" s="167" t="str">
        <f t="shared" si="46"/>
        <v/>
      </c>
      <c r="O413" s="167" t="str">
        <f t="shared" si="47"/>
        <v/>
      </c>
      <c r="P413" s="167" t="str">
        <f>IF(ISERROR(OR(IFERROR(VLOOKUP(B413,受限情况!$G$3:$G$30,1,FALSE),0),IFERROR(VLOOKUP(L413,受限情况!$A$3:$A$28,1,FALSE),0),IFERROR(VLOOKUP(M413,受限情况!$A$3:$A$28,1,FALSE),0),IFERROR(VLOOKUP(N413,受限情况!$A$3:$A$28,1,FALSE),0),IFERROR(VLOOKUP(O413,受限情况!$A$3:$A$28,1,FALSE),0))),"受限","不限")</f>
        <v>不限</v>
      </c>
      <c r="Q413" s="122" t="str">
        <f>IFERROR(IF(AND(H413&gt;=VLOOKUP(B413,受限情况!$G$3:$I$28,2,FALSE),H413&lt;=VLOOKUP(B413,受限情况!$G$3:$I$28,3,FALSE))=TRUE,"错误","正确"),"正确")</f>
        <v>正确</v>
      </c>
      <c r="R413" s="124" t="str">
        <f>IF(OR(IFERROR(AND(H413&gt;=VLOOKUP(L413,受限情况!$A$3:$C$28,2,FALSE),H413&lt;=VLOOKUP(L413,受限情况!$A$3:$C$28,3,FALSE)),0),IFERROR(AND(H413&gt;=VLOOKUP(M413,受限情况!$A$3:$C$28,2,FALSE),H413&lt;=VLOOKUP(M413,受限情况!$A$3:$C$28,3,FALSE)),0),IFERROR(AND(H413&gt;=VLOOKUP(N413,受限情况!$A$3:$C$28,2,FALSE),H413&lt;=VLOOKUP(N413,受限情况!$A$3:$C$28,3,FALSE)),0),IFERROR(AND(H413&gt;=VLOOKUP(O413,受限情况!$A$3:$C$28,2,FALSE),H413&lt;=VLOOKUP(O413,受限情况!$A$3:$C$28,3,FALSE)),0))=TRUE,"错误","正确")</f>
        <v>正确</v>
      </c>
      <c r="S413" s="123" t="str">
        <f>IF((IF(ISERROR(VLOOKUP(J413,注销!I:I,1,FALSE)),0,1)+IF(ISERROR(VLOOKUP(J413,注销!J:J,1,FALSE)),0,1))&gt;0,"注销","没有")</f>
        <v>注销</v>
      </c>
      <c r="T413" s="123" t="str">
        <f>IF((IF(ISERROR(VLOOKUP(J413,注销!I:I,1,FALSE)),0,1)+IF(ISERROR(VLOOKUP(J413,注销!J:J,1,FALSE)),0,1))&gt;0,"注销","没有")</f>
        <v>注销</v>
      </c>
      <c r="U413" s="10" t="str">
        <f>IF(IF(ISERROR(VLOOKUP(J413,J$1:J412,1,FALSE)),0,1)+IF(ISERROR(VLOOKUP(J413,K$1:K412,1,FALSE)),0,1),"已有","没有")</f>
        <v>没有</v>
      </c>
      <c r="W413" s="9"/>
      <c r="X413" s="9"/>
      <c r="Y413" s="9"/>
    </row>
    <row r="414" spans="1:25" s="7" customFormat="1">
      <c r="A414" s="126">
        <v>411</v>
      </c>
      <c r="B414" s="126" t="s">
        <v>1333</v>
      </c>
      <c r="C414" s="56" t="s">
        <v>248</v>
      </c>
      <c r="D414" s="42" t="s">
        <v>479</v>
      </c>
      <c r="E414" s="126">
        <v>14</v>
      </c>
      <c r="F414" s="68">
        <v>41364</v>
      </c>
      <c r="G414" s="126" t="s">
        <v>756</v>
      </c>
      <c r="H414" s="68">
        <v>41355</v>
      </c>
      <c r="I414" s="126"/>
      <c r="J414" s="137" t="str">
        <f t="shared" si="42"/>
        <v>首都呼和浩特-锡林浩特</v>
      </c>
      <c r="K414" s="124" t="str">
        <f t="shared" si="43"/>
        <v>首都锡林浩特-呼和浩特</v>
      </c>
      <c r="L414" s="167" t="str">
        <f t="shared" si="44"/>
        <v>呼和浩特</v>
      </c>
      <c r="M414" s="167" t="str">
        <f t="shared" si="45"/>
        <v>锡林浩特</v>
      </c>
      <c r="N414" s="167" t="str">
        <f t="shared" si="46"/>
        <v/>
      </c>
      <c r="O414" s="167" t="str">
        <f t="shared" si="47"/>
        <v/>
      </c>
      <c r="P414" s="167" t="str">
        <f>IF(ISERROR(OR(IFERROR(VLOOKUP(B414,受限情况!$G$3:$G$30,1,FALSE),0),IFERROR(VLOOKUP(L414,受限情况!$A$3:$A$28,1,FALSE),0),IFERROR(VLOOKUP(M414,受限情况!$A$3:$A$28,1,FALSE),0),IFERROR(VLOOKUP(N414,受限情况!$A$3:$A$28,1,FALSE),0),IFERROR(VLOOKUP(O414,受限情况!$A$3:$A$28,1,FALSE),0))),"受限","不限")</f>
        <v>不限</v>
      </c>
      <c r="Q414" s="122" t="str">
        <f>IFERROR(IF(AND(H414&gt;=VLOOKUP(B414,受限情况!$G$3:$I$28,2,FALSE),H414&lt;=VLOOKUP(B414,受限情况!$G$3:$I$28,3,FALSE))=TRUE,"错误","正确"),"正确")</f>
        <v>正确</v>
      </c>
      <c r="R414" s="124" t="str">
        <f>IF(OR(IFERROR(AND(H414&gt;=VLOOKUP(L414,受限情况!$A$3:$C$28,2,FALSE),H414&lt;=VLOOKUP(L414,受限情况!$A$3:$C$28,3,FALSE)),0),IFERROR(AND(H414&gt;=VLOOKUP(M414,受限情况!$A$3:$C$28,2,FALSE),H414&lt;=VLOOKUP(M414,受限情况!$A$3:$C$28,3,FALSE)),0),IFERROR(AND(H414&gt;=VLOOKUP(N414,受限情况!$A$3:$C$28,2,FALSE),H414&lt;=VLOOKUP(N414,受限情况!$A$3:$C$28,3,FALSE)),0),IFERROR(AND(H414&gt;=VLOOKUP(O414,受限情况!$A$3:$C$28,2,FALSE),H414&lt;=VLOOKUP(O414,受限情况!$A$3:$C$28,3,FALSE)),0))=TRUE,"错误","正确")</f>
        <v>正确</v>
      </c>
      <c r="S414" s="123" t="str">
        <f>IF((IF(ISERROR(VLOOKUP(J414,注销!I:I,1,FALSE)),0,1)+IF(ISERROR(VLOOKUP(J414,注销!J:J,1,FALSE)),0,1))&gt;0,"注销","没有")</f>
        <v>注销</v>
      </c>
      <c r="T414" s="123" t="str">
        <f>IF((IF(ISERROR(VLOOKUP(J414,注销!I:I,1,FALSE)),0,1)+IF(ISERROR(VLOOKUP(J414,注销!J:J,1,FALSE)),0,1))&gt;0,"注销","没有")</f>
        <v>注销</v>
      </c>
      <c r="U414" s="10" t="str">
        <f>IF(IF(ISERROR(VLOOKUP(J414,J$1:J413,1,FALSE)),0,1)+IF(ISERROR(VLOOKUP(J414,K$1:K413,1,FALSE)),0,1),"已有","没有")</f>
        <v>没有</v>
      </c>
      <c r="W414" s="9"/>
      <c r="X414" s="9"/>
      <c r="Y414" s="9"/>
    </row>
    <row r="415" spans="1:25" s="7" customFormat="1">
      <c r="A415" s="126">
        <v>412</v>
      </c>
      <c r="B415" s="126" t="s">
        <v>1333</v>
      </c>
      <c r="C415" s="56" t="s">
        <v>1144</v>
      </c>
      <c r="D415" s="42" t="s">
        <v>479</v>
      </c>
      <c r="E415" s="126">
        <v>14</v>
      </c>
      <c r="F415" s="68">
        <v>41364</v>
      </c>
      <c r="G415" s="126" t="s">
        <v>756</v>
      </c>
      <c r="H415" s="68">
        <v>41355</v>
      </c>
      <c r="I415" s="126"/>
      <c r="J415" s="137" t="str">
        <f t="shared" si="42"/>
        <v>首都呼和浩特-郑州-桂林</v>
      </c>
      <c r="K415" s="124" t="str">
        <f t="shared" si="43"/>
        <v>首都桂林-郑州-呼和浩特</v>
      </c>
      <c r="L415" s="167" t="str">
        <f t="shared" si="44"/>
        <v>呼和浩特</v>
      </c>
      <c r="M415" s="167" t="str">
        <f t="shared" si="45"/>
        <v>郑州</v>
      </c>
      <c r="N415" s="167" t="str">
        <f t="shared" si="46"/>
        <v>桂林</v>
      </c>
      <c r="O415" s="167" t="str">
        <f t="shared" si="47"/>
        <v/>
      </c>
      <c r="P415" s="167" t="str">
        <f>IF(ISERROR(OR(IFERROR(VLOOKUP(B415,受限情况!$G$3:$G$30,1,FALSE),0),IFERROR(VLOOKUP(L415,受限情况!$A$3:$A$28,1,FALSE),0),IFERROR(VLOOKUP(M415,受限情况!$A$3:$A$28,1,FALSE),0),IFERROR(VLOOKUP(N415,受限情况!$A$3:$A$28,1,FALSE),0),IFERROR(VLOOKUP(O415,受限情况!$A$3:$A$28,1,FALSE),0))),"受限","不限")</f>
        <v>不限</v>
      </c>
      <c r="Q415" s="122" t="str">
        <f>IFERROR(IF(AND(H415&gt;=VLOOKUP(B415,受限情况!$G$3:$I$28,2,FALSE),H415&lt;=VLOOKUP(B415,受限情况!$G$3:$I$28,3,FALSE))=TRUE,"错误","正确"),"正确")</f>
        <v>正确</v>
      </c>
      <c r="R415" s="124" t="str">
        <f>IF(OR(IFERROR(AND(H415&gt;=VLOOKUP(L415,受限情况!$A$3:$C$28,2,FALSE),H415&lt;=VLOOKUP(L415,受限情况!$A$3:$C$28,3,FALSE)),0),IFERROR(AND(H415&gt;=VLOOKUP(M415,受限情况!$A$3:$C$28,2,FALSE),H415&lt;=VLOOKUP(M415,受限情况!$A$3:$C$28,3,FALSE)),0),IFERROR(AND(H415&gt;=VLOOKUP(N415,受限情况!$A$3:$C$28,2,FALSE),H415&lt;=VLOOKUP(N415,受限情况!$A$3:$C$28,3,FALSE)),0),IFERROR(AND(H415&gt;=VLOOKUP(O415,受限情况!$A$3:$C$28,2,FALSE),H415&lt;=VLOOKUP(O415,受限情况!$A$3:$C$28,3,FALSE)),0))=TRUE,"错误","正确")</f>
        <v>正确</v>
      </c>
      <c r="S415" s="123" t="str">
        <f>IF((IF(ISERROR(VLOOKUP(J415,注销!I:I,1,FALSE)),0,1)+IF(ISERROR(VLOOKUP(J415,注销!J:J,1,FALSE)),0,1))&gt;0,"注销","没有")</f>
        <v>注销</v>
      </c>
      <c r="T415" s="123" t="str">
        <f>IF((IF(ISERROR(VLOOKUP(J415,注销!I:I,1,FALSE)),0,1)+IF(ISERROR(VLOOKUP(J415,注销!J:J,1,FALSE)),0,1))&gt;0,"注销","没有")</f>
        <v>注销</v>
      </c>
      <c r="U415" s="10" t="str">
        <f>IF(IF(ISERROR(VLOOKUP(J415,J$1:J414,1,FALSE)),0,1)+IF(ISERROR(VLOOKUP(J415,K$1:K414,1,FALSE)),0,1),"已有","没有")</f>
        <v>没有</v>
      </c>
      <c r="W415" s="9"/>
      <c r="X415" s="9"/>
      <c r="Y415" s="9"/>
    </row>
    <row r="416" spans="1:25" s="7" customFormat="1">
      <c r="A416" s="126">
        <v>413</v>
      </c>
      <c r="B416" s="126" t="s">
        <v>1333</v>
      </c>
      <c r="C416" s="56" t="s">
        <v>1145</v>
      </c>
      <c r="D416" s="42" t="s">
        <v>479</v>
      </c>
      <c r="E416" s="126">
        <v>14</v>
      </c>
      <c r="F416" s="68">
        <v>41364</v>
      </c>
      <c r="G416" s="126" t="s">
        <v>756</v>
      </c>
      <c r="H416" s="68">
        <v>41355</v>
      </c>
      <c r="I416" s="126"/>
      <c r="J416" s="137" t="str">
        <f t="shared" si="42"/>
        <v>首都呼和浩特-哈尔滨</v>
      </c>
      <c r="K416" s="124" t="str">
        <f t="shared" si="43"/>
        <v>首都哈尔滨-呼和浩特</v>
      </c>
      <c r="L416" s="167" t="str">
        <f t="shared" si="44"/>
        <v>呼和浩特</v>
      </c>
      <c r="M416" s="167" t="str">
        <f t="shared" si="45"/>
        <v>哈尔滨</v>
      </c>
      <c r="N416" s="167" t="str">
        <f t="shared" si="46"/>
        <v/>
      </c>
      <c r="O416" s="167" t="str">
        <f t="shared" si="47"/>
        <v/>
      </c>
      <c r="P416" s="167" t="str">
        <f>IF(ISERROR(OR(IFERROR(VLOOKUP(B416,受限情况!$G$3:$G$30,1,FALSE),0),IFERROR(VLOOKUP(L416,受限情况!$A$3:$A$28,1,FALSE),0),IFERROR(VLOOKUP(M416,受限情况!$A$3:$A$28,1,FALSE),0),IFERROR(VLOOKUP(N416,受限情况!$A$3:$A$28,1,FALSE),0),IFERROR(VLOOKUP(O416,受限情况!$A$3:$A$28,1,FALSE),0))),"受限","不限")</f>
        <v>不限</v>
      </c>
      <c r="Q416" s="122" t="str">
        <f>IFERROR(IF(AND(H416&gt;=VLOOKUP(B416,受限情况!$G$3:$I$28,2,FALSE),H416&lt;=VLOOKUP(B416,受限情况!$G$3:$I$28,3,FALSE))=TRUE,"错误","正确"),"正确")</f>
        <v>正确</v>
      </c>
      <c r="R416" s="124" t="str">
        <f>IF(OR(IFERROR(AND(H416&gt;=VLOOKUP(L416,受限情况!$A$3:$C$28,2,FALSE),H416&lt;=VLOOKUP(L416,受限情况!$A$3:$C$28,3,FALSE)),0),IFERROR(AND(H416&gt;=VLOOKUP(M416,受限情况!$A$3:$C$28,2,FALSE),H416&lt;=VLOOKUP(M416,受限情况!$A$3:$C$28,3,FALSE)),0),IFERROR(AND(H416&gt;=VLOOKUP(N416,受限情况!$A$3:$C$28,2,FALSE),H416&lt;=VLOOKUP(N416,受限情况!$A$3:$C$28,3,FALSE)),0),IFERROR(AND(H416&gt;=VLOOKUP(O416,受限情况!$A$3:$C$28,2,FALSE),H416&lt;=VLOOKUP(O416,受限情况!$A$3:$C$28,3,FALSE)),0))=TRUE,"错误","正确")</f>
        <v>正确</v>
      </c>
      <c r="S416" s="123" t="str">
        <f>IF((IF(ISERROR(VLOOKUP(J416,注销!I:I,1,FALSE)),0,1)+IF(ISERROR(VLOOKUP(J416,注销!J:J,1,FALSE)),0,1))&gt;0,"注销","没有")</f>
        <v>注销</v>
      </c>
      <c r="T416" s="123" t="str">
        <f>IF((IF(ISERROR(VLOOKUP(J416,注销!I:I,1,FALSE)),0,1)+IF(ISERROR(VLOOKUP(J416,注销!J:J,1,FALSE)),0,1))&gt;0,"注销","没有")</f>
        <v>注销</v>
      </c>
      <c r="U416" s="10" t="str">
        <f>IF(IF(ISERROR(VLOOKUP(J416,J$1:J415,1,FALSE)),0,1)+IF(ISERROR(VLOOKUP(J416,K$1:K415,1,FALSE)),0,1),"已有","没有")</f>
        <v>没有</v>
      </c>
      <c r="W416" s="9"/>
      <c r="X416" s="9"/>
      <c r="Y416" s="9"/>
    </row>
    <row r="417" spans="1:25" s="7" customFormat="1">
      <c r="A417" s="126">
        <v>414</v>
      </c>
      <c r="B417" s="126" t="s">
        <v>1333</v>
      </c>
      <c r="C417" s="56" t="s">
        <v>49</v>
      </c>
      <c r="D417" s="42" t="s">
        <v>479</v>
      </c>
      <c r="E417" s="126">
        <v>14</v>
      </c>
      <c r="F417" s="68">
        <v>41395</v>
      </c>
      <c r="G417" s="126" t="s">
        <v>756</v>
      </c>
      <c r="H417" s="68">
        <v>41355</v>
      </c>
      <c r="I417" s="126"/>
      <c r="J417" s="137" t="str">
        <f t="shared" si="42"/>
        <v>首都呼和浩特-青岛</v>
      </c>
      <c r="K417" s="124" t="str">
        <f t="shared" si="43"/>
        <v>首都青岛-呼和浩特</v>
      </c>
      <c r="L417" s="167" t="str">
        <f t="shared" si="44"/>
        <v>呼和浩特</v>
      </c>
      <c r="M417" s="167" t="str">
        <f t="shared" si="45"/>
        <v>青岛</v>
      </c>
      <c r="N417" s="167" t="str">
        <f t="shared" si="46"/>
        <v/>
      </c>
      <c r="O417" s="167" t="str">
        <f t="shared" si="47"/>
        <v/>
      </c>
      <c r="P417" s="167" t="str">
        <f>IF(ISERROR(OR(IFERROR(VLOOKUP(B417,受限情况!$G$3:$G$30,1,FALSE),0),IFERROR(VLOOKUP(L417,受限情况!$A$3:$A$28,1,FALSE),0),IFERROR(VLOOKUP(M417,受限情况!$A$3:$A$28,1,FALSE),0),IFERROR(VLOOKUP(N417,受限情况!$A$3:$A$28,1,FALSE),0),IFERROR(VLOOKUP(O417,受限情况!$A$3:$A$28,1,FALSE),0))),"受限","不限")</f>
        <v>不限</v>
      </c>
      <c r="Q417" s="122" t="str">
        <f>IFERROR(IF(AND(H417&gt;=VLOOKUP(B417,受限情况!$G$3:$I$28,2,FALSE),H417&lt;=VLOOKUP(B417,受限情况!$G$3:$I$28,3,FALSE))=TRUE,"错误","正确"),"正确")</f>
        <v>正确</v>
      </c>
      <c r="R417" s="124" t="str">
        <f>IF(OR(IFERROR(AND(H417&gt;=VLOOKUP(L417,受限情况!$A$3:$C$28,2,FALSE),H417&lt;=VLOOKUP(L417,受限情况!$A$3:$C$28,3,FALSE)),0),IFERROR(AND(H417&gt;=VLOOKUP(M417,受限情况!$A$3:$C$28,2,FALSE),H417&lt;=VLOOKUP(M417,受限情况!$A$3:$C$28,3,FALSE)),0),IFERROR(AND(H417&gt;=VLOOKUP(N417,受限情况!$A$3:$C$28,2,FALSE),H417&lt;=VLOOKUP(N417,受限情况!$A$3:$C$28,3,FALSE)),0),IFERROR(AND(H417&gt;=VLOOKUP(O417,受限情况!$A$3:$C$28,2,FALSE),H417&lt;=VLOOKUP(O417,受限情况!$A$3:$C$28,3,FALSE)),0))=TRUE,"错误","正确")</f>
        <v>正确</v>
      </c>
      <c r="S417" s="123" t="str">
        <f>IF((IF(ISERROR(VLOOKUP(J417,注销!I:I,1,FALSE)),0,1)+IF(ISERROR(VLOOKUP(J417,注销!J:J,1,FALSE)),0,1))&gt;0,"注销","没有")</f>
        <v>没有</v>
      </c>
      <c r="T417" s="123" t="str">
        <f>IF((IF(ISERROR(VLOOKUP(J417,注销!I:I,1,FALSE)),0,1)+IF(ISERROR(VLOOKUP(J417,注销!J:J,1,FALSE)),0,1))&gt;0,"注销","没有")</f>
        <v>没有</v>
      </c>
      <c r="U417" s="10" t="str">
        <f>IF(IF(ISERROR(VLOOKUP(J417,J$1:J416,1,FALSE)),0,1)+IF(ISERROR(VLOOKUP(J417,K$1:K416,1,FALSE)),0,1),"已有","没有")</f>
        <v>没有</v>
      </c>
      <c r="W417" s="9"/>
      <c r="X417" s="9"/>
      <c r="Y417" s="9"/>
    </row>
    <row r="418" spans="1:25" s="7" customFormat="1">
      <c r="A418" s="126">
        <v>415</v>
      </c>
      <c r="B418" s="126" t="s">
        <v>1333</v>
      </c>
      <c r="C418" s="56" t="s">
        <v>314</v>
      </c>
      <c r="D418" s="42" t="s">
        <v>479</v>
      </c>
      <c r="E418" s="126">
        <v>14</v>
      </c>
      <c r="F418" s="68">
        <v>41395</v>
      </c>
      <c r="G418" s="126" t="s">
        <v>756</v>
      </c>
      <c r="H418" s="68">
        <v>41355</v>
      </c>
      <c r="I418" s="126"/>
      <c r="J418" s="137" t="str">
        <f t="shared" si="42"/>
        <v>首都呼和浩特-武汉</v>
      </c>
      <c r="K418" s="124" t="str">
        <f t="shared" si="43"/>
        <v>首都武汉-呼和浩特</v>
      </c>
      <c r="L418" s="167" t="str">
        <f t="shared" si="44"/>
        <v>呼和浩特</v>
      </c>
      <c r="M418" s="167" t="str">
        <f t="shared" si="45"/>
        <v>武汉</v>
      </c>
      <c r="N418" s="167" t="str">
        <f t="shared" si="46"/>
        <v/>
      </c>
      <c r="O418" s="167" t="str">
        <f t="shared" si="47"/>
        <v/>
      </c>
      <c r="P418" s="167" t="str">
        <f>IF(ISERROR(OR(IFERROR(VLOOKUP(B418,受限情况!$G$3:$G$30,1,FALSE),0),IFERROR(VLOOKUP(L418,受限情况!$A$3:$A$28,1,FALSE),0),IFERROR(VLOOKUP(M418,受限情况!$A$3:$A$28,1,FALSE),0),IFERROR(VLOOKUP(N418,受限情况!$A$3:$A$28,1,FALSE),0),IFERROR(VLOOKUP(O418,受限情况!$A$3:$A$28,1,FALSE),0))),"受限","不限")</f>
        <v>不限</v>
      </c>
      <c r="Q418" s="122" t="str">
        <f>IFERROR(IF(AND(H418&gt;=VLOOKUP(B418,受限情况!$G$3:$I$28,2,FALSE),H418&lt;=VLOOKUP(B418,受限情况!$G$3:$I$28,3,FALSE))=TRUE,"错误","正确"),"正确")</f>
        <v>正确</v>
      </c>
      <c r="R418" s="124" t="str">
        <f>IF(OR(IFERROR(AND(H418&gt;=VLOOKUP(L418,受限情况!$A$3:$C$28,2,FALSE),H418&lt;=VLOOKUP(L418,受限情况!$A$3:$C$28,3,FALSE)),0),IFERROR(AND(H418&gt;=VLOOKUP(M418,受限情况!$A$3:$C$28,2,FALSE),H418&lt;=VLOOKUP(M418,受限情况!$A$3:$C$28,3,FALSE)),0),IFERROR(AND(H418&gt;=VLOOKUP(N418,受限情况!$A$3:$C$28,2,FALSE),H418&lt;=VLOOKUP(N418,受限情况!$A$3:$C$28,3,FALSE)),0),IFERROR(AND(H418&gt;=VLOOKUP(O418,受限情况!$A$3:$C$28,2,FALSE),H418&lt;=VLOOKUP(O418,受限情况!$A$3:$C$28,3,FALSE)),0))=TRUE,"错误","正确")</f>
        <v>正确</v>
      </c>
      <c r="S418" s="123" t="str">
        <f>IF((IF(ISERROR(VLOOKUP(J418,注销!I:I,1,FALSE)),0,1)+IF(ISERROR(VLOOKUP(J418,注销!J:J,1,FALSE)),0,1))&gt;0,"注销","没有")</f>
        <v>注销</v>
      </c>
      <c r="T418" s="123" t="str">
        <f>IF((IF(ISERROR(VLOOKUP(J418,注销!I:I,1,FALSE)),0,1)+IF(ISERROR(VLOOKUP(J418,注销!J:J,1,FALSE)),0,1))&gt;0,"注销","没有")</f>
        <v>注销</v>
      </c>
      <c r="U418" s="10" t="str">
        <f>IF(IF(ISERROR(VLOOKUP(J418,J$1:J417,1,FALSE)),0,1)+IF(ISERROR(VLOOKUP(J418,K$1:K417,1,FALSE)),0,1),"已有","没有")</f>
        <v>没有</v>
      </c>
      <c r="W418" s="9"/>
      <c r="X418" s="9"/>
      <c r="Y418" s="9"/>
    </row>
    <row r="419" spans="1:25" s="7" customFormat="1">
      <c r="A419" s="126">
        <v>416</v>
      </c>
      <c r="B419" s="126" t="s">
        <v>1329</v>
      </c>
      <c r="C419" s="56" t="s">
        <v>1146</v>
      </c>
      <c r="D419" s="42" t="s">
        <v>479</v>
      </c>
      <c r="E419" s="126">
        <v>4</v>
      </c>
      <c r="F419" s="68">
        <v>41364</v>
      </c>
      <c r="G419" s="126" t="s">
        <v>757</v>
      </c>
      <c r="H419" s="68">
        <v>41355</v>
      </c>
      <c r="I419" s="126"/>
      <c r="J419" s="137" t="str">
        <f t="shared" si="42"/>
        <v>河北石家庄-西安-赣州</v>
      </c>
      <c r="K419" s="124" t="str">
        <f t="shared" si="43"/>
        <v>河北赣州-西安-石家庄</v>
      </c>
      <c r="L419" s="167" t="str">
        <f t="shared" si="44"/>
        <v>石家庄</v>
      </c>
      <c r="M419" s="167" t="str">
        <f t="shared" si="45"/>
        <v>西安</v>
      </c>
      <c r="N419" s="167" t="str">
        <f t="shared" si="46"/>
        <v>赣州</v>
      </c>
      <c r="O419" s="167" t="str">
        <f t="shared" si="47"/>
        <v/>
      </c>
      <c r="P419" s="167" t="str">
        <f>IF(ISERROR(OR(IFERROR(VLOOKUP(B419,受限情况!$G$3:$G$30,1,FALSE),0),IFERROR(VLOOKUP(L419,受限情况!$A$3:$A$28,1,FALSE),0),IFERROR(VLOOKUP(M419,受限情况!$A$3:$A$28,1,FALSE),0),IFERROR(VLOOKUP(N419,受限情况!$A$3:$A$28,1,FALSE),0),IFERROR(VLOOKUP(O419,受限情况!$A$3:$A$28,1,FALSE),0))),"受限","不限")</f>
        <v>不限</v>
      </c>
      <c r="Q419" s="122" t="str">
        <f>IFERROR(IF(AND(H419&gt;=VLOOKUP(B419,受限情况!$G$3:$I$28,2,FALSE),H419&lt;=VLOOKUP(B419,受限情况!$G$3:$I$28,3,FALSE))=TRUE,"错误","正确"),"正确")</f>
        <v>正确</v>
      </c>
      <c r="R419" s="124" t="str">
        <f>IF(OR(IFERROR(AND(H419&gt;=VLOOKUP(L419,受限情况!$A$3:$C$28,2,FALSE),H419&lt;=VLOOKUP(L419,受限情况!$A$3:$C$28,3,FALSE)),0),IFERROR(AND(H419&gt;=VLOOKUP(M419,受限情况!$A$3:$C$28,2,FALSE),H419&lt;=VLOOKUP(M419,受限情况!$A$3:$C$28,3,FALSE)),0),IFERROR(AND(H419&gt;=VLOOKUP(N419,受限情况!$A$3:$C$28,2,FALSE),H419&lt;=VLOOKUP(N419,受限情况!$A$3:$C$28,3,FALSE)),0),IFERROR(AND(H419&gt;=VLOOKUP(O419,受限情况!$A$3:$C$28,2,FALSE),H419&lt;=VLOOKUP(O419,受限情况!$A$3:$C$28,3,FALSE)),0))=TRUE,"错误","正确")</f>
        <v>正确</v>
      </c>
      <c r="S419" s="123" t="str">
        <f>IF((IF(ISERROR(VLOOKUP(J419,注销!I:I,1,FALSE)),0,1)+IF(ISERROR(VLOOKUP(J419,注销!J:J,1,FALSE)),0,1))&gt;0,"注销","没有")</f>
        <v>没有</v>
      </c>
      <c r="T419" s="123" t="str">
        <f>IF((IF(ISERROR(VLOOKUP(J419,注销!I:I,1,FALSE)),0,1)+IF(ISERROR(VLOOKUP(J419,注销!J:J,1,FALSE)),0,1))&gt;0,"注销","没有")</f>
        <v>没有</v>
      </c>
      <c r="U419" s="10" t="str">
        <f>IF(IF(ISERROR(VLOOKUP(J419,J$1:J418,1,FALSE)),0,1)+IF(ISERROR(VLOOKUP(J419,K$1:K418,1,FALSE)),0,1),"已有","没有")</f>
        <v>没有</v>
      </c>
      <c r="W419" s="9"/>
      <c r="X419" s="9"/>
      <c r="Y419" s="9"/>
    </row>
    <row r="420" spans="1:25" s="7" customFormat="1">
      <c r="A420" s="126">
        <v>417</v>
      </c>
      <c r="B420" s="126" t="s">
        <v>1309</v>
      </c>
      <c r="C420" s="56" t="s">
        <v>1147</v>
      </c>
      <c r="D420" s="42" t="s">
        <v>479</v>
      </c>
      <c r="E420" s="126">
        <v>8</v>
      </c>
      <c r="F420" s="68">
        <v>41456</v>
      </c>
      <c r="G420" s="126" t="s">
        <v>758</v>
      </c>
      <c r="H420" s="68">
        <v>41355</v>
      </c>
      <c r="I420" s="126"/>
      <c r="J420" s="137" t="str">
        <f t="shared" si="42"/>
        <v>华夏长治-天津</v>
      </c>
      <c r="K420" s="124" t="str">
        <f t="shared" si="43"/>
        <v>华夏天津-长治</v>
      </c>
      <c r="L420" s="167" t="str">
        <f t="shared" si="44"/>
        <v>长治</v>
      </c>
      <c r="M420" s="167" t="str">
        <f t="shared" si="45"/>
        <v>天津</v>
      </c>
      <c r="N420" s="167" t="str">
        <f t="shared" si="46"/>
        <v/>
      </c>
      <c r="O420" s="167" t="str">
        <f t="shared" si="47"/>
        <v/>
      </c>
      <c r="P420" s="167" t="str">
        <f>IF(ISERROR(OR(IFERROR(VLOOKUP(B420,受限情况!$G$3:$G$30,1,FALSE),0),IFERROR(VLOOKUP(L420,受限情况!$A$3:$A$28,1,FALSE),0),IFERROR(VLOOKUP(M420,受限情况!$A$3:$A$28,1,FALSE),0),IFERROR(VLOOKUP(N420,受限情况!$A$3:$A$28,1,FALSE),0),IFERROR(VLOOKUP(O420,受限情况!$A$3:$A$28,1,FALSE),0))),"受限","不限")</f>
        <v>不限</v>
      </c>
      <c r="Q420" s="122" t="str">
        <f>IFERROR(IF(AND(H420&gt;=VLOOKUP(B420,受限情况!$G$3:$I$28,2,FALSE),H420&lt;=VLOOKUP(B420,受限情况!$G$3:$I$28,3,FALSE))=TRUE,"错误","正确"),"正确")</f>
        <v>正确</v>
      </c>
      <c r="R420" s="124" t="str">
        <f>IF(OR(IFERROR(AND(H420&gt;=VLOOKUP(L420,受限情况!$A$3:$C$28,2,FALSE),H420&lt;=VLOOKUP(L420,受限情况!$A$3:$C$28,3,FALSE)),0),IFERROR(AND(H420&gt;=VLOOKUP(M420,受限情况!$A$3:$C$28,2,FALSE),H420&lt;=VLOOKUP(M420,受限情况!$A$3:$C$28,3,FALSE)),0),IFERROR(AND(H420&gt;=VLOOKUP(N420,受限情况!$A$3:$C$28,2,FALSE),H420&lt;=VLOOKUP(N420,受限情况!$A$3:$C$28,3,FALSE)),0),IFERROR(AND(H420&gt;=VLOOKUP(O420,受限情况!$A$3:$C$28,2,FALSE),H420&lt;=VLOOKUP(O420,受限情况!$A$3:$C$28,3,FALSE)),0))=TRUE,"错误","正确")</f>
        <v>正确</v>
      </c>
      <c r="S420" s="123" t="str">
        <f>IF((IF(ISERROR(VLOOKUP(J420,注销!I:I,1,FALSE)),0,1)+IF(ISERROR(VLOOKUP(J420,注销!J:J,1,FALSE)),0,1))&gt;0,"注销","没有")</f>
        <v>没有</v>
      </c>
      <c r="T420" s="123" t="str">
        <f>IF((IF(ISERROR(VLOOKUP(J420,注销!I:I,1,FALSE)),0,1)+IF(ISERROR(VLOOKUP(J420,注销!J:J,1,FALSE)),0,1))&gt;0,"注销","没有")</f>
        <v>没有</v>
      </c>
      <c r="U420" s="10" t="str">
        <f>IF(IF(ISERROR(VLOOKUP(J420,J$1:J419,1,FALSE)),0,1)+IF(ISERROR(VLOOKUP(J420,K$1:K419,1,FALSE)),0,1),"已有","没有")</f>
        <v>没有</v>
      </c>
      <c r="W420" s="9"/>
      <c r="X420" s="9"/>
      <c r="Y420" s="9"/>
    </row>
    <row r="421" spans="1:25" s="7" customFormat="1">
      <c r="A421" s="126">
        <v>418</v>
      </c>
      <c r="B421" s="126" t="s">
        <v>1325</v>
      </c>
      <c r="C421" s="56" t="s">
        <v>66</v>
      </c>
      <c r="D421" s="42" t="s">
        <v>479</v>
      </c>
      <c r="E421" s="126">
        <v>14</v>
      </c>
      <c r="F421" s="68">
        <v>41364</v>
      </c>
      <c r="G421" s="126" t="s">
        <v>759</v>
      </c>
      <c r="H421" s="68">
        <v>41355</v>
      </c>
      <c r="I421" s="126"/>
      <c r="J421" s="137" t="str">
        <f t="shared" si="42"/>
        <v>春秋石家庄-昆明</v>
      </c>
      <c r="K421" s="124" t="str">
        <f t="shared" si="43"/>
        <v>春秋昆明-石家庄</v>
      </c>
      <c r="L421" s="167" t="str">
        <f t="shared" si="44"/>
        <v>石家庄</v>
      </c>
      <c r="M421" s="167" t="str">
        <f t="shared" si="45"/>
        <v>昆明</v>
      </c>
      <c r="N421" s="167" t="str">
        <f t="shared" si="46"/>
        <v/>
      </c>
      <c r="O421" s="167" t="str">
        <f t="shared" si="47"/>
        <v/>
      </c>
      <c r="P421" s="167" t="str">
        <f>IF(ISERROR(OR(IFERROR(VLOOKUP(B421,受限情况!$G$3:$G$30,1,FALSE),0),IFERROR(VLOOKUP(L421,受限情况!$A$3:$A$28,1,FALSE),0),IFERROR(VLOOKUP(M421,受限情况!$A$3:$A$28,1,FALSE),0),IFERROR(VLOOKUP(N421,受限情况!$A$3:$A$28,1,FALSE),0),IFERROR(VLOOKUP(O421,受限情况!$A$3:$A$28,1,FALSE),0))),"受限","不限")</f>
        <v>不限</v>
      </c>
      <c r="Q421" s="122" t="str">
        <f>IFERROR(IF(AND(H421&gt;=VLOOKUP(B421,受限情况!$G$3:$I$28,2,FALSE),H421&lt;=VLOOKUP(B421,受限情况!$G$3:$I$28,3,FALSE))=TRUE,"错误","正确"),"正确")</f>
        <v>正确</v>
      </c>
      <c r="R421" s="124" t="str">
        <f>IF(OR(IFERROR(AND(H421&gt;=VLOOKUP(L421,受限情况!$A$3:$C$28,2,FALSE),H421&lt;=VLOOKUP(L421,受限情况!$A$3:$C$28,3,FALSE)),0),IFERROR(AND(H421&gt;=VLOOKUP(M421,受限情况!$A$3:$C$28,2,FALSE),H421&lt;=VLOOKUP(M421,受限情况!$A$3:$C$28,3,FALSE)),0),IFERROR(AND(H421&gt;=VLOOKUP(N421,受限情况!$A$3:$C$28,2,FALSE),H421&lt;=VLOOKUP(N421,受限情况!$A$3:$C$28,3,FALSE)),0),IFERROR(AND(H421&gt;=VLOOKUP(O421,受限情况!$A$3:$C$28,2,FALSE),H421&lt;=VLOOKUP(O421,受限情况!$A$3:$C$28,3,FALSE)),0))=TRUE,"错误","正确")</f>
        <v>正确</v>
      </c>
      <c r="S421" s="123" t="str">
        <f>IF((IF(ISERROR(VLOOKUP(J421,注销!I:I,1,FALSE)),0,1)+IF(ISERROR(VLOOKUP(J421,注销!J:J,1,FALSE)),0,1))&gt;0,"注销","没有")</f>
        <v>没有</v>
      </c>
      <c r="T421" s="123" t="str">
        <f>IF((IF(ISERROR(VLOOKUP(J421,注销!I:I,1,FALSE)),0,1)+IF(ISERROR(VLOOKUP(J421,注销!J:J,1,FALSE)),0,1))&gt;0,"注销","没有")</f>
        <v>没有</v>
      </c>
      <c r="U421" s="10" t="str">
        <f>IF(IF(ISERROR(VLOOKUP(J421,J$1:J420,1,FALSE)),0,1)+IF(ISERROR(VLOOKUP(J421,K$1:K420,1,FALSE)),0,1),"已有","没有")</f>
        <v>已有</v>
      </c>
      <c r="W421" s="9"/>
      <c r="X421" s="9"/>
      <c r="Y421" s="9"/>
    </row>
    <row r="422" spans="1:25" s="7" customFormat="1">
      <c r="A422" s="126">
        <v>419</v>
      </c>
      <c r="B422" s="126" t="s">
        <v>1327</v>
      </c>
      <c r="C422" s="56" t="s">
        <v>550</v>
      </c>
      <c r="D422" s="42" t="s">
        <v>479</v>
      </c>
      <c r="E422" s="126">
        <v>14</v>
      </c>
      <c r="F422" s="68">
        <v>41364</v>
      </c>
      <c r="G422" s="126" t="s">
        <v>760</v>
      </c>
      <c r="H422" s="68">
        <v>41355</v>
      </c>
      <c r="I422" s="126"/>
      <c r="J422" s="137" t="str">
        <f t="shared" si="42"/>
        <v>奥凯天津-杭州-三亚</v>
      </c>
      <c r="K422" s="124" t="str">
        <f t="shared" si="43"/>
        <v>奥凯三亚-杭州-天津</v>
      </c>
      <c r="L422" s="167" t="str">
        <f t="shared" si="44"/>
        <v>天津</v>
      </c>
      <c r="M422" s="167" t="str">
        <f t="shared" si="45"/>
        <v>杭州</v>
      </c>
      <c r="N422" s="167" t="str">
        <f t="shared" si="46"/>
        <v>三亚</v>
      </c>
      <c r="O422" s="167" t="str">
        <f t="shared" si="47"/>
        <v/>
      </c>
      <c r="P422" s="167" t="str">
        <f>IF(ISERROR(OR(IFERROR(VLOOKUP(B422,受限情况!$G$3:$G$30,1,FALSE),0),IFERROR(VLOOKUP(L422,受限情况!$A$3:$A$28,1,FALSE),0),IFERROR(VLOOKUP(M422,受限情况!$A$3:$A$28,1,FALSE),0),IFERROR(VLOOKUP(N422,受限情况!$A$3:$A$28,1,FALSE),0),IFERROR(VLOOKUP(O422,受限情况!$A$3:$A$28,1,FALSE),0))),"受限","不限")</f>
        <v>不限</v>
      </c>
      <c r="Q422" s="122" t="str">
        <f>IFERROR(IF(AND(H422&gt;=VLOOKUP(B422,受限情况!$G$3:$I$28,2,FALSE),H422&lt;=VLOOKUP(B422,受限情况!$G$3:$I$28,3,FALSE))=TRUE,"错误","正确"),"正确")</f>
        <v>正确</v>
      </c>
      <c r="R422" s="124" t="str">
        <f>IF(OR(IFERROR(AND(H422&gt;=VLOOKUP(L422,受限情况!$A$3:$C$28,2,FALSE),H422&lt;=VLOOKUP(L422,受限情况!$A$3:$C$28,3,FALSE)),0),IFERROR(AND(H422&gt;=VLOOKUP(M422,受限情况!$A$3:$C$28,2,FALSE),H422&lt;=VLOOKUP(M422,受限情况!$A$3:$C$28,3,FALSE)),0),IFERROR(AND(H422&gt;=VLOOKUP(N422,受限情况!$A$3:$C$28,2,FALSE),H422&lt;=VLOOKUP(N422,受限情况!$A$3:$C$28,3,FALSE)),0),IFERROR(AND(H422&gt;=VLOOKUP(O422,受限情况!$A$3:$C$28,2,FALSE),H422&lt;=VLOOKUP(O422,受限情况!$A$3:$C$28,3,FALSE)),0))=TRUE,"错误","正确")</f>
        <v>正确</v>
      </c>
      <c r="S422" s="123" t="str">
        <f>IF((IF(ISERROR(VLOOKUP(J422,注销!I:I,1,FALSE)),0,1)+IF(ISERROR(VLOOKUP(J422,注销!J:J,1,FALSE)),0,1))&gt;0,"注销","没有")</f>
        <v>没有</v>
      </c>
      <c r="T422" s="123" t="str">
        <f>IF((IF(ISERROR(VLOOKUP(J422,注销!I:I,1,FALSE)),0,1)+IF(ISERROR(VLOOKUP(J422,注销!J:J,1,FALSE)),0,1))&gt;0,"注销","没有")</f>
        <v>没有</v>
      </c>
      <c r="U422" s="10" t="str">
        <f>IF(IF(ISERROR(VLOOKUP(J422,J$1:J421,1,FALSE)),0,1)+IF(ISERROR(VLOOKUP(J422,K$1:K421,1,FALSE)),0,1),"已有","没有")</f>
        <v>没有</v>
      </c>
      <c r="W422" s="9"/>
      <c r="X422" s="9"/>
      <c r="Y422" s="9"/>
    </row>
    <row r="423" spans="1:25" s="7" customFormat="1">
      <c r="A423" s="126">
        <v>420</v>
      </c>
      <c r="B423" s="126" t="s">
        <v>1327</v>
      </c>
      <c r="C423" s="56" t="s">
        <v>526</v>
      </c>
      <c r="D423" s="42" t="s">
        <v>479</v>
      </c>
      <c r="E423" s="126">
        <v>14</v>
      </c>
      <c r="F423" s="68">
        <v>41364</v>
      </c>
      <c r="G423" s="126" t="s">
        <v>760</v>
      </c>
      <c r="H423" s="68">
        <v>41355</v>
      </c>
      <c r="I423" s="126"/>
      <c r="J423" s="137" t="str">
        <f t="shared" si="42"/>
        <v>奥凯天津-大连</v>
      </c>
      <c r="K423" s="124" t="str">
        <f t="shared" si="43"/>
        <v>奥凯大连-天津</v>
      </c>
      <c r="L423" s="167" t="str">
        <f t="shared" si="44"/>
        <v>天津</v>
      </c>
      <c r="M423" s="167" t="str">
        <f t="shared" si="45"/>
        <v>大连</v>
      </c>
      <c r="N423" s="167" t="str">
        <f t="shared" si="46"/>
        <v/>
      </c>
      <c r="O423" s="167" t="str">
        <f t="shared" si="47"/>
        <v/>
      </c>
      <c r="P423" s="167" t="str">
        <f>IF(ISERROR(OR(IFERROR(VLOOKUP(B423,受限情况!$G$3:$G$30,1,FALSE),0),IFERROR(VLOOKUP(L423,受限情况!$A$3:$A$28,1,FALSE),0),IFERROR(VLOOKUP(M423,受限情况!$A$3:$A$28,1,FALSE),0),IFERROR(VLOOKUP(N423,受限情况!$A$3:$A$28,1,FALSE),0),IFERROR(VLOOKUP(O423,受限情况!$A$3:$A$28,1,FALSE),0))),"受限","不限")</f>
        <v>受限</v>
      </c>
      <c r="Q423" s="122" t="str">
        <f>IFERROR(IF(AND(H423&gt;=VLOOKUP(B423,受限情况!$G$3:$I$28,2,FALSE),H423&lt;=VLOOKUP(B423,受限情况!$G$3:$I$28,3,FALSE))=TRUE,"错误","正确"),"正确")</f>
        <v>正确</v>
      </c>
      <c r="R423" s="124" t="str">
        <f>IF(OR(IFERROR(AND(H423&gt;=VLOOKUP(L423,受限情况!$A$3:$C$28,2,FALSE),H423&lt;=VLOOKUP(L423,受限情况!$A$3:$C$28,3,FALSE)),0),IFERROR(AND(H423&gt;=VLOOKUP(M423,受限情况!$A$3:$C$28,2,FALSE),H423&lt;=VLOOKUP(M423,受限情况!$A$3:$C$28,3,FALSE)),0),IFERROR(AND(H423&gt;=VLOOKUP(N423,受限情况!$A$3:$C$28,2,FALSE),H423&lt;=VLOOKUP(N423,受限情况!$A$3:$C$28,3,FALSE)),0),IFERROR(AND(H423&gt;=VLOOKUP(O423,受限情况!$A$3:$C$28,2,FALSE),H423&lt;=VLOOKUP(O423,受限情况!$A$3:$C$28,3,FALSE)),0))=TRUE,"错误","正确")</f>
        <v>正确</v>
      </c>
      <c r="S423" s="123" t="str">
        <f>IF((IF(ISERROR(VLOOKUP(J423,注销!I:I,1,FALSE)),0,1)+IF(ISERROR(VLOOKUP(J423,注销!J:J,1,FALSE)),0,1))&gt;0,"注销","没有")</f>
        <v>没有</v>
      </c>
      <c r="T423" s="123" t="str">
        <f>IF((IF(ISERROR(VLOOKUP(J423,注销!I:I,1,FALSE)),0,1)+IF(ISERROR(VLOOKUP(J423,注销!J:J,1,FALSE)),0,1))&gt;0,"注销","没有")</f>
        <v>没有</v>
      </c>
      <c r="U423" s="10" t="str">
        <f>IF(IF(ISERROR(VLOOKUP(J423,J$1:J422,1,FALSE)),0,1)+IF(ISERROR(VLOOKUP(J423,K$1:K422,1,FALSE)),0,1),"已有","没有")</f>
        <v>没有</v>
      </c>
      <c r="W423" s="9"/>
      <c r="X423" s="9"/>
      <c r="Y423" s="9"/>
    </row>
    <row r="424" spans="1:25" s="7" customFormat="1">
      <c r="A424" s="126">
        <v>421</v>
      </c>
      <c r="B424" s="126" t="s">
        <v>1324</v>
      </c>
      <c r="C424" s="56" t="s">
        <v>1132</v>
      </c>
      <c r="D424" s="42" t="s">
        <v>479</v>
      </c>
      <c r="E424" s="126">
        <v>14</v>
      </c>
      <c r="F424" s="68">
        <v>41364</v>
      </c>
      <c r="G424" s="126" t="s">
        <v>761</v>
      </c>
      <c r="H424" s="68">
        <v>41360</v>
      </c>
      <c r="I424" s="126"/>
      <c r="J424" s="137" t="str">
        <f t="shared" si="42"/>
        <v>天津天津-乌鲁木齐</v>
      </c>
      <c r="K424" s="124" t="str">
        <f t="shared" si="43"/>
        <v>天津乌鲁木齐-天津</v>
      </c>
      <c r="L424" s="167" t="str">
        <f t="shared" si="44"/>
        <v>天津</v>
      </c>
      <c r="M424" s="167" t="str">
        <f t="shared" si="45"/>
        <v>乌鲁木齐</v>
      </c>
      <c r="N424" s="167" t="str">
        <f t="shared" si="46"/>
        <v/>
      </c>
      <c r="O424" s="167" t="str">
        <f t="shared" si="47"/>
        <v/>
      </c>
      <c r="P424" s="167" t="str">
        <f>IF(ISERROR(OR(IFERROR(VLOOKUP(B424,受限情况!$G$3:$G$30,1,FALSE),0),IFERROR(VLOOKUP(L424,受限情况!$A$3:$A$28,1,FALSE),0),IFERROR(VLOOKUP(M424,受限情况!$A$3:$A$28,1,FALSE),0),IFERROR(VLOOKUP(N424,受限情况!$A$3:$A$28,1,FALSE),0),IFERROR(VLOOKUP(O424,受限情况!$A$3:$A$28,1,FALSE),0))),"受限","不限")</f>
        <v>不限</v>
      </c>
      <c r="Q424" s="122" t="str">
        <f>IFERROR(IF(AND(H424&gt;=VLOOKUP(B424,受限情况!$G$3:$I$28,2,FALSE),H424&lt;=VLOOKUP(B424,受限情况!$G$3:$I$28,3,FALSE))=TRUE,"错误","正确"),"正确")</f>
        <v>正确</v>
      </c>
      <c r="R424" s="124" t="str">
        <f>IF(OR(IFERROR(AND(H424&gt;=VLOOKUP(L424,受限情况!$A$3:$C$28,2,FALSE),H424&lt;=VLOOKUP(L424,受限情况!$A$3:$C$28,3,FALSE)),0),IFERROR(AND(H424&gt;=VLOOKUP(M424,受限情况!$A$3:$C$28,2,FALSE),H424&lt;=VLOOKUP(M424,受限情况!$A$3:$C$28,3,FALSE)),0),IFERROR(AND(H424&gt;=VLOOKUP(N424,受限情况!$A$3:$C$28,2,FALSE),H424&lt;=VLOOKUP(N424,受限情况!$A$3:$C$28,3,FALSE)),0),IFERROR(AND(H424&gt;=VLOOKUP(O424,受限情况!$A$3:$C$28,2,FALSE),H424&lt;=VLOOKUP(O424,受限情况!$A$3:$C$28,3,FALSE)),0))=TRUE,"错误","正确")</f>
        <v>正确</v>
      </c>
      <c r="S424" s="123" t="str">
        <f>IF((IF(ISERROR(VLOOKUP(J424,注销!I:I,1,FALSE)),0,1)+IF(ISERROR(VLOOKUP(J424,注销!J:J,1,FALSE)),0,1))&gt;0,"注销","没有")</f>
        <v>注销</v>
      </c>
      <c r="T424" s="123" t="str">
        <f>IF((IF(ISERROR(VLOOKUP(J424,注销!I:I,1,FALSE)),0,1)+IF(ISERROR(VLOOKUP(J424,注销!J:J,1,FALSE)),0,1))&gt;0,"注销","没有")</f>
        <v>注销</v>
      </c>
      <c r="U424" s="10" t="str">
        <f>IF(IF(ISERROR(VLOOKUP(J424,J$1:J423,1,FALSE)),0,1)+IF(ISERROR(VLOOKUP(J424,K$1:K423,1,FALSE)),0,1),"已有","没有")</f>
        <v>没有</v>
      </c>
      <c r="W424" s="9"/>
      <c r="X424" s="9"/>
      <c r="Y424" s="9"/>
    </row>
    <row r="425" spans="1:25" s="7" customFormat="1">
      <c r="A425" s="126">
        <v>422</v>
      </c>
      <c r="B425" s="126" t="s">
        <v>1333</v>
      </c>
      <c r="C425" s="56" t="s">
        <v>506</v>
      </c>
      <c r="D425" s="42" t="s">
        <v>479</v>
      </c>
      <c r="E425" s="126">
        <v>8</v>
      </c>
      <c r="F425" s="68">
        <v>41407</v>
      </c>
      <c r="G425" s="126" t="s">
        <v>762</v>
      </c>
      <c r="H425" s="68">
        <v>41391</v>
      </c>
      <c r="I425" s="126"/>
      <c r="J425" s="137" t="str">
        <f t="shared" si="42"/>
        <v>首都呼和浩特-徐州-贵阳</v>
      </c>
      <c r="K425" s="124" t="str">
        <f t="shared" si="43"/>
        <v>首都贵阳-徐州-呼和浩特</v>
      </c>
      <c r="L425" s="167" t="str">
        <f t="shared" si="44"/>
        <v>呼和浩特</v>
      </c>
      <c r="M425" s="167" t="str">
        <f t="shared" si="45"/>
        <v>徐州</v>
      </c>
      <c r="N425" s="167" t="str">
        <f t="shared" si="46"/>
        <v>贵阳</v>
      </c>
      <c r="O425" s="167" t="str">
        <f t="shared" si="47"/>
        <v/>
      </c>
      <c r="P425" s="167" t="str">
        <f>IF(ISERROR(OR(IFERROR(VLOOKUP(B425,受限情况!$G$3:$G$30,1,FALSE),0),IFERROR(VLOOKUP(L425,受限情况!$A$3:$A$28,1,FALSE),0),IFERROR(VLOOKUP(M425,受限情况!$A$3:$A$28,1,FALSE),0),IFERROR(VLOOKUP(N425,受限情况!$A$3:$A$28,1,FALSE),0),IFERROR(VLOOKUP(O425,受限情况!$A$3:$A$28,1,FALSE),0))),"受限","不限")</f>
        <v>不限</v>
      </c>
      <c r="Q425" s="122" t="str">
        <f>IFERROR(IF(AND(H425&gt;=VLOOKUP(B425,受限情况!$G$3:$I$28,2,FALSE),H425&lt;=VLOOKUP(B425,受限情况!$G$3:$I$28,3,FALSE))=TRUE,"错误","正确"),"正确")</f>
        <v>正确</v>
      </c>
      <c r="R425" s="124" t="str">
        <f>IF(OR(IFERROR(AND(H425&gt;=VLOOKUP(L425,受限情况!$A$3:$C$28,2,FALSE),H425&lt;=VLOOKUP(L425,受限情况!$A$3:$C$28,3,FALSE)),0),IFERROR(AND(H425&gt;=VLOOKUP(M425,受限情况!$A$3:$C$28,2,FALSE),H425&lt;=VLOOKUP(M425,受限情况!$A$3:$C$28,3,FALSE)),0),IFERROR(AND(H425&gt;=VLOOKUP(N425,受限情况!$A$3:$C$28,2,FALSE),H425&lt;=VLOOKUP(N425,受限情况!$A$3:$C$28,3,FALSE)),0),IFERROR(AND(H425&gt;=VLOOKUP(O425,受限情况!$A$3:$C$28,2,FALSE),H425&lt;=VLOOKUP(O425,受限情况!$A$3:$C$28,3,FALSE)),0))=TRUE,"错误","正确")</f>
        <v>正确</v>
      </c>
      <c r="S425" s="123" t="str">
        <f>IF((IF(ISERROR(VLOOKUP(J425,注销!I:I,1,FALSE)),0,1)+IF(ISERROR(VLOOKUP(J425,注销!J:J,1,FALSE)),0,1))&gt;0,"注销","没有")</f>
        <v>注销</v>
      </c>
      <c r="T425" s="123" t="str">
        <f>IF((IF(ISERROR(VLOOKUP(J425,注销!I:I,1,FALSE)),0,1)+IF(ISERROR(VLOOKUP(J425,注销!J:J,1,FALSE)),0,1))&gt;0,"注销","没有")</f>
        <v>注销</v>
      </c>
      <c r="U425" s="10" t="str">
        <f>IF(IF(ISERROR(VLOOKUP(J425,J$1:J424,1,FALSE)),0,1)+IF(ISERROR(VLOOKUP(J425,K$1:K424,1,FALSE)),0,1),"已有","没有")</f>
        <v>没有</v>
      </c>
      <c r="W425" s="9"/>
      <c r="X425" s="9"/>
      <c r="Y425" s="9"/>
    </row>
    <row r="426" spans="1:25" s="7" customFormat="1">
      <c r="A426" s="126">
        <v>423</v>
      </c>
      <c r="B426" s="126" t="s">
        <v>1324</v>
      </c>
      <c r="C426" s="56" t="s">
        <v>507</v>
      </c>
      <c r="D426" s="42" t="s">
        <v>479</v>
      </c>
      <c r="E426" s="126">
        <v>6</v>
      </c>
      <c r="F426" s="68">
        <v>41395</v>
      </c>
      <c r="G426" s="126" t="s">
        <v>763</v>
      </c>
      <c r="H426" s="68">
        <v>41391</v>
      </c>
      <c r="I426" s="126"/>
      <c r="J426" s="137" t="str">
        <f t="shared" si="42"/>
        <v>天津鄂尔多斯-太原-宁波</v>
      </c>
      <c r="K426" s="124" t="str">
        <f t="shared" si="43"/>
        <v>天津宁波-太原-鄂尔多斯</v>
      </c>
      <c r="L426" s="167" t="str">
        <f t="shared" si="44"/>
        <v>鄂尔多斯</v>
      </c>
      <c r="M426" s="167" t="str">
        <f t="shared" si="45"/>
        <v>太原</v>
      </c>
      <c r="N426" s="167" t="str">
        <f t="shared" si="46"/>
        <v>宁波</v>
      </c>
      <c r="O426" s="167" t="str">
        <f t="shared" si="47"/>
        <v/>
      </c>
      <c r="P426" s="167" t="str">
        <f>IF(ISERROR(OR(IFERROR(VLOOKUP(B426,受限情况!$G$3:$G$30,1,FALSE),0),IFERROR(VLOOKUP(L426,受限情况!$A$3:$A$28,1,FALSE),0),IFERROR(VLOOKUP(M426,受限情况!$A$3:$A$28,1,FALSE),0),IFERROR(VLOOKUP(N426,受限情况!$A$3:$A$28,1,FALSE),0),IFERROR(VLOOKUP(O426,受限情况!$A$3:$A$28,1,FALSE),0))),"受限","不限")</f>
        <v>不限</v>
      </c>
      <c r="Q426" s="122" t="str">
        <f>IFERROR(IF(AND(H426&gt;=VLOOKUP(B426,受限情况!$G$3:$I$28,2,FALSE),H426&lt;=VLOOKUP(B426,受限情况!$G$3:$I$28,3,FALSE))=TRUE,"错误","正确"),"正确")</f>
        <v>正确</v>
      </c>
      <c r="R426" s="124" t="str">
        <f>IF(OR(IFERROR(AND(H426&gt;=VLOOKUP(L426,受限情况!$A$3:$C$28,2,FALSE),H426&lt;=VLOOKUP(L426,受限情况!$A$3:$C$28,3,FALSE)),0),IFERROR(AND(H426&gt;=VLOOKUP(M426,受限情况!$A$3:$C$28,2,FALSE),H426&lt;=VLOOKUP(M426,受限情况!$A$3:$C$28,3,FALSE)),0),IFERROR(AND(H426&gt;=VLOOKUP(N426,受限情况!$A$3:$C$28,2,FALSE),H426&lt;=VLOOKUP(N426,受限情况!$A$3:$C$28,3,FALSE)),0),IFERROR(AND(H426&gt;=VLOOKUP(O426,受限情况!$A$3:$C$28,2,FALSE),H426&lt;=VLOOKUP(O426,受限情况!$A$3:$C$28,3,FALSE)),0))=TRUE,"错误","正确")</f>
        <v>正确</v>
      </c>
      <c r="S426" s="123" t="str">
        <f>IF((IF(ISERROR(VLOOKUP(J426,注销!I:I,1,FALSE)),0,1)+IF(ISERROR(VLOOKUP(J426,注销!J:J,1,FALSE)),0,1))&gt;0,"注销","没有")</f>
        <v>没有</v>
      </c>
      <c r="T426" s="123" t="str">
        <f>IF((IF(ISERROR(VLOOKUP(J426,注销!I:I,1,FALSE)),0,1)+IF(ISERROR(VLOOKUP(J426,注销!J:J,1,FALSE)),0,1))&gt;0,"注销","没有")</f>
        <v>没有</v>
      </c>
      <c r="U426" s="10" t="str">
        <f>IF(IF(ISERROR(VLOOKUP(J426,J$1:J425,1,FALSE)),0,1)+IF(ISERROR(VLOOKUP(J426,K$1:K425,1,FALSE)),0,1),"已有","没有")</f>
        <v>没有</v>
      </c>
      <c r="W426" s="9"/>
      <c r="X426" s="9"/>
      <c r="Y426" s="9"/>
    </row>
    <row r="427" spans="1:25" s="7" customFormat="1">
      <c r="A427" s="126">
        <v>424</v>
      </c>
      <c r="B427" s="126" t="s">
        <v>1324</v>
      </c>
      <c r="C427" s="56" t="s">
        <v>508</v>
      </c>
      <c r="D427" s="42" t="s">
        <v>479</v>
      </c>
      <c r="E427" s="126">
        <v>8</v>
      </c>
      <c r="F427" s="68">
        <v>41395</v>
      </c>
      <c r="G427" s="126" t="s">
        <v>763</v>
      </c>
      <c r="H427" s="68">
        <v>41391</v>
      </c>
      <c r="I427" s="126"/>
      <c r="J427" s="137" t="str">
        <f t="shared" si="42"/>
        <v>天津鄂尔多斯-武汉</v>
      </c>
      <c r="K427" s="124" t="str">
        <f t="shared" si="43"/>
        <v>天津武汉-鄂尔多斯</v>
      </c>
      <c r="L427" s="167" t="str">
        <f t="shared" si="44"/>
        <v>鄂尔多斯</v>
      </c>
      <c r="M427" s="167" t="str">
        <f t="shared" si="45"/>
        <v>武汉</v>
      </c>
      <c r="N427" s="167" t="str">
        <f t="shared" si="46"/>
        <v/>
      </c>
      <c r="O427" s="167" t="str">
        <f t="shared" si="47"/>
        <v/>
      </c>
      <c r="P427" s="167" t="str">
        <f>IF(ISERROR(OR(IFERROR(VLOOKUP(B427,受限情况!$G$3:$G$30,1,FALSE),0),IFERROR(VLOOKUP(L427,受限情况!$A$3:$A$28,1,FALSE),0),IFERROR(VLOOKUP(M427,受限情况!$A$3:$A$28,1,FALSE),0),IFERROR(VLOOKUP(N427,受限情况!$A$3:$A$28,1,FALSE),0),IFERROR(VLOOKUP(O427,受限情况!$A$3:$A$28,1,FALSE),0))),"受限","不限")</f>
        <v>不限</v>
      </c>
      <c r="Q427" s="122" t="str">
        <f>IFERROR(IF(AND(H427&gt;=VLOOKUP(B427,受限情况!$G$3:$I$28,2,FALSE),H427&lt;=VLOOKUP(B427,受限情况!$G$3:$I$28,3,FALSE))=TRUE,"错误","正确"),"正确")</f>
        <v>正确</v>
      </c>
      <c r="R427" s="124" t="str">
        <f>IF(OR(IFERROR(AND(H427&gt;=VLOOKUP(L427,受限情况!$A$3:$C$28,2,FALSE),H427&lt;=VLOOKUP(L427,受限情况!$A$3:$C$28,3,FALSE)),0),IFERROR(AND(H427&gt;=VLOOKUP(M427,受限情况!$A$3:$C$28,2,FALSE),H427&lt;=VLOOKUP(M427,受限情况!$A$3:$C$28,3,FALSE)),0),IFERROR(AND(H427&gt;=VLOOKUP(N427,受限情况!$A$3:$C$28,2,FALSE),H427&lt;=VLOOKUP(N427,受限情况!$A$3:$C$28,3,FALSE)),0),IFERROR(AND(H427&gt;=VLOOKUP(O427,受限情况!$A$3:$C$28,2,FALSE),H427&lt;=VLOOKUP(O427,受限情况!$A$3:$C$28,3,FALSE)),0))=TRUE,"错误","正确")</f>
        <v>正确</v>
      </c>
      <c r="S427" s="123" t="str">
        <f>IF((IF(ISERROR(VLOOKUP(J427,注销!I:I,1,FALSE)),0,1)+IF(ISERROR(VLOOKUP(J427,注销!J:J,1,FALSE)),0,1))&gt;0,"注销","没有")</f>
        <v>注销</v>
      </c>
      <c r="T427" s="123" t="str">
        <f>IF((IF(ISERROR(VLOOKUP(J427,注销!I:I,1,FALSE)),0,1)+IF(ISERROR(VLOOKUP(J427,注销!J:J,1,FALSE)),0,1))&gt;0,"注销","没有")</f>
        <v>注销</v>
      </c>
      <c r="U427" s="10" t="str">
        <f>IF(IF(ISERROR(VLOOKUP(J427,J$1:J426,1,FALSE)),0,1)+IF(ISERROR(VLOOKUP(J427,K$1:K426,1,FALSE)),0,1),"已有","没有")</f>
        <v>没有</v>
      </c>
      <c r="W427" s="9"/>
      <c r="X427" s="9"/>
      <c r="Y427" s="9"/>
    </row>
    <row r="428" spans="1:25" s="7" customFormat="1">
      <c r="A428" s="126">
        <v>425</v>
      </c>
      <c r="B428" s="126" t="s">
        <v>1324</v>
      </c>
      <c r="C428" s="56" t="s">
        <v>509</v>
      </c>
      <c r="D428" s="42" t="s">
        <v>479</v>
      </c>
      <c r="E428" s="126">
        <v>8</v>
      </c>
      <c r="F428" s="68">
        <v>41395</v>
      </c>
      <c r="G428" s="126" t="s">
        <v>763</v>
      </c>
      <c r="H428" s="68">
        <v>41391</v>
      </c>
      <c r="I428" s="126"/>
      <c r="J428" s="137" t="str">
        <f t="shared" si="42"/>
        <v>天津鄂尔多斯-呼和浩特-通辽</v>
      </c>
      <c r="K428" s="124" t="str">
        <f t="shared" si="43"/>
        <v>天津通辽-呼和浩特-鄂尔多斯</v>
      </c>
      <c r="L428" s="167" t="str">
        <f t="shared" si="44"/>
        <v>鄂尔多斯</v>
      </c>
      <c r="M428" s="167" t="str">
        <f t="shared" si="45"/>
        <v>呼和浩特</v>
      </c>
      <c r="N428" s="167" t="str">
        <f t="shared" si="46"/>
        <v>通辽</v>
      </c>
      <c r="O428" s="167" t="str">
        <f t="shared" si="47"/>
        <v/>
      </c>
      <c r="P428" s="167" t="str">
        <f>IF(ISERROR(OR(IFERROR(VLOOKUP(B428,受限情况!$G$3:$G$30,1,FALSE),0),IFERROR(VLOOKUP(L428,受限情况!$A$3:$A$28,1,FALSE),0),IFERROR(VLOOKUP(M428,受限情况!$A$3:$A$28,1,FALSE),0),IFERROR(VLOOKUP(N428,受限情况!$A$3:$A$28,1,FALSE),0),IFERROR(VLOOKUP(O428,受限情况!$A$3:$A$28,1,FALSE),0))),"受限","不限")</f>
        <v>不限</v>
      </c>
      <c r="Q428" s="122" t="str">
        <f>IFERROR(IF(AND(H428&gt;=VLOOKUP(B428,受限情况!$G$3:$I$28,2,FALSE),H428&lt;=VLOOKUP(B428,受限情况!$G$3:$I$28,3,FALSE))=TRUE,"错误","正确"),"正确")</f>
        <v>正确</v>
      </c>
      <c r="R428" s="124" t="str">
        <f>IF(OR(IFERROR(AND(H428&gt;=VLOOKUP(L428,受限情况!$A$3:$C$28,2,FALSE),H428&lt;=VLOOKUP(L428,受限情况!$A$3:$C$28,3,FALSE)),0),IFERROR(AND(H428&gt;=VLOOKUP(M428,受限情况!$A$3:$C$28,2,FALSE),H428&lt;=VLOOKUP(M428,受限情况!$A$3:$C$28,3,FALSE)),0),IFERROR(AND(H428&gt;=VLOOKUP(N428,受限情况!$A$3:$C$28,2,FALSE),H428&lt;=VLOOKUP(N428,受限情况!$A$3:$C$28,3,FALSE)),0),IFERROR(AND(H428&gt;=VLOOKUP(O428,受限情况!$A$3:$C$28,2,FALSE),H428&lt;=VLOOKUP(O428,受限情况!$A$3:$C$28,3,FALSE)),0))=TRUE,"错误","正确")</f>
        <v>正确</v>
      </c>
      <c r="S428" s="123" t="str">
        <f>IF((IF(ISERROR(VLOOKUP(J428,注销!I:I,1,FALSE)),0,1)+IF(ISERROR(VLOOKUP(J428,注销!J:J,1,FALSE)),0,1))&gt;0,"注销","没有")</f>
        <v>注销</v>
      </c>
      <c r="T428" s="123" t="str">
        <f>IF((IF(ISERROR(VLOOKUP(J428,注销!I:I,1,FALSE)),0,1)+IF(ISERROR(VLOOKUP(J428,注销!J:J,1,FALSE)),0,1))&gt;0,"注销","没有")</f>
        <v>注销</v>
      </c>
      <c r="U428" s="10" t="str">
        <f>IF(IF(ISERROR(VLOOKUP(J428,J$1:J427,1,FALSE)),0,1)+IF(ISERROR(VLOOKUP(J428,K$1:K427,1,FALSE)),0,1),"已有","没有")</f>
        <v>没有</v>
      </c>
      <c r="W428" s="9"/>
      <c r="X428" s="9"/>
      <c r="Y428" s="9"/>
    </row>
    <row r="429" spans="1:25" s="7" customFormat="1">
      <c r="A429" s="126">
        <v>426</v>
      </c>
      <c r="B429" s="126" t="s">
        <v>1324</v>
      </c>
      <c r="C429" s="56" t="s">
        <v>510</v>
      </c>
      <c r="D429" s="42" t="s">
        <v>479</v>
      </c>
      <c r="E429" s="126">
        <v>6</v>
      </c>
      <c r="F429" s="68">
        <v>41395</v>
      </c>
      <c r="G429" s="126" t="s">
        <v>763</v>
      </c>
      <c r="H429" s="68">
        <v>41391</v>
      </c>
      <c r="I429" s="126"/>
      <c r="J429" s="137" t="str">
        <f t="shared" si="42"/>
        <v>天津鄂尔多斯-南昌</v>
      </c>
      <c r="K429" s="124" t="str">
        <f t="shared" si="43"/>
        <v>天津南昌-鄂尔多斯</v>
      </c>
      <c r="L429" s="167" t="str">
        <f t="shared" si="44"/>
        <v>鄂尔多斯</v>
      </c>
      <c r="M429" s="167" t="str">
        <f t="shared" si="45"/>
        <v>南昌</v>
      </c>
      <c r="N429" s="167" t="str">
        <f t="shared" si="46"/>
        <v/>
      </c>
      <c r="O429" s="167" t="str">
        <f t="shared" si="47"/>
        <v/>
      </c>
      <c r="P429" s="167" t="str">
        <f>IF(ISERROR(OR(IFERROR(VLOOKUP(B429,受限情况!$G$3:$G$30,1,FALSE),0),IFERROR(VLOOKUP(L429,受限情况!$A$3:$A$28,1,FALSE),0),IFERROR(VLOOKUP(M429,受限情况!$A$3:$A$28,1,FALSE),0),IFERROR(VLOOKUP(N429,受限情况!$A$3:$A$28,1,FALSE),0),IFERROR(VLOOKUP(O429,受限情况!$A$3:$A$28,1,FALSE),0))),"受限","不限")</f>
        <v>不限</v>
      </c>
      <c r="Q429" s="122" t="str">
        <f>IFERROR(IF(AND(H429&gt;=VLOOKUP(B429,受限情况!$G$3:$I$28,2,FALSE),H429&lt;=VLOOKUP(B429,受限情况!$G$3:$I$28,3,FALSE))=TRUE,"错误","正确"),"正确")</f>
        <v>正确</v>
      </c>
      <c r="R429" s="124" t="str">
        <f>IF(OR(IFERROR(AND(H429&gt;=VLOOKUP(L429,受限情况!$A$3:$C$28,2,FALSE),H429&lt;=VLOOKUP(L429,受限情况!$A$3:$C$28,3,FALSE)),0),IFERROR(AND(H429&gt;=VLOOKUP(M429,受限情况!$A$3:$C$28,2,FALSE),H429&lt;=VLOOKUP(M429,受限情况!$A$3:$C$28,3,FALSE)),0),IFERROR(AND(H429&gt;=VLOOKUP(N429,受限情况!$A$3:$C$28,2,FALSE),H429&lt;=VLOOKUP(N429,受限情况!$A$3:$C$28,3,FALSE)),0),IFERROR(AND(H429&gt;=VLOOKUP(O429,受限情况!$A$3:$C$28,2,FALSE),H429&lt;=VLOOKUP(O429,受限情况!$A$3:$C$28,3,FALSE)),0))=TRUE,"错误","正确")</f>
        <v>正确</v>
      </c>
      <c r="S429" s="123" t="str">
        <f>IF((IF(ISERROR(VLOOKUP(J429,注销!I:I,1,FALSE)),0,1)+IF(ISERROR(VLOOKUP(J429,注销!J:J,1,FALSE)),0,1))&gt;0,"注销","没有")</f>
        <v>没有</v>
      </c>
      <c r="T429" s="123" t="str">
        <f>IF((IF(ISERROR(VLOOKUP(J429,注销!I:I,1,FALSE)),0,1)+IF(ISERROR(VLOOKUP(J429,注销!J:J,1,FALSE)),0,1))&gt;0,"注销","没有")</f>
        <v>没有</v>
      </c>
      <c r="U429" s="10" t="str">
        <f>IF(IF(ISERROR(VLOOKUP(J429,J$1:J428,1,FALSE)),0,1)+IF(ISERROR(VLOOKUP(J429,K$1:K428,1,FALSE)),0,1),"已有","没有")</f>
        <v>没有</v>
      </c>
      <c r="W429" s="9"/>
      <c r="X429" s="9"/>
      <c r="Y429" s="9"/>
    </row>
    <row r="430" spans="1:25" s="36" customFormat="1">
      <c r="A430" s="126">
        <v>427</v>
      </c>
      <c r="B430" s="126" t="s">
        <v>1324</v>
      </c>
      <c r="C430" s="56" t="s">
        <v>511</v>
      </c>
      <c r="D430" s="42" t="s">
        <v>479</v>
      </c>
      <c r="E430" s="126">
        <v>14</v>
      </c>
      <c r="F430" s="68">
        <v>41395</v>
      </c>
      <c r="G430" s="126" t="s">
        <v>763</v>
      </c>
      <c r="H430" s="68">
        <v>41391</v>
      </c>
      <c r="I430" s="126"/>
      <c r="J430" s="137" t="str">
        <f t="shared" si="42"/>
        <v>天津鄂尔多斯-郑州-温州</v>
      </c>
      <c r="K430" s="124" t="str">
        <f t="shared" si="43"/>
        <v>天津温州-郑州-鄂尔多斯</v>
      </c>
      <c r="L430" s="167" t="str">
        <f t="shared" si="44"/>
        <v>鄂尔多斯</v>
      </c>
      <c r="M430" s="167" t="str">
        <f t="shared" si="45"/>
        <v>郑州</v>
      </c>
      <c r="N430" s="167" t="str">
        <f t="shared" si="46"/>
        <v>温州</v>
      </c>
      <c r="O430" s="167" t="str">
        <f t="shared" si="47"/>
        <v/>
      </c>
      <c r="P430" s="167" t="str">
        <f>IF(ISERROR(OR(IFERROR(VLOOKUP(B430,受限情况!$G$3:$G$30,1,FALSE),0),IFERROR(VLOOKUP(L430,受限情况!$A$3:$A$28,1,FALSE),0),IFERROR(VLOOKUP(M430,受限情况!$A$3:$A$28,1,FALSE),0),IFERROR(VLOOKUP(N430,受限情况!$A$3:$A$28,1,FALSE),0),IFERROR(VLOOKUP(O430,受限情况!$A$3:$A$28,1,FALSE),0))),"受限","不限")</f>
        <v>不限</v>
      </c>
      <c r="Q430" s="122" t="str">
        <f>IFERROR(IF(AND(H430&gt;=VLOOKUP(B430,受限情况!$G$3:$I$28,2,FALSE),H430&lt;=VLOOKUP(B430,受限情况!$G$3:$I$28,3,FALSE))=TRUE,"错误","正确"),"正确")</f>
        <v>正确</v>
      </c>
      <c r="R430" s="124" t="str">
        <f>IF(OR(IFERROR(AND(H430&gt;=VLOOKUP(L430,受限情况!$A$3:$C$28,2,FALSE),H430&lt;=VLOOKUP(L430,受限情况!$A$3:$C$28,3,FALSE)),0),IFERROR(AND(H430&gt;=VLOOKUP(M430,受限情况!$A$3:$C$28,2,FALSE),H430&lt;=VLOOKUP(M430,受限情况!$A$3:$C$28,3,FALSE)),0),IFERROR(AND(H430&gt;=VLOOKUP(N430,受限情况!$A$3:$C$28,2,FALSE),H430&lt;=VLOOKUP(N430,受限情况!$A$3:$C$28,3,FALSE)),0),IFERROR(AND(H430&gt;=VLOOKUP(O430,受限情况!$A$3:$C$28,2,FALSE),H430&lt;=VLOOKUP(O430,受限情况!$A$3:$C$28,3,FALSE)),0))=TRUE,"错误","正确")</f>
        <v>正确</v>
      </c>
      <c r="S430" s="123" t="str">
        <f>IF((IF(ISERROR(VLOOKUP(J430,注销!I:I,1,FALSE)),0,1)+IF(ISERROR(VLOOKUP(J430,注销!J:J,1,FALSE)),0,1))&gt;0,"注销","没有")</f>
        <v>注销</v>
      </c>
      <c r="T430" s="123" t="str">
        <f>IF((IF(ISERROR(VLOOKUP(J430,注销!I:I,1,FALSE)),0,1)+IF(ISERROR(VLOOKUP(J430,注销!J:J,1,FALSE)),0,1))&gt;0,"注销","没有")</f>
        <v>注销</v>
      </c>
      <c r="U430" s="10" t="str">
        <f>IF(IF(ISERROR(VLOOKUP(J430,J$1:J429,1,FALSE)),0,1)+IF(ISERROR(VLOOKUP(J430,K$1:K429,1,FALSE)),0,1),"已有","没有")</f>
        <v>没有</v>
      </c>
      <c r="W430" s="9"/>
      <c r="X430" s="9"/>
      <c r="Y430" s="9"/>
    </row>
    <row r="431" spans="1:25" s="7" customFormat="1">
      <c r="A431" s="126">
        <v>428</v>
      </c>
      <c r="B431" s="126" t="s">
        <v>1324</v>
      </c>
      <c r="C431" s="60" t="s">
        <v>512</v>
      </c>
      <c r="D431" s="45" t="s">
        <v>479</v>
      </c>
      <c r="E431" s="14">
        <v>6</v>
      </c>
      <c r="F431" s="72">
        <v>41426</v>
      </c>
      <c r="G431" s="126" t="s">
        <v>763</v>
      </c>
      <c r="H431" s="72">
        <v>41391</v>
      </c>
      <c r="I431" s="14"/>
      <c r="J431" s="137" t="str">
        <f t="shared" si="42"/>
        <v>天津天津-襄阳-海口</v>
      </c>
      <c r="K431" s="124" t="str">
        <f t="shared" si="43"/>
        <v>天津海口-襄阳-天津</v>
      </c>
      <c r="L431" s="167" t="str">
        <f t="shared" si="44"/>
        <v>天津</v>
      </c>
      <c r="M431" s="167" t="str">
        <f t="shared" si="45"/>
        <v>襄阳</v>
      </c>
      <c r="N431" s="167" t="str">
        <f t="shared" si="46"/>
        <v>海口</v>
      </c>
      <c r="O431" s="167" t="str">
        <f t="shared" si="47"/>
        <v/>
      </c>
      <c r="P431" s="167" t="str">
        <f>IF(ISERROR(OR(IFERROR(VLOOKUP(B431,受限情况!$G$3:$G$30,1,FALSE),0),IFERROR(VLOOKUP(L431,受限情况!$A$3:$A$28,1,FALSE),0),IFERROR(VLOOKUP(M431,受限情况!$A$3:$A$28,1,FALSE),0),IFERROR(VLOOKUP(N431,受限情况!$A$3:$A$28,1,FALSE),0),IFERROR(VLOOKUP(O431,受限情况!$A$3:$A$28,1,FALSE),0))),"受限","不限")</f>
        <v>不限</v>
      </c>
      <c r="Q431" s="122" t="str">
        <f>IFERROR(IF(AND(H431&gt;=VLOOKUP(B431,受限情况!$G$3:$I$28,2,FALSE),H431&lt;=VLOOKUP(B431,受限情况!$G$3:$I$28,3,FALSE))=TRUE,"错误","正确"),"正确")</f>
        <v>正确</v>
      </c>
      <c r="R431" s="124" t="str">
        <f>IF(OR(IFERROR(AND(H431&gt;=VLOOKUP(L431,受限情况!$A$3:$C$28,2,FALSE),H431&lt;=VLOOKUP(L431,受限情况!$A$3:$C$28,3,FALSE)),0),IFERROR(AND(H431&gt;=VLOOKUP(M431,受限情况!$A$3:$C$28,2,FALSE),H431&lt;=VLOOKUP(M431,受限情况!$A$3:$C$28,3,FALSE)),0),IFERROR(AND(H431&gt;=VLOOKUP(N431,受限情况!$A$3:$C$28,2,FALSE),H431&lt;=VLOOKUP(N431,受限情况!$A$3:$C$28,3,FALSE)),0),IFERROR(AND(H431&gt;=VLOOKUP(O431,受限情况!$A$3:$C$28,2,FALSE),H431&lt;=VLOOKUP(O431,受限情况!$A$3:$C$28,3,FALSE)),0))=TRUE,"错误","正确")</f>
        <v>正确</v>
      </c>
      <c r="S431" s="123" t="str">
        <f>IF((IF(ISERROR(VLOOKUP(J431,注销!I:I,1,FALSE)),0,1)+IF(ISERROR(VLOOKUP(J431,注销!J:J,1,FALSE)),0,1))&gt;0,"注销","没有")</f>
        <v>注销</v>
      </c>
      <c r="T431" s="123" t="str">
        <f>IF((IF(ISERROR(VLOOKUP(J431,注销!I:I,1,FALSE)),0,1)+IF(ISERROR(VLOOKUP(J431,注销!J:J,1,FALSE)),0,1))&gt;0,"注销","没有")</f>
        <v>注销</v>
      </c>
      <c r="U431" s="10" t="str">
        <f>IF(IF(ISERROR(VLOOKUP(J431,J$1:J430,1,FALSE)),0,1)+IF(ISERROR(VLOOKUP(J431,K$1:K430,1,FALSE)),0,1),"已有","没有")</f>
        <v>没有</v>
      </c>
      <c r="W431" s="9"/>
      <c r="X431" s="9"/>
      <c r="Y431" s="9"/>
    </row>
    <row r="432" spans="1:25" s="7" customFormat="1">
      <c r="A432" s="126">
        <v>429</v>
      </c>
      <c r="B432" s="126" t="s">
        <v>1324</v>
      </c>
      <c r="C432" s="56" t="s">
        <v>513</v>
      </c>
      <c r="D432" s="42" t="s">
        <v>479</v>
      </c>
      <c r="E432" s="126">
        <v>8</v>
      </c>
      <c r="F432" s="68">
        <v>41407</v>
      </c>
      <c r="G432" s="126" t="s">
        <v>764</v>
      </c>
      <c r="H432" s="68">
        <v>41403</v>
      </c>
      <c r="I432" s="126"/>
      <c r="J432" s="137" t="str">
        <f t="shared" si="42"/>
        <v>天津鄂尔多斯-合肥</v>
      </c>
      <c r="K432" s="124" t="str">
        <f t="shared" si="43"/>
        <v>天津合肥-鄂尔多斯</v>
      </c>
      <c r="L432" s="167" t="str">
        <f t="shared" si="44"/>
        <v>鄂尔多斯</v>
      </c>
      <c r="M432" s="167" t="str">
        <f t="shared" si="45"/>
        <v>合肥</v>
      </c>
      <c r="N432" s="167" t="str">
        <f t="shared" si="46"/>
        <v/>
      </c>
      <c r="O432" s="167" t="str">
        <f t="shared" si="47"/>
        <v/>
      </c>
      <c r="P432" s="167" t="str">
        <f>IF(ISERROR(OR(IFERROR(VLOOKUP(B432,受限情况!$G$3:$G$30,1,FALSE),0),IFERROR(VLOOKUP(L432,受限情况!$A$3:$A$28,1,FALSE),0),IFERROR(VLOOKUP(M432,受限情况!$A$3:$A$28,1,FALSE),0),IFERROR(VLOOKUP(N432,受限情况!$A$3:$A$28,1,FALSE),0),IFERROR(VLOOKUP(O432,受限情况!$A$3:$A$28,1,FALSE),0))),"受限","不限")</f>
        <v>不限</v>
      </c>
      <c r="Q432" s="122" t="str">
        <f>IFERROR(IF(AND(H432&gt;=VLOOKUP(B432,受限情况!$G$3:$I$28,2,FALSE),H432&lt;=VLOOKUP(B432,受限情况!$G$3:$I$28,3,FALSE))=TRUE,"错误","正确"),"正确")</f>
        <v>正确</v>
      </c>
      <c r="R432" s="124" t="str">
        <f>IF(OR(IFERROR(AND(H432&gt;=VLOOKUP(L432,受限情况!$A$3:$C$28,2,FALSE),H432&lt;=VLOOKUP(L432,受限情况!$A$3:$C$28,3,FALSE)),0),IFERROR(AND(H432&gt;=VLOOKUP(M432,受限情况!$A$3:$C$28,2,FALSE),H432&lt;=VLOOKUP(M432,受限情况!$A$3:$C$28,3,FALSE)),0),IFERROR(AND(H432&gt;=VLOOKUP(N432,受限情况!$A$3:$C$28,2,FALSE),H432&lt;=VLOOKUP(N432,受限情况!$A$3:$C$28,3,FALSE)),0),IFERROR(AND(H432&gt;=VLOOKUP(O432,受限情况!$A$3:$C$28,2,FALSE),H432&lt;=VLOOKUP(O432,受限情况!$A$3:$C$28,3,FALSE)),0))=TRUE,"错误","正确")</f>
        <v>正确</v>
      </c>
      <c r="S432" s="123" t="str">
        <f>IF((IF(ISERROR(VLOOKUP(J432,注销!I:I,1,FALSE)),0,1)+IF(ISERROR(VLOOKUP(J432,注销!J:J,1,FALSE)),0,1))&gt;0,"注销","没有")</f>
        <v>没有</v>
      </c>
      <c r="T432" s="123" t="str">
        <f>IF((IF(ISERROR(VLOOKUP(J432,注销!I:I,1,FALSE)),0,1)+IF(ISERROR(VLOOKUP(J432,注销!J:J,1,FALSE)),0,1))&gt;0,"注销","没有")</f>
        <v>没有</v>
      </c>
      <c r="U432" s="10" t="str">
        <f>IF(IF(ISERROR(VLOOKUP(J432,J$1:J431,1,FALSE)),0,1)+IF(ISERROR(VLOOKUP(J432,K$1:K431,1,FALSE)),0,1),"已有","没有")</f>
        <v>没有</v>
      </c>
      <c r="W432" s="9"/>
      <c r="X432" s="9"/>
      <c r="Y432" s="9"/>
    </row>
    <row r="433" spans="1:25" s="7" customFormat="1">
      <c r="A433" s="126">
        <v>430</v>
      </c>
      <c r="B433" s="126" t="s">
        <v>1329</v>
      </c>
      <c r="C433" s="56" t="s">
        <v>514</v>
      </c>
      <c r="D433" s="42" t="s">
        <v>479</v>
      </c>
      <c r="E433" s="126">
        <v>14</v>
      </c>
      <c r="F433" s="68">
        <v>41404</v>
      </c>
      <c r="G433" s="126" t="s">
        <v>765</v>
      </c>
      <c r="H433" s="68">
        <v>41403</v>
      </c>
      <c r="I433" s="126"/>
      <c r="J433" s="137" t="str">
        <f t="shared" si="42"/>
        <v>河北石家庄-鄂尔多斯</v>
      </c>
      <c r="K433" s="124" t="str">
        <f t="shared" si="43"/>
        <v>河北鄂尔多斯-石家庄</v>
      </c>
      <c r="L433" s="167" t="str">
        <f t="shared" si="44"/>
        <v>石家庄</v>
      </c>
      <c r="M433" s="167" t="str">
        <f t="shared" si="45"/>
        <v>鄂尔多斯</v>
      </c>
      <c r="N433" s="167" t="str">
        <f t="shared" si="46"/>
        <v/>
      </c>
      <c r="O433" s="167" t="str">
        <f t="shared" si="47"/>
        <v/>
      </c>
      <c r="P433" s="167" t="str">
        <f>IF(ISERROR(OR(IFERROR(VLOOKUP(B433,受限情况!$G$3:$G$30,1,FALSE),0),IFERROR(VLOOKUP(L433,受限情况!$A$3:$A$28,1,FALSE),0),IFERROR(VLOOKUP(M433,受限情况!$A$3:$A$28,1,FALSE),0),IFERROR(VLOOKUP(N433,受限情况!$A$3:$A$28,1,FALSE),0),IFERROR(VLOOKUP(O433,受限情况!$A$3:$A$28,1,FALSE),0))),"受限","不限")</f>
        <v>不限</v>
      </c>
      <c r="Q433" s="122" t="str">
        <f>IFERROR(IF(AND(H433&gt;=VLOOKUP(B433,受限情况!$G$3:$I$28,2,FALSE),H433&lt;=VLOOKUP(B433,受限情况!$G$3:$I$28,3,FALSE))=TRUE,"错误","正确"),"正确")</f>
        <v>正确</v>
      </c>
      <c r="R433" s="124" t="str">
        <f>IF(OR(IFERROR(AND(H433&gt;=VLOOKUP(L433,受限情况!$A$3:$C$28,2,FALSE),H433&lt;=VLOOKUP(L433,受限情况!$A$3:$C$28,3,FALSE)),0),IFERROR(AND(H433&gt;=VLOOKUP(M433,受限情况!$A$3:$C$28,2,FALSE),H433&lt;=VLOOKUP(M433,受限情况!$A$3:$C$28,3,FALSE)),0),IFERROR(AND(H433&gt;=VLOOKUP(N433,受限情况!$A$3:$C$28,2,FALSE),H433&lt;=VLOOKUP(N433,受限情况!$A$3:$C$28,3,FALSE)),0),IFERROR(AND(H433&gt;=VLOOKUP(O433,受限情况!$A$3:$C$28,2,FALSE),H433&lt;=VLOOKUP(O433,受限情况!$A$3:$C$28,3,FALSE)),0))=TRUE,"错误","正确")</f>
        <v>正确</v>
      </c>
      <c r="S433" s="123" t="str">
        <f>IF((IF(ISERROR(VLOOKUP(J433,注销!I:I,1,FALSE)),0,1)+IF(ISERROR(VLOOKUP(J433,注销!J:J,1,FALSE)),0,1))&gt;0,"注销","没有")</f>
        <v>注销</v>
      </c>
      <c r="T433" s="123" t="str">
        <f>IF((IF(ISERROR(VLOOKUP(J433,注销!I:I,1,FALSE)),0,1)+IF(ISERROR(VLOOKUP(J433,注销!J:J,1,FALSE)),0,1))&gt;0,"注销","没有")</f>
        <v>注销</v>
      </c>
      <c r="U433" s="10" t="str">
        <f>IF(IF(ISERROR(VLOOKUP(J433,J$1:J432,1,FALSE)),0,1)+IF(ISERROR(VLOOKUP(J433,K$1:K432,1,FALSE)),0,1),"已有","没有")</f>
        <v>已有</v>
      </c>
      <c r="W433" s="9"/>
      <c r="X433" s="9"/>
      <c r="Y433" s="9"/>
    </row>
    <row r="434" spans="1:25" s="7" customFormat="1">
      <c r="A434" s="126">
        <v>431</v>
      </c>
      <c r="B434" s="126" t="s">
        <v>1329</v>
      </c>
      <c r="C434" s="56" t="s">
        <v>515</v>
      </c>
      <c r="D434" s="42" t="s">
        <v>479</v>
      </c>
      <c r="E434" s="126">
        <v>6</v>
      </c>
      <c r="F434" s="68">
        <v>41404</v>
      </c>
      <c r="G434" s="126" t="s">
        <v>765</v>
      </c>
      <c r="H434" s="68">
        <v>41403</v>
      </c>
      <c r="I434" s="126"/>
      <c r="J434" s="137" t="str">
        <f t="shared" si="42"/>
        <v>河北石家庄-唐山</v>
      </c>
      <c r="K434" s="124" t="str">
        <f t="shared" si="43"/>
        <v>河北唐山-石家庄</v>
      </c>
      <c r="L434" s="167" t="str">
        <f t="shared" si="44"/>
        <v>石家庄</v>
      </c>
      <c r="M434" s="167" t="str">
        <f t="shared" si="45"/>
        <v>唐山</v>
      </c>
      <c r="N434" s="167" t="str">
        <f t="shared" si="46"/>
        <v/>
      </c>
      <c r="O434" s="167" t="str">
        <f t="shared" si="47"/>
        <v/>
      </c>
      <c r="P434" s="167" t="str">
        <f>IF(ISERROR(OR(IFERROR(VLOOKUP(B434,受限情况!$G$3:$G$30,1,FALSE),0),IFERROR(VLOOKUP(L434,受限情况!$A$3:$A$28,1,FALSE),0),IFERROR(VLOOKUP(M434,受限情况!$A$3:$A$28,1,FALSE),0),IFERROR(VLOOKUP(N434,受限情况!$A$3:$A$28,1,FALSE),0),IFERROR(VLOOKUP(O434,受限情况!$A$3:$A$28,1,FALSE),0))),"受限","不限")</f>
        <v>不限</v>
      </c>
      <c r="Q434" s="122" t="str">
        <f>IFERROR(IF(AND(H434&gt;=VLOOKUP(B434,受限情况!$G$3:$I$28,2,FALSE),H434&lt;=VLOOKUP(B434,受限情况!$G$3:$I$28,3,FALSE))=TRUE,"错误","正确"),"正确")</f>
        <v>正确</v>
      </c>
      <c r="R434" s="124" t="str">
        <f>IF(OR(IFERROR(AND(H434&gt;=VLOOKUP(L434,受限情况!$A$3:$C$28,2,FALSE),H434&lt;=VLOOKUP(L434,受限情况!$A$3:$C$28,3,FALSE)),0),IFERROR(AND(H434&gt;=VLOOKUP(M434,受限情况!$A$3:$C$28,2,FALSE),H434&lt;=VLOOKUP(M434,受限情况!$A$3:$C$28,3,FALSE)),0),IFERROR(AND(H434&gt;=VLOOKUP(N434,受限情况!$A$3:$C$28,2,FALSE),H434&lt;=VLOOKUP(N434,受限情况!$A$3:$C$28,3,FALSE)),0),IFERROR(AND(H434&gt;=VLOOKUP(O434,受限情况!$A$3:$C$28,2,FALSE),H434&lt;=VLOOKUP(O434,受限情况!$A$3:$C$28,3,FALSE)),0))=TRUE,"错误","正确")</f>
        <v>正确</v>
      </c>
      <c r="S434" s="123" t="str">
        <f>IF((IF(ISERROR(VLOOKUP(J434,注销!I:I,1,FALSE)),0,1)+IF(ISERROR(VLOOKUP(J434,注销!J:J,1,FALSE)),0,1))&gt;0,"注销","没有")</f>
        <v>注销</v>
      </c>
      <c r="T434" s="123" t="str">
        <f>IF((IF(ISERROR(VLOOKUP(J434,注销!I:I,1,FALSE)),0,1)+IF(ISERROR(VLOOKUP(J434,注销!J:J,1,FALSE)),0,1))&gt;0,"注销","没有")</f>
        <v>注销</v>
      </c>
      <c r="U434" s="10" t="str">
        <f>IF(IF(ISERROR(VLOOKUP(J434,J$1:J433,1,FALSE)),0,1)+IF(ISERROR(VLOOKUP(J434,K$1:K433,1,FALSE)),0,1),"已有","没有")</f>
        <v>已有</v>
      </c>
      <c r="W434" s="9"/>
      <c r="X434" s="9"/>
      <c r="Y434" s="9"/>
    </row>
    <row r="435" spans="1:25" s="7" customFormat="1">
      <c r="A435" s="126">
        <v>432</v>
      </c>
      <c r="B435" s="126" t="s">
        <v>1329</v>
      </c>
      <c r="C435" s="56" t="s">
        <v>1385</v>
      </c>
      <c r="D435" s="42" t="s">
        <v>479</v>
      </c>
      <c r="E435" s="126">
        <v>14</v>
      </c>
      <c r="F435" s="68">
        <v>41426</v>
      </c>
      <c r="G435" s="126" t="s">
        <v>765</v>
      </c>
      <c r="H435" s="68">
        <v>41403</v>
      </c>
      <c r="I435" s="126"/>
      <c r="J435" s="137" t="str">
        <f t="shared" si="42"/>
        <v>河北石家庄-秦皇岛北戴河</v>
      </c>
      <c r="K435" s="124" t="str">
        <f t="shared" si="43"/>
        <v>河北秦皇岛北戴河-石家庄</v>
      </c>
      <c r="L435" s="167" t="str">
        <f t="shared" si="44"/>
        <v>石家庄</v>
      </c>
      <c r="M435" s="167" t="str">
        <f t="shared" si="45"/>
        <v>秦皇岛北戴河</v>
      </c>
      <c r="N435" s="167" t="str">
        <f t="shared" si="46"/>
        <v/>
      </c>
      <c r="O435" s="167" t="str">
        <f t="shared" si="47"/>
        <v/>
      </c>
      <c r="P435" s="167" t="str">
        <f>IF(ISERROR(OR(IFERROR(VLOOKUP(B435,受限情况!$G$3:$G$30,1,FALSE),0),IFERROR(VLOOKUP(L435,受限情况!$A$3:$A$28,1,FALSE),0),IFERROR(VLOOKUP(M435,受限情况!$A$3:$A$28,1,FALSE),0),IFERROR(VLOOKUP(N435,受限情况!$A$3:$A$28,1,FALSE),0),IFERROR(VLOOKUP(O435,受限情况!$A$3:$A$28,1,FALSE),0))),"受限","不限")</f>
        <v>不限</v>
      </c>
      <c r="Q435" s="122" t="str">
        <f>IFERROR(IF(AND(H435&gt;=VLOOKUP(B435,受限情况!$G$3:$I$28,2,FALSE),H435&lt;=VLOOKUP(B435,受限情况!$G$3:$I$28,3,FALSE))=TRUE,"错误","正确"),"正确")</f>
        <v>正确</v>
      </c>
      <c r="R435" s="124" t="str">
        <f>IF(OR(IFERROR(AND(H435&gt;=VLOOKUP(L435,受限情况!$A$3:$C$28,2,FALSE),H435&lt;=VLOOKUP(L435,受限情况!$A$3:$C$28,3,FALSE)),0),IFERROR(AND(H435&gt;=VLOOKUP(M435,受限情况!$A$3:$C$28,2,FALSE),H435&lt;=VLOOKUP(M435,受限情况!$A$3:$C$28,3,FALSE)),0),IFERROR(AND(H435&gt;=VLOOKUP(N435,受限情况!$A$3:$C$28,2,FALSE),H435&lt;=VLOOKUP(N435,受限情况!$A$3:$C$28,3,FALSE)),0),IFERROR(AND(H435&gt;=VLOOKUP(O435,受限情况!$A$3:$C$28,2,FALSE),H435&lt;=VLOOKUP(O435,受限情况!$A$3:$C$28,3,FALSE)),0))=TRUE,"错误","正确")</f>
        <v>正确</v>
      </c>
      <c r="S435" s="123" t="str">
        <f>IF((IF(ISERROR(VLOOKUP(J435,注销!I:I,1,FALSE)),0,1)+IF(ISERROR(VLOOKUP(J435,注销!J:J,1,FALSE)),0,1))&gt;0,"注销","没有")</f>
        <v>没有</v>
      </c>
      <c r="T435" s="123" t="str">
        <f>IF((IF(ISERROR(VLOOKUP(J435,注销!I:I,1,FALSE)),0,1)+IF(ISERROR(VLOOKUP(J435,注销!J:J,1,FALSE)),0,1))&gt;0,"注销","没有")</f>
        <v>没有</v>
      </c>
      <c r="U435" s="10" t="str">
        <f>IF(IF(ISERROR(VLOOKUP(J435,J$1:J434,1,FALSE)),0,1)+IF(ISERROR(VLOOKUP(J435,K$1:K434,1,FALSE)),0,1),"已有","没有")</f>
        <v>已有</v>
      </c>
      <c r="W435" s="9"/>
      <c r="X435" s="9"/>
      <c r="Y435" s="9"/>
    </row>
    <row r="436" spans="1:25" s="7" customFormat="1" ht="18" customHeight="1">
      <c r="A436" s="126">
        <v>433</v>
      </c>
      <c r="B436" s="126" t="s">
        <v>1333</v>
      </c>
      <c r="C436" s="56" t="s">
        <v>517</v>
      </c>
      <c r="D436" s="42" t="s">
        <v>490</v>
      </c>
      <c r="E436" s="126">
        <v>14</v>
      </c>
      <c r="F436" s="68">
        <v>41409</v>
      </c>
      <c r="G436" s="126" t="s">
        <v>766</v>
      </c>
      <c r="H436" s="68">
        <v>41403</v>
      </c>
      <c r="I436" s="126"/>
      <c r="J436" s="137" t="str">
        <f t="shared" si="42"/>
        <v>首都呼和浩特-南昌-海口</v>
      </c>
      <c r="K436" s="124" t="str">
        <f t="shared" si="43"/>
        <v>首都海口-南昌-呼和浩特</v>
      </c>
      <c r="L436" s="167" t="str">
        <f t="shared" si="44"/>
        <v>呼和浩特</v>
      </c>
      <c r="M436" s="167" t="str">
        <f t="shared" si="45"/>
        <v>南昌</v>
      </c>
      <c r="N436" s="167" t="str">
        <f t="shared" si="46"/>
        <v>海口</v>
      </c>
      <c r="O436" s="167" t="str">
        <f t="shared" si="47"/>
        <v/>
      </c>
      <c r="P436" s="167" t="str">
        <f>IF(ISERROR(OR(IFERROR(VLOOKUP(B436,受限情况!$G$3:$G$30,1,FALSE),0),IFERROR(VLOOKUP(L436,受限情况!$A$3:$A$28,1,FALSE),0),IFERROR(VLOOKUP(M436,受限情况!$A$3:$A$28,1,FALSE),0),IFERROR(VLOOKUP(N436,受限情况!$A$3:$A$28,1,FALSE),0),IFERROR(VLOOKUP(O436,受限情况!$A$3:$A$28,1,FALSE),0))),"受限","不限")</f>
        <v>不限</v>
      </c>
      <c r="Q436" s="122" t="str">
        <f>IFERROR(IF(AND(H436&gt;=VLOOKUP(B436,受限情况!$G$3:$I$28,2,FALSE),H436&lt;=VLOOKUP(B436,受限情况!$G$3:$I$28,3,FALSE))=TRUE,"错误","正确"),"正确")</f>
        <v>正确</v>
      </c>
      <c r="R436" s="124" t="str">
        <f>IF(OR(IFERROR(AND(H436&gt;=VLOOKUP(L436,受限情况!$A$3:$C$28,2,FALSE),H436&lt;=VLOOKUP(L436,受限情况!$A$3:$C$28,3,FALSE)),0),IFERROR(AND(H436&gt;=VLOOKUP(M436,受限情况!$A$3:$C$28,2,FALSE),H436&lt;=VLOOKUP(M436,受限情况!$A$3:$C$28,3,FALSE)),0),IFERROR(AND(H436&gt;=VLOOKUP(N436,受限情况!$A$3:$C$28,2,FALSE),H436&lt;=VLOOKUP(N436,受限情况!$A$3:$C$28,3,FALSE)),0),IFERROR(AND(H436&gt;=VLOOKUP(O436,受限情况!$A$3:$C$28,2,FALSE),H436&lt;=VLOOKUP(O436,受限情况!$A$3:$C$28,3,FALSE)),0))=TRUE,"错误","正确")</f>
        <v>正确</v>
      </c>
      <c r="S436" s="123" t="str">
        <f>IF((IF(ISERROR(VLOOKUP(J436,注销!I:I,1,FALSE)),0,1)+IF(ISERROR(VLOOKUP(J436,注销!J:J,1,FALSE)),0,1))&gt;0,"注销","没有")</f>
        <v>没有</v>
      </c>
      <c r="T436" s="123" t="str">
        <f>IF((IF(ISERROR(VLOOKUP(J436,注销!I:I,1,FALSE)),0,1)+IF(ISERROR(VLOOKUP(J436,注销!J:J,1,FALSE)),0,1))&gt;0,"注销","没有")</f>
        <v>没有</v>
      </c>
      <c r="U436" s="10" t="str">
        <f>IF(IF(ISERROR(VLOOKUP(J436,J$1:J435,1,FALSE)),0,1)+IF(ISERROR(VLOOKUP(J436,K$1:K435,1,FALSE)),0,1),"已有","没有")</f>
        <v>没有</v>
      </c>
      <c r="W436" s="9"/>
      <c r="X436" s="9"/>
      <c r="Y436" s="9"/>
    </row>
    <row r="437" spans="1:25" s="7" customFormat="1">
      <c r="A437" s="126">
        <v>434</v>
      </c>
      <c r="B437" s="126" t="s">
        <v>1324</v>
      </c>
      <c r="C437" s="56" t="s">
        <v>561</v>
      </c>
      <c r="D437" s="42" t="s">
        <v>479</v>
      </c>
      <c r="E437" s="126">
        <v>14</v>
      </c>
      <c r="F437" s="68">
        <v>41421</v>
      </c>
      <c r="G437" s="126" t="s">
        <v>767</v>
      </c>
      <c r="H437" s="68">
        <v>41416</v>
      </c>
      <c r="I437" s="126"/>
      <c r="J437" s="137" t="str">
        <f t="shared" si="42"/>
        <v>天津天津-沈阳-延吉</v>
      </c>
      <c r="K437" s="124" t="str">
        <f t="shared" si="43"/>
        <v>天津延吉-沈阳-天津</v>
      </c>
      <c r="L437" s="167" t="str">
        <f t="shared" si="44"/>
        <v>天津</v>
      </c>
      <c r="M437" s="167" t="str">
        <f t="shared" si="45"/>
        <v>沈阳</v>
      </c>
      <c r="N437" s="167" t="str">
        <f t="shared" si="46"/>
        <v>延吉</v>
      </c>
      <c r="O437" s="167" t="str">
        <f t="shared" si="47"/>
        <v/>
      </c>
      <c r="P437" s="167" t="str">
        <f>IF(ISERROR(OR(IFERROR(VLOOKUP(B437,受限情况!$G$3:$G$30,1,FALSE),0),IFERROR(VLOOKUP(L437,受限情况!$A$3:$A$28,1,FALSE),0),IFERROR(VLOOKUP(M437,受限情况!$A$3:$A$28,1,FALSE),0),IFERROR(VLOOKUP(N437,受限情况!$A$3:$A$28,1,FALSE),0),IFERROR(VLOOKUP(O437,受限情况!$A$3:$A$28,1,FALSE),0))),"受限","不限")</f>
        <v>不限</v>
      </c>
      <c r="Q437" s="122" t="str">
        <f>IFERROR(IF(AND(H437&gt;=VLOOKUP(B437,受限情况!$G$3:$I$28,2,FALSE),H437&lt;=VLOOKUP(B437,受限情况!$G$3:$I$28,3,FALSE))=TRUE,"错误","正确"),"正确")</f>
        <v>正确</v>
      </c>
      <c r="R437" s="124" t="str">
        <f>IF(OR(IFERROR(AND(H437&gt;=VLOOKUP(L437,受限情况!$A$3:$C$28,2,FALSE),H437&lt;=VLOOKUP(L437,受限情况!$A$3:$C$28,3,FALSE)),0),IFERROR(AND(H437&gt;=VLOOKUP(M437,受限情况!$A$3:$C$28,2,FALSE),H437&lt;=VLOOKUP(M437,受限情况!$A$3:$C$28,3,FALSE)),0),IFERROR(AND(H437&gt;=VLOOKUP(N437,受限情况!$A$3:$C$28,2,FALSE),H437&lt;=VLOOKUP(N437,受限情况!$A$3:$C$28,3,FALSE)),0),IFERROR(AND(H437&gt;=VLOOKUP(O437,受限情况!$A$3:$C$28,2,FALSE),H437&lt;=VLOOKUP(O437,受限情况!$A$3:$C$28,3,FALSE)),0))=TRUE,"错误","正确")</f>
        <v>正确</v>
      </c>
      <c r="S437" s="123" t="str">
        <f>IF((IF(ISERROR(VLOOKUP(J437,注销!I:I,1,FALSE)),0,1)+IF(ISERROR(VLOOKUP(J437,注销!J:J,1,FALSE)),0,1))&gt;0,"注销","没有")</f>
        <v>注销</v>
      </c>
      <c r="T437" s="123" t="str">
        <f>IF((IF(ISERROR(VLOOKUP(J437,注销!I:I,1,FALSE)),0,1)+IF(ISERROR(VLOOKUP(J437,注销!J:J,1,FALSE)),0,1))&gt;0,"注销","没有")</f>
        <v>注销</v>
      </c>
      <c r="U437" s="10" t="str">
        <f>IF(IF(ISERROR(VLOOKUP(J437,J$1:J436,1,FALSE)),0,1)+IF(ISERROR(VLOOKUP(J437,K$1:K436,1,FALSE)),0,1),"已有","没有")</f>
        <v>已有</v>
      </c>
      <c r="W437" s="9"/>
      <c r="X437" s="9"/>
      <c r="Y437" s="9"/>
    </row>
    <row r="438" spans="1:25" s="7" customFormat="1">
      <c r="A438" s="126">
        <v>435</v>
      </c>
      <c r="B438" s="126" t="s">
        <v>482</v>
      </c>
      <c r="C438" s="56" t="s">
        <v>518</v>
      </c>
      <c r="D438" s="42" t="s">
        <v>479</v>
      </c>
      <c r="E438" s="126">
        <v>14</v>
      </c>
      <c r="F438" s="68">
        <v>41456</v>
      </c>
      <c r="G438" s="126" t="s">
        <v>768</v>
      </c>
      <c r="H438" s="68">
        <v>41425</v>
      </c>
      <c r="I438" s="126" t="s">
        <v>519</v>
      </c>
      <c r="J438" s="137" t="str">
        <f t="shared" si="42"/>
        <v>东航太原-杭州-揭阳潮汕</v>
      </c>
      <c r="K438" s="124" t="str">
        <f t="shared" si="43"/>
        <v>东航揭阳潮汕-杭州-太原</v>
      </c>
      <c r="L438" s="167" t="str">
        <f t="shared" si="44"/>
        <v>太原</v>
      </c>
      <c r="M438" s="167" t="str">
        <f t="shared" si="45"/>
        <v>杭州</v>
      </c>
      <c r="N438" s="167" t="str">
        <f t="shared" si="46"/>
        <v>揭阳潮汕</v>
      </c>
      <c r="O438" s="167" t="str">
        <f t="shared" si="47"/>
        <v/>
      </c>
      <c r="P438" s="167" t="str">
        <f>IF(ISERROR(OR(IFERROR(VLOOKUP(B438,受限情况!$G$3:$G$30,1,FALSE),0),IFERROR(VLOOKUP(L438,受限情况!$A$3:$A$28,1,FALSE),0),IFERROR(VLOOKUP(M438,受限情况!$A$3:$A$28,1,FALSE),0),IFERROR(VLOOKUP(N438,受限情况!$A$3:$A$28,1,FALSE),0),IFERROR(VLOOKUP(O438,受限情况!$A$3:$A$28,1,FALSE),0))),"受限","不限")</f>
        <v>不限</v>
      </c>
      <c r="Q438" s="122" t="str">
        <f>IFERROR(IF(AND(H438&gt;=VLOOKUP(B438,受限情况!$G$3:$I$28,2,FALSE),H438&lt;=VLOOKUP(B438,受限情况!$G$3:$I$28,3,FALSE))=TRUE,"错误","正确"),"正确")</f>
        <v>正确</v>
      </c>
      <c r="R438" s="124" t="str">
        <f>IF(OR(IFERROR(AND(H438&gt;=VLOOKUP(L438,受限情况!$A$3:$C$28,2,FALSE),H438&lt;=VLOOKUP(L438,受限情况!$A$3:$C$28,3,FALSE)),0),IFERROR(AND(H438&gt;=VLOOKUP(M438,受限情况!$A$3:$C$28,2,FALSE),H438&lt;=VLOOKUP(M438,受限情况!$A$3:$C$28,3,FALSE)),0),IFERROR(AND(H438&gt;=VLOOKUP(N438,受限情况!$A$3:$C$28,2,FALSE),H438&lt;=VLOOKUP(N438,受限情况!$A$3:$C$28,3,FALSE)),0),IFERROR(AND(H438&gt;=VLOOKUP(O438,受限情况!$A$3:$C$28,2,FALSE),H438&lt;=VLOOKUP(O438,受限情况!$A$3:$C$28,3,FALSE)),0))=TRUE,"错误","正确")</f>
        <v>正确</v>
      </c>
      <c r="S438" s="123" t="str">
        <f>IF((IF(ISERROR(VLOOKUP(J438,注销!I:I,1,FALSE)),0,1)+IF(ISERROR(VLOOKUP(J438,注销!J:J,1,FALSE)),0,1))&gt;0,"注销","没有")</f>
        <v>注销</v>
      </c>
      <c r="T438" s="123" t="str">
        <f>IF((IF(ISERROR(VLOOKUP(J438,注销!I:I,1,FALSE)),0,1)+IF(ISERROR(VLOOKUP(J438,注销!J:J,1,FALSE)),0,1))&gt;0,"注销","没有")</f>
        <v>注销</v>
      </c>
      <c r="U438" s="10" t="str">
        <f>IF(IF(ISERROR(VLOOKUP(J438,J$1:J437,1,FALSE)),0,1)+IF(ISERROR(VLOOKUP(J438,K$1:K437,1,FALSE)),0,1),"已有","没有")</f>
        <v>没有</v>
      </c>
      <c r="W438" s="9"/>
      <c r="X438" s="9"/>
      <c r="Y438" s="9"/>
    </row>
    <row r="439" spans="1:25" s="7" customFormat="1">
      <c r="A439" s="126">
        <v>436</v>
      </c>
      <c r="B439" s="126" t="s">
        <v>1327</v>
      </c>
      <c r="C439" s="56" t="s">
        <v>520</v>
      </c>
      <c r="D439" s="42" t="s">
        <v>479</v>
      </c>
      <c r="E439" s="126">
        <v>6</v>
      </c>
      <c r="F439" s="68">
        <v>41436</v>
      </c>
      <c r="G439" s="126" t="s">
        <v>769</v>
      </c>
      <c r="H439" s="68">
        <v>41425</v>
      </c>
      <c r="I439" s="126" t="s">
        <v>519</v>
      </c>
      <c r="J439" s="137" t="str">
        <f t="shared" si="42"/>
        <v>奥凯天津-昆明</v>
      </c>
      <c r="K439" s="124" t="str">
        <f t="shared" si="43"/>
        <v>奥凯昆明-天津</v>
      </c>
      <c r="L439" s="167" t="str">
        <f t="shared" si="44"/>
        <v>天津</v>
      </c>
      <c r="M439" s="167" t="str">
        <f t="shared" si="45"/>
        <v>昆明</v>
      </c>
      <c r="N439" s="167" t="str">
        <f t="shared" si="46"/>
        <v/>
      </c>
      <c r="O439" s="167" t="str">
        <f t="shared" si="47"/>
        <v/>
      </c>
      <c r="P439" s="167" t="str">
        <f>IF(ISERROR(OR(IFERROR(VLOOKUP(B439,受限情况!$G$3:$G$30,1,FALSE),0),IFERROR(VLOOKUP(L439,受限情况!$A$3:$A$28,1,FALSE),0),IFERROR(VLOOKUP(M439,受限情况!$A$3:$A$28,1,FALSE),0),IFERROR(VLOOKUP(N439,受限情况!$A$3:$A$28,1,FALSE),0),IFERROR(VLOOKUP(O439,受限情况!$A$3:$A$28,1,FALSE),0))),"受限","不限")</f>
        <v>不限</v>
      </c>
      <c r="Q439" s="122" t="str">
        <f>IFERROR(IF(AND(H439&gt;=VLOOKUP(B439,受限情况!$G$3:$I$28,2,FALSE),H439&lt;=VLOOKUP(B439,受限情况!$G$3:$I$28,3,FALSE))=TRUE,"错误","正确"),"正确")</f>
        <v>正确</v>
      </c>
      <c r="R439" s="124" t="str">
        <f>IF(OR(IFERROR(AND(H439&gt;=VLOOKUP(L439,受限情况!$A$3:$C$28,2,FALSE),H439&lt;=VLOOKUP(L439,受限情况!$A$3:$C$28,3,FALSE)),0),IFERROR(AND(H439&gt;=VLOOKUP(M439,受限情况!$A$3:$C$28,2,FALSE),H439&lt;=VLOOKUP(M439,受限情况!$A$3:$C$28,3,FALSE)),0),IFERROR(AND(H439&gt;=VLOOKUP(N439,受限情况!$A$3:$C$28,2,FALSE),H439&lt;=VLOOKUP(N439,受限情况!$A$3:$C$28,3,FALSE)),0),IFERROR(AND(H439&gt;=VLOOKUP(O439,受限情况!$A$3:$C$28,2,FALSE),H439&lt;=VLOOKUP(O439,受限情况!$A$3:$C$28,3,FALSE)),0))=TRUE,"错误","正确")</f>
        <v>正确</v>
      </c>
      <c r="S439" s="123" t="str">
        <f>IF((IF(ISERROR(VLOOKUP(J439,注销!I:I,1,FALSE)),0,1)+IF(ISERROR(VLOOKUP(J439,注销!J:J,1,FALSE)),0,1))&gt;0,"注销","没有")</f>
        <v>没有</v>
      </c>
      <c r="T439" s="123" t="str">
        <f>IF((IF(ISERROR(VLOOKUP(J439,注销!I:I,1,FALSE)),0,1)+IF(ISERROR(VLOOKUP(J439,注销!J:J,1,FALSE)),0,1))&gt;0,"注销","没有")</f>
        <v>没有</v>
      </c>
      <c r="U439" s="10" t="str">
        <f>IF(IF(ISERROR(VLOOKUP(J439,J$1:J438,1,FALSE)),0,1)+IF(ISERROR(VLOOKUP(J439,K$1:K438,1,FALSE)),0,1),"已有","没有")</f>
        <v>没有</v>
      </c>
      <c r="W439" s="9"/>
      <c r="X439" s="9"/>
      <c r="Y439" s="9"/>
    </row>
    <row r="440" spans="1:25" s="7" customFormat="1">
      <c r="A440" s="126">
        <v>437</v>
      </c>
      <c r="B440" s="126" t="s">
        <v>1324</v>
      </c>
      <c r="C440" s="56" t="s">
        <v>521</v>
      </c>
      <c r="D440" s="42" t="s">
        <v>479</v>
      </c>
      <c r="E440" s="126">
        <v>14</v>
      </c>
      <c r="F440" s="68">
        <v>41452</v>
      </c>
      <c r="G440" s="126" t="s">
        <v>770</v>
      </c>
      <c r="H440" s="68">
        <v>41425</v>
      </c>
      <c r="I440" s="126" t="s">
        <v>519</v>
      </c>
      <c r="J440" s="137" t="str">
        <f t="shared" si="42"/>
        <v>天津天津-海拉尔</v>
      </c>
      <c r="K440" s="124" t="str">
        <f t="shared" si="43"/>
        <v>天津海拉尔-天津</v>
      </c>
      <c r="L440" s="167" t="str">
        <f t="shared" si="44"/>
        <v>天津</v>
      </c>
      <c r="M440" s="167" t="str">
        <f t="shared" si="45"/>
        <v>海拉尔</v>
      </c>
      <c r="N440" s="167" t="str">
        <f t="shared" si="46"/>
        <v/>
      </c>
      <c r="O440" s="167" t="str">
        <f t="shared" si="47"/>
        <v/>
      </c>
      <c r="P440" s="167" t="str">
        <f>IF(ISERROR(OR(IFERROR(VLOOKUP(B440,受限情况!$G$3:$G$30,1,FALSE),0),IFERROR(VLOOKUP(L440,受限情况!$A$3:$A$28,1,FALSE),0),IFERROR(VLOOKUP(M440,受限情况!$A$3:$A$28,1,FALSE),0),IFERROR(VLOOKUP(N440,受限情况!$A$3:$A$28,1,FALSE),0),IFERROR(VLOOKUP(O440,受限情况!$A$3:$A$28,1,FALSE),0))),"受限","不限")</f>
        <v>不限</v>
      </c>
      <c r="Q440" s="122" t="str">
        <f>IFERROR(IF(AND(H440&gt;=VLOOKUP(B440,受限情况!$G$3:$I$28,2,FALSE),H440&lt;=VLOOKUP(B440,受限情况!$G$3:$I$28,3,FALSE))=TRUE,"错误","正确"),"正确")</f>
        <v>正确</v>
      </c>
      <c r="R440" s="124" t="str">
        <f>IF(OR(IFERROR(AND(H440&gt;=VLOOKUP(L440,受限情况!$A$3:$C$28,2,FALSE),H440&lt;=VLOOKUP(L440,受限情况!$A$3:$C$28,3,FALSE)),0),IFERROR(AND(H440&gt;=VLOOKUP(M440,受限情况!$A$3:$C$28,2,FALSE),H440&lt;=VLOOKUP(M440,受限情况!$A$3:$C$28,3,FALSE)),0),IFERROR(AND(H440&gt;=VLOOKUP(N440,受限情况!$A$3:$C$28,2,FALSE),H440&lt;=VLOOKUP(N440,受限情况!$A$3:$C$28,3,FALSE)),0),IFERROR(AND(H440&gt;=VLOOKUP(O440,受限情况!$A$3:$C$28,2,FALSE),H440&lt;=VLOOKUP(O440,受限情况!$A$3:$C$28,3,FALSE)),0))=TRUE,"错误","正确")</f>
        <v>正确</v>
      </c>
      <c r="S440" s="123" t="str">
        <f>IF((IF(ISERROR(VLOOKUP(J440,注销!I:I,1,FALSE)),0,1)+IF(ISERROR(VLOOKUP(J440,注销!J:J,1,FALSE)),0,1))&gt;0,"注销","没有")</f>
        <v>注销</v>
      </c>
      <c r="T440" s="123" t="str">
        <f>IF((IF(ISERROR(VLOOKUP(J440,注销!I:I,1,FALSE)),0,1)+IF(ISERROR(VLOOKUP(J440,注销!J:J,1,FALSE)),0,1))&gt;0,"注销","没有")</f>
        <v>注销</v>
      </c>
      <c r="U440" s="10" t="str">
        <f>IF(IF(ISERROR(VLOOKUP(J440,J$1:J439,1,FALSE)),0,1)+IF(ISERROR(VLOOKUP(J440,K$1:K439,1,FALSE)),0,1),"已有","没有")</f>
        <v>已有</v>
      </c>
      <c r="W440" s="9"/>
      <c r="X440" s="9"/>
      <c r="Y440" s="9"/>
    </row>
    <row r="441" spans="1:25" s="7" customFormat="1">
      <c r="A441" s="126">
        <v>438</v>
      </c>
      <c r="B441" s="126" t="s">
        <v>1324</v>
      </c>
      <c r="C441" s="56" t="s">
        <v>522</v>
      </c>
      <c r="D441" s="42" t="s">
        <v>479</v>
      </c>
      <c r="E441" s="126">
        <v>14</v>
      </c>
      <c r="F441" s="68">
        <v>41445</v>
      </c>
      <c r="G441" s="126" t="s">
        <v>770</v>
      </c>
      <c r="H441" s="68">
        <v>41425</v>
      </c>
      <c r="I441" s="126" t="s">
        <v>519</v>
      </c>
      <c r="J441" s="137" t="str">
        <f t="shared" si="42"/>
        <v>天津天津-常德-柳州</v>
      </c>
      <c r="K441" s="124" t="str">
        <f t="shared" si="43"/>
        <v>天津柳州-常德-天津</v>
      </c>
      <c r="L441" s="167" t="str">
        <f t="shared" si="44"/>
        <v>天津</v>
      </c>
      <c r="M441" s="167" t="str">
        <f t="shared" si="45"/>
        <v>常德</v>
      </c>
      <c r="N441" s="167" t="str">
        <f t="shared" si="46"/>
        <v>柳州</v>
      </c>
      <c r="O441" s="167" t="str">
        <f t="shared" si="47"/>
        <v/>
      </c>
      <c r="P441" s="167" t="str">
        <f>IF(ISERROR(OR(IFERROR(VLOOKUP(B441,受限情况!$G$3:$G$30,1,FALSE),0),IFERROR(VLOOKUP(L441,受限情况!$A$3:$A$28,1,FALSE),0),IFERROR(VLOOKUP(M441,受限情况!$A$3:$A$28,1,FALSE),0),IFERROR(VLOOKUP(N441,受限情况!$A$3:$A$28,1,FALSE),0),IFERROR(VLOOKUP(O441,受限情况!$A$3:$A$28,1,FALSE),0))),"受限","不限")</f>
        <v>不限</v>
      </c>
      <c r="Q441" s="122" t="str">
        <f>IFERROR(IF(AND(H441&gt;=VLOOKUP(B441,受限情况!$G$3:$I$28,2,FALSE),H441&lt;=VLOOKUP(B441,受限情况!$G$3:$I$28,3,FALSE))=TRUE,"错误","正确"),"正确")</f>
        <v>正确</v>
      </c>
      <c r="R441" s="124" t="str">
        <f>IF(OR(IFERROR(AND(H441&gt;=VLOOKUP(L441,受限情况!$A$3:$C$28,2,FALSE),H441&lt;=VLOOKUP(L441,受限情况!$A$3:$C$28,3,FALSE)),0),IFERROR(AND(H441&gt;=VLOOKUP(M441,受限情况!$A$3:$C$28,2,FALSE),H441&lt;=VLOOKUP(M441,受限情况!$A$3:$C$28,3,FALSE)),0),IFERROR(AND(H441&gt;=VLOOKUP(N441,受限情况!$A$3:$C$28,2,FALSE),H441&lt;=VLOOKUP(N441,受限情况!$A$3:$C$28,3,FALSE)),0),IFERROR(AND(H441&gt;=VLOOKUP(O441,受限情况!$A$3:$C$28,2,FALSE),H441&lt;=VLOOKUP(O441,受限情况!$A$3:$C$28,3,FALSE)),0))=TRUE,"错误","正确")</f>
        <v>正确</v>
      </c>
      <c r="S441" s="123" t="str">
        <f>IF((IF(ISERROR(VLOOKUP(J441,注销!I:I,1,FALSE)),0,1)+IF(ISERROR(VLOOKUP(J441,注销!J:J,1,FALSE)),0,1))&gt;0,"注销","没有")</f>
        <v>没有</v>
      </c>
      <c r="T441" s="123" t="str">
        <f>IF((IF(ISERROR(VLOOKUP(J441,注销!I:I,1,FALSE)),0,1)+IF(ISERROR(VLOOKUP(J441,注销!J:J,1,FALSE)),0,1))&gt;0,"注销","没有")</f>
        <v>没有</v>
      </c>
      <c r="U441" s="10" t="str">
        <f>IF(IF(ISERROR(VLOOKUP(J441,J$1:J440,1,FALSE)),0,1)+IF(ISERROR(VLOOKUP(J441,K$1:K440,1,FALSE)),0,1),"已有","没有")</f>
        <v>没有</v>
      </c>
      <c r="W441" s="9"/>
      <c r="X441" s="9"/>
      <c r="Y441" s="9"/>
    </row>
    <row r="442" spans="1:25" s="7" customFormat="1">
      <c r="A442" s="126">
        <v>439</v>
      </c>
      <c r="B442" s="126" t="s">
        <v>1324</v>
      </c>
      <c r="C442" s="56" t="s">
        <v>523</v>
      </c>
      <c r="D442" s="42" t="s">
        <v>479</v>
      </c>
      <c r="E442" s="126">
        <v>14</v>
      </c>
      <c r="F442" s="68">
        <v>41435</v>
      </c>
      <c r="G442" s="126" t="s">
        <v>770</v>
      </c>
      <c r="H442" s="68">
        <v>41425</v>
      </c>
      <c r="I442" s="126" t="s">
        <v>519</v>
      </c>
      <c r="J442" s="137" t="str">
        <f t="shared" si="42"/>
        <v>天津满洲里-哈尔滨</v>
      </c>
      <c r="K442" s="124" t="str">
        <f t="shared" si="43"/>
        <v>天津哈尔滨-满洲里</v>
      </c>
      <c r="L442" s="167" t="str">
        <f t="shared" si="44"/>
        <v>满洲里</v>
      </c>
      <c r="M442" s="167" t="str">
        <f t="shared" si="45"/>
        <v>哈尔滨</v>
      </c>
      <c r="N442" s="167" t="str">
        <f t="shared" si="46"/>
        <v/>
      </c>
      <c r="O442" s="167" t="str">
        <f t="shared" si="47"/>
        <v/>
      </c>
      <c r="P442" s="167" t="str">
        <f>IF(ISERROR(OR(IFERROR(VLOOKUP(B442,受限情况!$G$3:$G$30,1,FALSE),0),IFERROR(VLOOKUP(L442,受限情况!$A$3:$A$28,1,FALSE),0),IFERROR(VLOOKUP(M442,受限情况!$A$3:$A$28,1,FALSE),0),IFERROR(VLOOKUP(N442,受限情况!$A$3:$A$28,1,FALSE),0),IFERROR(VLOOKUP(O442,受限情况!$A$3:$A$28,1,FALSE),0))),"受限","不限")</f>
        <v>不限</v>
      </c>
      <c r="Q442" s="122" t="str">
        <f>IFERROR(IF(AND(H442&gt;=VLOOKUP(B442,受限情况!$G$3:$I$28,2,FALSE),H442&lt;=VLOOKUP(B442,受限情况!$G$3:$I$28,3,FALSE))=TRUE,"错误","正确"),"正确")</f>
        <v>正确</v>
      </c>
      <c r="R442" s="124" t="str">
        <f>IF(OR(IFERROR(AND(H442&gt;=VLOOKUP(L442,受限情况!$A$3:$C$28,2,FALSE),H442&lt;=VLOOKUP(L442,受限情况!$A$3:$C$28,3,FALSE)),0),IFERROR(AND(H442&gt;=VLOOKUP(M442,受限情况!$A$3:$C$28,2,FALSE),H442&lt;=VLOOKUP(M442,受限情况!$A$3:$C$28,3,FALSE)),0),IFERROR(AND(H442&gt;=VLOOKUP(N442,受限情况!$A$3:$C$28,2,FALSE),H442&lt;=VLOOKUP(N442,受限情况!$A$3:$C$28,3,FALSE)),0),IFERROR(AND(H442&gt;=VLOOKUP(O442,受限情况!$A$3:$C$28,2,FALSE),H442&lt;=VLOOKUP(O442,受限情况!$A$3:$C$28,3,FALSE)),0))=TRUE,"错误","正确")</f>
        <v>正确</v>
      </c>
      <c r="S442" s="123" t="str">
        <f>IF((IF(ISERROR(VLOOKUP(J442,注销!I:I,1,FALSE)),0,1)+IF(ISERROR(VLOOKUP(J442,注销!J:J,1,FALSE)),0,1))&gt;0,"注销","没有")</f>
        <v>没有</v>
      </c>
      <c r="T442" s="123" t="str">
        <f>IF((IF(ISERROR(VLOOKUP(J442,注销!I:I,1,FALSE)),0,1)+IF(ISERROR(VLOOKUP(J442,注销!J:J,1,FALSE)),0,1))&gt;0,"注销","没有")</f>
        <v>没有</v>
      </c>
      <c r="U442" s="10" t="str">
        <f>IF(IF(ISERROR(VLOOKUP(J442,J$1:J441,1,FALSE)),0,1)+IF(ISERROR(VLOOKUP(J442,K$1:K441,1,FALSE)),0,1),"已有","没有")</f>
        <v>没有</v>
      </c>
      <c r="W442" s="9"/>
      <c r="X442" s="9"/>
      <c r="Y442" s="9"/>
    </row>
    <row r="443" spans="1:25" s="37" customFormat="1">
      <c r="A443" s="126">
        <v>440</v>
      </c>
      <c r="B443" s="126" t="s">
        <v>484</v>
      </c>
      <c r="C443" s="56" t="s">
        <v>524</v>
      </c>
      <c r="D443" s="42" t="s">
        <v>479</v>
      </c>
      <c r="E443" s="126">
        <v>14</v>
      </c>
      <c r="F443" s="68">
        <v>41445</v>
      </c>
      <c r="G443" s="126" t="s">
        <v>771</v>
      </c>
      <c r="H443" s="68">
        <v>41425</v>
      </c>
      <c r="I443" s="126" t="s">
        <v>519</v>
      </c>
      <c r="J443" s="137" t="str">
        <f t="shared" si="42"/>
        <v>厦航天津-呼和浩特</v>
      </c>
      <c r="K443" s="124" t="str">
        <f t="shared" si="43"/>
        <v>厦航呼和浩特-天津</v>
      </c>
      <c r="L443" s="167" t="str">
        <f t="shared" si="44"/>
        <v>天津</v>
      </c>
      <c r="M443" s="167" t="str">
        <f t="shared" si="45"/>
        <v>呼和浩特</v>
      </c>
      <c r="N443" s="167" t="str">
        <f t="shared" si="46"/>
        <v/>
      </c>
      <c r="O443" s="167" t="str">
        <f t="shared" si="47"/>
        <v/>
      </c>
      <c r="P443" s="167" t="str">
        <f>IF(ISERROR(OR(IFERROR(VLOOKUP(B443,受限情况!$G$3:$G$30,1,FALSE),0),IFERROR(VLOOKUP(L443,受限情况!$A$3:$A$28,1,FALSE),0),IFERROR(VLOOKUP(M443,受限情况!$A$3:$A$28,1,FALSE),0),IFERROR(VLOOKUP(N443,受限情况!$A$3:$A$28,1,FALSE),0),IFERROR(VLOOKUP(O443,受限情况!$A$3:$A$28,1,FALSE),0))),"受限","不限")</f>
        <v>不限</v>
      </c>
      <c r="Q443" s="122" t="str">
        <f>IFERROR(IF(AND(H443&gt;=VLOOKUP(B443,受限情况!$G$3:$I$28,2,FALSE),H443&lt;=VLOOKUP(B443,受限情况!$G$3:$I$28,3,FALSE))=TRUE,"错误","正确"),"正确")</f>
        <v>正确</v>
      </c>
      <c r="R443" s="124" t="str">
        <f>IF(OR(IFERROR(AND(H443&gt;=VLOOKUP(L443,受限情况!$A$3:$C$28,2,FALSE),H443&lt;=VLOOKUP(L443,受限情况!$A$3:$C$28,3,FALSE)),0),IFERROR(AND(H443&gt;=VLOOKUP(M443,受限情况!$A$3:$C$28,2,FALSE),H443&lt;=VLOOKUP(M443,受限情况!$A$3:$C$28,3,FALSE)),0),IFERROR(AND(H443&gt;=VLOOKUP(N443,受限情况!$A$3:$C$28,2,FALSE),H443&lt;=VLOOKUP(N443,受限情况!$A$3:$C$28,3,FALSE)),0),IFERROR(AND(H443&gt;=VLOOKUP(O443,受限情况!$A$3:$C$28,2,FALSE),H443&lt;=VLOOKUP(O443,受限情况!$A$3:$C$28,3,FALSE)),0))=TRUE,"错误","正确")</f>
        <v>正确</v>
      </c>
      <c r="S443" s="123" t="str">
        <f>IF((IF(ISERROR(VLOOKUP(J443,注销!I:I,1,FALSE)),0,1)+IF(ISERROR(VLOOKUP(J443,注销!J:J,1,FALSE)),0,1))&gt;0,"注销","没有")</f>
        <v>注销</v>
      </c>
      <c r="T443" s="123" t="str">
        <f>IF((IF(ISERROR(VLOOKUP(J443,注销!I:I,1,FALSE)),0,1)+IF(ISERROR(VLOOKUP(J443,注销!J:J,1,FALSE)),0,1))&gt;0,"注销","没有")</f>
        <v>注销</v>
      </c>
      <c r="U443" s="10" t="str">
        <f>IF(IF(ISERROR(VLOOKUP(J443,J$1:J442,1,FALSE)),0,1)+IF(ISERROR(VLOOKUP(J443,K$1:K442,1,FALSE)),0,1),"已有","没有")</f>
        <v>没有</v>
      </c>
      <c r="W443" s="9"/>
      <c r="X443" s="9"/>
      <c r="Y443" s="9"/>
    </row>
    <row r="444" spans="1:25" s="7" customFormat="1">
      <c r="A444" s="126">
        <v>441</v>
      </c>
      <c r="B444" s="126" t="s">
        <v>484</v>
      </c>
      <c r="C444" s="61" t="s">
        <v>525</v>
      </c>
      <c r="D444" s="46" t="s">
        <v>479</v>
      </c>
      <c r="E444" s="15">
        <v>14</v>
      </c>
      <c r="F444" s="73">
        <v>41445</v>
      </c>
      <c r="G444" s="126" t="s">
        <v>771</v>
      </c>
      <c r="H444" s="73">
        <v>41425</v>
      </c>
      <c r="I444" s="126" t="s">
        <v>519</v>
      </c>
      <c r="J444" s="137" t="str">
        <f t="shared" si="42"/>
        <v>厦航天津-银川</v>
      </c>
      <c r="K444" s="124" t="str">
        <f t="shared" si="43"/>
        <v>厦航银川-天津</v>
      </c>
      <c r="L444" s="167" t="str">
        <f t="shared" si="44"/>
        <v>天津</v>
      </c>
      <c r="M444" s="167" t="str">
        <f t="shared" si="45"/>
        <v>银川</v>
      </c>
      <c r="N444" s="167" t="str">
        <f t="shared" si="46"/>
        <v/>
      </c>
      <c r="O444" s="167" t="str">
        <f t="shared" si="47"/>
        <v/>
      </c>
      <c r="P444" s="167" t="str">
        <f>IF(ISERROR(OR(IFERROR(VLOOKUP(B444,受限情况!$G$3:$G$30,1,FALSE),0),IFERROR(VLOOKUP(L444,受限情况!$A$3:$A$28,1,FALSE),0),IFERROR(VLOOKUP(M444,受限情况!$A$3:$A$28,1,FALSE),0),IFERROR(VLOOKUP(N444,受限情况!$A$3:$A$28,1,FALSE),0),IFERROR(VLOOKUP(O444,受限情况!$A$3:$A$28,1,FALSE),0))),"受限","不限")</f>
        <v>不限</v>
      </c>
      <c r="Q444" s="122" t="str">
        <f>IFERROR(IF(AND(H444&gt;=VLOOKUP(B444,受限情况!$G$3:$I$28,2,FALSE),H444&lt;=VLOOKUP(B444,受限情况!$G$3:$I$28,3,FALSE))=TRUE,"错误","正确"),"正确")</f>
        <v>正确</v>
      </c>
      <c r="R444" s="124" t="str">
        <f>IF(OR(IFERROR(AND(H444&gt;=VLOOKUP(L444,受限情况!$A$3:$C$28,2,FALSE),H444&lt;=VLOOKUP(L444,受限情况!$A$3:$C$28,3,FALSE)),0),IFERROR(AND(H444&gt;=VLOOKUP(M444,受限情况!$A$3:$C$28,2,FALSE),H444&lt;=VLOOKUP(M444,受限情况!$A$3:$C$28,3,FALSE)),0),IFERROR(AND(H444&gt;=VLOOKUP(N444,受限情况!$A$3:$C$28,2,FALSE),H444&lt;=VLOOKUP(N444,受限情况!$A$3:$C$28,3,FALSE)),0),IFERROR(AND(H444&gt;=VLOOKUP(O444,受限情况!$A$3:$C$28,2,FALSE),H444&lt;=VLOOKUP(O444,受限情况!$A$3:$C$28,3,FALSE)),0))=TRUE,"错误","正确")</f>
        <v>正确</v>
      </c>
      <c r="S444" s="123" t="str">
        <f>IF((IF(ISERROR(VLOOKUP(J444,注销!I:I,1,FALSE)),0,1)+IF(ISERROR(VLOOKUP(J444,注销!J:J,1,FALSE)),0,1))&gt;0,"注销","没有")</f>
        <v>注销</v>
      </c>
      <c r="T444" s="123" t="str">
        <f>IF((IF(ISERROR(VLOOKUP(J444,注销!I:I,1,FALSE)),0,1)+IF(ISERROR(VLOOKUP(J444,注销!J:J,1,FALSE)),0,1))&gt;0,"注销","没有")</f>
        <v>注销</v>
      </c>
      <c r="U444" s="10" t="str">
        <f>IF(IF(ISERROR(VLOOKUP(J444,J$1:J443,1,FALSE)),0,1)+IF(ISERROR(VLOOKUP(J444,K$1:K443,1,FALSE)),0,1),"已有","没有")</f>
        <v>没有</v>
      </c>
      <c r="W444" s="9"/>
      <c r="X444" s="9"/>
      <c r="Y444" s="9"/>
    </row>
    <row r="445" spans="1:25" s="7" customFormat="1">
      <c r="A445" s="126">
        <v>442</v>
      </c>
      <c r="B445" s="126" t="s">
        <v>484</v>
      </c>
      <c r="C445" s="56" t="s">
        <v>526</v>
      </c>
      <c r="D445" s="42" t="s">
        <v>479</v>
      </c>
      <c r="E445" s="126">
        <v>14</v>
      </c>
      <c r="F445" s="68">
        <v>41445</v>
      </c>
      <c r="G445" s="126" t="s">
        <v>771</v>
      </c>
      <c r="H445" s="68">
        <v>41425</v>
      </c>
      <c r="I445" s="126" t="s">
        <v>519</v>
      </c>
      <c r="J445" s="137" t="str">
        <f t="shared" si="42"/>
        <v>厦航天津-大连</v>
      </c>
      <c r="K445" s="124" t="str">
        <f t="shared" si="43"/>
        <v>厦航大连-天津</v>
      </c>
      <c r="L445" s="167" t="str">
        <f t="shared" si="44"/>
        <v>天津</v>
      </c>
      <c r="M445" s="167" t="str">
        <f t="shared" si="45"/>
        <v>大连</v>
      </c>
      <c r="N445" s="167" t="str">
        <f t="shared" si="46"/>
        <v/>
      </c>
      <c r="O445" s="167" t="str">
        <f t="shared" si="47"/>
        <v/>
      </c>
      <c r="P445" s="167" t="str">
        <f>IF(ISERROR(OR(IFERROR(VLOOKUP(B445,受限情况!$G$3:$G$30,1,FALSE),0),IFERROR(VLOOKUP(L445,受限情况!$A$3:$A$28,1,FALSE),0),IFERROR(VLOOKUP(M445,受限情况!$A$3:$A$28,1,FALSE),0),IFERROR(VLOOKUP(N445,受限情况!$A$3:$A$28,1,FALSE),0),IFERROR(VLOOKUP(O445,受限情况!$A$3:$A$28,1,FALSE),0))),"受限","不限")</f>
        <v>受限</v>
      </c>
      <c r="Q445" s="122" t="str">
        <f>IFERROR(IF(AND(H445&gt;=VLOOKUP(B445,受限情况!$G$3:$I$28,2,FALSE),H445&lt;=VLOOKUP(B445,受限情况!$G$3:$I$28,3,FALSE))=TRUE,"错误","正确"),"正确")</f>
        <v>正确</v>
      </c>
      <c r="R445" s="124" t="str">
        <f>IF(OR(IFERROR(AND(H445&gt;=VLOOKUP(L445,受限情况!$A$3:$C$28,2,FALSE),H445&lt;=VLOOKUP(L445,受限情况!$A$3:$C$28,3,FALSE)),0),IFERROR(AND(H445&gt;=VLOOKUP(M445,受限情况!$A$3:$C$28,2,FALSE),H445&lt;=VLOOKUP(M445,受限情况!$A$3:$C$28,3,FALSE)),0),IFERROR(AND(H445&gt;=VLOOKUP(N445,受限情况!$A$3:$C$28,2,FALSE),H445&lt;=VLOOKUP(N445,受限情况!$A$3:$C$28,3,FALSE)),0),IFERROR(AND(H445&gt;=VLOOKUP(O445,受限情况!$A$3:$C$28,2,FALSE),H445&lt;=VLOOKUP(O445,受限情况!$A$3:$C$28,3,FALSE)),0))=TRUE,"错误","正确")</f>
        <v>正确</v>
      </c>
      <c r="S445" s="123" t="str">
        <f>IF((IF(ISERROR(VLOOKUP(J445,注销!I:I,1,FALSE)),0,1)+IF(ISERROR(VLOOKUP(J445,注销!J:J,1,FALSE)),0,1))&gt;0,"注销","没有")</f>
        <v>注销</v>
      </c>
      <c r="T445" s="123" t="str">
        <f>IF((IF(ISERROR(VLOOKUP(J445,注销!I:I,1,FALSE)),0,1)+IF(ISERROR(VLOOKUP(J445,注销!J:J,1,FALSE)),0,1))&gt;0,"注销","没有")</f>
        <v>注销</v>
      </c>
      <c r="U445" s="10" t="str">
        <f>IF(IF(ISERROR(VLOOKUP(J445,J$1:J444,1,FALSE)),0,1)+IF(ISERROR(VLOOKUP(J445,K$1:K444,1,FALSE)),0,1),"已有","没有")</f>
        <v>没有</v>
      </c>
      <c r="W445" s="9"/>
      <c r="X445" s="9"/>
      <c r="Y445" s="9"/>
    </row>
    <row r="446" spans="1:25" s="37" customFormat="1">
      <c r="A446" s="126">
        <v>443</v>
      </c>
      <c r="B446" s="126" t="s">
        <v>484</v>
      </c>
      <c r="C446" s="56" t="s">
        <v>527</v>
      </c>
      <c r="D446" s="42" t="s">
        <v>479</v>
      </c>
      <c r="E446" s="126">
        <v>14</v>
      </c>
      <c r="F446" s="68">
        <v>41445</v>
      </c>
      <c r="G446" s="126" t="s">
        <v>771</v>
      </c>
      <c r="H446" s="68">
        <v>41425</v>
      </c>
      <c r="I446" s="126" t="s">
        <v>519</v>
      </c>
      <c r="J446" s="137" t="str">
        <f t="shared" si="42"/>
        <v>厦航天津-青岛</v>
      </c>
      <c r="K446" s="124" t="str">
        <f t="shared" si="43"/>
        <v>厦航青岛-天津</v>
      </c>
      <c r="L446" s="167" t="str">
        <f t="shared" si="44"/>
        <v>天津</v>
      </c>
      <c r="M446" s="167" t="str">
        <f t="shared" si="45"/>
        <v>青岛</v>
      </c>
      <c r="N446" s="167" t="str">
        <f t="shared" si="46"/>
        <v/>
      </c>
      <c r="O446" s="167" t="str">
        <f t="shared" si="47"/>
        <v/>
      </c>
      <c r="P446" s="167" t="str">
        <f>IF(ISERROR(OR(IFERROR(VLOOKUP(B446,受限情况!$G$3:$G$30,1,FALSE),0),IFERROR(VLOOKUP(L446,受限情况!$A$3:$A$28,1,FALSE),0),IFERROR(VLOOKUP(M446,受限情况!$A$3:$A$28,1,FALSE),0),IFERROR(VLOOKUP(N446,受限情况!$A$3:$A$28,1,FALSE),0),IFERROR(VLOOKUP(O446,受限情况!$A$3:$A$28,1,FALSE),0))),"受限","不限")</f>
        <v>不限</v>
      </c>
      <c r="Q446" s="122" t="str">
        <f>IFERROR(IF(AND(H446&gt;=VLOOKUP(B446,受限情况!$G$3:$I$28,2,FALSE),H446&lt;=VLOOKUP(B446,受限情况!$G$3:$I$28,3,FALSE))=TRUE,"错误","正确"),"正确")</f>
        <v>正确</v>
      </c>
      <c r="R446" s="124" t="str">
        <f>IF(OR(IFERROR(AND(H446&gt;=VLOOKUP(L446,受限情况!$A$3:$C$28,2,FALSE),H446&lt;=VLOOKUP(L446,受限情况!$A$3:$C$28,3,FALSE)),0),IFERROR(AND(H446&gt;=VLOOKUP(M446,受限情况!$A$3:$C$28,2,FALSE),H446&lt;=VLOOKUP(M446,受限情况!$A$3:$C$28,3,FALSE)),0),IFERROR(AND(H446&gt;=VLOOKUP(N446,受限情况!$A$3:$C$28,2,FALSE),H446&lt;=VLOOKUP(N446,受限情况!$A$3:$C$28,3,FALSE)),0),IFERROR(AND(H446&gt;=VLOOKUP(O446,受限情况!$A$3:$C$28,2,FALSE),H446&lt;=VLOOKUP(O446,受限情况!$A$3:$C$28,3,FALSE)),0))=TRUE,"错误","正确")</f>
        <v>正确</v>
      </c>
      <c r="S446" s="123" t="str">
        <f>IF((IF(ISERROR(VLOOKUP(J446,注销!I:I,1,FALSE)),0,1)+IF(ISERROR(VLOOKUP(J446,注销!J:J,1,FALSE)),0,1))&gt;0,"注销","没有")</f>
        <v>注销</v>
      </c>
      <c r="T446" s="123" t="str">
        <f>IF((IF(ISERROR(VLOOKUP(J446,注销!I:I,1,FALSE)),0,1)+IF(ISERROR(VLOOKUP(J446,注销!J:J,1,FALSE)),0,1))&gt;0,"注销","没有")</f>
        <v>注销</v>
      </c>
      <c r="U446" s="10" t="str">
        <f>IF(IF(ISERROR(VLOOKUP(J446,J$1:J445,1,FALSE)),0,1)+IF(ISERROR(VLOOKUP(J446,K$1:K445,1,FALSE)),0,1),"已有","没有")</f>
        <v>没有</v>
      </c>
      <c r="W446" s="9"/>
      <c r="X446" s="9"/>
      <c r="Y446" s="9"/>
    </row>
    <row r="447" spans="1:25" s="37" customFormat="1">
      <c r="A447" s="126">
        <v>444</v>
      </c>
      <c r="B447" s="126" t="s">
        <v>484</v>
      </c>
      <c r="C447" s="61" t="s">
        <v>528</v>
      </c>
      <c r="D447" s="46" t="s">
        <v>479</v>
      </c>
      <c r="E447" s="15">
        <v>14</v>
      </c>
      <c r="F447" s="73">
        <v>41445</v>
      </c>
      <c r="G447" s="126" t="s">
        <v>771</v>
      </c>
      <c r="H447" s="73">
        <v>41425</v>
      </c>
      <c r="I447" s="126" t="s">
        <v>519</v>
      </c>
      <c r="J447" s="137" t="str">
        <f t="shared" si="42"/>
        <v>厦航天津-烟台</v>
      </c>
      <c r="K447" s="124" t="str">
        <f t="shared" si="43"/>
        <v>厦航烟台-天津</v>
      </c>
      <c r="L447" s="167" t="str">
        <f t="shared" si="44"/>
        <v>天津</v>
      </c>
      <c r="M447" s="167" t="str">
        <f t="shared" si="45"/>
        <v>烟台</v>
      </c>
      <c r="N447" s="167" t="str">
        <f t="shared" si="46"/>
        <v/>
      </c>
      <c r="O447" s="167" t="str">
        <f t="shared" si="47"/>
        <v/>
      </c>
      <c r="P447" s="167" t="str">
        <f>IF(ISERROR(OR(IFERROR(VLOOKUP(B447,受限情况!$G$3:$G$30,1,FALSE),0),IFERROR(VLOOKUP(L447,受限情况!$A$3:$A$28,1,FALSE),0),IFERROR(VLOOKUP(M447,受限情况!$A$3:$A$28,1,FALSE),0),IFERROR(VLOOKUP(N447,受限情况!$A$3:$A$28,1,FALSE),0),IFERROR(VLOOKUP(O447,受限情况!$A$3:$A$28,1,FALSE),0))),"受限","不限")</f>
        <v>不限</v>
      </c>
      <c r="Q447" s="122" t="str">
        <f>IFERROR(IF(AND(H447&gt;=VLOOKUP(B447,受限情况!$G$3:$I$28,2,FALSE),H447&lt;=VLOOKUP(B447,受限情况!$G$3:$I$28,3,FALSE))=TRUE,"错误","正确"),"正确")</f>
        <v>正确</v>
      </c>
      <c r="R447" s="124" t="str">
        <f>IF(OR(IFERROR(AND(H447&gt;=VLOOKUP(L447,受限情况!$A$3:$C$28,2,FALSE),H447&lt;=VLOOKUP(L447,受限情况!$A$3:$C$28,3,FALSE)),0),IFERROR(AND(H447&gt;=VLOOKUP(M447,受限情况!$A$3:$C$28,2,FALSE),H447&lt;=VLOOKUP(M447,受限情况!$A$3:$C$28,3,FALSE)),0),IFERROR(AND(H447&gt;=VLOOKUP(N447,受限情况!$A$3:$C$28,2,FALSE),H447&lt;=VLOOKUP(N447,受限情况!$A$3:$C$28,3,FALSE)),0),IFERROR(AND(H447&gt;=VLOOKUP(O447,受限情况!$A$3:$C$28,2,FALSE),H447&lt;=VLOOKUP(O447,受限情况!$A$3:$C$28,3,FALSE)),0))=TRUE,"错误","正确")</f>
        <v>正确</v>
      </c>
      <c r="S447" s="123" t="str">
        <f>IF((IF(ISERROR(VLOOKUP(J447,注销!I:I,1,FALSE)),0,1)+IF(ISERROR(VLOOKUP(J447,注销!J:J,1,FALSE)),0,1))&gt;0,"注销","没有")</f>
        <v>没有</v>
      </c>
      <c r="T447" s="123" t="str">
        <f>IF((IF(ISERROR(VLOOKUP(J447,注销!I:I,1,FALSE)),0,1)+IF(ISERROR(VLOOKUP(J447,注销!J:J,1,FALSE)),0,1))&gt;0,"注销","没有")</f>
        <v>没有</v>
      </c>
      <c r="U447" s="10" t="str">
        <f>IF(IF(ISERROR(VLOOKUP(J447,J$1:J446,1,FALSE)),0,1)+IF(ISERROR(VLOOKUP(J447,K$1:K446,1,FALSE)),0,1),"已有","没有")</f>
        <v>没有</v>
      </c>
      <c r="W447" s="9"/>
      <c r="X447" s="9"/>
      <c r="Y447" s="9"/>
    </row>
    <row r="448" spans="1:25" s="37" customFormat="1">
      <c r="A448" s="126">
        <v>445</v>
      </c>
      <c r="B448" s="126" t="s">
        <v>484</v>
      </c>
      <c r="C448" s="61" t="s">
        <v>529</v>
      </c>
      <c r="D448" s="46" t="s">
        <v>479</v>
      </c>
      <c r="E448" s="15">
        <v>14</v>
      </c>
      <c r="F448" s="73">
        <v>41445</v>
      </c>
      <c r="G448" s="126" t="s">
        <v>771</v>
      </c>
      <c r="H448" s="73">
        <v>41425</v>
      </c>
      <c r="I448" s="126" t="s">
        <v>519</v>
      </c>
      <c r="J448" s="137" t="str">
        <f t="shared" si="42"/>
        <v>厦航天津-长沙-昆明</v>
      </c>
      <c r="K448" s="124" t="str">
        <f t="shared" si="43"/>
        <v>厦航昆明-长沙-天津</v>
      </c>
      <c r="L448" s="167" t="str">
        <f t="shared" si="44"/>
        <v>天津</v>
      </c>
      <c r="M448" s="167" t="str">
        <f t="shared" si="45"/>
        <v>长沙</v>
      </c>
      <c r="N448" s="167" t="str">
        <f t="shared" si="46"/>
        <v>昆明</v>
      </c>
      <c r="O448" s="167" t="str">
        <f t="shared" si="47"/>
        <v/>
      </c>
      <c r="P448" s="167" t="str">
        <f>IF(ISERROR(OR(IFERROR(VLOOKUP(B448,受限情况!$G$3:$G$30,1,FALSE),0),IFERROR(VLOOKUP(L448,受限情况!$A$3:$A$28,1,FALSE),0),IFERROR(VLOOKUP(M448,受限情况!$A$3:$A$28,1,FALSE),0),IFERROR(VLOOKUP(N448,受限情况!$A$3:$A$28,1,FALSE),0),IFERROR(VLOOKUP(O448,受限情况!$A$3:$A$28,1,FALSE),0))),"受限","不限")</f>
        <v>不限</v>
      </c>
      <c r="Q448" s="122" t="str">
        <f>IFERROR(IF(AND(H448&gt;=VLOOKUP(B448,受限情况!$G$3:$I$28,2,FALSE),H448&lt;=VLOOKUP(B448,受限情况!$G$3:$I$28,3,FALSE))=TRUE,"错误","正确"),"正确")</f>
        <v>正确</v>
      </c>
      <c r="R448" s="124" t="str">
        <f>IF(OR(IFERROR(AND(H448&gt;=VLOOKUP(L448,受限情况!$A$3:$C$28,2,FALSE),H448&lt;=VLOOKUP(L448,受限情况!$A$3:$C$28,3,FALSE)),0),IFERROR(AND(H448&gt;=VLOOKUP(M448,受限情况!$A$3:$C$28,2,FALSE),H448&lt;=VLOOKUP(M448,受限情况!$A$3:$C$28,3,FALSE)),0),IFERROR(AND(H448&gt;=VLOOKUP(N448,受限情况!$A$3:$C$28,2,FALSE),H448&lt;=VLOOKUP(N448,受限情况!$A$3:$C$28,3,FALSE)),0),IFERROR(AND(H448&gt;=VLOOKUP(O448,受限情况!$A$3:$C$28,2,FALSE),H448&lt;=VLOOKUP(O448,受限情况!$A$3:$C$28,3,FALSE)),0))=TRUE,"错误","正确")</f>
        <v>正确</v>
      </c>
      <c r="S448" s="123" t="str">
        <f>IF((IF(ISERROR(VLOOKUP(J448,注销!I:I,1,FALSE)),0,1)+IF(ISERROR(VLOOKUP(J448,注销!J:J,1,FALSE)),0,1))&gt;0,"注销","没有")</f>
        <v>注销</v>
      </c>
      <c r="T448" s="123" t="str">
        <f>IF((IF(ISERROR(VLOOKUP(J448,注销!I:I,1,FALSE)),0,1)+IF(ISERROR(VLOOKUP(J448,注销!J:J,1,FALSE)),0,1))&gt;0,"注销","没有")</f>
        <v>注销</v>
      </c>
      <c r="U448" s="10" t="str">
        <f>IF(IF(ISERROR(VLOOKUP(J448,J$1:J447,1,FALSE)),0,1)+IF(ISERROR(VLOOKUP(J448,K$1:K447,1,FALSE)),0,1),"已有","没有")</f>
        <v>没有</v>
      </c>
      <c r="W448" s="9"/>
      <c r="X448" s="9"/>
      <c r="Y448" s="9"/>
    </row>
    <row r="449" spans="1:25" s="7" customFormat="1">
      <c r="A449" s="126">
        <v>446</v>
      </c>
      <c r="B449" s="126" t="s">
        <v>484</v>
      </c>
      <c r="C449" s="61" t="s">
        <v>530</v>
      </c>
      <c r="D449" s="46" t="s">
        <v>479</v>
      </c>
      <c r="E449" s="15">
        <v>14</v>
      </c>
      <c r="F449" s="73">
        <v>41445</v>
      </c>
      <c r="G449" s="126" t="s">
        <v>771</v>
      </c>
      <c r="H449" s="73">
        <v>41425</v>
      </c>
      <c r="I449" s="126" t="s">
        <v>519</v>
      </c>
      <c r="J449" s="137" t="str">
        <f t="shared" si="42"/>
        <v>厦航天津-太原</v>
      </c>
      <c r="K449" s="124" t="str">
        <f t="shared" si="43"/>
        <v>厦航太原-天津</v>
      </c>
      <c r="L449" s="167" t="str">
        <f t="shared" si="44"/>
        <v>天津</v>
      </c>
      <c r="M449" s="167" t="str">
        <f t="shared" si="45"/>
        <v>太原</v>
      </c>
      <c r="N449" s="167" t="str">
        <f t="shared" si="46"/>
        <v/>
      </c>
      <c r="O449" s="167" t="str">
        <f t="shared" si="47"/>
        <v/>
      </c>
      <c r="P449" s="167" t="str">
        <f>IF(ISERROR(OR(IFERROR(VLOOKUP(B449,受限情况!$G$3:$G$30,1,FALSE),0),IFERROR(VLOOKUP(L449,受限情况!$A$3:$A$28,1,FALSE),0),IFERROR(VLOOKUP(M449,受限情况!$A$3:$A$28,1,FALSE),0),IFERROR(VLOOKUP(N449,受限情况!$A$3:$A$28,1,FALSE),0),IFERROR(VLOOKUP(O449,受限情况!$A$3:$A$28,1,FALSE),0))),"受限","不限")</f>
        <v>不限</v>
      </c>
      <c r="Q449" s="122" t="str">
        <f>IFERROR(IF(AND(H449&gt;=VLOOKUP(B449,受限情况!$G$3:$I$28,2,FALSE),H449&lt;=VLOOKUP(B449,受限情况!$G$3:$I$28,3,FALSE))=TRUE,"错误","正确"),"正确")</f>
        <v>正确</v>
      </c>
      <c r="R449" s="124" t="str">
        <f>IF(OR(IFERROR(AND(H449&gt;=VLOOKUP(L449,受限情况!$A$3:$C$28,2,FALSE),H449&lt;=VLOOKUP(L449,受限情况!$A$3:$C$28,3,FALSE)),0),IFERROR(AND(H449&gt;=VLOOKUP(M449,受限情况!$A$3:$C$28,2,FALSE),H449&lt;=VLOOKUP(M449,受限情况!$A$3:$C$28,3,FALSE)),0),IFERROR(AND(H449&gt;=VLOOKUP(N449,受限情况!$A$3:$C$28,2,FALSE),H449&lt;=VLOOKUP(N449,受限情况!$A$3:$C$28,3,FALSE)),0),IFERROR(AND(H449&gt;=VLOOKUP(O449,受限情况!$A$3:$C$28,2,FALSE),H449&lt;=VLOOKUP(O449,受限情况!$A$3:$C$28,3,FALSE)),0))=TRUE,"错误","正确")</f>
        <v>正确</v>
      </c>
      <c r="S449" s="123" t="str">
        <f>IF((IF(ISERROR(VLOOKUP(J449,注销!I:I,1,FALSE)),0,1)+IF(ISERROR(VLOOKUP(J449,注销!J:J,1,FALSE)),0,1))&gt;0,"注销","没有")</f>
        <v>没有</v>
      </c>
      <c r="T449" s="123" t="str">
        <f>IF((IF(ISERROR(VLOOKUP(J449,注销!I:I,1,FALSE)),0,1)+IF(ISERROR(VLOOKUP(J449,注销!J:J,1,FALSE)),0,1))&gt;0,"注销","没有")</f>
        <v>没有</v>
      </c>
      <c r="U449" s="10" t="str">
        <f>IF(IF(ISERROR(VLOOKUP(J449,J$1:J448,1,FALSE)),0,1)+IF(ISERROR(VLOOKUP(J449,K$1:K448,1,FALSE)),0,1),"已有","没有")</f>
        <v>没有</v>
      </c>
      <c r="W449" s="9"/>
      <c r="X449" s="9"/>
      <c r="Y449" s="9"/>
    </row>
    <row r="450" spans="1:25" s="7" customFormat="1">
      <c r="A450" s="126">
        <v>447</v>
      </c>
      <c r="B450" s="126" t="s">
        <v>484</v>
      </c>
      <c r="C450" s="56" t="s">
        <v>531</v>
      </c>
      <c r="D450" s="42" t="s">
        <v>479</v>
      </c>
      <c r="E450" s="126">
        <v>14</v>
      </c>
      <c r="F450" s="68">
        <v>41445</v>
      </c>
      <c r="G450" s="126" t="s">
        <v>771</v>
      </c>
      <c r="H450" s="68">
        <v>41425</v>
      </c>
      <c r="I450" s="126" t="s">
        <v>519</v>
      </c>
      <c r="J450" s="137" t="str">
        <f t="shared" si="42"/>
        <v>厦航天津-郑州</v>
      </c>
      <c r="K450" s="124" t="str">
        <f t="shared" si="43"/>
        <v>厦航郑州-天津</v>
      </c>
      <c r="L450" s="167" t="str">
        <f t="shared" si="44"/>
        <v>天津</v>
      </c>
      <c r="M450" s="167" t="str">
        <f t="shared" si="45"/>
        <v>郑州</v>
      </c>
      <c r="N450" s="167" t="str">
        <f t="shared" si="46"/>
        <v/>
      </c>
      <c r="O450" s="167" t="str">
        <f t="shared" si="47"/>
        <v/>
      </c>
      <c r="P450" s="167" t="str">
        <f>IF(ISERROR(OR(IFERROR(VLOOKUP(B450,受限情况!$G$3:$G$30,1,FALSE),0),IFERROR(VLOOKUP(L450,受限情况!$A$3:$A$28,1,FALSE),0),IFERROR(VLOOKUP(M450,受限情况!$A$3:$A$28,1,FALSE),0),IFERROR(VLOOKUP(N450,受限情况!$A$3:$A$28,1,FALSE),0),IFERROR(VLOOKUP(O450,受限情况!$A$3:$A$28,1,FALSE),0))),"受限","不限")</f>
        <v>不限</v>
      </c>
      <c r="Q450" s="122" t="str">
        <f>IFERROR(IF(AND(H450&gt;=VLOOKUP(B450,受限情况!$G$3:$I$28,2,FALSE),H450&lt;=VLOOKUP(B450,受限情况!$G$3:$I$28,3,FALSE))=TRUE,"错误","正确"),"正确")</f>
        <v>正确</v>
      </c>
      <c r="R450" s="124" t="str">
        <f>IF(OR(IFERROR(AND(H450&gt;=VLOOKUP(L450,受限情况!$A$3:$C$28,2,FALSE),H450&lt;=VLOOKUP(L450,受限情况!$A$3:$C$28,3,FALSE)),0),IFERROR(AND(H450&gt;=VLOOKUP(M450,受限情况!$A$3:$C$28,2,FALSE),H450&lt;=VLOOKUP(M450,受限情况!$A$3:$C$28,3,FALSE)),0),IFERROR(AND(H450&gt;=VLOOKUP(N450,受限情况!$A$3:$C$28,2,FALSE),H450&lt;=VLOOKUP(N450,受限情况!$A$3:$C$28,3,FALSE)),0),IFERROR(AND(H450&gt;=VLOOKUP(O450,受限情况!$A$3:$C$28,2,FALSE),H450&lt;=VLOOKUP(O450,受限情况!$A$3:$C$28,3,FALSE)),0))=TRUE,"错误","正确")</f>
        <v>正确</v>
      </c>
      <c r="S450" s="123" t="str">
        <f>IF((IF(ISERROR(VLOOKUP(J450,注销!I:I,1,FALSE)),0,1)+IF(ISERROR(VLOOKUP(J450,注销!J:J,1,FALSE)),0,1))&gt;0,"注销","没有")</f>
        <v>注销</v>
      </c>
      <c r="T450" s="123" t="str">
        <f>IF((IF(ISERROR(VLOOKUP(J450,注销!I:I,1,FALSE)),0,1)+IF(ISERROR(VLOOKUP(J450,注销!J:J,1,FALSE)),0,1))&gt;0,"注销","没有")</f>
        <v>注销</v>
      </c>
      <c r="U450" s="10" t="str">
        <f>IF(IF(ISERROR(VLOOKUP(J450,J$1:J449,1,FALSE)),0,1)+IF(ISERROR(VLOOKUP(J450,K$1:K449,1,FALSE)),0,1),"已有","没有")</f>
        <v>没有</v>
      </c>
      <c r="W450" s="9"/>
      <c r="X450" s="9"/>
      <c r="Y450" s="9"/>
    </row>
    <row r="451" spans="1:25" s="7" customFormat="1">
      <c r="A451" s="126">
        <v>448</v>
      </c>
      <c r="B451" s="126" t="s">
        <v>484</v>
      </c>
      <c r="C451" s="56" t="s">
        <v>532</v>
      </c>
      <c r="D451" s="42" t="s">
        <v>479</v>
      </c>
      <c r="E451" s="126">
        <v>14</v>
      </c>
      <c r="F451" s="68">
        <v>41445</v>
      </c>
      <c r="G451" s="126" t="s">
        <v>771</v>
      </c>
      <c r="H451" s="68">
        <v>41425</v>
      </c>
      <c r="I451" s="126" t="s">
        <v>519</v>
      </c>
      <c r="J451" s="137" t="str">
        <f t="shared" si="42"/>
        <v>厦航天津-哈尔滨</v>
      </c>
      <c r="K451" s="124" t="str">
        <f t="shared" si="43"/>
        <v>厦航哈尔滨-天津</v>
      </c>
      <c r="L451" s="167" t="str">
        <f t="shared" si="44"/>
        <v>天津</v>
      </c>
      <c r="M451" s="167" t="str">
        <f t="shared" si="45"/>
        <v>哈尔滨</v>
      </c>
      <c r="N451" s="167" t="str">
        <f t="shared" si="46"/>
        <v/>
      </c>
      <c r="O451" s="167" t="str">
        <f t="shared" si="47"/>
        <v/>
      </c>
      <c r="P451" s="167" t="str">
        <f>IF(ISERROR(OR(IFERROR(VLOOKUP(B451,受限情况!$G$3:$G$30,1,FALSE),0),IFERROR(VLOOKUP(L451,受限情况!$A$3:$A$28,1,FALSE),0),IFERROR(VLOOKUP(M451,受限情况!$A$3:$A$28,1,FALSE),0),IFERROR(VLOOKUP(N451,受限情况!$A$3:$A$28,1,FALSE),0),IFERROR(VLOOKUP(O451,受限情况!$A$3:$A$28,1,FALSE),0))),"受限","不限")</f>
        <v>不限</v>
      </c>
      <c r="Q451" s="122" t="str">
        <f>IFERROR(IF(AND(H451&gt;=VLOOKUP(B451,受限情况!$G$3:$I$28,2,FALSE),H451&lt;=VLOOKUP(B451,受限情况!$G$3:$I$28,3,FALSE))=TRUE,"错误","正确"),"正确")</f>
        <v>正确</v>
      </c>
      <c r="R451" s="124" t="str">
        <f>IF(OR(IFERROR(AND(H451&gt;=VLOOKUP(L451,受限情况!$A$3:$C$28,2,FALSE),H451&lt;=VLOOKUP(L451,受限情况!$A$3:$C$28,3,FALSE)),0),IFERROR(AND(H451&gt;=VLOOKUP(M451,受限情况!$A$3:$C$28,2,FALSE),H451&lt;=VLOOKUP(M451,受限情况!$A$3:$C$28,3,FALSE)),0),IFERROR(AND(H451&gt;=VLOOKUP(N451,受限情况!$A$3:$C$28,2,FALSE),H451&lt;=VLOOKUP(N451,受限情况!$A$3:$C$28,3,FALSE)),0),IFERROR(AND(H451&gt;=VLOOKUP(O451,受限情况!$A$3:$C$28,2,FALSE),H451&lt;=VLOOKUP(O451,受限情况!$A$3:$C$28,3,FALSE)),0))=TRUE,"错误","正确")</f>
        <v>正确</v>
      </c>
      <c r="S451" s="123" t="str">
        <f>IF((IF(ISERROR(VLOOKUP(J451,注销!I:I,1,FALSE)),0,1)+IF(ISERROR(VLOOKUP(J451,注销!J:J,1,FALSE)),0,1))&gt;0,"注销","没有")</f>
        <v>注销</v>
      </c>
      <c r="T451" s="123" t="str">
        <f>IF((IF(ISERROR(VLOOKUP(J451,注销!I:I,1,FALSE)),0,1)+IF(ISERROR(VLOOKUP(J451,注销!J:J,1,FALSE)),0,1))&gt;0,"注销","没有")</f>
        <v>注销</v>
      </c>
      <c r="U451" s="10" t="str">
        <f>IF(IF(ISERROR(VLOOKUP(J451,J$1:J450,1,FALSE)),0,1)+IF(ISERROR(VLOOKUP(J451,K$1:K450,1,FALSE)),0,1),"已有","没有")</f>
        <v>没有</v>
      </c>
      <c r="W451" s="9"/>
      <c r="X451" s="9"/>
      <c r="Y451" s="9"/>
    </row>
    <row r="452" spans="1:25" s="7" customFormat="1">
      <c r="A452" s="126">
        <v>449</v>
      </c>
      <c r="B452" s="126" t="s">
        <v>1333</v>
      </c>
      <c r="C452" s="56" t="s">
        <v>533</v>
      </c>
      <c r="D452" s="42" t="s">
        <v>490</v>
      </c>
      <c r="E452" s="126">
        <v>6</v>
      </c>
      <c r="F452" s="68">
        <v>41456</v>
      </c>
      <c r="G452" s="126" t="s">
        <v>772</v>
      </c>
      <c r="H452" s="68">
        <v>41425</v>
      </c>
      <c r="I452" s="126" t="s">
        <v>519</v>
      </c>
      <c r="J452" s="137" t="str">
        <f t="shared" ref="J452:J515" si="48">B452&amp;C452</f>
        <v>首都阿尔山-杭州</v>
      </c>
      <c r="K452" s="124" t="str">
        <f t="shared" ref="K452:K515" si="49">B452&amp;O452&amp;IF(O452="",,"-")&amp;N452&amp;IF(N452="",,"-")&amp;M452&amp;IF(M452="",,"-")&amp;L452</f>
        <v>首都杭州-阿尔山</v>
      </c>
      <c r="L452" s="167" t="str">
        <f t="shared" ref="L452:L515" si="50">TRIM(MID(SUBSTITUTE($C452,"-",REPT(" ",50)),COLUMN(A452)*50-49,50))</f>
        <v>阿尔山</v>
      </c>
      <c r="M452" s="167" t="str">
        <f t="shared" ref="M452:M515" si="51">TRIM(MID(SUBSTITUTE($C452,"-",REPT(" ",50)),COLUMN(B452)*50-49,50))</f>
        <v>杭州</v>
      </c>
      <c r="N452" s="167" t="str">
        <f t="shared" ref="N452:N515" si="52">TRIM(MID(SUBSTITUTE($C452,"-",REPT(" ",50)),COLUMN(C452)*50-49,50))</f>
        <v/>
      </c>
      <c r="O452" s="167" t="str">
        <f t="shared" ref="O452:O515" si="53">TRIM(MID(SUBSTITUTE($C452,"-",REPT(" ",50)),COLUMN(D452)*50-49,50))</f>
        <v/>
      </c>
      <c r="P452" s="167" t="str">
        <f>IF(ISERROR(OR(IFERROR(VLOOKUP(B452,受限情况!$G$3:$G$30,1,FALSE),0),IFERROR(VLOOKUP(L452,受限情况!$A$3:$A$28,1,FALSE),0),IFERROR(VLOOKUP(M452,受限情况!$A$3:$A$28,1,FALSE),0),IFERROR(VLOOKUP(N452,受限情况!$A$3:$A$28,1,FALSE),0),IFERROR(VLOOKUP(O452,受限情况!$A$3:$A$28,1,FALSE),0))),"受限","不限")</f>
        <v>受限</v>
      </c>
      <c r="Q452" s="122" t="str">
        <f>IFERROR(IF(AND(H452&gt;=VLOOKUP(B452,受限情况!$G$3:$I$28,2,FALSE),H452&lt;=VLOOKUP(B452,受限情况!$G$3:$I$28,3,FALSE))=TRUE,"错误","正确"),"正确")</f>
        <v>正确</v>
      </c>
      <c r="R452" s="124" t="str">
        <f>IF(OR(IFERROR(AND(H452&gt;=VLOOKUP(L452,受限情况!$A$3:$C$28,2,FALSE),H452&lt;=VLOOKUP(L452,受限情况!$A$3:$C$28,3,FALSE)),0),IFERROR(AND(H452&gt;=VLOOKUP(M452,受限情况!$A$3:$C$28,2,FALSE),H452&lt;=VLOOKUP(M452,受限情况!$A$3:$C$28,3,FALSE)),0),IFERROR(AND(H452&gt;=VLOOKUP(N452,受限情况!$A$3:$C$28,2,FALSE),H452&lt;=VLOOKUP(N452,受限情况!$A$3:$C$28,3,FALSE)),0),IFERROR(AND(H452&gt;=VLOOKUP(O452,受限情况!$A$3:$C$28,2,FALSE),H452&lt;=VLOOKUP(O452,受限情况!$A$3:$C$28,3,FALSE)),0))=TRUE,"错误","正确")</f>
        <v>正确</v>
      </c>
      <c r="S452" s="123" t="str">
        <f>IF((IF(ISERROR(VLOOKUP(J452,注销!I:I,1,FALSE)),0,1)+IF(ISERROR(VLOOKUP(J452,注销!J:J,1,FALSE)),0,1))&gt;0,"注销","没有")</f>
        <v>注销</v>
      </c>
      <c r="T452" s="123" t="str">
        <f>IF((IF(ISERROR(VLOOKUP(J452,注销!I:I,1,FALSE)),0,1)+IF(ISERROR(VLOOKUP(J452,注销!J:J,1,FALSE)),0,1))&gt;0,"注销","没有")</f>
        <v>注销</v>
      </c>
      <c r="U452" s="10" t="str">
        <f>IF(IF(ISERROR(VLOOKUP(J452,J$1:J451,1,FALSE)),0,1)+IF(ISERROR(VLOOKUP(J452,K$1:K451,1,FALSE)),0,1),"已有","没有")</f>
        <v>没有</v>
      </c>
      <c r="W452" s="9"/>
      <c r="X452" s="9"/>
      <c r="Y452" s="9"/>
    </row>
    <row r="453" spans="1:25" s="7" customFormat="1">
      <c r="A453" s="126">
        <v>450</v>
      </c>
      <c r="B453" s="126" t="s">
        <v>1333</v>
      </c>
      <c r="C453" s="56" t="s">
        <v>534</v>
      </c>
      <c r="D453" s="42" t="s">
        <v>490</v>
      </c>
      <c r="E453" s="126">
        <v>6</v>
      </c>
      <c r="F453" s="68">
        <v>41456</v>
      </c>
      <c r="G453" s="126" t="s">
        <v>772</v>
      </c>
      <c r="H453" s="68">
        <v>41425</v>
      </c>
      <c r="I453" s="126" t="s">
        <v>519</v>
      </c>
      <c r="J453" s="137" t="str">
        <f t="shared" si="48"/>
        <v>首都呼和浩特-长沙</v>
      </c>
      <c r="K453" s="124" t="str">
        <f t="shared" si="49"/>
        <v>首都长沙-呼和浩特</v>
      </c>
      <c r="L453" s="167" t="str">
        <f t="shared" si="50"/>
        <v>呼和浩特</v>
      </c>
      <c r="M453" s="167" t="str">
        <f t="shared" si="51"/>
        <v>长沙</v>
      </c>
      <c r="N453" s="167" t="str">
        <f t="shared" si="52"/>
        <v/>
      </c>
      <c r="O453" s="167" t="str">
        <f t="shared" si="53"/>
        <v/>
      </c>
      <c r="P453" s="167" t="str">
        <f>IF(ISERROR(OR(IFERROR(VLOOKUP(B453,受限情况!$G$3:$G$30,1,FALSE),0),IFERROR(VLOOKUP(L453,受限情况!$A$3:$A$28,1,FALSE),0),IFERROR(VLOOKUP(M453,受限情况!$A$3:$A$28,1,FALSE),0),IFERROR(VLOOKUP(N453,受限情况!$A$3:$A$28,1,FALSE),0),IFERROR(VLOOKUP(O453,受限情况!$A$3:$A$28,1,FALSE),0))),"受限","不限")</f>
        <v>不限</v>
      </c>
      <c r="Q453" s="122" t="str">
        <f>IFERROR(IF(AND(H453&gt;=VLOOKUP(B453,受限情况!$G$3:$I$28,2,FALSE),H453&lt;=VLOOKUP(B453,受限情况!$G$3:$I$28,3,FALSE))=TRUE,"错误","正确"),"正确")</f>
        <v>正确</v>
      </c>
      <c r="R453" s="124" t="str">
        <f>IF(OR(IFERROR(AND(H453&gt;=VLOOKUP(L453,受限情况!$A$3:$C$28,2,FALSE),H453&lt;=VLOOKUP(L453,受限情况!$A$3:$C$28,3,FALSE)),0),IFERROR(AND(H453&gt;=VLOOKUP(M453,受限情况!$A$3:$C$28,2,FALSE),H453&lt;=VLOOKUP(M453,受限情况!$A$3:$C$28,3,FALSE)),0),IFERROR(AND(H453&gt;=VLOOKUP(N453,受限情况!$A$3:$C$28,2,FALSE),H453&lt;=VLOOKUP(N453,受限情况!$A$3:$C$28,3,FALSE)),0),IFERROR(AND(H453&gt;=VLOOKUP(O453,受限情况!$A$3:$C$28,2,FALSE),H453&lt;=VLOOKUP(O453,受限情况!$A$3:$C$28,3,FALSE)),0))=TRUE,"错误","正确")</f>
        <v>正确</v>
      </c>
      <c r="S453" s="123" t="str">
        <f>IF((IF(ISERROR(VLOOKUP(J453,注销!I:I,1,FALSE)),0,1)+IF(ISERROR(VLOOKUP(J453,注销!J:J,1,FALSE)),0,1))&gt;0,"注销","没有")</f>
        <v>注销</v>
      </c>
      <c r="T453" s="123" t="str">
        <f>IF((IF(ISERROR(VLOOKUP(J453,注销!I:I,1,FALSE)),0,1)+IF(ISERROR(VLOOKUP(J453,注销!J:J,1,FALSE)),0,1))&gt;0,"注销","没有")</f>
        <v>注销</v>
      </c>
      <c r="U453" s="10" t="str">
        <f>IF(IF(ISERROR(VLOOKUP(J453,J$1:J452,1,FALSE)),0,1)+IF(ISERROR(VLOOKUP(J453,K$1:K452,1,FALSE)),0,1),"已有","没有")</f>
        <v>没有</v>
      </c>
      <c r="W453" s="9"/>
      <c r="X453" s="9"/>
      <c r="Y453" s="9"/>
    </row>
    <row r="454" spans="1:25" s="35" customFormat="1">
      <c r="A454" s="126">
        <v>451</v>
      </c>
      <c r="B454" s="126" t="s">
        <v>1329</v>
      </c>
      <c r="C454" s="56" t="s">
        <v>538</v>
      </c>
      <c r="D454" s="42" t="s">
        <v>479</v>
      </c>
      <c r="E454" s="126">
        <v>8</v>
      </c>
      <c r="F454" s="68">
        <v>41456</v>
      </c>
      <c r="G454" s="126" t="s">
        <v>773</v>
      </c>
      <c r="H454" s="68">
        <v>41425</v>
      </c>
      <c r="I454" s="126" t="s">
        <v>519</v>
      </c>
      <c r="J454" s="137" t="str">
        <f t="shared" si="48"/>
        <v>河北石家庄-张家口</v>
      </c>
      <c r="K454" s="124" t="str">
        <f t="shared" si="49"/>
        <v>河北张家口-石家庄</v>
      </c>
      <c r="L454" s="167" t="str">
        <f t="shared" si="50"/>
        <v>石家庄</v>
      </c>
      <c r="M454" s="167" t="str">
        <f t="shared" si="51"/>
        <v>张家口</v>
      </c>
      <c r="N454" s="167" t="str">
        <f t="shared" si="52"/>
        <v/>
      </c>
      <c r="O454" s="167" t="str">
        <f t="shared" si="53"/>
        <v/>
      </c>
      <c r="P454" s="167" t="str">
        <f>IF(ISERROR(OR(IFERROR(VLOOKUP(B454,受限情况!$G$3:$G$30,1,FALSE),0),IFERROR(VLOOKUP(L454,受限情况!$A$3:$A$28,1,FALSE),0),IFERROR(VLOOKUP(M454,受限情况!$A$3:$A$28,1,FALSE),0),IFERROR(VLOOKUP(N454,受限情况!$A$3:$A$28,1,FALSE),0),IFERROR(VLOOKUP(O454,受限情况!$A$3:$A$28,1,FALSE),0))),"受限","不限")</f>
        <v>受限</v>
      </c>
      <c r="Q454" s="122" t="str">
        <f>IFERROR(IF(AND(H454&gt;=VLOOKUP(B454,受限情况!$G$3:$I$28,2,FALSE),H454&lt;=VLOOKUP(B454,受限情况!$G$3:$I$28,3,FALSE))=TRUE,"错误","正确"),"正确")</f>
        <v>正确</v>
      </c>
      <c r="R454" s="124" t="str">
        <f>IF(OR(IFERROR(AND(H454&gt;=VLOOKUP(L454,受限情况!$A$3:$C$28,2,FALSE),H454&lt;=VLOOKUP(L454,受限情况!$A$3:$C$28,3,FALSE)),0),IFERROR(AND(H454&gt;=VLOOKUP(M454,受限情况!$A$3:$C$28,2,FALSE),H454&lt;=VLOOKUP(M454,受限情况!$A$3:$C$28,3,FALSE)),0),IFERROR(AND(H454&gt;=VLOOKUP(N454,受限情况!$A$3:$C$28,2,FALSE),H454&lt;=VLOOKUP(N454,受限情况!$A$3:$C$28,3,FALSE)),0),IFERROR(AND(H454&gt;=VLOOKUP(O454,受限情况!$A$3:$C$28,2,FALSE),H454&lt;=VLOOKUP(O454,受限情况!$A$3:$C$28,3,FALSE)),0))=TRUE,"错误","正确")</f>
        <v>正确</v>
      </c>
      <c r="S454" s="123" t="str">
        <f>IF((IF(ISERROR(VLOOKUP(J454,注销!I:I,1,FALSE)),0,1)+IF(ISERROR(VLOOKUP(J454,注销!J:J,1,FALSE)),0,1))&gt;0,"注销","没有")</f>
        <v>没有</v>
      </c>
      <c r="T454" s="123" t="str">
        <f>IF((IF(ISERROR(VLOOKUP(J454,注销!I:I,1,FALSE)),0,1)+IF(ISERROR(VLOOKUP(J454,注销!J:J,1,FALSE)),0,1))&gt;0,"注销","没有")</f>
        <v>没有</v>
      </c>
      <c r="U454" s="10" t="str">
        <f>IF(IF(ISERROR(VLOOKUP(J454,J$1:J453,1,FALSE)),0,1)+IF(ISERROR(VLOOKUP(J454,K$1:K453,1,FALSE)),0,1),"已有","没有")</f>
        <v>没有</v>
      </c>
      <c r="W454" s="9"/>
      <c r="X454" s="9"/>
      <c r="Y454" s="9"/>
    </row>
    <row r="455" spans="1:25" s="7" customFormat="1">
      <c r="A455" s="126">
        <v>452</v>
      </c>
      <c r="B455" s="13" t="s">
        <v>1329</v>
      </c>
      <c r="C455" s="59" t="s">
        <v>539</v>
      </c>
      <c r="D455" s="44" t="s">
        <v>479</v>
      </c>
      <c r="E455" s="13">
        <v>14</v>
      </c>
      <c r="F455" s="71">
        <v>41445</v>
      </c>
      <c r="G455" s="126" t="s">
        <v>773</v>
      </c>
      <c r="H455" s="71">
        <v>41425</v>
      </c>
      <c r="I455" s="13" t="s">
        <v>519</v>
      </c>
      <c r="J455" s="137" t="str">
        <f t="shared" si="48"/>
        <v>河北石家庄-呼和浩特-海拉尔</v>
      </c>
      <c r="K455" s="124" t="str">
        <f t="shared" si="49"/>
        <v>河北海拉尔-呼和浩特-石家庄</v>
      </c>
      <c r="L455" s="167" t="str">
        <f t="shared" si="50"/>
        <v>石家庄</v>
      </c>
      <c r="M455" s="167" t="str">
        <f t="shared" si="51"/>
        <v>呼和浩特</v>
      </c>
      <c r="N455" s="167" t="str">
        <f t="shared" si="52"/>
        <v>海拉尔</v>
      </c>
      <c r="O455" s="167" t="str">
        <f t="shared" si="53"/>
        <v/>
      </c>
      <c r="P455" s="167" t="str">
        <f>IF(ISERROR(OR(IFERROR(VLOOKUP(B455,受限情况!$G$3:$G$30,1,FALSE),0),IFERROR(VLOOKUP(L455,受限情况!$A$3:$A$28,1,FALSE),0),IFERROR(VLOOKUP(M455,受限情况!$A$3:$A$28,1,FALSE),0),IFERROR(VLOOKUP(N455,受限情况!$A$3:$A$28,1,FALSE),0),IFERROR(VLOOKUP(O455,受限情况!$A$3:$A$28,1,FALSE),0))),"受限","不限")</f>
        <v>不限</v>
      </c>
      <c r="Q455" s="122" t="str">
        <f>IFERROR(IF(AND(H455&gt;=VLOOKUP(B455,受限情况!$G$3:$I$28,2,FALSE),H455&lt;=VLOOKUP(B455,受限情况!$G$3:$I$28,3,FALSE))=TRUE,"错误","正确"),"正确")</f>
        <v>正确</v>
      </c>
      <c r="R455" s="124" t="str">
        <f>IF(OR(IFERROR(AND(H455&gt;=VLOOKUP(L455,受限情况!$A$3:$C$28,2,FALSE),H455&lt;=VLOOKUP(L455,受限情况!$A$3:$C$28,3,FALSE)),0),IFERROR(AND(H455&gt;=VLOOKUP(M455,受限情况!$A$3:$C$28,2,FALSE),H455&lt;=VLOOKUP(M455,受限情况!$A$3:$C$28,3,FALSE)),0),IFERROR(AND(H455&gt;=VLOOKUP(N455,受限情况!$A$3:$C$28,2,FALSE),H455&lt;=VLOOKUP(N455,受限情况!$A$3:$C$28,3,FALSE)),0),IFERROR(AND(H455&gt;=VLOOKUP(O455,受限情况!$A$3:$C$28,2,FALSE),H455&lt;=VLOOKUP(O455,受限情况!$A$3:$C$28,3,FALSE)),0))=TRUE,"错误","正确")</f>
        <v>正确</v>
      </c>
      <c r="S455" s="123" t="str">
        <f>IF((IF(ISERROR(VLOOKUP(J455,注销!I:I,1,FALSE)),0,1)+IF(ISERROR(VLOOKUP(J455,注销!J:J,1,FALSE)),0,1))&gt;0,"注销","没有")</f>
        <v>没有</v>
      </c>
      <c r="T455" s="123" t="str">
        <f>IF((IF(ISERROR(VLOOKUP(J455,注销!I:I,1,FALSE)),0,1)+IF(ISERROR(VLOOKUP(J455,注销!J:J,1,FALSE)),0,1))&gt;0,"注销","没有")</f>
        <v>没有</v>
      </c>
      <c r="U455" s="10" t="str">
        <f>IF(IF(ISERROR(VLOOKUP(J455,J$1:J454,1,FALSE)),0,1)+IF(ISERROR(VLOOKUP(J455,K$1:K454,1,FALSE)),0,1),"已有","没有")</f>
        <v>没有</v>
      </c>
      <c r="W455" s="9"/>
      <c r="X455" s="9"/>
      <c r="Y455" s="9"/>
    </row>
    <row r="456" spans="1:25" s="7" customFormat="1">
      <c r="A456" s="126">
        <v>453</v>
      </c>
      <c r="B456" s="126" t="s">
        <v>1327</v>
      </c>
      <c r="C456" s="56" t="s">
        <v>540</v>
      </c>
      <c r="D456" s="42" t="s">
        <v>479</v>
      </c>
      <c r="E456" s="126">
        <v>6</v>
      </c>
      <c r="F456" s="68">
        <v>41456</v>
      </c>
      <c r="G456" s="126" t="s">
        <v>774</v>
      </c>
      <c r="H456" s="68">
        <v>41439</v>
      </c>
      <c r="I456" s="126"/>
      <c r="J456" s="137" t="str">
        <f t="shared" si="48"/>
        <v>奥凯天津-西宁</v>
      </c>
      <c r="K456" s="124" t="str">
        <f t="shared" si="49"/>
        <v>奥凯西宁-天津</v>
      </c>
      <c r="L456" s="167" t="str">
        <f t="shared" si="50"/>
        <v>天津</v>
      </c>
      <c r="M456" s="167" t="str">
        <f t="shared" si="51"/>
        <v>西宁</v>
      </c>
      <c r="N456" s="167" t="str">
        <f t="shared" si="52"/>
        <v/>
      </c>
      <c r="O456" s="167" t="str">
        <f t="shared" si="53"/>
        <v/>
      </c>
      <c r="P456" s="167" t="str">
        <f>IF(ISERROR(OR(IFERROR(VLOOKUP(B456,受限情况!$G$3:$G$30,1,FALSE),0),IFERROR(VLOOKUP(L456,受限情况!$A$3:$A$28,1,FALSE),0),IFERROR(VLOOKUP(M456,受限情况!$A$3:$A$28,1,FALSE),0),IFERROR(VLOOKUP(N456,受限情况!$A$3:$A$28,1,FALSE),0),IFERROR(VLOOKUP(O456,受限情况!$A$3:$A$28,1,FALSE),0))),"受限","不限")</f>
        <v>不限</v>
      </c>
      <c r="Q456" s="122" t="str">
        <f>IFERROR(IF(AND(H456&gt;=VLOOKUP(B456,受限情况!$G$3:$I$28,2,FALSE),H456&lt;=VLOOKUP(B456,受限情况!$G$3:$I$28,3,FALSE))=TRUE,"错误","正确"),"正确")</f>
        <v>正确</v>
      </c>
      <c r="R456" s="124" t="str">
        <f>IF(OR(IFERROR(AND(H456&gt;=VLOOKUP(L456,受限情况!$A$3:$C$28,2,FALSE),H456&lt;=VLOOKUP(L456,受限情况!$A$3:$C$28,3,FALSE)),0),IFERROR(AND(H456&gt;=VLOOKUP(M456,受限情况!$A$3:$C$28,2,FALSE),H456&lt;=VLOOKUP(M456,受限情况!$A$3:$C$28,3,FALSE)),0),IFERROR(AND(H456&gt;=VLOOKUP(N456,受限情况!$A$3:$C$28,2,FALSE),H456&lt;=VLOOKUP(N456,受限情况!$A$3:$C$28,3,FALSE)),0),IFERROR(AND(H456&gt;=VLOOKUP(O456,受限情况!$A$3:$C$28,2,FALSE),H456&lt;=VLOOKUP(O456,受限情况!$A$3:$C$28,3,FALSE)),0))=TRUE,"错误","正确")</f>
        <v>正确</v>
      </c>
      <c r="S456" s="123" t="str">
        <f>IF((IF(ISERROR(VLOOKUP(J456,注销!I:I,1,FALSE)),0,1)+IF(ISERROR(VLOOKUP(J456,注销!J:J,1,FALSE)),0,1))&gt;0,"注销","没有")</f>
        <v>没有</v>
      </c>
      <c r="T456" s="123" t="str">
        <f>IF((IF(ISERROR(VLOOKUP(J456,注销!I:I,1,FALSE)),0,1)+IF(ISERROR(VLOOKUP(J456,注销!J:J,1,FALSE)),0,1))&gt;0,"注销","没有")</f>
        <v>没有</v>
      </c>
      <c r="U456" s="10" t="str">
        <f>IF(IF(ISERROR(VLOOKUP(J456,J$1:J455,1,FALSE)),0,1)+IF(ISERROR(VLOOKUP(J456,K$1:K455,1,FALSE)),0,1),"已有","没有")</f>
        <v>没有</v>
      </c>
      <c r="W456" s="9"/>
      <c r="X456" s="9"/>
      <c r="Y456" s="9"/>
    </row>
    <row r="457" spans="1:25" s="7" customFormat="1">
      <c r="A457" s="126">
        <v>454</v>
      </c>
      <c r="B457" s="126" t="s">
        <v>483</v>
      </c>
      <c r="C457" s="56" t="s">
        <v>541</v>
      </c>
      <c r="D457" s="42" t="s">
        <v>479</v>
      </c>
      <c r="E457" s="126">
        <v>14</v>
      </c>
      <c r="F457" s="68">
        <v>41456</v>
      </c>
      <c r="G457" s="126" t="s">
        <v>775</v>
      </c>
      <c r="H457" s="68">
        <v>41439</v>
      </c>
      <c r="I457" s="126"/>
      <c r="J457" s="137" t="str">
        <f t="shared" si="48"/>
        <v>海航太原-贵阳</v>
      </c>
      <c r="K457" s="124" t="str">
        <f t="shared" si="49"/>
        <v>海航贵阳-太原</v>
      </c>
      <c r="L457" s="167" t="str">
        <f t="shared" si="50"/>
        <v>太原</v>
      </c>
      <c r="M457" s="167" t="str">
        <f t="shared" si="51"/>
        <v>贵阳</v>
      </c>
      <c r="N457" s="167" t="str">
        <f t="shared" si="52"/>
        <v/>
      </c>
      <c r="O457" s="167" t="str">
        <f t="shared" si="53"/>
        <v/>
      </c>
      <c r="P457" s="167" t="str">
        <f>IF(ISERROR(OR(IFERROR(VLOOKUP(B457,受限情况!$G$3:$G$30,1,FALSE),0),IFERROR(VLOOKUP(L457,受限情况!$A$3:$A$28,1,FALSE),0),IFERROR(VLOOKUP(M457,受限情况!$A$3:$A$28,1,FALSE),0),IFERROR(VLOOKUP(N457,受限情况!$A$3:$A$28,1,FALSE),0),IFERROR(VLOOKUP(O457,受限情况!$A$3:$A$28,1,FALSE),0))),"受限","不限")</f>
        <v>不限</v>
      </c>
      <c r="Q457" s="122" t="str">
        <f>IFERROR(IF(AND(H457&gt;=VLOOKUP(B457,受限情况!$G$3:$I$28,2,FALSE),H457&lt;=VLOOKUP(B457,受限情况!$G$3:$I$28,3,FALSE))=TRUE,"错误","正确"),"正确")</f>
        <v>正确</v>
      </c>
      <c r="R457" s="124" t="str">
        <f>IF(OR(IFERROR(AND(H457&gt;=VLOOKUP(L457,受限情况!$A$3:$C$28,2,FALSE),H457&lt;=VLOOKUP(L457,受限情况!$A$3:$C$28,3,FALSE)),0),IFERROR(AND(H457&gt;=VLOOKUP(M457,受限情况!$A$3:$C$28,2,FALSE),H457&lt;=VLOOKUP(M457,受限情况!$A$3:$C$28,3,FALSE)),0),IFERROR(AND(H457&gt;=VLOOKUP(N457,受限情况!$A$3:$C$28,2,FALSE),H457&lt;=VLOOKUP(N457,受限情况!$A$3:$C$28,3,FALSE)),0),IFERROR(AND(H457&gt;=VLOOKUP(O457,受限情况!$A$3:$C$28,2,FALSE),H457&lt;=VLOOKUP(O457,受限情况!$A$3:$C$28,3,FALSE)),0))=TRUE,"错误","正确")</f>
        <v>正确</v>
      </c>
      <c r="S457" s="123" t="str">
        <f>IF((IF(ISERROR(VLOOKUP(J457,注销!I:I,1,FALSE)),0,1)+IF(ISERROR(VLOOKUP(J457,注销!J:J,1,FALSE)),0,1))&gt;0,"注销","没有")</f>
        <v>注销</v>
      </c>
      <c r="T457" s="123" t="str">
        <f>IF((IF(ISERROR(VLOOKUP(J457,注销!I:I,1,FALSE)),0,1)+IF(ISERROR(VLOOKUP(J457,注销!J:J,1,FALSE)),0,1))&gt;0,"注销","没有")</f>
        <v>注销</v>
      </c>
      <c r="U457" s="10" t="str">
        <f>IF(IF(ISERROR(VLOOKUP(J457,J$1:J456,1,FALSE)),0,1)+IF(ISERROR(VLOOKUP(J457,K$1:K456,1,FALSE)),0,1),"已有","没有")</f>
        <v>没有</v>
      </c>
      <c r="W457" s="9"/>
      <c r="X457" s="9"/>
      <c r="Y457" s="9"/>
    </row>
    <row r="458" spans="1:25" s="7" customFormat="1">
      <c r="A458" s="126">
        <v>455</v>
      </c>
      <c r="B458" s="126" t="s">
        <v>483</v>
      </c>
      <c r="C458" s="56" t="s">
        <v>521</v>
      </c>
      <c r="D458" s="42" t="s">
        <v>479</v>
      </c>
      <c r="E458" s="126">
        <v>14</v>
      </c>
      <c r="F458" s="68">
        <v>41456</v>
      </c>
      <c r="G458" s="126" t="s">
        <v>775</v>
      </c>
      <c r="H458" s="68">
        <v>41439</v>
      </c>
      <c r="I458" s="126"/>
      <c r="J458" s="137" t="str">
        <f t="shared" si="48"/>
        <v>海航天津-海拉尔</v>
      </c>
      <c r="K458" s="124" t="str">
        <f t="shared" si="49"/>
        <v>海航海拉尔-天津</v>
      </c>
      <c r="L458" s="167" t="str">
        <f t="shared" si="50"/>
        <v>天津</v>
      </c>
      <c r="M458" s="167" t="str">
        <f t="shared" si="51"/>
        <v>海拉尔</v>
      </c>
      <c r="N458" s="167" t="str">
        <f t="shared" si="52"/>
        <v/>
      </c>
      <c r="O458" s="167" t="str">
        <f t="shared" si="53"/>
        <v/>
      </c>
      <c r="P458" s="167" t="str">
        <f>IF(ISERROR(OR(IFERROR(VLOOKUP(B458,受限情况!$G$3:$G$30,1,FALSE),0),IFERROR(VLOOKUP(L458,受限情况!$A$3:$A$28,1,FALSE),0),IFERROR(VLOOKUP(M458,受限情况!$A$3:$A$28,1,FALSE),0),IFERROR(VLOOKUP(N458,受限情况!$A$3:$A$28,1,FALSE),0),IFERROR(VLOOKUP(O458,受限情况!$A$3:$A$28,1,FALSE),0))),"受限","不限")</f>
        <v>不限</v>
      </c>
      <c r="Q458" s="122" t="str">
        <f>IFERROR(IF(AND(H458&gt;=VLOOKUP(B458,受限情况!$G$3:$I$28,2,FALSE),H458&lt;=VLOOKUP(B458,受限情况!$G$3:$I$28,3,FALSE))=TRUE,"错误","正确"),"正确")</f>
        <v>正确</v>
      </c>
      <c r="R458" s="124" t="str">
        <f>IF(OR(IFERROR(AND(H458&gt;=VLOOKUP(L458,受限情况!$A$3:$C$28,2,FALSE),H458&lt;=VLOOKUP(L458,受限情况!$A$3:$C$28,3,FALSE)),0),IFERROR(AND(H458&gt;=VLOOKUP(M458,受限情况!$A$3:$C$28,2,FALSE),H458&lt;=VLOOKUP(M458,受限情况!$A$3:$C$28,3,FALSE)),0),IFERROR(AND(H458&gt;=VLOOKUP(N458,受限情况!$A$3:$C$28,2,FALSE),H458&lt;=VLOOKUP(N458,受限情况!$A$3:$C$28,3,FALSE)),0),IFERROR(AND(H458&gt;=VLOOKUP(O458,受限情况!$A$3:$C$28,2,FALSE),H458&lt;=VLOOKUP(O458,受限情况!$A$3:$C$28,3,FALSE)),0))=TRUE,"错误","正确")</f>
        <v>正确</v>
      </c>
      <c r="S458" s="123" t="str">
        <f>IF((IF(ISERROR(VLOOKUP(J458,注销!I:I,1,FALSE)),0,1)+IF(ISERROR(VLOOKUP(J458,注销!J:J,1,FALSE)),0,1))&gt;0,"注销","没有")</f>
        <v>注销</v>
      </c>
      <c r="T458" s="123" t="str">
        <f>IF((IF(ISERROR(VLOOKUP(J458,注销!I:I,1,FALSE)),0,1)+IF(ISERROR(VLOOKUP(J458,注销!J:J,1,FALSE)),0,1))&gt;0,"注销","没有")</f>
        <v>注销</v>
      </c>
      <c r="U458" s="10" t="str">
        <f>IF(IF(ISERROR(VLOOKUP(J458,J$1:J457,1,FALSE)),0,1)+IF(ISERROR(VLOOKUP(J458,K$1:K457,1,FALSE)),0,1),"已有","没有")</f>
        <v>没有</v>
      </c>
      <c r="W458" s="9"/>
      <c r="X458" s="9"/>
      <c r="Y458" s="9"/>
    </row>
    <row r="459" spans="1:25" s="7" customFormat="1">
      <c r="A459" s="126">
        <v>456</v>
      </c>
      <c r="B459" s="126" t="s">
        <v>1324</v>
      </c>
      <c r="C459" s="56" t="s">
        <v>542</v>
      </c>
      <c r="D459" s="42" t="s">
        <v>479</v>
      </c>
      <c r="E459" s="126">
        <v>14</v>
      </c>
      <c r="F459" s="68">
        <v>41456</v>
      </c>
      <c r="G459" s="126" t="s">
        <v>776</v>
      </c>
      <c r="H459" s="68">
        <v>41439</v>
      </c>
      <c r="I459" s="126"/>
      <c r="J459" s="137" t="str">
        <f t="shared" si="48"/>
        <v>天津天津-沈阳</v>
      </c>
      <c r="K459" s="124" t="str">
        <f t="shared" si="49"/>
        <v>天津沈阳-天津</v>
      </c>
      <c r="L459" s="167" t="str">
        <f t="shared" si="50"/>
        <v>天津</v>
      </c>
      <c r="M459" s="167" t="str">
        <f t="shared" si="51"/>
        <v>沈阳</v>
      </c>
      <c r="N459" s="167" t="str">
        <f t="shared" si="52"/>
        <v/>
      </c>
      <c r="O459" s="167" t="str">
        <f t="shared" si="53"/>
        <v/>
      </c>
      <c r="P459" s="167" t="str">
        <f>IF(ISERROR(OR(IFERROR(VLOOKUP(B459,受限情况!$G$3:$G$30,1,FALSE),0),IFERROR(VLOOKUP(L459,受限情况!$A$3:$A$28,1,FALSE),0),IFERROR(VLOOKUP(M459,受限情况!$A$3:$A$28,1,FALSE),0),IFERROR(VLOOKUP(N459,受限情况!$A$3:$A$28,1,FALSE),0),IFERROR(VLOOKUP(O459,受限情况!$A$3:$A$28,1,FALSE),0))),"受限","不限")</f>
        <v>不限</v>
      </c>
      <c r="Q459" s="122" t="str">
        <f>IFERROR(IF(AND(H459&gt;=VLOOKUP(B459,受限情况!$G$3:$I$28,2,FALSE),H459&lt;=VLOOKUP(B459,受限情况!$G$3:$I$28,3,FALSE))=TRUE,"错误","正确"),"正确")</f>
        <v>正确</v>
      </c>
      <c r="R459" s="124" t="str">
        <f>IF(OR(IFERROR(AND(H459&gt;=VLOOKUP(L459,受限情况!$A$3:$C$28,2,FALSE),H459&lt;=VLOOKUP(L459,受限情况!$A$3:$C$28,3,FALSE)),0),IFERROR(AND(H459&gt;=VLOOKUP(M459,受限情况!$A$3:$C$28,2,FALSE),H459&lt;=VLOOKUP(M459,受限情况!$A$3:$C$28,3,FALSE)),0),IFERROR(AND(H459&gt;=VLOOKUP(N459,受限情况!$A$3:$C$28,2,FALSE),H459&lt;=VLOOKUP(N459,受限情况!$A$3:$C$28,3,FALSE)),0),IFERROR(AND(H459&gt;=VLOOKUP(O459,受限情况!$A$3:$C$28,2,FALSE),H459&lt;=VLOOKUP(O459,受限情况!$A$3:$C$28,3,FALSE)),0))=TRUE,"错误","正确")</f>
        <v>正确</v>
      </c>
      <c r="S459" s="123" t="str">
        <f>IF((IF(ISERROR(VLOOKUP(J459,注销!I:I,1,FALSE)),0,1)+IF(ISERROR(VLOOKUP(J459,注销!J:J,1,FALSE)),0,1))&gt;0,"注销","没有")</f>
        <v>没有</v>
      </c>
      <c r="T459" s="123" t="str">
        <f>IF((IF(ISERROR(VLOOKUP(J459,注销!I:I,1,FALSE)),0,1)+IF(ISERROR(VLOOKUP(J459,注销!J:J,1,FALSE)),0,1))&gt;0,"注销","没有")</f>
        <v>没有</v>
      </c>
      <c r="U459" s="10" t="str">
        <f>IF(IF(ISERROR(VLOOKUP(J459,J$1:J458,1,FALSE)),0,1)+IF(ISERROR(VLOOKUP(J459,K$1:K458,1,FALSE)),0,1),"已有","没有")</f>
        <v>没有</v>
      </c>
      <c r="W459" s="9"/>
      <c r="X459" s="9"/>
      <c r="Y459" s="9"/>
    </row>
    <row r="460" spans="1:25" s="35" customFormat="1">
      <c r="A460" s="126">
        <v>457</v>
      </c>
      <c r="B460" s="126" t="s">
        <v>1324</v>
      </c>
      <c r="C460" s="56" t="s">
        <v>543</v>
      </c>
      <c r="D460" s="42" t="s">
        <v>479</v>
      </c>
      <c r="E460" s="126">
        <v>14</v>
      </c>
      <c r="F460" s="68">
        <v>41453</v>
      </c>
      <c r="G460" s="126" t="s">
        <v>777</v>
      </c>
      <c r="H460" s="68">
        <v>41442</v>
      </c>
      <c r="I460" s="126"/>
      <c r="J460" s="137" t="str">
        <f t="shared" si="48"/>
        <v>天津呼和浩特-巴彦淖尔-银川</v>
      </c>
      <c r="K460" s="124" t="str">
        <f t="shared" si="49"/>
        <v>天津银川-巴彦淖尔-呼和浩特</v>
      </c>
      <c r="L460" s="167" t="str">
        <f t="shared" si="50"/>
        <v>呼和浩特</v>
      </c>
      <c r="M460" s="167" t="str">
        <f t="shared" si="51"/>
        <v>巴彦淖尔</v>
      </c>
      <c r="N460" s="167" t="str">
        <f t="shared" si="52"/>
        <v>银川</v>
      </c>
      <c r="O460" s="167" t="str">
        <f t="shared" si="53"/>
        <v/>
      </c>
      <c r="P460" s="167" t="str">
        <f>IF(ISERROR(OR(IFERROR(VLOOKUP(B460,受限情况!$G$3:$G$30,1,FALSE),0),IFERROR(VLOOKUP(L460,受限情况!$A$3:$A$28,1,FALSE),0),IFERROR(VLOOKUP(M460,受限情况!$A$3:$A$28,1,FALSE),0),IFERROR(VLOOKUP(N460,受限情况!$A$3:$A$28,1,FALSE),0),IFERROR(VLOOKUP(O460,受限情况!$A$3:$A$28,1,FALSE),0))),"受限","不限")</f>
        <v>不限</v>
      </c>
      <c r="Q460" s="122" t="str">
        <f>IFERROR(IF(AND(H460&gt;=VLOOKUP(B460,受限情况!$G$3:$I$28,2,FALSE),H460&lt;=VLOOKUP(B460,受限情况!$G$3:$I$28,3,FALSE))=TRUE,"错误","正确"),"正确")</f>
        <v>正确</v>
      </c>
      <c r="R460" s="124" t="str">
        <f>IF(OR(IFERROR(AND(H460&gt;=VLOOKUP(L460,受限情况!$A$3:$C$28,2,FALSE),H460&lt;=VLOOKUP(L460,受限情况!$A$3:$C$28,3,FALSE)),0),IFERROR(AND(H460&gt;=VLOOKUP(M460,受限情况!$A$3:$C$28,2,FALSE),H460&lt;=VLOOKUP(M460,受限情况!$A$3:$C$28,3,FALSE)),0),IFERROR(AND(H460&gt;=VLOOKUP(N460,受限情况!$A$3:$C$28,2,FALSE),H460&lt;=VLOOKUP(N460,受限情况!$A$3:$C$28,3,FALSE)),0),IFERROR(AND(H460&gt;=VLOOKUP(O460,受限情况!$A$3:$C$28,2,FALSE),H460&lt;=VLOOKUP(O460,受限情况!$A$3:$C$28,3,FALSE)),0))=TRUE,"错误","正确")</f>
        <v>正确</v>
      </c>
      <c r="S460" s="123" t="str">
        <f>IF((IF(ISERROR(VLOOKUP(J460,注销!I:I,1,FALSE)),0,1)+IF(ISERROR(VLOOKUP(J460,注销!J:J,1,FALSE)),0,1))&gt;0,"注销","没有")</f>
        <v>注销</v>
      </c>
      <c r="T460" s="123" t="str">
        <f>IF((IF(ISERROR(VLOOKUP(J460,注销!I:I,1,FALSE)),0,1)+IF(ISERROR(VLOOKUP(J460,注销!J:J,1,FALSE)),0,1))&gt;0,"注销","没有")</f>
        <v>注销</v>
      </c>
      <c r="U460" s="10" t="str">
        <f>IF(IF(ISERROR(VLOOKUP(J460,J$1:J459,1,FALSE)),0,1)+IF(ISERROR(VLOOKUP(J460,K$1:K459,1,FALSE)),0,1),"已有","没有")</f>
        <v>没有</v>
      </c>
      <c r="W460" s="9"/>
      <c r="X460" s="9"/>
      <c r="Y460" s="9"/>
    </row>
    <row r="461" spans="1:25" s="38" customFormat="1">
      <c r="A461" s="126">
        <v>458</v>
      </c>
      <c r="B461" s="13" t="s">
        <v>481</v>
      </c>
      <c r="C461" s="59" t="s">
        <v>1348</v>
      </c>
      <c r="D461" s="44" t="s">
        <v>479</v>
      </c>
      <c r="E461" s="13">
        <v>14</v>
      </c>
      <c r="F461" s="71">
        <v>41456</v>
      </c>
      <c r="G461" s="13" t="s">
        <v>778</v>
      </c>
      <c r="H461" s="71">
        <v>41444</v>
      </c>
      <c r="I461" s="13"/>
      <c r="J461" s="137" t="str">
        <f t="shared" si="48"/>
        <v>国航北京首都-乌海</v>
      </c>
      <c r="K461" s="124" t="str">
        <f t="shared" si="49"/>
        <v>国航乌海-北京首都</v>
      </c>
      <c r="L461" s="167" t="str">
        <f t="shared" si="50"/>
        <v>北京首都</v>
      </c>
      <c r="M461" s="167" t="str">
        <f t="shared" si="51"/>
        <v>乌海</v>
      </c>
      <c r="N461" s="167" t="str">
        <f t="shared" si="52"/>
        <v/>
      </c>
      <c r="O461" s="167" t="str">
        <f t="shared" si="53"/>
        <v/>
      </c>
      <c r="P461" s="167" t="str">
        <f>IF(ISERROR(OR(IFERROR(VLOOKUP(B461,受限情况!$G$3:$G$30,1,FALSE),0),IFERROR(VLOOKUP(L461,受限情况!$A$3:$A$28,1,FALSE),0),IFERROR(VLOOKUP(M461,受限情况!$A$3:$A$28,1,FALSE),0),IFERROR(VLOOKUP(N461,受限情况!$A$3:$A$28,1,FALSE),0),IFERROR(VLOOKUP(O461,受限情况!$A$3:$A$28,1,FALSE),0))),"受限","不限")</f>
        <v>受限</v>
      </c>
      <c r="Q461" s="122" t="str">
        <f>IFERROR(IF(AND(H461&gt;=VLOOKUP(B461,受限情况!$G$3:$I$28,2,FALSE),H461&lt;=VLOOKUP(B461,受限情况!$G$3:$I$28,3,FALSE))=TRUE,"错误","正确"),"正确")</f>
        <v>正确</v>
      </c>
      <c r="R461" s="124" t="str">
        <f>IF(OR(IFERROR(AND(H461&gt;=VLOOKUP(L461,受限情况!$A$3:$C$28,2,FALSE),H461&lt;=VLOOKUP(L461,受限情况!$A$3:$C$28,3,FALSE)),0),IFERROR(AND(H461&gt;=VLOOKUP(M461,受限情况!$A$3:$C$28,2,FALSE),H461&lt;=VLOOKUP(M461,受限情况!$A$3:$C$28,3,FALSE)),0),IFERROR(AND(H461&gt;=VLOOKUP(N461,受限情况!$A$3:$C$28,2,FALSE),H461&lt;=VLOOKUP(N461,受限情况!$A$3:$C$28,3,FALSE)),0),IFERROR(AND(H461&gt;=VLOOKUP(O461,受限情况!$A$3:$C$28,2,FALSE),H461&lt;=VLOOKUP(O461,受限情况!$A$3:$C$28,3,FALSE)),0))=TRUE,"错误","正确")</f>
        <v>正确</v>
      </c>
      <c r="S461" s="123" t="str">
        <f>IF((IF(ISERROR(VLOOKUP(J461,注销!I:I,1,FALSE)),0,1)+IF(ISERROR(VLOOKUP(J461,注销!J:J,1,FALSE)),0,1))&gt;0,"注销","没有")</f>
        <v>没有</v>
      </c>
      <c r="T461" s="123" t="str">
        <f>IF((IF(ISERROR(VLOOKUP(J461,注销!I:I,1,FALSE)),0,1)+IF(ISERROR(VLOOKUP(J461,注销!J:J,1,FALSE)),0,1))&gt;0,"注销","没有")</f>
        <v>没有</v>
      </c>
      <c r="U461" s="10" t="str">
        <f>IF(IF(ISERROR(VLOOKUP(J461,J$1:J460,1,FALSE)),0,1)+IF(ISERROR(VLOOKUP(J461,K$1:K460,1,FALSE)),0,1),"已有","没有")</f>
        <v>没有</v>
      </c>
      <c r="W461" s="9"/>
      <c r="X461" s="9"/>
      <c r="Y461" s="9"/>
    </row>
    <row r="462" spans="1:25" s="7" customFormat="1">
      <c r="A462" s="126">
        <v>459</v>
      </c>
      <c r="B462" s="16" t="s">
        <v>1327</v>
      </c>
      <c r="C462" s="57" t="s">
        <v>532</v>
      </c>
      <c r="D462" s="47" t="s">
        <v>479</v>
      </c>
      <c r="E462" s="16">
        <v>14</v>
      </c>
      <c r="F462" s="74">
        <v>41465</v>
      </c>
      <c r="G462" s="16" t="s">
        <v>779</v>
      </c>
      <c r="H462" s="74">
        <v>41471</v>
      </c>
      <c r="I462" s="16"/>
      <c r="J462" s="137" t="str">
        <f t="shared" si="48"/>
        <v>奥凯天津-哈尔滨</v>
      </c>
      <c r="K462" s="124" t="str">
        <f t="shared" si="49"/>
        <v>奥凯哈尔滨-天津</v>
      </c>
      <c r="L462" s="167" t="str">
        <f t="shared" si="50"/>
        <v>天津</v>
      </c>
      <c r="M462" s="167" t="str">
        <f t="shared" si="51"/>
        <v>哈尔滨</v>
      </c>
      <c r="N462" s="167" t="str">
        <f t="shared" si="52"/>
        <v/>
      </c>
      <c r="O462" s="167" t="str">
        <f t="shared" si="53"/>
        <v/>
      </c>
      <c r="P462" s="167" t="str">
        <f>IF(ISERROR(OR(IFERROR(VLOOKUP(B462,受限情况!$G$3:$G$30,1,FALSE),0),IFERROR(VLOOKUP(L462,受限情况!$A$3:$A$28,1,FALSE),0),IFERROR(VLOOKUP(M462,受限情况!$A$3:$A$28,1,FALSE),0),IFERROR(VLOOKUP(N462,受限情况!$A$3:$A$28,1,FALSE),0),IFERROR(VLOOKUP(O462,受限情况!$A$3:$A$28,1,FALSE),0))),"受限","不限")</f>
        <v>不限</v>
      </c>
      <c r="Q462" s="122" t="str">
        <f>IFERROR(IF(AND(H462&gt;=VLOOKUP(B462,受限情况!$G$3:$I$28,2,FALSE),H462&lt;=VLOOKUP(B462,受限情况!$G$3:$I$28,3,FALSE))=TRUE,"错误","正确"),"正确")</f>
        <v>正确</v>
      </c>
      <c r="R462" s="124" t="str">
        <f>IF(OR(IFERROR(AND(H462&gt;=VLOOKUP(L462,受限情况!$A$3:$C$28,2,FALSE),H462&lt;=VLOOKUP(L462,受限情况!$A$3:$C$28,3,FALSE)),0),IFERROR(AND(H462&gt;=VLOOKUP(M462,受限情况!$A$3:$C$28,2,FALSE),H462&lt;=VLOOKUP(M462,受限情况!$A$3:$C$28,3,FALSE)),0),IFERROR(AND(H462&gt;=VLOOKUP(N462,受限情况!$A$3:$C$28,2,FALSE),H462&lt;=VLOOKUP(N462,受限情况!$A$3:$C$28,3,FALSE)),0),IFERROR(AND(H462&gt;=VLOOKUP(O462,受限情况!$A$3:$C$28,2,FALSE),H462&lt;=VLOOKUP(O462,受限情况!$A$3:$C$28,3,FALSE)),0))=TRUE,"错误","正确")</f>
        <v>正确</v>
      </c>
      <c r="S462" s="123" t="str">
        <f>IF((IF(ISERROR(VLOOKUP(J462,注销!I:I,1,FALSE)),0,1)+IF(ISERROR(VLOOKUP(J462,注销!J:J,1,FALSE)),0,1))&gt;0,"注销","没有")</f>
        <v>没有</v>
      </c>
      <c r="T462" s="123" t="str">
        <f>IF((IF(ISERROR(VLOOKUP(J462,注销!I:I,1,FALSE)),0,1)+IF(ISERROR(VLOOKUP(J462,注销!J:J,1,FALSE)),0,1))&gt;0,"注销","没有")</f>
        <v>没有</v>
      </c>
      <c r="U462" s="10" t="str">
        <f>IF(IF(ISERROR(VLOOKUP(J462,J$1:J461,1,FALSE)),0,1)+IF(ISERROR(VLOOKUP(J462,K$1:K461,1,FALSE)),0,1),"已有","没有")</f>
        <v>已有</v>
      </c>
      <c r="W462" s="9"/>
      <c r="X462" s="9"/>
      <c r="Y462" s="9"/>
    </row>
    <row r="463" spans="1:25" s="7" customFormat="1">
      <c r="A463" s="126">
        <v>460</v>
      </c>
      <c r="B463" s="126" t="s">
        <v>1329</v>
      </c>
      <c r="C463" s="56" t="s">
        <v>1148</v>
      </c>
      <c r="D463" s="47" t="s">
        <v>479</v>
      </c>
      <c r="E463" s="126">
        <v>8</v>
      </c>
      <c r="F463" s="68">
        <v>41512</v>
      </c>
      <c r="G463" s="16" t="s">
        <v>780</v>
      </c>
      <c r="H463" s="68">
        <v>41503</v>
      </c>
      <c r="I463" s="126"/>
      <c r="J463" s="137" t="str">
        <f t="shared" si="48"/>
        <v>河北石家庄-南京-厦门</v>
      </c>
      <c r="K463" s="124" t="str">
        <f t="shared" si="49"/>
        <v>河北厦门-南京-石家庄</v>
      </c>
      <c r="L463" s="167" t="str">
        <f t="shared" si="50"/>
        <v>石家庄</v>
      </c>
      <c r="M463" s="167" t="str">
        <f t="shared" si="51"/>
        <v>南京</v>
      </c>
      <c r="N463" s="167" t="str">
        <f t="shared" si="52"/>
        <v>厦门</v>
      </c>
      <c r="O463" s="167" t="str">
        <f t="shared" si="53"/>
        <v/>
      </c>
      <c r="P463" s="167" t="str">
        <f>IF(ISERROR(OR(IFERROR(VLOOKUP(B463,受限情况!$G$3:$G$30,1,FALSE),0),IFERROR(VLOOKUP(L463,受限情况!$A$3:$A$28,1,FALSE),0),IFERROR(VLOOKUP(M463,受限情况!$A$3:$A$28,1,FALSE),0),IFERROR(VLOOKUP(N463,受限情况!$A$3:$A$28,1,FALSE),0),IFERROR(VLOOKUP(O463,受限情况!$A$3:$A$28,1,FALSE),0))),"受限","不限")</f>
        <v>不限</v>
      </c>
      <c r="Q463" s="122" t="str">
        <f>IFERROR(IF(AND(H463&gt;=VLOOKUP(B463,受限情况!$G$3:$I$28,2,FALSE),H463&lt;=VLOOKUP(B463,受限情况!$G$3:$I$28,3,FALSE))=TRUE,"错误","正确"),"正确")</f>
        <v>正确</v>
      </c>
      <c r="R463" s="124" t="str">
        <f>IF(OR(IFERROR(AND(H463&gt;=VLOOKUP(L463,受限情况!$A$3:$C$28,2,FALSE),H463&lt;=VLOOKUP(L463,受限情况!$A$3:$C$28,3,FALSE)),0),IFERROR(AND(H463&gt;=VLOOKUP(M463,受限情况!$A$3:$C$28,2,FALSE),H463&lt;=VLOOKUP(M463,受限情况!$A$3:$C$28,3,FALSE)),0),IFERROR(AND(H463&gt;=VLOOKUP(N463,受限情况!$A$3:$C$28,2,FALSE),H463&lt;=VLOOKUP(N463,受限情况!$A$3:$C$28,3,FALSE)),0),IFERROR(AND(H463&gt;=VLOOKUP(O463,受限情况!$A$3:$C$28,2,FALSE),H463&lt;=VLOOKUP(O463,受限情况!$A$3:$C$28,3,FALSE)),0))=TRUE,"错误","正确")</f>
        <v>正确</v>
      </c>
      <c r="S463" s="123" t="str">
        <f>IF((IF(ISERROR(VLOOKUP(J463,注销!I:I,1,FALSE)),0,1)+IF(ISERROR(VLOOKUP(J463,注销!J:J,1,FALSE)),0,1))&gt;0,"注销","没有")</f>
        <v>没有</v>
      </c>
      <c r="T463" s="123" t="str">
        <f>IF((IF(ISERROR(VLOOKUP(J463,注销!I:I,1,FALSE)),0,1)+IF(ISERROR(VLOOKUP(J463,注销!J:J,1,FALSE)),0,1))&gt;0,"注销","没有")</f>
        <v>没有</v>
      </c>
      <c r="U463" s="10" t="str">
        <f>IF(IF(ISERROR(VLOOKUP(J463,J$1:J462,1,FALSE)),0,1)+IF(ISERROR(VLOOKUP(J463,K$1:K462,1,FALSE)),0,1),"已有","没有")</f>
        <v>没有</v>
      </c>
      <c r="W463" s="9"/>
      <c r="X463" s="9"/>
      <c r="Y463" s="9"/>
    </row>
    <row r="464" spans="1:25" s="7" customFormat="1">
      <c r="A464" s="126">
        <v>461</v>
      </c>
      <c r="B464" s="126" t="s">
        <v>1327</v>
      </c>
      <c r="C464" s="56" t="s">
        <v>192</v>
      </c>
      <c r="D464" s="42" t="s">
        <v>479</v>
      </c>
      <c r="E464" s="126">
        <v>8</v>
      </c>
      <c r="F464" s="68">
        <v>41518</v>
      </c>
      <c r="G464" s="16" t="s">
        <v>781</v>
      </c>
      <c r="H464" s="68">
        <v>41495</v>
      </c>
      <c r="I464" s="126"/>
      <c r="J464" s="137" t="str">
        <f t="shared" si="48"/>
        <v>奥凯天津-张家界</v>
      </c>
      <c r="K464" s="124" t="str">
        <f t="shared" si="49"/>
        <v>奥凯张家界-天津</v>
      </c>
      <c r="L464" s="167" t="str">
        <f t="shared" si="50"/>
        <v>天津</v>
      </c>
      <c r="M464" s="167" t="str">
        <f t="shared" si="51"/>
        <v>张家界</v>
      </c>
      <c r="N464" s="167" t="str">
        <f t="shared" si="52"/>
        <v/>
      </c>
      <c r="O464" s="167" t="str">
        <f t="shared" si="53"/>
        <v/>
      </c>
      <c r="P464" s="167" t="str">
        <f>IF(ISERROR(OR(IFERROR(VLOOKUP(B464,受限情况!$G$3:$G$30,1,FALSE),0),IFERROR(VLOOKUP(L464,受限情况!$A$3:$A$28,1,FALSE),0),IFERROR(VLOOKUP(M464,受限情况!$A$3:$A$28,1,FALSE),0),IFERROR(VLOOKUP(N464,受限情况!$A$3:$A$28,1,FALSE),0),IFERROR(VLOOKUP(O464,受限情况!$A$3:$A$28,1,FALSE),0))),"受限","不限")</f>
        <v>不限</v>
      </c>
      <c r="Q464" s="122" t="str">
        <f>IFERROR(IF(AND(H464&gt;=VLOOKUP(B464,受限情况!$G$3:$I$28,2,FALSE),H464&lt;=VLOOKUP(B464,受限情况!$G$3:$I$28,3,FALSE))=TRUE,"错误","正确"),"正确")</f>
        <v>正确</v>
      </c>
      <c r="R464" s="124" t="str">
        <f>IF(OR(IFERROR(AND(H464&gt;=VLOOKUP(L464,受限情况!$A$3:$C$28,2,FALSE),H464&lt;=VLOOKUP(L464,受限情况!$A$3:$C$28,3,FALSE)),0),IFERROR(AND(H464&gt;=VLOOKUP(M464,受限情况!$A$3:$C$28,2,FALSE),H464&lt;=VLOOKUP(M464,受限情况!$A$3:$C$28,3,FALSE)),0),IFERROR(AND(H464&gt;=VLOOKUP(N464,受限情况!$A$3:$C$28,2,FALSE),H464&lt;=VLOOKUP(N464,受限情况!$A$3:$C$28,3,FALSE)),0),IFERROR(AND(H464&gt;=VLOOKUP(O464,受限情况!$A$3:$C$28,2,FALSE),H464&lt;=VLOOKUP(O464,受限情况!$A$3:$C$28,3,FALSE)),0))=TRUE,"错误","正确")</f>
        <v>正确</v>
      </c>
      <c r="S464" s="123" t="str">
        <f>IF((IF(ISERROR(VLOOKUP(J464,注销!I:I,1,FALSE)),0,1)+IF(ISERROR(VLOOKUP(J464,注销!J:J,1,FALSE)),0,1))&gt;0,"注销","没有")</f>
        <v>没有</v>
      </c>
      <c r="T464" s="123" t="str">
        <f>IF((IF(ISERROR(VLOOKUP(J464,注销!I:I,1,FALSE)),0,1)+IF(ISERROR(VLOOKUP(J464,注销!J:J,1,FALSE)),0,1))&gt;0,"注销","没有")</f>
        <v>没有</v>
      </c>
      <c r="U464" s="10" t="str">
        <f>IF(IF(ISERROR(VLOOKUP(J464,J$1:J463,1,FALSE)),0,1)+IF(ISERROR(VLOOKUP(J464,K$1:K463,1,FALSE)),0,1),"已有","没有")</f>
        <v>没有</v>
      </c>
      <c r="W464" s="9"/>
      <c r="X464" s="9"/>
      <c r="Y464" s="9"/>
    </row>
    <row r="465" spans="1:25" s="7" customFormat="1">
      <c r="A465" s="126">
        <v>462</v>
      </c>
      <c r="B465" s="126" t="s">
        <v>1325</v>
      </c>
      <c r="C465" s="56" t="s">
        <v>520</v>
      </c>
      <c r="D465" s="42" t="s">
        <v>479</v>
      </c>
      <c r="E465" s="126">
        <v>14</v>
      </c>
      <c r="F465" s="68">
        <v>41532</v>
      </c>
      <c r="G465" s="16" t="s">
        <v>782</v>
      </c>
      <c r="H465" s="68">
        <v>41507</v>
      </c>
      <c r="I465" s="126"/>
      <c r="J465" s="137" t="str">
        <f t="shared" si="48"/>
        <v>春秋天津-昆明</v>
      </c>
      <c r="K465" s="124" t="str">
        <f t="shared" si="49"/>
        <v>春秋昆明-天津</v>
      </c>
      <c r="L465" s="167" t="str">
        <f t="shared" si="50"/>
        <v>天津</v>
      </c>
      <c r="M465" s="167" t="str">
        <f t="shared" si="51"/>
        <v>昆明</v>
      </c>
      <c r="N465" s="167" t="str">
        <f t="shared" si="52"/>
        <v/>
      </c>
      <c r="O465" s="167" t="str">
        <f t="shared" si="53"/>
        <v/>
      </c>
      <c r="P465" s="167" t="str">
        <f>IF(ISERROR(OR(IFERROR(VLOOKUP(B465,受限情况!$G$3:$G$30,1,FALSE),0),IFERROR(VLOOKUP(L465,受限情况!$A$3:$A$28,1,FALSE),0),IFERROR(VLOOKUP(M465,受限情况!$A$3:$A$28,1,FALSE),0),IFERROR(VLOOKUP(N465,受限情况!$A$3:$A$28,1,FALSE),0),IFERROR(VLOOKUP(O465,受限情况!$A$3:$A$28,1,FALSE),0))),"受限","不限")</f>
        <v>不限</v>
      </c>
      <c r="Q465" s="122" t="str">
        <f>IFERROR(IF(AND(H465&gt;=VLOOKUP(B465,受限情况!$G$3:$I$28,2,FALSE),H465&lt;=VLOOKUP(B465,受限情况!$G$3:$I$28,3,FALSE))=TRUE,"错误","正确"),"正确")</f>
        <v>正确</v>
      </c>
      <c r="R465" s="124" t="str">
        <f>IF(OR(IFERROR(AND(H465&gt;=VLOOKUP(L465,受限情况!$A$3:$C$28,2,FALSE),H465&lt;=VLOOKUP(L465,受限情况!$A$3:$C$28,3,FALSE)),0),IFERROR(AND(H465&gt;=VLOOKUP(M465,受限情况!$A$3:$C$28,2,FALSE),H465&lt;=VLOOKUP(M465,受限情况!$A$3:$C$28,3,FALSE)),0),IFERROR(AND(H465&gt;=VLOOKUP(N465,受限情况!$A$3:$C$28,2,FALSE),H465&lt;=VLOOKUP(N465,受限情况!$A$3:$C$28,3,FALSE)),0),IFERROR(AND(H465&gt;=VLOOKUP(O465,受限情况!$A$3:$C$28,2,FALSE),H465&lt;=VLOOKUP(O465,受限情况!$A$3:$C$28,3,FALSE)),0))=TRUE,"错误","正确")</f>
        <v>正确</v>
      </c>
      <c r="S465" s="123" t="str">
        <f>IF((IF(ISERROR(VLOOKUP(J465,注销!I:I,1,FALSE)),0,1)+IF(ISERROR(VLOOKUP(J465,注销!J:J,1,FALSE)),0,1))&gt;0,"注销","没有")</f>
        <v>没有</v>
      </c>
      <c r="T465" s="123" t="str">
        <f>IF((IF(ISERROR(VLOOKUP(J465,注销!I:I,1,FALSE)),0,1)+IF(ISERROR(VLOOKUP(J465,注销!J:J,1,FALSE)),0,1))&gt;0,"注销","没有")</f>
        <v>没有</v>
      </c>
      <c r="U465" s="10" t="str">
        <f>IF(IF(ISERROR(VLOOKUP(J465,J$1:J464,1,FALSE)),0,1)+IF(ISERROR(VLOOKUP(J465,K$1:K464,1,FALSE)),0,1),"已有","没有")</f>
        <v>没有</v>
      </c>
      <c r="W465" s="9"/>
      <c r="X465" s="9"/>
      <c r="Y465" s="9"/>
    </row>
    <row r="466" spans="1:25" s="7" customFormat="1">
      <c r="A466" s="126">
        <v>463</v>
      </c>
      <c r="B466" s="126" t="s">
        <v>1329</v>
      </c>
      <c r="C466" s="56" t="s">
        <v>1149</v>
      </c>
      <c r="D466" s="42" t="s">
        <v>479</v>
      </c>
      <c r="E466" s="126">
        <v>6</v>
      </c>
      <c r="F466" s="68">
        <v>41563</v>
      </c>
      <c r="G466" s="16" t="s">
        <v>783</v>
      </c>
      <c r="H466" s="68">
        <v>41516</v>
      </c>
      <c r="I466" s="126"/>
      <c r="J466" s="137" t="str">
        <f t="shared" si="48"/>
        <v>河北石家庄-南京-泉州</v>
      </c>
      <c r="K466" s="124" t="str">
        <f t="shared" si="49"/>
        <v>河北泉州-南京-石家庄</v>
      </c>
      <c r="L466" s="167" t="str">
        <f t="shared" si="50"/>
        <v>石家庄</v>
      </c>
      <c r="M466" s="167" t="str">
        <f t="shared" si="51"/>
        <v>南京</v>
      </c>
      <c r="N466" s="167" t="str">
        <f t="shared" si="52"/>
        <v>泉州</v>
      </c>
      <c r="O466" s="167" t="str">
        <f t="shared" si="53"/>
        <v/>
      </c>
      <c r="P466" s="167" t="str">
        <f>IF(ISERROR(OR(IFERROR(VLOOKUP(B466,受限情况!$G$3:$G$30,1,FALSE),0),IFERROR(VLOOKUP(L466,受限情况!$A$3:$A$28,1,FALSE),0),IFERROR(VLOOKUP(M466,受限情况!$A$3:$A$28,1,FALSE),0),IFERROR(VLOOKUP(N466,受限情况!$A$3:$A$28,1,FALSE),0),IFERROR(VLOOKUP(O466,受限情况!$A$3:$A$28,1,FALSE),0))),"受限","不限")</f>
        <v>不限</v>
      </c>
      <c r="Q466" s="122" t="str">
        <f>IFERROR(IF(AND(H466&gt;=VLOOKUP(B466,受限情况!$G$3:$I$28,2,FALSE),H466&lt;=VLOOKUP(B466,受限情况!$G$3:$I$28,3,FALSE))=TRUE,"错误","正确"),"正确")</f>
        <v>正确</v>
      </c>
      <c r="R466" s="124" t="str">
        <f>IF(OR(IFERROR(AND(H466&gt;=VLOOKUP(L466,受限情况!$A$3:$C$28,2,FALSE),H466&lt;=VLOOKUP(L466,受限情况!$A$3:$C$28,3,FALSE)),0),IFERROR(AND(H466&gt;=VLOOKUP(M466,受限情况!$A$3:$C$28,2,FALSE),H466&lt;=VLOOKUP(M466,受限情况!$A$3:$C$28,3,FALSE)),0),IFERROR(AND(H466&gt;=VLOOKUP(N466,受限情况!$A$3:$C$28,2,FALSE),H466&lt;=VLOOKUP(N466,受限情况!$A$3:$C$28,3,FALSE)),0),IFERROR(AND(H466&gt;=VLOOKUP(O466,受限情况!$A$3:$C$28,2,FALSE),H466&lt;=VLOOKUP(O466,受限情况!$A$3:$C$28,3,FALSE)),0))=TRUE,"错误","正确")</f>
        <v>正确</v>
      </c>
      <c r="S466" s="123" t="str">
        <f>IF((IF(ISERROR(VLOOKUP(J466,注销!I:I,1,FALSE)),0,1)+IF(ISERROR(VLOOKUP(J466,注销!J:J,1,FALSE)),0,1))&gt;0,"注销","没有")</f>
        <v>注销</v>
      </c>
      <c r="T466" s="123" t="str">
        <f>IF((IF(ISERROR(VLOOKUP(J466,注销!I:I,1,FALSE)),0,1)+IF(ISERROR(VLOOKUP(J466,注销!J:J,1,FALSE)),0,1))&gt;0,"注销","没有")</f>
        <v>注销</v>
      </c>
      <c r="U466" s="10" t="str">
        <f>IF(IF(ISERROR(VLOOKUP(J466,J$1:J465,1,FALSE)),0,1)+IF(ISERROR(VLOOKUP(J466,K$1:K465,1,FALSE)),0,1),"已有","没有")</f>
        <v>没有</v>
      </c>
      <c r="W466" s="9"/>
      <c r="X466" s="9"/>
      <c r="Y466" s="9"/>
    </row>
    <row r="467" spans="1:25" s="35" customFormat="1">
      <c r="A467" s="126">
        <v>464</v>
      </c>
      <c r="B467" s="126" t="s">
        <v>1324</v>
      </c>
      <c r="C467" s="56" t="s">
        <v>271</v>
      </c>
      <c r="D467" s="42" t="s">
        <v>479</v>
      </c>
      <c r="E467" s="126">
        <v>8</v>
      </c>
      <c r="F467" s="68">
        <v>41518</v>
      </c>
      <c r="G467" s="16" t="s">
        <v>957</v>
      </c>
      <c r="H467" s="68">
        <v>41516</v>
      </c>
      <c r="I467" s="126"/>
      <c r="J467" s="137" t="str">
        <f t="shared" si="48"/>
        <v>天津天津-包头</v>
      </c>
      <c r="K467" s="124" t="str">
        <f t="shared" si="49"/>
        <v>天津包头-天津</v>
      </c>
      <c r="L467" s="167" t="str">
        <f t="shared" si="50"/>
        <v>天津</v>
      </c>
      <c r="M467" s="167" t="str">
        <f t="shared" si="51"/>
        <v>包头</v>
      </c>
      <c r="N467" s="167" t="str">
        <f t="shared" si="52"/>
        <v/>
      </c>
      <c r="O467" s="167" t="str">
        <f t="shared" si="53"/>
        <v/>
      </c>
      <c r="P467" s="167" t="str">
        <f>IF(ISERROR(OR(IFERROR(VLOOKUP(B467,受限情况!$G$3:$G$30,1,FALSE),0),IFERROR(VLOOKUP(L467,受限情况!$A$3:$A$28,1,FALSE),0),IFERROR(VLOOKUP(M467,受限情况!$A$3:$A$28,1,FALSE),0),IFERROR(VLOOKUP(N467,受限情况!$A$3:$A$28,1,FALSE),0),IFERROR(VLOOKUP(O467,受限情况!$A$3:$A$28,1,FALSE),0))),"受限","不限")</f>
        <v>不限</v>
      </c>
      <c r="Q467" s="122" t="str">
        <f>IFERROR(IF(AND(H467&gt;=VLOOKUP(B467,受限情况!$G$3:$I$28,2,FALSE),H467&lt;=VLOOKUP(B467,受限情况!$G$3:$I$28,3,FALSE))=TRUE,"错误","正确"),"正确")</f>
        <v>正确</v>
      </c>
      <c r="R467" s="124" t="str">
        <f>IF(OR(IFERROR(AND(H467&gt;=VLOOKUP(L467,受限情况!$A$3:$C$28,2,FALSE),H467&lt;=VLOOKUP(L467,受限情况!$A$3:$C$28,3,FALSE)),0),IFERROR(AND(H467&gt;=VLOOKUP(M467,受限情况!$A$3:$C$28,2,FALSE),H467&lt;=VLOOKUP(M467,受限情况!$A$3:$C$28,3,FALSE)),0),IFERROR(AND(H467&gt;=VLOOKUP(N467,受限情况!$A$3:$C$28,2,FALSE),H467&lt;=VLOOKUP(N467,受限情况!$A$3:$C$28,3,FALSE)),0),IFERROR(AND(H467&gt;=VLOOKUP(O467,受限情况!$A$3:$C$28,2,FALSE),H467&lt;=VLOOKUP(O467,受限情况!$A$3:$C$28,3,FALSE)),0))=TRUE,"错误","正确")</f>
        <v>正确</v>
      </c>
      <c r="S467" s="123" t="str">
        <f>IF((IF(ISERROR(VLOOKUP(J467,注销!I:I,1,FALSE)),0,1)+IF(ISERROR(VLOOKUP(J467,注销!J:J,1,FALSE)),0,1))&gt;0,"注销","没有")</f>
        <v>注销</v>
      </c>
      <c r="T467" s="123" t="str">
        <f>IF((IF(ISERROR(VLOOKUP(J467,注销!I:I,1,FALSE)),0,1)+IF(ISERROR(VLOOKUP(J467,注销!J:J,1,FALSE)),0,1))&gt;0,"注销","没有")</f>
        <v>注销</v>
      </c>
      <c r="U467" s="10" t="str">
        <f>IF(IF(ISERROR(VLOOKUP(J467,J$1:J466,1,FALSE)),0,1)+IF(ISERROR(VLOOKUP(J467,K$1:K466,1,FALSE)),0,1),"已有","没有")</f>
        <v>没有</v>
      </c>
      <c r="W467" s="9"/>
      <c r="X467" s="9"/>
      <c r="Y467" s="9"/>
    </row>
    <row r="468" spans="1:25" s="7" customFormat="1">
      <c r="A468" s="126">
        <v>465</v>
      </c>
      <c r="B468" s="126" t="s">
        <v>1324</v>
      </c>
      <c r="C468" s="59" t="s">
        <v>1150</v>
      </c>
      <c r="D468" s="42" t="s">
        <v>479</v>
      </c>
      <c r="E468" s="13">
        <v>14</v>
      </c>
      <c r="F468" s="71">
        <v>41537</v>
      </c>
      <c r="G468" s="16" t="s">
        <v>1157</v>
      </c>
      <c r="H468" s="68">
        <v>41516</v>
      </c>
      <c r="I468" s="13"/>
      <c r="J468" s="137" t="str">
        <f t="shared" si="48"/>
        <v>天津天津-鄂尔多斯</v>
      </c>
      <c r="K468" s="124" t="str">
        <f t="shared" si="49"/>
        <v>天津鄂尔多斯-天津</v>
      </c>
      <c r="L468" s="167" t="str">
        <f t="shared" si="50"/>
        <v>天津</v>
      </c>
      <c r="M468" s="167" t="str">
        <f t="shared" si="51"/>
        <v>鄂尔多斯</v>
      </c>
      <c r="N468" s="167" t="str">
        <f t="shared" si="52"/>
        <v/>
      </c>
      <c r="O468" s="167" t="str">
        <f t="shared" si="53"/>
        <v/>
      </c>
      <c r="P468" s="167" t="str">
        <f>IF(ISERROR(OR(IFERROR(VLOOKUP(B468,受限情况!$G$3:$G$30,1,FALSE),0),IFERROR(VLOOKUP(L468,受限情况!$A$3:$A$28,1,FALSE),0),IFERROR(VLOOKUP(M468,受限情况!$A$3:$A$28,1,FALSE),0),IFERROR(VLOOKUP(N468,受限情况!$A$3:$A$28,1,FALSE),0),IFERROR(VLOOKUP(O468,受限情况!$A$3:$A$28,1,FALSE),0))),"受限","不限")</f>
        <v>不限</v>
      </c>
      <c r="Q468" s="122" t="str">
        <f>IFERROR(IF(AND(H468&gt;=VLOOKUP(B468,受限情况!$G$3:$I$28,2,FALSE),H468&lt;=VLOOKUP(B468,受限情况!$G$3:$I$28,3,FALSE))=TRUE,"错误","正确"),"正确")</f>
        <v>正确</v>
      </c>
      <c r="R468" s="124" t="str">
        <f>IF(OR(IFERROR(AND(H468&gt;=VLOOKUP(L468,受限情况!$A$3:$C$28,2,FALSE),H468&lt;=VLOOKUP(L468,受限情况!$A$3:$C$28,3,FALSE)),0),IFERROR(AND(H468&gt;=VLOOKUP(M468,受限情况!$A$3:$C$28,2,FALSE),H468&lt;=VLOOKUP(M468,受限情况!$A$3:$C$28,3,FALSE)),0),IFERROR(AND(H468&gt;=VLOOKUP(N468,受限情况!$A$3:$C$28,2,FALSE),H468&lt;=VLOOKUP(N468,受限情况!$A$3:$C$28,3,FALSE)),0),IFERROR(AND(H468&gt;=VLOOKUP(O468,受限情况!$A$3:$C$28,2,FALSE),H468&lt;=VLOOKUP(O468,受限情况!$A$3:$C$28,3,FALSE)),0))=TRUE,"错误","正确")</f>
        <v>正确</v>
      </c>
      <c r="S468" s="123" t="str">
        <f>IF((IF(ISERROR(VLOOKUP(J468,注销!I:I,1,FALSE)),0,1)+IF(ISERROR(VLOOKUP(J468,注销!J:J,1,FALSE)),0,1))&gt;0,"注销","没有")</f>
        <v>没有</v>
      </c>
      <c r="T468" s="123" t="str">
        <f>IF((IF(ISERROR(VLOOKUP(J468,注销!I:I,1,FALSE)),0,1)+IF(ISERROR(VLOOKUP(J468,注销!J:J,1,FALSE)),0,1))&gt;0,"注销","没有")</f>
        <v>没有</v>
      </c>
      <c r="U468" s="10" t="str">
        <f>IF(IF(ISERROR(VLOOKUP(J468,J$1:J467,1,FALSE)),0,1)+IF(ISERROR(VLOOKUP(J468,K$1:K467,1,FALSE)),0,1),"已有","没有")</f>
        <v>没有</v>
      </c>
      <c r="W468" s="9"/>
      <c r="X468" s="9"/>
      <c r="Y468" s="9"/>
    </row>
    <row r="469" spans="1:25" s="7" customFormat="1">
      <c r="A469" s="126">
        <v>466</v>
      </c>
      <c r="B469" s="126" t="s">
        <v>1324</v>
      </c>
      <c r="C469" s="56" t="s">
        <v>1151</v>
      </c>
      <c r="D469" s="42" t="s">
        <v>479</v>
      </c>
      <c r="E469" s="126">
        <v>14</v>
      </c>
      <c r="F469" s="68">
        <v>41532</v>
      </c>
      <c r="G469" s="16" t="s">
        <v>784</v>
      </c>
      <c r="H469" s="68">
        <v>41526</v>
      </c>
      <c r="I469" s="126"/>
      <c r="J469" s="137" t="str">
        <f t="shared" si="48"/>
        <v>天津呼和浩特-石家庄</v>
      </c>
      <c r="K469" s="124" t="str">
        <f t="shared" si="49"/>
        <v>天津石家庄-呼和浩特</v>
      </c>
      <c r="L469" s="167" t="str">
        <f t="shared" si="50"/>
        <v>呼和浩特</v>
      </c>
      <c r="M469" s="167" t="str">
        <f t="shared" si="51"/>
        <v>石家庄</v>
      </c>
      <c r="N469" s="167" t="str">
        <f t="shared" si="52"/>
        <v/>
      </c>
      <c r="O469" s="167" t="str">
        <f t="shared" si="53"/>
        <v/>
      </c>
      <c r="P469" s="167" t="str">
        <f>IF(ISERROR(OR(IFERROR(VLOOKUP(B469,受限情况!$G$3:$G$30,1,FALSE),0),IFERROR(VLOOKUP(L469,受限情况!$A$3:$A$28,1,FALSE),0),IFERROR(VLOOKUP(M469,受限情况!$A$3:$A$28,1,FALSE),0),IFERROR(VLOOKUP(N469,受限情况!$A$3:$A$28,1,FALSE),0),IFERROR(VLOOKUP(O469,受限情况!$A$3:$A$28,1,FALSE),0))),"受限","不限")</f>
        <v>不限</v>
      </c>
      <c r="Q469" s="122" t="str">
        <f>IFERROR(IF(AND(H469&gt;=VLOOKUP(B469,受限情况!$G$3:$I$28,2,FALSE),H469&lt;=VLOOKUP(B469,受限情况!$G$3:$I$28,3,FALSE))=TRUE,"错误","正确"),"正确")</f>
        <v>正确</v>
      </c>
      <c r="R469" s="124" t="str">
        <f>IF(OR(IFERROR(AND(H469&gt;=VLOOKUP(L469,受限情况!$A$3:$C$28,2,FALSE),H469&lt;=VLOOKUP(L469,受限情况!$A$3:$C$28,3,FALSE)),0),IFERROR(AND(H469&gt;=VLOOKUP(M469,受限情况!$A$3:$C$28,2,FALSE),H469&lt;=VLOOKUP(M469,受限情况!$A$3:$C$28,3,FALSE)),0),IFERROR(AND(H469&gt;=VLOOKUP(N469,受限情况!$A$3:$C$28,2,FALSE),H469&lt;=VLOOKUP(N469,受限情况!$A$3:$C$28,3,FALSE)),0),IFERROR(AND(H469&gt;=VLOOKUP(O469,受限情况!$A$3:$C$28,2,FALSE),H469&lt;=VLOOKUP(O469,受限情况!$A$3:$C$28,3,FALSE)),0))=TRUE,"错误","正确")</f>
        <v>正确</v>
      </c>
      <c r="S469" s="123" t="str">
        <f>IF((IF(ISERROR(VLOOKUP(J469,注销!I:I,1,FALSE)),0,1)+IF(ISERROR(VLOOKUP(J469,注销!J:J,1,FALSE)),0,1))&gt;0,"注销","没有")</f>
        <v>注销</v>
      </c>
      <c r="T469" s="123" t="str">
        <f>IF((IF(ISERROR(VLOOKUP(J469,注销!I:I,1,FALSE)),0,1)+IF(ISERROR(VLOOKUP(J469,注销!J:J,1,FALSE)),0,1))&gt;0,"注销","没有")</f>
        <v>注销</v>
      </c>
      <c r="U469" s="10" t="str">
        <f>IF(IF(ISERROR(VLOOKUP(J469,J$1:J468,1,FALSE)),0,1)+IF(ISERROR(VLOOKUP(J469,K$1:K468,1,FALSE)),0,1),"已有","没有")</f>
        <v>没有</v>
      </c>
      <c r="W469" s="9"/>
      <c r="X469" s="9"/>
      <c r="Y469" s="9"/>
    </row>
    <row r="470" spans="1:25" s="7" customFormat="1">
      <c r="A470" s="126">
        <v>467</v>
      </c>
      <c r="B470" s="126" t="s">
        <v>1324</v>
      </c>
      <c r="C470" s="56" t="s">
        <v>1385</v>
      </c>
      <c r="D470" s="42" t="s">
        <v>479</v>
      </c>
      <c r="E470" s="126">
        <v>14</v>
      </c>
      <c r="F470" s="68">
        <v>41532</v>
      </c>
      <c r="G470" s="16" t="s">
        <v>784</v>
      </c>
      <c r="H470" s="68">
        <v>41526</v>
      </c>
      <c r="I470" s="126"/>
      <c r="J470" s="137" t="str">
        <f t="shared" si="48"/>
        <v>天津石家庄-秦皇岛北戴河</v>
      </c>
      <c r="K470" s="124" t="str">
        <f t="shared" si="49"/>
        <v>天津秦皇岛北戴河-石家庄</v>
      </c>
      <c r="L470" s="167" t="str">
        <f t="shared" si="50"/>
        <v>石家庄</v>
      </c>
      <c r="M470" s="167" t="str">
        <f t="shared" si="51"/>
        <v>秦皇岛北戴河</v>
      </c>
      <c r="N470" s="167" t="str">
        <f t="shared" si="52"/>
        <v/>
      </c>
      <c r="O470" s="167" t="str">
        <f t="shared" si="53"/>
        <v/>
      </c>
      <c r="P470" s="167" t="str">
        <f>IF(ISERROR(OR(IFERROR(VLOOKUP(B470,受限情况!$G$3:$G$30,1,FALSE),0),IFERROR(VLOOKUP(L470,受限情况!$A$3:$A$28,1,FALSE),0),IFERROR(VLOOKUP(M470,受限情况!$A$3:$A$28,1,FALSE),0),IFERROR(VLOOKUP(N470,受限情况!$A$3:$A$28,1,FALSE),0),IFERROR(VLOOKUP(O470,受限情况!$A$3:$A$28,1,FALSE),0))),"受限","不限")</f>
        <v>不限</v>
      </c>
      <c r="Q470" s="122" t="str">
        <f>IFERROR(IF(AND(H470&gt;=VLOOKUP(B470,受限情况!$G$3:$I$28,2,FALSE),H470&lt;=VLOOKUP(B470,受限情况!$G$3:$I$28,3,FALSE))=TRUE,"错误","正确"),"正确")</f>
        <v>正确</v>
      </c>
      <c r="R470" s="124" t="str">
        <f>IF(OR(IFERROR(AND(H470&gt;=VLOOKUP(L470,受限情况!$A$3:$C$28,2,FALSE),H470&lt;=VLOOKUP(L470,受限情况!$A$3:$C$28,3,FALSE)),0),IFERROR(AND(H470&gt;=VLOOKUP(M470,受限情况!$A$3:$C$28,2,FALSE),H470&lt;=VLOOKUP(M470,受限情况!$A$3:$C$28,3,FALSE)),0),IFERROR(AND(H470&gt;=VLOOKUP(N470,受限情况!$A$3:$C$28,2,FALSE),H470&lt;=VLOOKUP(N470,受限情况!$A$3:$C$28,3,FALSE)),0),IFERROR(AND(H470&gt;=VLOOKUP(O470,受限情况!$A$3:$C$28,2,FALSE),H470&lt;=VLOOKUP(O470,受限情况!$A$3:$C$28,3,FALSE)),0))=TRUE,"错误","正确")</f>
        <v>正确</v>
      </c>
      <c r="S470" s="123" t="str">
        <f>IF((IF(ISERROR(VLOOKUP(J470,注销!I:I,1,FALSE)),0,1)+IF(ISERROR(VLOOKUP(J470,注销!J:J,1,FALSE)),0,1))&gt;0,"注销","没有")</f>
        <v>没有</v>
      </c>
      <c r="T470" s="123" t="str">
        <f>IF((IF(ISERROR(VLOOKUP(J470,注销!I:I,1,FALSE)),0,1)+IF(ISERROR(VLOOKUP(J470,注销!J:J,1,FALSE)),0,1))&gt;0,"注销","没有")</f>
        <v>没有</v>
      </c>
      <c r="U470" s="10" t="str">
        <f>IF(IF(ISERROR(VLOOKUP(J470,J$1:J469,1,FALSE)),0,1)+IF(ISERROR(VLOOKUP(J470,K$1:K469,1,FALSE)),0,1),"已有","没有")</f>
        <v>没有</v>
      </c>
      <c r="W470" s="9"/>
      <c r="X470" s="9"/>
      <c r="Y470" s="9"/>
    </row>
    <row r="471" spans="1:25" s="7" customFormat="1">
      <c r="A471" s="126">
        <v>468</v>
      </c>
      <c r="B471" s="126" t="s">
        <v>1324</v>
      </c>
      <c r="C471" s="56" t="s">
        <v>538</v>
      </c>
      <c r="D471" s="42" t="s">
        <v>479</v>
      </c>
      <c r="E471" s="126">
        <v>14</v>
      </c>
      <c r="F471" s="68">
        <v>41532</v>
      </c>
      <c r="G471" s="16" t="s">
        <v>784</v>
      </c>
      <c r="H471" s="68">
        <v>41526</v>
      </c>
      <c r="I471" s="126"/>
      <c r="J471" s="137" t="str">
        <f t="shared" si="48"/>
        <v>天津石家庄-张家口</v>
      </c>
      <c r="K471" s="124" t="str">
        <f t="shared" si="49"/>
        <v>天津张家口-石家庄</v>
      </c>
      <c r="L471" s="167" t="str">
        <f t="shared" si="50"/>
        <v>石家庄</v>
      </c>
      <c r="M471" s="167" t="str">
        <f t="shared" si="51"/>
        <v>张家口</v>
      </c>
      <c r="N471" s="167" t="str">
        <f t="shared" si="52"/>
        <v/>
      </c>
      <c r="O471" s="167" t="str">
        <f t="shared" si="53"/>
        <v/>
      </c>
      <c r="P471" s="167" t="str">
        <f>IF(ISERROR(OR(IFERROR(VLOOKUP(B471,受限情况!$G$3:$G$30,1,FALSE),0),IFERROR(VLOOKUP(L471,受限情况!$A$3:$A$28,1,FALSE),0),IFERROR(VLOOKUP(M471,受限情况!$A$3:$A$28,1,FALSE),0),IFERROR(VLOOKUP(N471,受限情况!$A$3:$A$28,1,FALSE),0),IFERROR(VLOOKUP(O471,受限情况!$A$3:$A$28,1,FALSE),0))),"受限","不限")</f>
        <v>受限</v>
      </c>
      <c r="Q471" s="122" t="str">
        <f>IFERROR(IF(AND(H471&gt;=VLOOKUP(B471,受限情况!$G$3:$I$28,2,FALSE),H471&lt;=VLOOKUP(B471,受限情况!$G$3:$I$28,3,FALSE))=TRUE,"错误","正确"),"正确")</f>
        <v>正确</v>
      </c>
      <c r="R471" s="124" t="str">
        <f>IF(OR(IFERROR(AND(H471&gt;=VLOOKUP(L471,受限情况!$A$3:$C$28,2,FALSE),H471&lt;=VLOOKUP(L471,受限情况!$A$3:$C$28,3,FALSE)),0),IFERROR(AND(H471&gt;=VLOOKUP(M471,受限情况!$A$3:$C$28,2,FALSE),H471&lt;=VLOOKUP(M471,受限情况!$A$3:$C$28,3,FALSE)),0),IFERROR(AND(H471&gt;=VLOOKUP(N471,受限情况!$A$3:$C$28,2,FALSE),H471&lt;=VLOOKUP(N471,受限情况!$A$3:$C$28,3,FALSE)),0),IFERROR(AND(H471&gt;=VLOOKUP(O471,受限情况!$A$3:$C$28,2,FALSE),H471&lt;=VLOOKUP(O471,受限情况!$A$3:$C$28,3,FALSE)),0))=TRUE,"错误","正确")</f>
        <v>正确</v>
      </c>
      <c r="S471" s="123" t="str">
        <f>IF((IF(ISERROR(VLOOKUP(J471,注销!I:I,1,FALSE)),0,1)+IF(ISERROR(VLOOKUP(J471,注销!J:J,1,FALSE)),0,1))&gt;0,"注销","没有")</f>
        <v>没有</v>
      </c>
      <c r="T471" s="123" t="str">
        <f>IF((IF(ISERROR(VLOOKUP(J471,注销!I:I,1,FALSE)),0,1)+IF(ISERROR(VLOOKUP(J471,注销!J:J,1,FALSE)),0,1))&gt;0,"注销","没有")</f>
        <v>没有</v>
      </c>
      <c r="U471" s="10" t="str">
        <f>IF(IF(ISERROR(VLOOKUP(J471,J$1:J470,1,FALSE)),0,1)+IF(ISERROR(VLOOKUP(J471,K$1:K470,1,FALSE)),0,1),"已有","没有")</f>
        <v>没有</v>
      </c>
      <c r="W471" s="9"/>
      <c r="X471" s="9"/>
      <c r="Y471" s="9"/>
    </row>
    <row r="472" spans="1:25" s="7" customFormat="1">
      <c r="A472" s="126">
        <v>469</v>
      </c>
      <c r="B472" s="126" t="s">
        <v>1324</v>
      </c>
      <c r="C472" s="56" t="s">
        <v>1152</v>
      </c>
      <c r="D472" s="42" t="s">
        <v>479</v>
      </c>
      <c r="E472" s="126">
        <v>8</v>
      </c>
      <c r="F472" s="68">
        <v>41537</v>
      </c>
      <c r="G472" s="16" t="s">
        <v>784</v>
      </c>
      <c r="H472" s="68">
        <v>41526</v>
      </c>
      <c r="I472" s="126"/>
      <c r="J472" s="137" t="str">
        <f t="shared" si="48"/>
        <v>天津天津-赤峰-海拉尔</v>
      </c>
      <c r="K472" s="124" t="str">
        <f t="shared" si="49"/>
        <v>天津海拉尔-赤峰-天津</v>
      </c>
      <c r="L472" s="167" t="str">
        <f t="shared" si="50"/>
        <v>天津</v>
      </c>
      <c r="M472" s="167" t="str">
        <f t="shared" si="51"/>
        <v>赤峰</v>
      </c>
      <c r="N472" s="167" t="str">
        <f t="shared" si="52"/>
        <v>海拉尔</v>
      </c>
      <c r="O472" s="167" t="str">
        <f t="shared" si="53"/>
        <v/>
      </c>
      <c r="P472" s="167" t="str">
        <f>IF(ISERROR(OR(IFERROR(VLOOKUP(B472,受限情况!$G$3:$G$30,1,FALSE),0),IFERROR(VLOOKUP(L472,受限情况!$A$3:$A$28,1,FALSE),0),IFERROR(VLOOKUP(M472,受限情况!$A$3:$A$28,1,FALSE),0),IFERROR(VLOOKUP(N472,受限情况!$A$3:$A$28,1,FALSE),0),IFERROR(VLOOKUP(O472,受限情况!$A$3:$A$28,1,FALSE),0))),"受限","不限")</f>
        <v>不限</v>
      </c>
      <c r="Q472" s="122" t="str">
        <f>IFERROR(IF(AND(H472&gt;=VLOOKUP(B472,受限情况!$G$3:$I$28,2,FALSE),H472&lt;=VLOOKUP(B472,受限情况!$G$3:$I$28,3,FALSE))=TRUE,"错误","正确"),"正确")</f>
        <v>正确</v>
      </c>
      <c r="R472" s="124" t="str">
        <f>IF(OR(IFERROR(AND(H472&gt;=VLOOKUP(L472,受限情况!$A$3:$C$28,2,FALSE),H472&lt;=VLOOKUP(L472,受限情况!$A$3:$C$28,3,FALSE)),0),IFERROR(AND(H472&gt;=VLOOKUP(M472,受限情况!$A$3:$C$28,2,FALSE),H472&lt;=VLOOKUP(M472,受限情况!$A$3:$C$28,3,FALSE)),0),IFERROR(AND(H472&gt;=VLOOKUP(N472,受限情况!$A$3:$C$28,2,FALSE),H472&lt;=VLOOKUP(N472,受限情况!$A$3:$C$28,3,FALSE)),0),IFERROR(AND(H472&gt;=VLOOKUP(O472,受限情况!$A$3:$C$28,2,FALSE),H472&lt;=VLOOKUP(O472,受限情况!$A$3:$C$28,3,FALSE)),0))=TRUE,"错误","正确")</f>
        <v>正确</v>
      </c>
      <c r="S472" s="123" t="str">
        <f>IF((IF(ISERROR(VLOOKUP(J472,注销!I:I,1,FALSE)),0,1)+IF(ISERROR(VLOOKUP(J472,注销!J:J,1,FALSE)),0,1))&gt;0,"注销","没有")</f>
        <v>没有</v>
      </c>
      <c r="T472" s="123" t="str">
        <f>IF((IF(ISERROR(VLOOKUP(J472,注销!I:I,1,FALSE)),0,1)+IF(ISERROR(VLOOKUP(J472,注销!J:J,1,FALSE)),0,1))&gt;0,"注销","没有")</f>
        <v>没有</v>
      </c>
      <c r="U472" s="10" t="str">
        <f>IF(IF(ISERROR(VLOOKUP(J472,J$1:J471,1,FALSE)),0,1)+IF(ISERROR(VLOOKUP(J472,K$1:K471,1,FALSE)),0,1),"已有","没有")</f>
        <v>没有</v>
      </c>
      <c r="W472" s="9"/>
      <c r="X472" s="9"/>
      <c r="Y472" s="9"/>
    </row>
    <row r="473" spans="1:25" s="7" customFormat="1">
      <c r="A473" s="126">
        <v>470</v>
      </c>
      <c r="B473" s="126" t="s">
        <v>1324</v>
      </c>
      <c r="C473" s="56" t="s">
        <v>458</v>
      </c>
      <c r="D473" s="42" t="s">
        <v>479</v>
      </c>
      <c r="E473" s="126">
        <v>6</v>
      </c>
      <c r="F473" s="68">
        <v>41534</v>
      </c>
      <c r="G473" s="16" t="s">
        <v>784</v>
      </c>
      <c r="H473" s="68">
        <v>41526</v>
      </c>
      <c r="I473" s="126"/>
      <c r="J473" s="137" t="str">
        <f t="shared" si="48"/>
        <v>天津通辽-济南</v>
      </c>
      <c r="K473" s="124" t="str">
        <f t="shared" si="49"/>
        <v>天津济南-通辽</v>
      </c>
      <c r="L473" s="167" t="str">
        <f t="shared" si="50"/>
        <v>通辽</v>
      </c>
      <c r="M473" s="167" t="str">
        <f t="shared" si="51"/>
        <v>济南</v>
      </c>
      <c r="N473" s="167" t="str">
        <f t="shared" si="52"/>
        <v/>
      </c>
      <c r="O473" s="167" t="str">
        <f t="shared" si="53"/>
        <v/>
      </c>
      <c r="P473" s="167" t="str">
        <f>IF(ISERROR(OR(IFERROR(VLOOKUP(B473,受限情况!$G$3:$G$30,1,FALSE),0),IFERROR(VLOOKUP(L473,受限情况!$A$3:$A$28,1,FALSE),0),IFERROR(VLOOKUP(M473,受限情况!$A$3:$A$28,1,FALSE),0),IFERROR(VLOOKUP(N473,受限情况!$A$3:$A$28,1,FALSE),0),IFERROR(VLOOKUP(O473,受限情况!$A$3:$A$28,1,FALSE),0))),"受限","不限")</f>
        <v>不限</v>
      </c>
      <c r="Q473" s="122" t="str">
        <f>IFERROR(IF(AND(H473&gt;=VLOOKUP(B473,受限情况!$G$3:$I$28,2,FALSE),H473&lt;=VLOOKUP(B473,受限情况!$G$3:$I$28,3,FALSE))=TRUE,"错误","正确"),"正确")</f>
        <v>正确</v>
      </c>
      <c r="R473" s="124" t="str">
        <f>IF(OR(IFERROR(AND(H473&gt;=VLOOKUP(L473,受限情况!$A$3:$C$28,2,FALSE),H473&lt;=VLOOKUP(L473,受限情况!$A$3:$C$28,3,FALSE)),0),IFERROR(AND(H473&gt;=VLOOKUP(M473,受限情况!$A$3:$C$28,2,FALSE),H473&lt;=VLOOKUP(M473,受限情况!$A$3:$C$28,3,FALSE)),0),IFERROR(AND(H473&gt;=VLOOKUP(N473,受限情况!$A$3:$C$28,2,FALSE),H473&lt;=VLOOKUP(N473,受限情况!$A$3:$C$28,3,FALSE)),0),IFERROR(AND(H473&gt;=VLOOKUP(O473,受限情况!$A$3:$C$28,2,FALSE),H473&lt;=VLOOKUP(O473,受限情况!$A$3:$C$28,3,FALSE)),0))=TRUE,"错误","正确")</f>
        <v>正确</v>
      </c>
      <c r="S473" s="123" t="str">
        <f>IF((IF(ISERROR(VLOOKUP(J473,注销!I:I,1,FALSE)),0,1)+IF(ISERROR(VLOOKUP(J473,注销!J:J,1,FALSE)),0,1))&gt;0,"注销","没有")</f>
        <v>注销</v>
      </c>
      <c r="T473" s="123" t="str">
        <f>IF((IF(ISERROR(VLOOKUP(J473,注销!I:I,1,FALSE)),0,1)+IF(ISERROR(VLOOKUP(J473,注销!J:J,1,FALSE)),0,1))&gt;0,"注销","没有")</f>
        <v>注销</v>
      </c>
      <c r="U473" s="10" t="str">
        <f>IF(IF(ISERROR(VLOOKUP(J473,J$1:J472,1,FALSE)),0,1)+IF(ISERROR(VLOOKUP(J473,K$1:K472,1,FALSE)),0,1),"已有","没有")</f>
        <v>没有</v>
      </c>
      <c r="W473" s="9"/>
      <c r="X473" s="9"/>
      <c r="Y473" s="9"/>
    </row>
    <row r="474" spans="1:25" s="7" customFormat="1">
      <c r="A474" s="126">
        <v>471</v>
      </c>
      <c r="B474" s="126" t="s">
        <v>1333</v>
      </c>
      <c r="C474" s="56" t="s">
        <v>545</v>
      </c>
      <c r="D474" s="42" t="s">
        <v>490</v>
      </c>
      <c r="E474" s="126">
        <v>8</v>
      </c>
      <c r="F474" s="68">
        <v>41532</v>
      </c>
      <c r="G474" s="16" t="s">
        <v>785</v>
      </c>
      <c r="H474" s="68">
        <v>41530</v>
      </c>
      <c r="I474" s="126"/>
      <c r="J474" s="137" t="str">
        <f t="shared" si="48"/>
        <v>首都呼和浩特-西安-北海</v>
      </c>
      <c r="K474" s="124" t="str">
        <f t="shared" si="49"/>
        <v>首都北海-西安-呼和浩特</v>
      </c>
      <c r="L474" s="167" t="str">
        <f t="shared" si="50"/>
        <v>呼和浩特</v>
      </c>
      <c r="M474" s="167" t="str">
        <f t="shared" si="51"/>
        <v>西安</v>
      </c>
      <c r="N474" s="167" t="str">
        <f t="shared" si="52"/>
        <v>北海</v>
      </c>
      <c r="O474" s="167" t="str">
        <f t="shared" si="53"/>
        <v/>
      </c>
      <c r="P474" s="167" t="str">
        <f>IF(ISERROR(OR(IFERROR(VLOOKUP(B474,受限情况!$G$3:$G$30,1,FALSE),0),IFERROR(VLOOKUP(L474,受限情况!$A$3:$A$28,1,FALSE),0),IFERROR(VLOOKUP(M474,受限情况!$A$3:$A$28,1,FALSE),0),IFERROR(VLOOKUP(N474,受限情况!$A$3:$A$28,1,FALSE),0),IFERROR(VLOOKUP(O474,受限情况!$A$3:$A$28,1,FALSE),0))),"受限","不限")</f>
        <v>不限</v>
      </c>
      <c r="Q474" s="122" t="str">
        <f>IFERROR(IF(AND(H474&gt;=VLOOKUP(B474,受限情况!$G$3:$I$28,2,FALSE),H474&lt;=VLOOKUP(B474,受限情况!$G$3:$I$28,3,FALSE))=TRUE,"错误","正确"),"正确")</f>
        <v>正确</v>
      </c>
      <c r="R474" s="124" t="str">
        <f>IF(OR(IFERROR(AND(H474&gt;=VLOOKUP(L474,受限情况!$A$3:$C$28,2,FALSE),H474&lt;=VLOOKUP(L474,受限情况!$A$3:$C$28,3,FALSE)),0),IFERROR(AND(H474&gt;=VLOOKUP(M474,受限情况!$A$3:$C$28,2,FALSE),H474&lt;=VLOOKUP(M474,受限情况!$A$3:$C$28,3,FALSE)),0),IFERROR(AND(H474&gt;=VLOOKUP(N474,受限情况!$A$3:$C$28,2,FALSE),H474&lt;=VLOOKUP(N474,受限情况!$A$3:$C$28,3,FALSE)),0),IFERROR(AND(H474&gt;=VLOOKUP(O474,受限情况!$A$3:$C$28,2,FALSE),H474&lt;=VLOOKUP(O474,受限情况!$A$3:$C$28,3,FALSE)),0))=TRUE,"错误","正确")</f>
        <v>正确</v>
      </c>
      <c r="S474" s="123" t="str">
        <f>IF((IF(ISERROR(VLOOKUP(J474,注销!I:I,1,FALSE)),0,1)+IF(ISERROR(VLOOKUP(J474,注销!J:J,1,FALSE)),0,1))&gt;0,"注销","没有")</f>
        <v>没有</v>
      </c>
      <c r="T474" s="123" t="str">
        <f>IF((IF(ISERROR(VLOOKUP(J474,注销!I:I,1,FALSE)),0,1)+IF(ISERROR(VLOOKUP(J474,注销!J:J,1,FALSE)),0,1))&gt;0,"注销","没有")</f>
        <v>没有</v>
      </c>
      <c r="U474" s="10" t="str">
        <f>IF(IF(ISERROR(VLOOKUP(J474,J$1:J473,1,FALSE)),0,1)+IF(ISERROR(VLOOKUP(J474,K$1:K473,1,FALSE)),0,1),"已有","没有")</f>
        <v>没有</v>
      </c>
      <c r="W474" s="9"/>
      <c r="X474" s="9"/>
      <c r="Y474" s="9"/>
    </row>
    <row r="475" spans="1:25" s="7" customFormat="1">
      <c r="A475" s="126">
        <v>472</v>
      </c>
      <c r="B475" s="126" t="s">
        <v>1324</v>
      </c>
      <c r="C475" s="56" t="s">
        <v>1153</v>
      </c>
      <c r="D475" s="42" t="s">
        <v>479</v>
      </c>
      <c r="E475" s="126">
        <v>14</v>
      </c>
      <c r="F475" s="68">
        <v>41532</v>
      </c>
      <c r="G475" s="16" t="s">
        <v>786</v>
      </c>
      <c r="H475" s="68">
        <v>41530</v>
      </c>
      <c r="I475" s="126"/>
      <c r="J475" s="137" t="str">
        <f t="shared" si="48"/>
        <v>天津呼和浩特-太原-济南</v>
      </c>
      <c r="K475" s="124" t="str">
        <f t="shared" si="49"/>
        <v>天津济南-太原-呼和浩特</v>
      </c>
      <c r="L475" s="167" t="str">
        <f t="shared" si="50"/>
        <v>呼和浩特</v>
      </c>
      <c r="M475" s="167" t="str">
        <f t="shared" si="51"/>
        <v>太原</v>
      </c>
      <c r="N475" s="167" t="str">
        <f t="shared" si="52"/>
        <v>济南</v>
      </c>
      <c r="O475" s="167" t="str">
        <f t="shared" si="53"/>
        <v/>
      </c>
      <c r="P475" s="167" t="str">
        <f>IF(ISERROR(OR(IFERROR(VLOOKUP(B475,受限情况!$G$3:$G$30,1,FALSE),0),IFERROR(VLOOKUP(L475,受限情况!$A$3:$A$28,1,FALSE),0),IFERROR(VLOOKUP(M475,受限情况!$A$3:$A$28,1,FALSE),0),IFERROR(VLOOKUP(N475,受限情况!$A$3:$A$28,1,FALSE),0),IFERROR(VLOOKUP(O475,受限情况!$A$3:$A$28,1,FALSE),0))),"受限","不限")</f>
        <v>不限</v>
      </c>
      <c r="Q475" s="122" t="str">
        <f>IFERROR(IF(AND(H475&gt;=VLOOKUP(B475,受限情况!$G$3:$I$28,2,FALSE),H475&lt;=VLOOKUP(B475,受限情况!$G$3:$I$28,3,FALSE))=TRUE,"错误","正确"),"正确")</f>
        <v>正确</v>
      </c>
      <c r="R475" s="124" t="str">
        <f>IF(OR(IFERROR(AND(H475&gt;=VLOOKUP(L475,受限情况!$A$3:$C$28,2,FALSE),H475&lt;=VLOOKUP(L475,受限情况!$A$3:$C$28,3,FALSE)),0),IFERROR(AND(H475&gt;=VLOOKUP(M475,受限情况!$A$3:$C$28,2,FALSE),H475&lt;=VLOOKUP(M475,受限情况!$A$3:$C$28,3,FALSE)),0),IFERROR(AND(H475&gt;=VLOOKUP(N475,受限情况!$A$3:$C$28,2,FALSE),H475&lt;=VLOOKUP(N475,受限情况!$A$3:$C$28,3,FALSE)),0),IFERROR(AND(H475&gt;=VLOOKUP(O475,受限情况!$A$3:$C$28,2,FALSE),H475&lt;=VLOOKUP(O475,受限情况!$A$3:$C$28,3,FALSE)),0))=TRUE,"错误","正确")</f>
        <v>正确</v>
      </c>
      <c r="S475" s="123" t="str">
        <f>IF((IF(ISERROR(VLOOKUP(J475,注销!I:I,1,FALSE)),0,1)+IF(ISERROR(VLOOKUP(J475,注销!J:J,1,FALSE)),0,1))&gt;0,"注销","没有")</f>
        <v>注销</v>
      </c>
      <c r="T475" s="123" t="str">
        <f>IF((IF(ISERROR(VLOOKUP(J475,注销!I:I,1,FALSE)),0,1)+IF(ISERROR(VLOOKUP(J475,注销!J:J,1,FALSE)),0,1))&gt;0,"注销","没有")</f>
        <v>注销</v>
      </c>
      <c r="U475" s="10" t="str">
        <f>IF(IF(ISERROR(VLOOKUP(J475,J$1:J474,1,FALSE)),0,1)+IF(ISERROR(VLOOKUP(J475,K$1:K474,1,FALSE)),0,1),"已有","没有")</f>
        <v>没有</v>
      </c>
      <c r="W475" s="9"/>
      <c r="X475" s="9"/>
      <c r="Y475" s="9"/>
    </row>
    <row r="476" spans="1:25" s="7" customFormat="1">
      <c r="A476" s="126">
        <v>473</v>
      </c>
      <c r="B476" s="126" t="s">
        <v>1324</v>
      </c>
      <c r="C476" s="56" t="s">
        <v>1154</v>
      </c>
      <c r="D476" s="42" t="s">
        <v>479</v>
      </c>
      <c r="E476" s="126">
        <v>8</v>
      </c>
      <c r="F476" s="68">
        <v>41532</v>
      </c>
      <c r="G476" s="16" t="s">
        <v>786</v>
      </c>
      <c r="H476" s="68">
        <v>41530</v>
      </c>
      <c r="I476" s="126"/>
      <c r="J476" s="137" t="str">
        <f t="shared" si="48"/>
        <v>天津天津-郑州-海口</v>
      </c>
      <c r="K476" s="124" t="str">
        <f t="shared" si="49"/>
        <v>天津海口-郑州-天津</v>
      </c>
      <c r="L476" s="167" t="str">
        <f t="shared" si="50"/>
        <v>天津</v>
      </c>
      <c r="M476" s="167" t="str">
        <f t="shared" si="51"/>
        <v>郑州</v>
      </c>
      <c r="N476" s="167" t="str">
        <f t="shared" si="52"/>
        <v>海口</v>
      </c>
      <c r="O476" s="167" t="str">
        <f t="shared" si="53"/>
        <v/>
      </c>
      <c r="P476" s="167" t="str">
        <f>IF(ISERROR(OR(IFERROR(VLOOKUP(B476,受限情况!$G$3:$G$30,1,FALSE),0),IFERROR(VLOOKUP(L476,受限情况!$A$3:$A$28,1,FALSE),0),IFERROR(VLOOKUP(M476,受限情况!$A$3:$A$28,1,FALSE),0),IFERROR(VLOOKUP(N476,受限情况!$A$3:$A$28,1,FALSE),0),IFERROR(VLOOKUP(O476,受限情况!$A$3:$A$28,1,FALSE),0))),"受限","不限")</f>
        <v>不限</v>
      </c>
      <c r="Q476" s="122" t="str">
        <f>IFERROR(IF(AND(H476&gt;=VLOOKUP(B476,受限情况!$G$3:$I$28,2,FALSE),H476&lt;=VLOOKUP(B476,受限情况!$G$3:$I$28,3,FALSE))=TRUE,"错误","正确"),"正确")</f>
        <v>正确</v>
      </c>
      <c r="R476" s="124" t="str">
        <f>IF(OR(IFERROR(AND(H476&gt;=VLOOKUP(L476,受限情况!$A$3:$C$28,2,FALSE),H476&lt;=VLOOKUP(L476,受限情况!$A$3:$C$28,3,FALSE)),0),IFERROR(AND(H476&gt;=VLOOKUP(M476,受限情况!$A$3:$C$28,2,FALSE),H476&lt;=VLOOKUP(M476,受限情况!$A$3:$C$28,3,FALSE)),0),IFERROR(AND(H476&gt;=VLOOKUP(N476,受限情况!$A$3:$C$28,2,FALSE),H476&lt;=VLOOKUP(N476,受限情况!$A$3:$C$28,3,FALSE)),0),IFERROR(AND(H476&gt;=VLOOKUP(O476,受限情况!$A$3:$C$28,2,FALSE),H476&lt;=VLOOKUP(O476,受限情况!$A$3:$C$28,3,FALSE)),0))=TRUE,"错误","正确")</f>
        <v>正确</v>
      </c>
      <c r="S476" s="123" t="str">
        <f>IF((IF(ISERROR(VLOOKUP(J476,注销!I:I,1,FALSE)),0,1)+IF(ISERROR(VLOOKUP(J476,注销!J:J,1,FALSE)),0,1))&gt;0,"注销","没有")</f>
        <v>没有</v>
      </c>
      <c r="T476" s="123" t="str">
        <f>IF((IF(ISERROR(VLOOKUP(J476,注销!I:I,1,FALSE)),0,1)+IF(ISERROR(VLOOKUP(J476,注销!J:J,1,FALSE)),0,1))&gt;0,"注销","没有")</f>
        <v>没有</v>
      </c>
      <c r="U476" s="10" t="str">
        <f>IF(IF(ISERROR(VLOOKUP(J476,J$1:J475,1,FALSE)),0,1)+IF(ISERROR(VLOOKUP(J476,K$1:K475,1,FALSE)),0,1),"已有","没有")</f>
        <v>没有</v>
      </c>
      <c r="W476" s="9"/>
      <c r="X476" s="9"/>
      <c r="Y476" s="9"/>
    </row>
    <row r="477" spans="1:25" s="7" customFormat="1">
      <c r="A477" s="126">
        <v>474</v>
      </c>
      <c r="B477" s="126" t="s">
        <v>1324</v>
      </c>
      <c r="C477" s="56" t="s">
        <v>1155</v>
      </c>
      <c r="D477" s="42" t="s">
        <v>479</v>
      </c>
      <c r="E477" s="126">
        <v>14</v>
      </c>
      <c r="F477" s="68">
        <v>41532</v>
      </c>
      <c r="G477" s="16" t="s">
        <v>786</v>
      </c>
      <c r="H477" s="68">
        <v>41530</v>
      </c>
      <c r="I477" s="126"/>
      <c r="J477" s="137" t="str">
        <f t="shared" si="48"/>
        <v>天津呼和浩特-天津-大连</v>
      </c>
      <c r="K477" s="124" t="str">
        <f t="shared" si="49"/>
        <v>天津大连-天津-呼和浩特</v>
      </c>
      <c r="L477" s="167" t="str">
        <f t="shared" si="50"/>
        <v>呼和浩特</v>
      </c>
      <c r="M477" s="167" t="str">
        <f t="shared" si="51"/>
        <v>天津</v>
      </c>
      <c r="N477" s="167" t="str">
        <f t="shared" si="52"/>
        <v>大连</v>
      </c>
      <c r="O477" s="167" t="str">
        <f t="shared" si="53"/>
        <v/>
      </c>
      <c r="P477" s="167" t="str">
        <f>IF(ISERROR(OR(IFERROR(VLOOKUP(B477,受限情况!$G$3:$G$30,1,FALSE),0),IFERROR(VLOOKUP(L477,受限情况!$A$3:$A$28,1,FALSE),0),IFERROR(VLOOKUP(M477,受限情况!$A$3:$A$28,1,FALSE),0),IFERROR(VLOOKUP(N477,受限情况!$A$3:$A$28,1,FALSE),0),IFERROR(VLOOKUP(O477,受限情况!$A$3:$A$28,1,FALSE),0))),"受限","不限")</f>
        <v>受限</v>
      </c>
      <c r="Q477" s="122" t="str">
        <f>IFERROR(IF(AND(H477&gt;=VLOOKUP(B477,受限情况!$G$3:$I$28,2,FALSE),H477&lt;=VLOOKUP(B477,受限情况!$G$3:$I$28,3,FALSE))=TRUE,"错误","正确"),"正确")</f>
        <v>正确</v>
      </c>
      <c r="R477" s="124" t="str">
        <f>IF(OR(IFERROR(AND(H477&gt;=VLOOKUP(L477,受限情况!$A$3:$C$28,2,FALSE),H477&lt;=VLOOKUP(L477,受限情况!$A$3:$C$28,3,FALSE)),0),IFERROR(AND(H477&gt;=VLOOKUP(M477,受限情况!$A$3:$C$28,2,FALSE),H477&lt;=VLOOKUP(M477,受限情况!$A$3:$C$28,3,FALSE)),0),IFERROR(AND(H477&gt;=VLOOKUP(N477,受限情况!$A$3:$C$28,2,FALSE),H477&lt;=VLOOKUP(N477,受限情况!$A$3:$C$28,3,FALSE)),0),IFERROR(AND(H477&gt;=VLOOKUP(O477,受限情况!$A$3:$C$28,2,FALSE),H477&lt;=VLOOKUP(O477,受限情况!$A$3:$C$28,3,FALSE)),0))=TRUE,"错误","正确")</f>
        <v>正确</v>
      </c>
      <c r="S477" s="123" t="str">
        <f>IF((IF(ISERROR(VLOOKUP(J477,注销!I:I,1,FALSE)),0,1)+IF(ISERROR(VLOOKUP(J477,注销!J:J,1,FALSE)),0,1))&gt;0,"注销","没有")</f>
        <v>没有</v>
      </c>
      <c r="T477" s="123" t="str">
        <f>IF((IF(ISERROR(VLOOKUP(J477,注销!I:I,1,FALSE)),0,1)+IF(ISERROR(VLOOKUP(J477,注销!J:J,1,FALSE)),0,1))&gt;0,"注销","没有")</f>
        <v>没有</v>
      </c>
      <c r="U477" s="10" t="str">
        <f>IF(IF(ISERROR(VLOOKUP(J477,J$1:J476,1,FALSE)),0,1)+IF(ISERROR(VLOOKUP(J477,K$1:K476,1,FALSE)),0,1),"已有","没有")</f>
        <v>没有</v>
      </c>
      <c r="W477" s="9"/>
      <c r="X477" s="9"/>
      <c r="Y477" s="9"/>
    </row>
    <row r="478" spans="1:25" s="7" customFormat="1">
      <c r="A478" s="126">
        <v>475</v>
      </c>
      <c r="B478" s="126" t="s">
        <v>1324</v>
      </c>
      <c r="C478" s="56" t="s">
        <v>546</v>
      </c>
      <c r="D478" s="42" t="s">
        <v>479</v>
      </c>
      <c r="E478" s="126">
        <v>6</v>
      </c>
      <c r="F478" s="68">
        <v>41532</v>
      </c>
      <c r="G478" s="16" t="s">
        <v>786</v>
      </c>
      <c r="H478" s="68">
        <v>41530</v>
      </c>
      <c r="I478" s="126"/>
      <c r="J478" s="137" t="str">
        <f t="shared" si="48"/>
        <v>天津呼和浩特-郑州-揭阳潮汕</v>
      </c>
      <c r="K478" s="124" t="str">
        <f t="shared" si="49"/>
        <v>天津揭阳潮汕-郑州-呼和浩特</v>
      </c>
      <c r="L478" s="167" t="str">
        <f t="shared" si="50"/>
        <v>呼和浩特</v>
      </c>
      <c r="M478" s="167" t="str">
        <f t="shared" si="51"/>
        <v>郑州</v>
      </c>
      <c r="N478" s="167" t="str">
        <f t="shared" si="52"/>
        <v>揭阳潮汕</v>
      </c>
      <c r="O478" s="167" t="str">
        <f t="shared" si="53"/>
        <v/>
      </c>
      <c r="P478" s="167" t="str">
        <f>IF(ISERROR(OR(IFERROR(VLOOKUP(B478,受限情况!$G$3:$G$30,1,FALSE),0),IFERROR(VLOOKUP(L478,受限情况!$A$3:$A$28,1,FALSE),0),IFERROR(VLOOKUP(M478,受限情况!$A$3:$A$28,1,FALSE),0),IFERROR(VLOOKUP(N478,受限情况!$A$3:$A$28,1,FALSE),0),IFERROR(VLOOKUP(O478,受限情况!$A$3:$A$28,1,FALSE),0))),"受限","不限")</f>
        <v>不限</v>
      </c>
      <c r="Q478" s="122" t="str">
        <f>IFERROR(IF(AND(H478&gt;=VLOOKUP(B478,受限情况!$G$3:$I$28,2,FALSE),H478&lt;=VLOOKUP(B478,受限情况!$G$3:$I$28,3,FALSE))=TRUE,"错误","正确"),"正确")</f>
        <v>正确</v>
      </c>
      <c r="R478" s="124" t="str">
        <f>IF(OR(IFERROR(AND(H478&gt;=VLOOKUP(L478,受限情况!$A$3:$C$28,2,FALSE),H478&lt;=VLOOKUP(L478,受限情况!$A$3:$C$28,3,FALSE)),0),IFERROR(AND(H478&gt;=VLOOKUP(M478,受限情况!$A$3:$C$28,2,FALSE),H478&lt;=VLOOKUP(M478,受限情况!$A$3:$C$28,3,FALSE)),0),IFERROR(AND(H478&gt;=VLOOKUP(N478,受限情况!$A$3:$C$28,2,FALSE),H478&lt;=VLOOKUP(N478,受限情况!$A$3:$C$28,3,FALSE)),0),IFERROR(AND(H478&gt;=VLOOKUP(O478,受限情况!$A$3:$C$28,2,FALSE),H478&lt;=VLOOKUP(O478,受限情况!$A$3:$C$28,3,FALSE)),0))=TRUE,"错误","正确")</f>
        <v>正确</v>
      </c>
      <c r="S478" s="123" t="str">
        <f>IF((IF(ISERROR(VLOOKUP(J478,注销!I:I,1,FALSE)),0,1)+IF(ISERROR(VLOOKUP(J478,注销!J:J,1,FALSE)),0,1))&gt;0,"注销","没有")</f>
        <v>没有</v>
      </c>
      <c r="T478" s="123" t="str">
        <f>IF((IF(ISERROR(VLOOKUP(J478,注销!I:I,1,FALSE)),0,1)+IF(ISERROR(VLOOKUP(J478,注销!J:J,1,FALSE)),0,1))&gt;0,"注销","没有")</f>
        <v>没有</v>
      </c>
      <c r="U478" s="10" t="str">
        <f>IF(IF(ISERROR(VLOOKUP(J478,J$1:J477,1,FALSE)),0,1)+IF(ISERROR(VLOOKUP(J478,K$1:K477,1,FALSE)),0,1),"已有","没有")</f>
        <v>没有</v>
      </c>
      <c r="W478" s="9"/>
      <c r="X478" s="9"/>
      <c r="Y478" s="9"/>
    </row>
    <row r="479" spans="1:25" s="7" customFormat="1">
      <c r="A479" s="126">
        <v>476</v>
      </c>
      <c r="B479" s="126" t="s">
        <v>1324</v>
      </c>
      <c r="C479" s="56" t="s">
        <v>547</v>
      </c>
      <c r="D479" s="42" t="s">
        <v>479</v>
      </c>
      <c r="E479" s="126">
        <v>14</v>
      </c>
      <c r="F479" s="68">
        <v>41532</v>
      </c>
      <c r="G479" s="16" t="s">
        <v>786</v>
      </c>
      <c r="H479" s="68">
        <v>41530</v>
      </c>
      <c r="I479" s="126"/>
      <c r="J479" s="137" t="str">
        <f t="shared" si="48"/>
        <v>天津天津-厦门</v>
      </c>
      <c r="K479" s="124" t="str">
        <f t="shared" si="49"/>
        <v>天津厦门-天津</v>
      </c>
      <c r="L479" s="167" t="str">
        <f t="shared" si="50"/>
        <v>天津</v>
      </c>
      <c r="M479" s="167" t="str">
        <f t="shared" si="51"/>
        <v>厦门</v>
      </c>
      <c r="N479" s="167" t="str">
        <f t="shared" si="52"/>
        <v/>
      </c>
      <c r="O479" s="167" t="str">
        <f t="shared" si="53"/>
        <v/>
      </c>
      <c r="P479" s="167" t="str">
        <f>IF(ISERROR(OR(IFERROR(VLOOKUP(B479,受限情况!$G$3:$G$30,1,FALSE),0),IFERROR(VLOOKUP(L479,受限情况!$A$3:$A$28,1,FALSE),0),IFERROR(VLOOKUP(M479,受限情况!$A$3:$A$28,1,FALSE),0),IFERROR(VLOOKUP(N479,受限情况!$A$3:$A$28,1,FALSE),0),IFERROR(VLOOKUP(O479,受限情况!$A$3:$A$28,1,FALSE),0))),"受限","不限")</f>
        <v>不限</v>
      </c>
      <c r="Q479" s="122" t="str">
        <f>IFERROR(IF(AND(H479&gt;=VLOOKUP(B479,受限情况!$G$3:$I$28,2,FALSE),H479&lt;=VLOOKUP(B479,受限情况!$G$3:$I$28,3,FALSE))=TRUE,"错误","正确"),"正确")</f>
        <v>正确</v>
      </c>
      <c r="R479" s="124" t="str">
        <f>IF(OR(IFERROR(AND(H479&gt;=VLOOKUP(L479,受限情况!$A$3:$C$28,2,FALSE),H479&lt;=VLOOKUP(L479,受限情况!$A$3:$C$28,3,FALSE)),0),IFERROR(AND(H479&gt;=VLOOKUP(M479,受限情况!$A$3:$C$28,2,FALSE),H479&lt;=VLOOKUP(M479,受限情况!$A$3:$C$28,3,FALSE)),0),IFERROR(AND(H479&gt;=VLOOKUP(N479,受限情况!$A$3:$C$28,2,FALSE),H479&lt;=VLOOKUP(N479,受限情况!$A$3:$C$28,3,FALSE)),0),IFERROR(AND(H479&gt;=VLOOKUP(O479,受限情况!$A$3:$C$28,2,FALSE),H479&lt;=VLOOKUP(O479,受限情况!$A$3:$C$28,3,FALSE)),0))=TRUE,"错误","正确")</f>
        <v>正确</v>
      </c>
      <c r="S479" s="123" t="str">
        <f>IF((IF(ISERROR(VLOOKUP(J479,注销!I:I,1,FALSE)),0,1)+IF(ISERROR(VLOOKUP(J479,注销!J:J,1,FALSE)),0,1))&gt;0,"注销","没有")</f>
        <v>没有</v>
      </c>
      <c r="T479" s="123" t="str">
        <f>IF((IF(ISERROR(VLOOKUP(J479,注销!I:I,1,FALSE)),0,1)+IF(ISERROR(VLOOKUP(J479,注销!J:J,1,FALSE)),0,1))&gt;0,"注销","没有")</f>
        <v>没有</v>
      </c>
      <c r="U479" s="10" t="str">
        <f>IF(IF(ISERROR(VLOOKUP(J479,J$1:J478,1,FALSE)),0,1)+IF(ISERROR(VLOOKUP(J479,K$1:K478,1,FALSE)),0,1),"已有","没有")</f>
        <v>没有</v>
      </c>
      <c r="W479" s="9"/>
      <c r="X479" s="9"/>
      <c r="Y479" s="9"/>
    </row>
    <row r="480" spans="1:25" s="7" customFormat="1">
      <c r="A480" s="126">
        <v>477</v>
      </c>
      <c r="B480" s="126" t="s">
        <v>1324</v>
      </c>
      <c r="C480" s="56" t="s">
        <v>532</v>
      </c>
      <c r="D480" s="42" t="s">
        <v>479</v>
      </c>
      <c r="E480" s="126">
        <v>14</v>
      </c>
      <c r="F480" s="68">
        <v>41532</v>
      </c>
      <c r="G480" s="16" t="s">
        <v>786</v>
      </c>
      <c r="H480" s="68">
        <v>41530</v>
      </c>
      <c r="I480" s="126"/>
      <c r="J480" s="137" t="str">
        <f t="shared" si="48"/>
        <v>天津天津-哈尔滨</v>
      </c>
      <c r="K480" s="124" t="str">
        <f t="shared" si="49"/>
        <v>天津哈尔滨-天津</v>
      </c>
      <c r="L480" s="167" t="str">
        <f t="shared" si="50"/>
        <v>天津</v>
      </c>
      <c r="M480" s="167" t="str">
        <f t="shared" si="51"/>
        <v>哈尔滨</v>
      </c>
      <c r="N480" s="167" t="str">
        <f t="shared" si="52"/>
        <v/>
      </c>
      <c r="O480" s="167" t="str">
        <f t="shared" si="53"/>
        <v/>
      </c>
      <c r="P480" s="167" t="str">
        <f>IF(ISERROR(OR(IFERROR(VLOOKUP(B480,受限情况!$G$3:$G$30,1,FALSE),0),IFERROR(VLOOKUP(L480,受限情况!$A$3:$A$28,1,FALSE),0),IFERROR(VLOOKUP(M480,受限情况!$A$3:$A$28,1,FALSE),0),IFERROR(VLOOKUP(N480,受限情况!$A$3:$A$28,1,FALSE),0),IFERROR(VLOOKUP(O480,受限情况!$A$3:$A$28,1,FALSE),0))),"受限","不限")</f>
        <v>不限</v>
      </c>
      <c r="Q480" s="122" t="str">
        <f>IFERROR(IF(AND(H480&gt;=VLOOKUP(B480,受限情况!$G$3:$I$28,2,FALSE),H480&lt;=VLOOKUP(B480,受限情况!$G$3:$I$28,3,FALSE))=TRUE,"错误","正确"),"正确")</f>
        <v>正确</v>
      </c>
      <c r="R480" s="124" t="str">
        <f>IF(OR(IFERROR(AND(H480&gt;=VLOOKUP(L480,受限情况!$A$3:$C$28,2,FALSE),H480&lt;=VLOOKUP(L480,受限情况!$A$3:$C$28,3,FALSE)),0),IFERROR(AND(H480&gt;=VLOOKUP(M480,受限情况!$A$3:$C$28,2,FALSE),H480&lt;=VLOOKUP(M480,受限情况!$A$3:$C$28,3,FALSE)),0),IFERROR(AND(H480&gt;=VLOOKUP(N480,受限情况!$A$3:$C$28,2,FALSE),H480&lt;=VLOOKUP(N480,受限情况!$A$3:$C$28,3,FALSE)),0),IFERROR(AND(H480&gt;=VLOOKUP(O480,受限情况!$A$3:$C$28,2,FALSE),H480&lt;=VLOOKUP(O480,受限情况!$A$3:$C$28,3,FALSE)),0))=TRUE,"错误","正确")</f>
        <v>正确</v>
      </c>
      <c r="S480" s="123" t="str">
        <f>IF((IF(ISERROR(VLOOKUP(J480,注销!I:I,1,FALSE)),0,1)+IF(ISERROR(VLOOKUP(J480,注销!J:J,1,FALSE)),0,1))&gt;0,"注销","没有")</f>
        <v>注销</v>
      </c>
      <c r="T480" s="123" t="str">
        <f>IF((IF(ISERROR(VLOOKUP(J480,注销!I:I,1,FALSE)),0,1)+IF(ISERROR(VLOOKUP(J480,注销!J:J,1,FALSE)),0,1))&gt;0,"注销","没有")</f>
        <v>注销</v>
      </c>
      <c r="U480" s="10" t="str">
        <f>IF(IF(ISERROR(VLOOKUP(J480,J$1:J479,1,FALSE)),0,1)+IF(ISERROR(VLOOKUP(J480,K$1:K479,1,FALSE)),0,1),"已有","没有")</f>
        <v>已有</v>
      </c>
      <c r="W480" s="9"/>
      <c r="X480" s="9"/>
      <c r="Y480" s="9"/>
    </row>
    <row r="481" spans="1:25" s="7" customFormat="1">
      <c r="A481" s="126">
        <v>478</v>
      </c>
      <c r="B481" s="126" t="s">
        <v>1324</v>
      </c>
      <c r="C481" s="56" t="s">
        <v>548</v>
      </c>
      <c r="D481" s="42" t="s">
        <v>479</v>
      </c>
      <c r="E481" s="126">
        <v>6</v>
      </c>
      <c r="F481" s="68">
        <v>41532</v>
      </c>
      <c r="G481" s="16" t="s">
        <v>786</v>
      </c>
      <c r="H481" s="68">
        <v>41530</v>
      </c>
      <c r="I481" s="126"/>
      <c r="J481" s="137" t="str">
        <f t="shared" si="48"/>
        <v>天津天津-黄山-海口</v>
      </c>
      <c r="K481" s="124" t="str">
        <f t="shared" si="49"/>
        <v>天津海口-黄山-天津</v>
      </c>
      <c r="L481" s="167" t="str">
        <f t="shared" si="50"/>
        <v>天津</v>
      </c>
      <c r="M481" s="167" t="str">
        <f t="shared" si="51"/>
        <v>黄山</v>
      </c>
      <c r="N481" s="167" t="str">
        <f t="shared" si="52"/>
        <v>海口</v>
      </c>
      <c r="O481" s="167" t="str">
        <f t="shared" si="53"/>
        <v/>
      </c>
      <c r="P481" s="167" t="str">
        <f>IF(ISERROR(OR(IFERROR(VLOOKUP(B481,受限情况!$G$3:$G$30,1,FALSE),0),IFERROR(VLOOKUP(L481,受限情况!$A$3:$A$28,1,FALSE),0),IFERROR(VLOOKUP(M481,受限情况!$A$3:$A$28,1,FALSE),0),IFERROR(VLOOKUP(N481,受限情况!$A$3:$A$28,1,FALSE),0),IFERROR(VLOOKUP(O481,受限情况!$A$3:$A$28,1,FALSE),0))),"受限","不限")</f>
        <v>不限</v>
      </c>
      <c r="Q481" s="122" t="str">
        <f>IFERROR(IF(AND(H481&gt;=VLOOKUP(B481,受限情况!$G$3:$I$28,2,FALSE),H481&lt;=VLOOKUP(B481,受限情况!$G$3:$I$28,3,FALSE))=TRUE,"错误","正确"),"正确")</f>
        <v>正确</v>
      </c>
      <c r="R481" s="124" t="str">
        <f>IF(OR(IFERROR(AND(H481&gt;=VLOOKUP(L481,受限情况!$A$3:$C$28,2,FALSE),H481&lt;=VLOOKUP(L481,受限情况!$A$3:$C$28,3,FALSE)),0),IFERROR(AND(H481&gt;=VLOOKUP(M481,受限情况!$A$3:$C$28,2,FALSE),H481&lt;=VLOOKUP(M481,受限情况!$A$3:$C$28,3,FALSE)),0),IFERROR(AND(H481&gt;=VLOOKUP(N481,受限情况!$A$3:$C$28,2,FALSE),H481&lt;=VLOOKUP(N481,受限情况!$A$3:$C$28,3,FALSE)),0),IFERROR(AND(H481&gt;=VLOOKUP(O481,受限情况!$A$3:$C$28,2,FALSE),H481&lt;=VLOOKUP(O481,受限情况!$A$3:$C$28,3,FALSE)),0))=TRUE,"错误","正确")</f>
        <v>正确</v>
      </c>
      <c r="S481" s="123" t="str">
        <f>IF((IF(ISERROR(VLOOKUP(J481,注销!I:I,1,FALSE)),0,1)+IF(ISERROR(VLOOKUP(J481,注销!J:J,1,FALSE)),0,1))&gt;0,"注销","没有")</f>
        <v>注销</v>
      </c>
      <c r="T481" s="123" t="str">
        <f>IF((IF(ISERROR(VLOOKUP(J481,注销!I:I,1,FALSE)),0,1)+IF(ISERROR(VLOOKUP(J481,注销!J:J,1,FALSE)),0,1))&gt;0,"注销","没有")</f>
        <v>注销</v>
      </c>
      <c r="U481" s="10" t="str">
        <f>IF(IF(ISERROR(VLOOKUP(J481,J$1:J480,1,FALSE)),0,1)+IF(ISERROR(VLOOKUP(J481,K$1:K480,1,FALSE)),0,1),"已有","没有")</f>
        <v>没有</v>
      </c>
      <c r="W481" s="9"/>
      <c r="X481" s="9"/>
      <c r="Y481" s="9"/>
    </row>
    <row r="482" spans="1:25" s="7" customFormat="1">
      <c r="A482" s="126">
        <v>479</v>
      </c>
      <c r="B482" s="126" t="s">
        <v>1324</v>
      </c>
      <c r="C482" s="56" t="s">
        <v>549</v>
      </c>
      <c r="D482" s="42" t="s">
        <v>479</v>
      </c>
      <c r="E482" s="126">
        <v>6</v>
      </c>
      <c r="F482" s="68">
        <v>41536</v>
      </c>
      <c r="G482" s="16" t="s">
        <v>787</v>
      </c>
      <c r="H482" s="68">
        <v>41533</v>
      </c>
      <c r="I482" s="126"/>
      <c r="J482" s="137" t="str">
        <f t="shared" si="48"/>
        <v>天津天津-长沙-遵义</v>
      </c>
      <c r="K482" s="124" t="str">
        <f t="shared" si="49"/>
        <v>天津遵义-长沙-天津</v>
      </c>
      <c r="L482" s="167" t="str">
        <f t="shared" si="50"/>
        <v>天津</v>
      </c>
      <c r="M482" s="167" t="str">
        <f t="shared" si="51"/>
        <v>长沙</v>
      </c>
      <c r="N482" s="167" t="str">
        <f t="shared" si="52"/>
        <v>遵义</v>
      </c>
      <c r="O482" s="167" t="str">
        <f t="shared" si="53"/>
        <v/>
      </c>
      <c r="P482" s="167" t="str">
        <f>IF(ISERROR(OR(IFERROR(VLOOKUP(B482,受限情况!$G$3:$G$30,1,FALSE),0),IFERROR(VLOOKUP(L482,受限情况!$A$3:$A$28,1,FALSE),0),IFERROR(VLOOKUP(M482,受限情况!$A$3:$A$28,1,FALSE),0),IFERROR(VLOOKUP(N482,受限情况!$A$3:$A$28,1,FALSE),0),IFERROR(VLOOKUP(O482,受限情况!$A$3:$A$28,1,FALSE),0))),"受限","不限")</f>
        <v>不限</v>
      </c>
      <c r="Q482" s="122" t="str">
        <f>IFERROR(IF(AND(H482&gt;=VLOOKUP(B482,受限情况!$G$3:$I$28,2,FALSE),H482&lt;=VLOOKUP(B482,受限情况!$G$3:$I$28,3,FALSE))=TRUE,"错误","正确"),"正确")</f>
        <v>正确</v>
      </c>
      <c r="R482" s="124" t="str">
        <f>IF(OR(IFERROR(AND(H482&gt;=VLOOKUP(L482,受限情况!$A$3:$C$28,2,FALSE),H482&lt;=VLOOKUP(L482,受限情况!$A$3:$C$28,3,FALSE)),0),IFERROR(AND(H482&gt;=VLOOKUP(M482,受限情况!$A$3:$C$28,2,FALSE),H482&lt;=VLOOKUP(M482,受限情况!$A$3:$C$28,3,FALSE)),0),IFERROR(AND(H482&gt;=VLOOKUP(N482,受限情况!$A$3:$C$28,2,FALSE),H482&lt;=VLOOKUP(N482,受限情况!$A$3:$C$28,3,FALSE)),0),IFERROR(AND(H482&gt;=VLOOKUP(O482,受限情况!$A$3:$C$28,2,FALSE),H482&lt;=VLOOKUP(O482,受限情况!$A$3:$C$28,3,FALSE)),0))=TRUE,"错误","正确")</f>
        <v>正确</v>
      </c>
      <c r="S482" s="123" t="str">
        <f>IF((IF(ISERROR(VLOOKUP(J482,注销!I:I,1,FALSE)),0,1)+IF(ISERROR(VLOOKUP(J482,注销!J:J,1,FALSE)),0,1))&gt;0,"注销","没有")</f>
        <v>没有</v>
      </c>
      <c r="T482" s="123" t="str">
        <f>IF((IF(ISERROR(VLOOKUP(J482,注销!I:I,1,FALSE)),0,1)+IF(ISERROR(VLOOKUP(J482,注销!J:J,1,FALSE)),0,1))&gt;0,"注销","没有")</f>
        <v>没有</v>
      </c>
      <c r="U482" s="10" t="str">
        <f>IF(IF(ISERROR(VLOOKUP(J482,J$1:J481,1,FALSE)),0,1)+IF(ISERROR(VLOOKUP(J482,K$1:K481,1,FALSE)),0,1),"已有","没有")</f>
        <v>没有</v>
      </c>
      <c r="W482" s="9"/>
      <c r="X482" s="9"/>
      <c r="Y482" s="9"/>
    </row>
    <row r="483" spans="1:25" s="7" customFormat="1">
      <c r="A483" s="126">
        <v>480</v>
      </c>
      <c r="B483" s="126" t="s">
        <v>481</v>
      </c>
      <c r="C483" s="56" t="s">
        <v>550</v>
      </c>
      <c r="D483" s="42" t="s">
        <v>479</v>
      </c>
      <c r="E483" s="126">
        <v>14</v>
      </c>
      <c r="F483" s="68">
        <v>41574</v>
      </c>
      <c r="G483" s="16" t="s">
        <v>788</v>
      </c>
      <c r="H483" s="68">
        <v>41568</v>
      </c>
      <c r="I483" s="126" t="s">
        <v>552</v>
      </c>
      <c r="J483" s="137" t="str">
        <f t="shared" si="48"/>
        <v>国航天津-杭州-三亚</v>
      </c>
      <c r="K483" s="124" t="str">
        <f t="shared" si="49"/>
        <v>国航三亚-杭州-天津</v>
      </c>
      <c r="L483" s="167" t="str">
        <f t="shared" si="50"/>
        <v>天津</v>
      </c>
      <c r="M483" s="167" t="str">
        <f t="shared" si="51"/>
        <v>杭州</v>
      </c>
      <c r="N483" s="167" t="str">
        <f t="shared" si="52"/>
        <v>三亚</v>
      </c>
      <c r="O483" s="167" t="str">
        <f t="shared" si="53"/>
        <v/>
      </c>
      <c r="P483" s="167" t="str">
        <f>IF(ISERROR(OR(IFERROR(VLOOKUP(B483,受限情况!$G$3:$G$30,1,FALSE),0),IFERROR(VLOOKUP(L483,受限情况!$A$3:$A$28,1,FALSE),0),IFERROR(VLOOKUP(M483,受限情况!$A$3:$A$28,1,FALSE),0),IFERROR(VLOOKUP(N483,受限情况!$A$3:$A$28,1,FALSE),0),IFERROR(VLOOKUP(O483,受限情况!$A$3:$A$28,1,FALSE),0))),"受限","不限")</f>
        <v>不限</v>
      </c>
      <c r="Q483" s="122" t="str">
        <f>IFERROR(IF(AND(H483&gt;=VLOOKUP(B483,受限情况!$G$3:$I$28,2,FALSE),H483&lt;=VLOOKUP(B483,受限情况!$G$3:$I$28,3,FALSE))=TRUE,"错误","正确"),"正确")</f>
        <v>正确</v>
      </c>
      <c r="R483" s="124" t="str">
        <f>IF(OR(IFERROR(AND(H483&gt;=VLOOKUP(L483,受限情况!$A$3:$C$28,2,FALSE),H483&lt;=VLOOKUP(L483,受限情况!$A$3:$C$28,3,FALSE)),0),IFERROR(AND(H483&gt;=VLOOKUP(M483,受限情况!$A$3:$C$28,2,FALSE),H483&lt;=VLOOKUP(M483,受限情况!$A$3:$C$28,3,FALSE)),0),IFERROR(AND(H483&gt;=VLOOKUP(N483,受限情况!$A$3:$C$28,2,FALSE),H483&lt;=VLOOKUP(N483,受限情况!$A$3:$C$28,3,FALSE)),0),IFERROR(AND(H483&gt;=VLOOKUP(O483,受限情况!$A$3:$C$28,2,FALSE),H483&lt;=VLOOKUP(O483,受限情况!$A$3:$C$28,3,FALSE)),0))=TRUE,"错误","正确")</f>
        <v>正确</v>
      </c>
      <c r="S483" s="123" t="str">
        <f>IF((IF(ISERROR(VLOOKUP(J483,注销!I:I,1,FALSE)),0,1)+IF(ISERROR(VLOOKUP(J483,注销!J:J,1,FALSE)),0,1))&gt;0,"注销","没有")</f>
        <v>注销</v>
      </c>
      <c r="T483" s="123" t="str">
        <f>IF((IF(ISERROR(VLOOKUP(J483,注销!I:I,1,FALSE)),0,1)+IF(ISERROR(VLOOKUP(J483,注销!J:J,1,FALSE)),0,1))&gt;0,"注销","没有")</f>
        <v>注销</v>
      </c>
      <c r="U483" s="10" t="str">
        <f>IF(IF(ISERROR(VLOOKUP(J483,J$1:J482,1,FALSE)),0,1)+IF(ISERROR(VLOOKUP(J483,K$1:K482,1,FALSE)),0,1),"已有","没有")</f>
        <v>没有</v>
      </c>
      <c r="W483" s="9"/>
      <c r="X483" s="9"/>
      <c r="Y483" s="9"/>
    </row>
    <row r="484" spans="1:25" s="7" customFormat="1">
      <c r="A484" s="126">
        <v>481</v>
      </c>
      <c r="B484" s="126" t="s">
        <v>481</v>
      </c>
      <c r="C484" s="56" t="s">
        <v>553</v>
      </c>
      <c r="D484" s="42" t="s">
        <v>479</v>
      </c>
      <c r="E484" s="126">
        <v>10</v>
      </c>
      <c r="F484" s="68">
        <v>41609</v>
      </c>
      <c r="G484" s="16" t="s">
        <v>788</v>
      </c>
      <c r="H484" s="68">
        <v>41568</v>
      </c>
      <c r="I484" s="126"/>
      <c r="J484" s="137" t="str">
        <f t="shared" si="48"/>
        <v>国航大同-天津</v>
      </c>
      <c r="K484" s="124" t="str">
        <f t="shared" si="49"/>
        <v>国航天津-大同</v>
      </c>
      <c r="L484" s="167" t="str">
        <f t="shared" si="50"/>
        <v>大同</v>
      </c>
      <c r="M484" s="167" t="str">
        <f t="shared" si="51"/>
        <v>天津</v>
      </c>
      <c r="N484" s="167" t="str">
        <f t="shared" si="52"/>
        <v/>
      </c>
      <c r="O484" s="167" t="str">
        <f t="shared" si="53"/>
        <v/>
      </c>
      <c r="P484" s="167" t="str">
        <f>IF(ISERROR(OR(IFERROR(VLOOKUP(B484,受限情况!$G$3:$G$30,1,FALSE),0),IFERROR(VLOOKUP(L484,受限情况!$A$3:$A$28,1,FALSE),0),IFERROR(VLOOKUP(M484,受限情况!$A$3:$A$28,1,FALSE),0),IFERROR(VLOOKUP(N484,受限情况!$A$3:$A$28,1,FALSE),0),IFERROR(VLOOKUP(O484,受限情况!$A$3:$A$28,1,FALSE),0))),"受限","不限")</f>
        <v>不限</v>
      </c>
      <c r="Q484" s="122" t="str">
        <f>IFERROR(IF(AND(H484&gt;=VLOOKUP(B484,受限情况!$G$3:$I$28,2,FALSE),H484&lt;=VLOOKUP(B484,受限情况!$G$3:$I$28,3,FALSE))=TRUE,"错误","正确"),"正确")</f>
        <v>正确</v>
      </c>
      <c r="R484" s="124" t="str">
        <f>IF(OR(IFERROR(AND(H484&gt;=VLOOKUP(L484,受限情况!$A$3:$C$28,2,FALSE),H484&lt;=VLOOKUP(L484,受限情况!$A$3:$C$28,3,FALSE)),0),IFERROR(AND(H484&gt;=VLOOKUP(M484,受限情况!$A$3:$C$28,2,FALSE),H484&lt;=VLOOKUP(M484,受限情况!$A$3:$C$28,3,FALSE)),0),IFERROR(AND(H484&gt;=VLOOKUP(N484,受限情况!$A$3:$C$28,2,FALSE),H484&lt;=VLOOKUP(N484,受限情况!$A$3:$C$28,3,FALSE)),0),IFERROR(AND(H484&gt;=VLOOKUP(O484,受限情况!$A$3:$C$28,2,FALSE),H484&lt;=VLOOKUP(O484,受限情况!$A$3:$C$28,3,FALSE)),0))=TRUE,"错误","正确")</f>
        <v>正确</v>
      </c>
      <c r="S484" s="123" t="str">
        <f>IF((IF(ISERROR(VLOOKUP(J484,注销!I:I,1,FALSE)),0,1)+IF(ISERROR(VLOOKUP(J484,注销!J:J,1,FALSE)),0,1))&gt;0,"注销","没有")</f>
        <v>没有</v>
      </c>
      <c r="T484" s="123" t="str">
        <f>IF((IF(ISERROR(VLOOKUP(J484,注销!I:I,1,FALSE)),0,1)+IF(ISERROR(VLOOKUP(J484,注销!J:J,1,FALSE)),0,1))&gt;0,"注销","没有")</f>
        <v>没有</v>
      </c>
      <c r="U484" s="10" t="str">
        <f>IF(IF(ISERROR(VLOOKUP(J484,J$1:J483,1,FALSE)),0,1)+IF(ISERROR(VLOOKUP(J484,K$1:K483,1,FALSE)),0,1),"已有","没有")</f>
        <v>没有</v>
      </c>
      <c r="W484" s="9"/>
      <c r="X484" s="9"/>
      <c r="Y484" s="9"/>
    </row>
    <row r="485" spans="1:25" s="7" customFormat="1">
      <c r="A485" s="126">
        <v>482</v>
      </c>
      <c r="B485" s="126" t="s">
        <v>481</v>
      </c>
      <c r="C485" s="56" t="s">
        <v>554</v>
      </c>
      <c r="D485" s="42" t="s">
        <v>479</v>
      </c>
      <c r="E485" s="126">
        <v>14</v>
      </c>
      <c r="F485" s="68">
        <v>41574</v>
      </c>
      <c r="G485" s="16" t="s">
        <v>788</v>
      </c>
      <c r="H485" s="68">
        <v>41568</v>
      </c>
      <c r="I485" s="126"/>
      <c r="J485" s="137" t="str">
        <f t="shared" si="48"/>
        <v>国航呼和浩特-长沙-海口</v>
      </c>
      <c r="K485" s="124" t="str">
        <f t="shared" si="49"/>
        <v>国航海口-长沙-呼和浩特</v>
      </c>
      <c r="L485" s="167" t="str">
        <f t="shared" si="50"/>
        <v>呼和浩特</v>
      </c>
      <c r="M485" s="167" t="str">
        <f t="shared" si="51"/>
        <v>长沙</v>
      </c>
      <c r="N485" s="167" t="str">
        <f t="shared" si="52"/>
        <v>海口</v>
      </c>
      <c r="O485" s="167" t="str">
        <f t="shared" si="53"/>
        <v/>
      </c>
      <c r="P485" s="167" t="str">
        <f>IF(ISERROR(OR(IFERROR(VLOOKUP(B485,受限情况!$G$3:$G$30,1,FALSE),0),IFERROR(VLOOKUP(L485,受限情况!$A$3:$A$28,1,FALSE),0),IFERROR(VLOOKUP(M485,受限情况!$A$3:$A$28,1,FALSE),0),IFERROR(VLOOKUP(N485,受限情况!$A$3:$A$28,1,FALSE),0),IFERROR(VLOOKUP(O485,受限情况!$A$3:$A$28,1,FALSE),0))),"受限","不限")</f>
        <v>不限</v>
      </c>
      <c r="Q485" s="122" t="str">
        <f>IFERROR(IF(AND(H485&gt;=VLOOKUP(B485,受限情况!$G$3:$I$28,2,FALSE),H485&lt;=VLOOKUP(B485,受限情况!$G$3:$I$28,3,FALSE))=TRUE,"错误","正确"),"正确")</f>
        <v>正确</v>
      </c>
      <c r="R485" s="124" t="str">
        <f>IF(OR(IFERROR(AND(H485&gt;=VLOOKUP(L485,受限情况!$A$3:$C$28,2,FALSE),H485&lt;=VLOOKUP(L485,受限情况!$A$3:$C$28,3,FALSE)),0),IFERROR(AND(H485&gt;=VLOOKUP(M485,受限情况!$A$3:$C$28,2,FALSE),H485&lt;=VLOOKUP(M485,受限情况!$A$3:$C$28,3,FALSE)),0),IFERROR(AND(H485&gt;=VLOOKUP(N485,受限情况!$A$3:$C$28,2,FALSE),H485&lt;=VLOOKUP(N485,受限情况!$A$3:$C$28,3,FALSE)),0),IFERROR(AND(H485&gt;=VLOOKUP(O485,受限情况!$A$3:$C$28,2,FALSE),H485&lt;=VLOOKUP(O485,受限情况!$A$3:$C$28,3,FALSE)),0))=TRUE,"错误","正确")</f>
        <v>正确</v>
      </c>
      <c r="S485" s="123" t="str">
        <f>IF((IF(ISERROR(VLOOKUP(J485,注销!I:I,1,FALSE)),0,1)+IF(ISERROR(VLOOKUP(J485,注销!J:J,1,FALSE)),0,1))&gt;0,"注销","没有")</f>
        <v>没有</v>
      </c>
      <c r="T485" s="123" t="str">
        <f>IF((IF(ISERROR(VLOOKUP(J485,注销!I:I,1,FALSE)),0,1)+IF(ISERROR(VLOOKUP(J485,注销!J:J,1,FALSE)),0,1))&gt;0,"注销","没有")</f>
        <v>没有</v>
      </c>
      <c r="U485" s="10" t="str">
        <f>IF(IF(ISERROR(VLOOKUP(J485,J$1:J484,1,FALSE)),0,1)+IF(ISERROR(VLOOKUP(J485,K$1:K484,1,FALSE)),0,1),"已有","没有")</f>
        <v>没有</v>
      </c>
      <c r="W485" s="9"/>
      <c r="X485" s="9"/>
      <c r="Y485" s="9"/>
    </row>
    <row r="486" spans="1:25" s="7" customFormat="1">
      <c r="A486" s="126">
        <v>483</v>
      </c>
      <c r="B486" s="126" t="s">
        <v>481</v>
      </c>
      <c r="C486" s="56" t="s">
        <v>555</v>
      </c>
      <c r="D486" s="42" t="s">
        <v>479</v>
      </c>
      <c r="E486" s="126">
        <v>6</v>
      </c>
      <c r="F486" s="68">
        <v>41574</v>
      </c>
      <c r="G486" s="16" t="s">
        <v>788</v>
      </c>
      <c r="H486" s="68">
        <v>41568</v>
      </c>
      <c r="I486" s="126"/>
      <c r="J486" s="137" t="str">
        <f t="shared" si="48"/>
        <v>国航呼和浩特-满洲里</v>
      </c>
      <c r="K486" s="124" t="str">
        <f t="shared" si="49"/>
        <v>国航满洲里-呼和浩特</v>
      </c>
      <c r="L486" s="167" t="str">
        <f t="shared" si="50"/>
        <v>呼和浩特</v>
      </c>
      <c r="M486" s="167" t="str">
        <f t="shared" si="51"/>
        <v>满洲里</v>
      </c>
      <c r="N486" s="167" t="str">
        <f t="shared" si="52"/>
        <v/>
      </c>
      <c r="O486" s="167" t="str">
        <f t="shared" si="53"/>
        <v/>
      </c>
      <c r="P486" s="167" t="str">
        <f>IF(ISERROR(OR(IFERROR(VLOOKUP(B486,受限情况!$G$3:$G$30,1,FALSE),0),IFERROR(VLOOKUP(L486,受限情况!$A$3:$A$28,1,FALSE),0),IFERROR(VLOOKUP(M486,受限情况!$A$3:$A$28,1,FALSE),0),IFERROR(VLOOKUP(N486,受限情况!$A$3:$A$28,1,FALSE),0),IFERROR(VLOOKUP(O486,受限情况!$A$3:$A$28,1,FALSE),0))),"受限","不限")</f>
        <v>不限</v>
      </c>
      <c r="Q486" s="122" t="str">
        <f>IFERROR(IF(AND(H486&gt;=VLOOKUP(B486,受限情况!$G$3:$I$28,2,FALSE),H486&lt;=VLOOKUP(B486,受限情况!$G$3:$I$28,3,FALSE))=TRUE,"错误","正确"),"正确")</f>
        <v>正确</v>
      </c>
      <c r="R486" s="124" t="str">
        <f>IF(OR(IFERROR(AND(H486&gt;=VLOOKUP(L486,受限情况!$A$3:$C$28,2,FALSE),H486&lt;=VLOOKUP(L486,受限情况!$A$3:$C$28,3,FALSE)),0),IFERROR(AND(H486&gt;=VLOOKUP(M486,受限情况!$A$3:$C$28,2,FALSE),H486&lt;=VLOOKUP(M486,受限情况!$A$3:$C$28,3,FALSE)),0),IFERROR(AND(H486&gt;=VLOOKUP(N486,受限情况!$A$3:$C$28,2,FALSE),H486&lt;=VLOOKUP(N486,受限情况!$A$3:$C$28,3,FALSE)),0),IFERROR(AND(H486&gt;=VLOOKUP(O486,受限情况!$A$3:$C$28,2,FALSE),H486&lt;=VLOOKUP(O486,受限情况!$A$3:$C$28,3,FALSE)),0))=TRUE,"错误","正确")</f>
        <v>正确</v>
      </c>
      <c r="S486" s="123" t="str">
        <f>IF((IF(ISERROR(VLOOKUP(J486,注销!I:I,1,FALSE)),0,1)+IF(ISERROR(VLOOKUP(J486,注销!J:J,1,FALSE)),0,1))&gt;0,"注销","没有")</f>
        <v>没有</v>
      </c>
      <c r="T486" s="123" t="str">
        <f>IF((IF(ISERROR(VLOOKUP(J486,注销!I:I,1,FALSE)),0,1)+IF(ISERROR(VLOOKUP(J486,注销!J:J,1,FALSE)),0,1))&gt;0,"注销","没有")</f>
        <v>没有</v>
      </c>
      <c r="U486" s="10" t="str">
        <f>IF(IF(ISERROR(VLOOKUP(J486,J$1:J485,1,FALSE)),0,1)+IF(ISERROR(VLOOKUP(J486,K$1:K485,1,FALSE)),0,1),"已有","没有")</f>
        <v>已有</v>
      </c>
      <c r="W486" s="9"/>
      <c r="X486" s="9"/>
      <c r="Y486" s="9"/>
    </row>
    <row r="487" spans="1:25" s="7" customFormat="1">
      <c r="A487" s="126">
        <v>484</v>
      </c>
      <c r="B487" s="126" t="s">
        <v>482</v>
      </c>
      <c r="C487" s="56" t="s">
        <v>556</v>
      </c>
      <c r="D487" s="42" t="s">
        <v>479</v>
      </c>
      <c r="E487" s="126">
        <v>14</v>
      </c>
      <c r="F487" s="68">
        <v>41574</v>
      </c>
      <c r="G487" s="16" t="s">
        <v>789</v>
      </c>
      <c r="H487" s="68">
        <v>41568</v>
      </c>
      <c r="I487" s="126"/>
      <c r="J487" s="137" t="str">
        <f t="shared" si="48"/>
        <v>东航太原-重庆</v>
      </c>
      <c r="K487" s="124" t="str">
        <f t="shared" si="49"/>
        <v>东航重庆-太原</v>
      </c>
      <c r="L487" s="167" t="str">
        <f t="shared" si="50"/>
        <v>太原</v>
      </c>
      <c r="M487" s="167" t="str">
        <f t="shared" si="51"/>
        <v>重庆</v>
      </c>
      <c r="N487" s="167" t="str">
        <f t="shared" si="52"/>
        <v/>
      </c>
      <c r="O487" s="167" t="str">
        <f t="shared" si="53"/>
        <v/>
      </c>
      <c r="P487" s="167" t="str">
        <f>IF(ISERROR(OR(IFERROR(VLOOKUP(B487,受限情况!$G$3:$G$30,1,FALSE),0),IFERROR(VLOOKUP(L487,受限情况!$A$3:$A$28,1,FALSE),0),IFERROR(VLOOKUP(M487,受限情况!$A$3:$A$28,1,FALSE),0),IFERROR(VLOOKUP(N487,受限情况!$A$3:$A$28,1,FALSE),0),IFERROR(VLOOKUP(O487,受限情况!$A$3:$A$28,1,FALSE),0))),"受限","不限")</f>
        <v>不限</v>
      </c>
      <c r="Q487" s="122" t="str">
        <f>IFERROR(IF(AND(H487&gt;=VLOOKUP(B487,受限情况!$G$3:$I$28,2,FALSE),H487&lt;=VLOOKUP(B487,受限情况!$G$3:$I$28,3,FALSE))=TRUE,"错误","正确"),"正确")</f>
        <v>正确</v>
      </c>
      <c r="R487" s="124" t="str">
        <f>IF(OR(IFERROR(AND(H487&gt;=VLOOKUP(L487,受限情况!$A$3:$C$28,2,FALSE),H487&lt;=VLOOKUP(L487,受限情况!$A$3:$C$28,3,FALSE)),0),IFERROR(AND(H487&gt;=VLOOKUP(M487,受限情况!$A$3:$C$28,2,FALSE),H487&lt;=VLOOKUP(M487,受限情况!$A$3:$C$28,3,FALSE)),0),IFERROR(AND(H487&gt;=VLOOKUP(N487,受限情况!$A$3:$C$28,2,FALSE),H487&lt;=VLOOKUP(N487,受限情况!$A$3:$C$28,3,FALSE)),0),IFERROR(AND(H487&gt;=VLOOKUP(O487,受限情况!$A$3:$C$28,2,FALSE),H487&lt;=VLOOKUP(O487,受限情况!$A$3:$C$28,3,FALSE)),0))=TRUE,"错误","正确")</f>
        <v>正确</v>
      </c>
      <c r="S487" s="123" t="str">
        <f>IF((IF(ISERROR(VLOOKUP(J487,注销!I:I,1,FALSE)),0,1)+IF(ISERROR(VLOOKUP(J487,注销!J:J,1,FALSE)),0,1))&gt;0,"注销","没有")</f>
        <v>没有</v>
      </c>
      <c r="T487" s="123" t="str">
        <f>IF((IF(ISERROR(VLOOKUP(J487,注销!I:I,1,FALSE)),0,1)+IF(ISERROR(VLOOKUP(J487,注销!J:J,1,FALSE)),0,1))&gt;0,"注销","没有")</f>
        <v>没有</v>
      </c>
      <c r="U487" s="10" t="str">
        <f>IF(IF(ISERROR(VLOOKUP(J487,J$1:J486,1,FALSE)),0,1)+IF(ISERROR(VLOOKUP(J487,K$1:K486,1,FALSE)),0,1),"已有","没有")</f>
        <v>没有</v>
      </c>
      <c r="W487" s="9"/>
      <c r="X487" s="9"/>
      <c r="Y487" s="9"/>
    </row>
    <row r="488" spans="1:25" s="7" customFormat="1">
      <c r="A488" s="126">
        <v>485</v>
      </c>
      <c r="B488" s="126" t="s">
        <v>482</v>
      </c>
      <c r="C488" s="56" t="s">
        <v>557</v>
      </c>
      <c r="D488" s="42" t="s">
        <v>479</v>
      </c>
      <c r="E488" s="126">
        <v>14</v>
      </c>
      <c r="F488" s="68">
        <v>41593</v>
      </c>
      <c r="G488" s="16" t="s">
        <v>789</v>
      </c>
      <c r="H488" s="68">
        <v>41568</v>
      </c>
      <c r="I488" s="126"/>
      <c r="J488" s="137" t="str">
        <f t="shared" si="48"/>
        <v>东航太原-合肥-三亚</v>
      </c>
      <c r="K488" s="124" t="str">
        <f t="shared" si="49"/>
        <v>东航三亚-合肥-太原</v>
      </c>
      <c r="L488" s="167" t="str">
        <f t="shared" si="50"/>
        <v>太原</v>
      </c>
      <c r="M488" s="167" t="str">
        <f t="shared" si="51"/>
        <v>合肥</v>
      </c>
      <c r="N488" s="167" t="str">
        <f t="shared" si="52"/>
        <v>三亚</v>
      </c>
      <c r="O488" s="167" t="str">
        <f t="shared" si="53"/>
        <v/>
      </c>
      <c r="P488" s="167" t="str">
        <f>IF(ISERROR(OR(IFERROR(VLOOKUP(B488,受限情况!$G$3:$G$30,1,FALSE),0),IFERROR(VLOOKUP(L488,受限情况!$A$3:$A$28,1,FALSE),0),IFERROR(VLOOKUP(M488,受限情况!$A$3:$A$28,1,FALSE),0),IFERROR(VLOOKUP(N488,受限情况!$A$3:$A$28,1,FALSE),0),IFERROR(VLOOKUP(O488,受限情况!$A$3:$A$28,1,FALSE),0))),"受限","不限")</f>
        <v>不限</v>
      </c>
      <c r="Q488" s="122" t="str">
        <f>IFERROR(IF(AND(H488&gt;=VLOOKUP(B488,受限情况!$G$3:$I$28,2,FALSE),H488&lt;=VLOOKUP(B488,受限情况!$G$3:$I$28,3,FALSE))=TRUE,"错误","正确"),"正确")</f>
        <v>正确</v>
      </c>
      <c r="R488" s="124" t="str">
        <f>IF(OR(IFERROR(AND(H488&gt;=VLOOKUP(L488,受限情况!$A$3:$C$28,2,FALSE),H488&lt;=VLOOKUP(L488,受限情况!$A$3:$C$28,3,FALSE)),0),IFERROR(AND(H488&gt;=VLOOKUP(M488,受限情况!$A$3:$C$28,2,FALSE),H488&lt;=VLOOKUP(M488,受限情况!$A$3:$C$28,3,FALSE)),0),IFERROR(AND(H488&gt;=VLOOKUP(N488,受限情况!$A$3:$C$28,2,FALSE),H488&lt;=VLOOKUP(N488,受限情况!$A$3:$C$28,3,FALSE)),0),IFERROR(AND(H488&gt;=VLOOKUP(O488,受限情况!$A$3:$C$28,2,FALSE),H488&lt;=VLOOKUP(O488,受限情况!$A$3:$C$28,3,FALSE)),0))=TRUE,"错误","正确")</f>
        <v>正确</v>
      </c>
      <c r="S488" s="123" t="str">
        <f>IF((IF(ISERROR(VLOOKUP(J488,注销!I:I,1,FALSE)),0,1)+IF(ISERROR(VLOOKUP(J488,注销!J:J,1,FALSE)),0,1))&gt;0,"注销","没有")</f>
        <v>注销</v>
      </c>
      <c r="T488" s="123" t="str">
        <f>IF((IF(ISERROR(VLOOKUP(J488,注销!I:I,1,FALSE)),0,1)+IF(ISERROR(VLOOKUP(J488,注销!J:J,1,FALSE)),0,1))&gt;0,"注销","没有")</f>
        <v>注销</v>
      </c>
      <c r="U488" s="10" t="str">
        <f>IF(IF(ISERROR(VLOOKUP(J488,J$1:J487,1,FALSE)),0,1)+IF(ISERROR(VLOOKUP(J488,K$1:K487,1,FALSE)),0,1),"已有","没有")</f>
        <v>没有</v>
      </c>
      <c r="W488" s="9"/>
      <c r="X488" s="9"/>
      <c r="Y488" s="9"/>
    </row>
    <row r="489" spans="1:25" s="7" customFormat="1">
      <c r="A489" s="126">
        <v>486</v>
      </c>
      <c r="B489" s="126" t="s">
        <v>482</v>
      </c>
      <c r="C489" s="56" t="s">
        <v>558</v>
      </c>
      <c r="D489" s="42" t="s">
        <v>479</v>
      </c>
      <c r="E489" s="126">
        <v>14</v>
      </c>
      <c r="F489" s="68">
        <v>41574</v>
      </c>
      <c r="G489" s="16" t="s">
        <v>789</v>
      </c>
      <c r="H489" s="68">
        <v>41568</v>
      </c>
      <c r="I489" s="126"/>
      <c r="J489" s="137" t="str">
        <f t="shared" si="48"/>
        <v>东航太原-温州-三亚</v>
      </c>
      <c r="K489" s="124" t="str">
        <f t="shared" si="49"/>
        <v>东航三亚-温州-太原</v>
      </c>
      <c r="L489" s="167" t="str">
        <f t="shared" si="50"/>
        <v>太原</v>
      </c>
      <c r="M489" s="167" t="str">
        <f t="shared" si="51"/>
        <v>温州</v>
      </c>
      <c r="N489" s="167" t="str">
        <f t="shared" si="52"/>
        <v>三亚</v>
      </c>
      <c r="O489" s="167" t="str">
        <f t="shared" si="53"/>
        <v/>
      </c>
      <c r="P489" s="167" t="str">
        <f>IF(ISERROR(OR(IFERROR(VLOOKUP(B489,受限情况!$G$3:$G$30,1,FALSE),0),IFERROR(VLOOKUP(L489,受限情况!$A$3:$A$28,1,FALSE),0),IFERROR(VLOOKUP(M489,受限情况!$A$3:$A$28,1,FALSE),0),IFERROR(VLOOKUP(N489,受限情况!$A$3:$A$28,1,FALSE),0),IFERROR(VLOOKUP(O489,受限情况!$A$3:$A$28,1,FALSE),0))),"受限","不限")</f>
        <v>不限</v>
      </c>
      <c r="Q489" s="122" t="str">
        <f>IFERROR(IF(AND(H489&gt;=VLOOKUP(B489,受限情况!$G$3:$I$28,2,FALSE),H489&lt;=VLOOKUP(B489,受限情况!$G$3:$I$28,3,FALSE))=TRUE,"错误","正确"),"正确")</f>
        <v>正确</v>
      </c>
      <c r="R489" s="124" t="str">
        <f>IF(OR(IFERROR(AND(H489&gt;=VLOOKUP(L489,受限情况!$A$3:$C$28,2,FALSE),H489&lt;=VLOOKUP(L489,受限情况!$A$3:$C$28,3,FALSE)),0),IFERROR(AND(H489&gt;=VLOOKUP(M489,受限情况!$A$3:$C$28,2,FALSE),H489&lt;=VLOOKUP(M489,受限情况!$A$3:$C$28,3,FALSE)),0),IFERROR(AND(H489&gt;=VLOOKUP(N489,受限情况!$A$3:$C$28,2,FALSE),H489&lt;=VLOOKUP(N489,受限情况!$A$3:$C$28,3,FALSE)),0),IFERROR(AND(H489&gt;=VLOOKUP(O489,受限情况!$A$3:$C$28,2,FALSE),H489&lt;=VLOOKUP(O489,受限情况!$A$3:$C$28,3,FALSE)),0))=TRUE,"错误","正确")</f>
        <v>正确</v>
      </c>
      <c r="S489" s="123" t="str">
        <f>IF((IF(ISERROR(VLOOKUP(J489,注销!I:I,1,FALSE)),0,1)+IF(ISERROR(VLOOKUP(J489,注销!J:J,1,FALSE)),0,1))&gt;0,"注销","没有")</f>
        <v>注销</v>
      </c>
      <c r="T489" s="123" t="str">
        <f>IF((IF(ISERROR(VLOOKUP(J489,注销!I:I,1,FALSE)),0,1)+IF(ISERROR(VLOOKUP(J489,注销!J:J,1,FALSE)),0,1))&gt;0,"注销","没有")</f>
        <v>注销</v>
      </c>
      <c r="U489" s="10" t="str">
        <f>IF(IF(ISERROR(VLOOKUP(J489,J$1:J488,1,FALSE)),0,1)+IF(ISERROR(VLOOKUP(J489,K$1:K488,1,FALSE)),0,1),"已有","没有")</f>
        <v>没有</v>
      </c>
      <c r="W489" s="9"/>
      <c r="X489" s="9"/>
      <c r="Y489" s="9"/>
    </row>
    <row r="490" spans="1:25" s="7" customFormat="1">
      <c r="A490" s="126">
        <v>487</v>
      </c>
      <c r="B490" s="126" t="s">
        <v>1324</v>
      </c>
      <c r="C490" s="56" t="s">
        <v>258</v>
      </c>
      <c r="D490" s="42" t="s">
        <v>479</v>
      </c>
      <c r="E490" s="126">
        <v>14</v>
      </c>
      <c r="F490" s="68">
        <v>41574</v>
      </c>
      <c r="G490" s="16" t="s">
        <v>790</v>
      </c>
      <c r="H490" s="68">
        <v>41568</v>
      </c>
      <c r="I490" s="126"/>
      <c r="J490" s="137" t="str">
        <f t="shared" si="48"/>
        <v>天津鄂尔多斯-石家庄-南昌</v>
      </c>
      <c r="K490" s="124" t="str">
        <f t="shared" si="49"/>
        <v>天津南昌-石家庄-鄂尔多斯</v>
      </c>
      <c r="L490" s="167" t="str">
        <f t="shared" si="50"/>
        <v>鄂尔多斯</v>
      </c>
      <c r="M490" s="167" t="str">
        <f t="shared" si="51"/>
        <v>石家庄</v>
      </c>
      <c r="N490" s="167" t="str">
        <f t="shared" si="52"/>
        <v>南昌</v>
      </c>
      <c r="O490" s="167" t="str">
        <f t="shared" si="53"/>
        <v/>
      </c>
      <c r="P490" s="167" t="str">
        <f>IF(ISERROR(OR(IFERROR(VLOOKUP(B490,受限情况!$G$3:$G$30,1,FALSE),0),IFERROR(VLOOKUP(L490,受限情况!$A$3:$A$28,1,FALSE),0),IFERROR(VLOOKUP(M490,受限情况!$A$3:$A$28,1,FALSE),0),IFERROR(VLOOKUP(N490,受限情况!$A$3:$A$28,1,FALSE),0),IFERROR(VLOOKUP(O490,受限情况!$A$3:$A$28,1,FALSE),0))),"受限","不限")</f>
        <v>不限</v>
      </c>
      <c r="Q490" s="122" t="str">
        <f>IFERROR(IF(AND(H490&gt;=VLOOKUP(B490,受限情况!$G$3:$I$28,2,FALSE),H490&lt;=VLOOKUP(B490,受限情况!$G$3:$I$28,3,FALSE))=TRUE,"错误","正确"),"正确")</f>
        <v>正确</v>
      </c>
      <c r="R490" s="124" t="str">
        <f>IF(OR(IFERROR(AND(H490&gt;=VLOOKUP(L490,受限情况!$A$3:$C$28,2,FALSE),H490&lt;=VLOOKUP(L490,受限情况!$A$3:$C$28,3,FALSE)),0),IFERROR(AND(H490&gt;=VLOOKUP(M490,受限情况!$A$3:$C$28,2,FALSE),H490&lt;=VLOOKUP(M490,受限情况!$A$3:$C$28,3,FALSE)),0),IFERROR(AND(H490&gt;=VLOOKUP(N490,受限情况!$A$3:$C$28,2,FALSE),H490&lt;=VLOOKUP(N490,受限情况!$A$3:$C$28,3,FALSE)),0),IFERROR(AND(H490&gt;=VLOOKUP(O490,受限情况!$A$3:$C$28,2,FALSE),H490&lt;=VLOOKUP(O490,受限情况!$A$3:$C$28,3,FALSE)),0))=TRUE,"错误","正确")</f>
        <v>正确</v>
      </c>
      <c r="S490" s="123" t="str">
        <f>IF((IF(ISERROR(VLOOKUP(J490,注销!I:I,1,FALSE)),0,1)+IF(ISERROR(VLOOKUP(J490,注销!J:J,1,FALSE)),0,1))&gt;0,"注销","没有")</f>
        <v>注销</v>
      </c>
      <c r="T490" s="123" t="str">
        <f>IF((IF(ISERROR(VLOOKUP(J490,注销!I:I,1,FALSE)),0,1)+IF(ISERROR(VLOOKUP(J490,注销!J:J,1,FALSE)),0,1))&gt;0,"注销","没有")</f>
        <v>注销</v>
      </c>
      <c r="U490" s="10" t="str">
        <f>IF(IF(ISERROR(VLOOKUP(J490,J$1:J489,1,FALSE)),0,1)+IF(ISERROR(VLOOKUP(J490,K$1:K489,1,FALSE)),0,1),"已有","没有")</f>
        <v>没有</v>
      </c>
      <c r="W490" s="9"/>
      <c r="X490" s="9"/>
      <c r="Y490" s="9"/>
    </row>
    <row r="491" spans="1:25" s="7" customFormat="1">
      <c r="A491" s="126">
        <v>488</v>
      </c>
      <c r="B491" s="126" t="s">
        <v>1324</v>
      </c>
      <c r="C491" s="56" t="s">
        <v>982</v>
      </c>
      <c r="D491" s="42" t="s">
        <v>479</v>
      </c>
      <c r="E491" s="126">
        <v>14</v>
      </c>
      <c r="F491" s="68">
        <v>41574</v>
      </c>
      <c r="G491" s="16" t="s">
        <v>790</v>
      </c>
      <c r="H491" s="68">
        <v>41568</v>
      </c>
      <c r="I491" s="126"/>
      <c r="J491" s="137" t="str">
        <f t="shared" si="48"/>
        <v>天津鄂尔多斯-石家庄-济南</v>
      </c>
      <c r="K491" s="124" t="str">
        <f t="shared" si="49"/>
        <v>天津济南-石家庄-鄂尔多斯</v>
      </c>
      <c r="L491" s="167" t="str">
        <f t="shared" si="50"/>
        <v>鄂尔多斯</v>
      </c>
      <c r="M491" s="167" t="str">
        <f t="shared" si="51"/>
        <v>石家庄</v>
      </c>
      <c r="N491" s="167" t="str">
        <f t="shared" si="52"/>
        <v>济南</v>
      </c>
      <c r="O491" s="167" t="str">
        <f t="shared" si="53"/>
        <v/>
      </c>
      <c r="P491" s="167" t="str">
        <f>IF(ISERROR(OR(IFERROR(VLOOKUP(B491,受限情况!$G$3:$G$30,1,FALSE),0),IFERROR(VLOOKUP(L491,受限情况!$A$3:$A$28,1,FALSE),0),IFERROR(VLOOKUP(M491,受限情况!$A$3:$A$28,1,FALSE),0),IFERROR(VLOOKUP(N491,受限情况!$A$3:$A$28,1,FALSE),0),IFERROR(VLOOKUP(O491,受限情况!$A$3:$A$28,1,FALSE),0))),"受限","不限")</f>
        <v>不限</v>
      </c>
      <c r="Q491" s="122" t="str">
        <f>IFERROR(IF(AND(H491&gt;=VLOOKUP(B491,受限情况!$G$3:$I$28,2,FALSE),H491&lt;=VLOOKUP(B491,受限情况!$G$3:$I$28,3,FALSE))=TRUE,"错误","正确"),"正确")</f>
        <v>正确</v>
      </c>
      <c r="R491" s="124" t="str">
        <f>IF(OR(IFERROR(AND(H491&gt;=VLOOKUP(L491,受限情况!$A$3:$C$28,2,FALSE),H491&lt;=VLOOKUP(L491,受限情况!$A$3:$C$28,3,FALSE)),0),IFERROR(AND(H491&gt;=VLOOKUP(M491,受限情况!$A$3:$C$28,2,FALSE),H491&lt;=VLOOKUP(M491,受限情况!$A$3:$C$28,3,FALSE)),0),IFERROR(AND(H491&gt;=VLOOKUP(N491,受限情况!$A$3:$C$28,2,FALSE),H491&lt;=VLOOKUP(N491,受限情况!$A$3:$C$28,3,FALSE)),0),IFERROR(AND(H491&gt;=VLOOKUP(O491,受限情况!$A$3:$C$28,2,FALSE),H491&lt;=VLOOKUP(O491,受限情况!$A$3:$C$28,3,FALSE)),0))=TRUE,"错误","正确")</f>
        <v>正确</v>
      </c>
      <c r="S491" s="123" t="str">
        <f>IF((IF(ISERROR(VLOOKUP(J491,注销!I:I,1,FALSE)),0,1)+IF(ISERROR(VLOOKUP(J491,注销!J:J,1,FALSE)),0,1))&gt;0,"注销","没有")</f>
        <v>没有</v>
      </c>
      <c r="T491" s="123" t="str">
        <f>IF((IF(ISERROR(VLOOKUP(J491,注销!I:I,1,FALSE)),0,1)+IF(ISERROR(VLOOKUP(J491,注销!J:J,1,FALSE)),0,1))&gt;0,"注销","没有")</f>
        <v>没有</v>
      </c>
      <c r="U491" s="10" t="str">
        <f>IF(IF(ISERROR(VLOOKUP(J491,J$1:J490,1,FALSE)),0,1)+IF(ISERROR(VLOOKUP(J491,K$1:K490,1,FALSE)),0,1),"已有","没有")</f>
        <v>没有</v>
      </c>
      <c r="W491" s="9"/>
      <c r="X491" s="9"/>
      <c r="Y491" s="9"/>
    </row>
    <row r="492" spans="1:25" s="7" customFormat="1">
      <c r="A492" s="126">
        <v>489</v>
      </c>
      <c r="B492" s="126" t="s">
        <v>1324</v>
      </c>
      <c r="C492" s="56" t="s">
        <v>983</v>
      </c>
      <c r="D492" s="42" t="s">
        <v>479</v>
      </c>
      <c r="E492" s="126">
        <v>8</v>
      </c>
      <c r="F492" s="68">
        <v>41574</v>
      </c>
      <c r="G492" s="16" t="s">
        <v>790</v>
      </c>
      <c r="H492" s="68">
        <v>41568</v>
      </c>
      <c r="I492" s="126"/>
      <c r="J492" s="137" t="str">
        <f t="shared" si="48"/>
        <v>天津鄂尔多斯-天津-长春</v>
      </c>
      <c r="K492" s="124" t="str">
        <f t="shared" si="49"/>
        <v>天津长春-天津-鄂尔多斯</v>
      </c>
      <c r="L492" s="167" t="str">
        <f t="shared" si="50"/>
        <v>鄂尔多斯</v>
      </c>
      <c r="M492" s="167" t="str">
        <f t="shared" si="51"/>
        <v>天津</v>
      </c>
      <c r="N492" s="167" t="str">
        <f t="shared" si="52"/>
        <v>长春</v>
      </c>
      <c r="O492" s="167" t="str">
        <f t="shared" si="53"/>
        <v/>
      </c>
      <c r="P492" s="167" t="str">
        <f>IF(ISERROR(OR(IFERROR(VLOOKUP(B492,受限情况!$G$3:$G$30,1,FALSE),0),IFERROR(VLOOKUP(L492,受限情况!$A$3:$A$28,1,FALSE),0),IFERROR(VLOOKUP(M492,受限情况!$A$3:$A$28,1,FALSE),0),IFERROR(VLOOKUP(N492,受限情况!$A$3:$A$28,1,FALSE),0),IFERROR(VLOOKUP(O492,受限情况!$A$3:$A$28,1,FALSE),0))),"受限","不限")</f>
        <v>不限</v>
      </c>
      <c r="Q492" s="122" t="str">
        <f>IFERROR(IF(AND(H492&gt;=VLOOKUP(B492,受限情况!$G$3:$I$28,2,FALSE),H492&lt;=VLOOKUP(B492,受限情况!$G$3:$I$28,3,FALSE))=TRUE,"错误","正确"),"正确")</f>
        <v>正确</v>
      </c>
      <c r="R492" s="124" t="str">
        <f>IF(OR(IFERROR(AND(H492&gt;=VLOOKUP(L492,受限情况!$A$3:$C$28,2,FALSE),H492&lt;=VLOOKUP(L492,受限情况!$A$3:$C$28,3,FALSE)),0),IFERROR(AND(H492&gt;=VLOOKUP(M492,受限情况!$A$3:$C$28,2,FALSE),H492&lt;=VLOOKUP(M492,受限情况!$A$3:$C$28,3,FALSE)),0),IFERROR(AND(H492&gt;=VLOOKUP(N492,受限情况!$A$3:$C$28,2,FALSE),H492&lt;=VLOOKUP(N492,受限情况!$A$3:$C$28,3,FALSE)),0),IFERROR(AND(H492&gt;=VLOOKUP(O492,受限情况!$A$3:$C$28,2,FALSE),H492&lt;=VLOOKUP(O492,受限情况!$A$3:$C$28,3,FALSE)),0))=TRUE,"错误","正确")</f>
        <v>正确</v>
      </c>
      <c r="S492" s="123" t="str">
        <f>IF((IF(ISERROR(VLOOKUP(J492,注销!I:I,1,FALSE)),0,1)+IF(ISERROR(VLOOKUP(J492,注销!J:J,1,FALSE)),0,1))&gt;0,"注销","没有")</f>
        <v>没有</v>
      </c>
      <c r="T492" s="123" t="str">
        <f>IF((IF(ISERROR(VLOOKUP(J492,注销!I:I,1,FALSE)),0,1)+IF(ISERROR(VLOOKUP(J492,注销!J:J,1,FALSE)),0,1))&gt;0,"注销","没有")</f>
        <v>没有</v>
      </c>
      <c r="U492" s="10" t="str">
        <f>IF(IF(ISERROR(VLOOKUP(J492,J$1:J491,1,FALSE)),0,1)+IF(ISERROR(VLOOKUP(J492,K$1:K491,1,FALSE)),0,1),"已有","没有")</f>
        <v>没有</v>
      </c>
      <c r="W492" s="9"/>
      <c r="X492" s="9"/>
      <c r="Y492" s="9"/>
    </row>
    <row r="493" spans="1:25" s="7" customFormat="1">
      <c r="A493" s="126">
        <v>490</v>
      </c>
      <c r="B493" s="126" t="s">
        <v>1324</v>
      </c>
      <c r="C493" s="56" t="s">
        <v>456</v>
      </c>
      <c r="D493" s="42" t="s">
        <v>479</v>
      </c>
      <c r="E493" s="126">
        <v>14</v>
      </c>
      <c r="F493" s="68">
        <v>41574</v>
      </c>
      <c r="G493" s="16" t="s">
        <v>790</v>
      </c>
      <c r="H493" s="68">
        <v>41568</v>
      </c>
      <c r="I493" s="126"/>
      <c r="J493" s="137" t="str">
        <f t="shared" si="48"/>
        <v>天津鄂尔多斯-银川-兰州</v>
      </c>
      <c r="K493" s="124" t="str">
        <f t="shared" si="49"/>
        <v>天津兰州-银川-鄂尔多斯</v>
      </c>
      <c r="L493" s="167" t="str">
        <f t="shared" si="50"/>
        <v>鄂尔多斯</v>
      </c>
      <c r="M493" s="167" t="str">
        <f t="shared" si="51"/>
        <v>银川</v>
      </c>
      <c r="N493" s="167" t="str">
        <f t="shared" si="52"/>
        <v>兰州</v>
      </c>
      <c r="O493" s="167" t="str">
        <f t="shared" si="53"/>
        <v/>
      </c>
      <c r="P493" s="167" t="str">
        <f>IF(ISERROR(OR(IFERROR(VLOOKUP(B493,受限情况!$G$3:$G$30,1,FALSE),0),IFERROR(VLOOKUP(L493,受限情况!$A$3:$A$28,1,FALSE),0),IFERROR(VLOOKUP(M493,受限情况!$A$3:$A$28,1,FALSE),0),IFERROR(VLOOKUP(N493,受限情况!$A$3:$A$28,1,FALSE),0),IFERROR(VLOOKUP(O493,受限情况!$A$3:$A$28,1,FALSE),0))),"受限","不限")</f>
        <v>不限</v>
      </c>
      <c r="Q493" s="122" t="str">
        <f>IFERROR(IF(AND(H493&gt;=VLOOKUP(B493,受限情况!$G$3:$I$28,2,FALSE),H493&lt;=VLOOKUP(B493,受限情况!$G$3:$I$28,3,FALSE))=TRUE,"错误","正确"),"正确")</f>
        <v>正确</v>
      </c>
      <c r="R493" s="124" t="str">
        <f>IF(OR(IFERROR(AND(H493&gt;=VLOOKUP(L493,受限情况!$A$3:$C$28,2,FALSE),H493&lt;=VLOOKUP(L493,受限情况!$A$3:$C$28,3,FALSE)),0),IFERROR(AND(H493&gt;=VLOOKUP(M493,受限情况!$A$3:$C$28,2,FALSE),H493&lt;=VLOOKUP(M493,受限情况!$A$3:$C$28,3,FALSE)),0),IFERROR(AND(H493&gt;=VLOOKUP(N493,受限情况!$A$3:$C$28,2,FALSE),H493&lt;=VLOOKUP(N493,受限情况!$A$3:$C$28,3,FALSE)),0),IFERROR(AND(H493&gt;=VLOOKUP(O493,受限情况!$A$3:$C$28,2,FALSE),H493&lt;=VLOOKUP(O493,受限情况!$A$3:$C$28,3,FALSE)),0))=TRUE,"错误","正确")</f>
        <v>正确</v>
      </c>
      <c r="S493" s="123" t="str">
        <f>IF((IF(ISERROR(VLOOKUP(J493,注销!I:I,1,FALSE)),0,1)+IF(ISERROR(VLOOKUP(J493,注销!J:J,1,FALSE)),0,1))&gt;0,"注销","没有")</f>
        <v>注销</v>
      </c>
      <c r="T493" s="123" t="str">
        <f>IF((IF(ISERROR(VLOOKUP(J493,注销!I:I,1,FALSE)),0,1)+IF(ISERROR(VLOOKUP(J493,注销!J:J,1,FALSE)),0,1))&gt;0,"注销","没有")</f>
        <v>注销</v>
      </c>
      <c r="U493" s="10" t="str">
        <f>IF(IF(ISERROR(VLOOKUP(J493,J$1:J492,1,FALSE)),0,1)+IF(ISERROR(VLOOKUP(J493,K$1:K492,1,FALSE)),0,1),"已有","没有")</f>
        <v>没有</v>
      </c>
      <c r="W493" s="9"/>
      <c r="X493" s="9"/>
      <c r="Y493" s="9"/>
    </row>
    <row r="494" spans="1:25" s="7" customFormat="1">
      <c r="A494" s="126">
        <v>491</v>
      </c>
      <c r="B494" s="126" t="s">
        <v>1324</v>
      </c>
      <c r="C494" s="56" t="s">
        <v>984</v>
      </c>
      <c r="D494" s="42" t="s">
        <v>479</v>
      </c>
      <c r="E494" s="126">
        <v>14</v>
      </c>
      <c r="F494" s="68">
        <v>41574</v>
      </c>
      <c r="G494" s="16" t="s">
        <v>790</v>
      </c>
      <c r="H494" s="68">
        <v>41568</v>
      </c>
      <c r="I494" s="126"/>
      <c r="J494" s="137" t="str">
        <f t="shared" si="48"/>
        <v>天津鄂尔多斯-杭州</v>
      </c>
      <c r="K494" s="124" t="str">
        <f t="shared" si="49"/>
        <v>天津杭州-鄂尔多斯</v>
      </c>
      <c r="L494" s="167" t="str">
        <f t="shared" si="50"/>
        <v>鄂尔多斯</v>
      </c>
      <c r="M494" s="167" t="str">
        <f t="shared" si="51"/>
        <v>杭州</v>
      </c>
      <c r="N494" s="167" t="str">
        <f t="shared" si="52"/>
        <v/>
      </c>
      <c r="O494" s="167" t="str">
        <f t="shared" si="53"/>
        <v/>
      </c>
      <c r="P494" s="167" t="str">
        <f>IF(ISERROR(OR(IFERROR(VLOOKUP(B494,受限情况!$G$3:$G$30,1,FALSE),0),IFERROR(VLOOKUP(L494,受限情况!$A$3:$A$28,1,FALSE),0),IFERROR(VLOOKUP(M494,受限情况!$A$3:$A$28,1,FALSE),0),IFERROR(VLOOKUP(N494,受限情况!$A$3:$A$28,1,FALSE),0),IFERROR(VLOOKUP(O494,受限情况!$A$3:$A$28,1,FALSE),0))),"受限","不限")</f>
        <v>不限</v>
      </c>
      <c r="Q494" s="122" t="str">
        <f>IFERROR(IF(AND(H494&gt;=VLOOKUP(B494,受限情况!$G$3:$I$28,2,FALSE),H494&lt;=VLOOKUP(B494,受限情况!$G$3:$I$28,3,FALSE))=TRUE,"错误","正确"),"正确")</f>
        <v>正确</v>
      </c>
      <c r="R494" s="124" t="str">
        <f>IF(OR(IFERROR(AND(H494&gt;=VLOOKUP(L494,受限情况!$A$3:$C$28,2,FALSE),H494&lt;=VLOOKUP(L494,受限情况!$A$3:$C$28,3,FALSE)),0),IFERROR(AND(H494&gt;=VLOOKUP(M494,受限情况!$A$3:$C$28,2,FALSE),H494&lt;=VLOOKUP(M494,受限情况!$A$3:$C$28,3,FALSE)),0),IFERROR(AND(H494&gt;=VLOOKUP(N494,受限情况!$A$3:$C$28,2,FALSE),H494&lt;=VLOOKUP(N494,受限情况!$A$3:$C$28,3,FALSE)),0),IFERROR(AND(H494&gt;=VLOOKUP(O494,受限情况!$A$3:$C$28,2,FALSE),H494&lt;=VLOOKUP(O494,受限情况!$A$3:$C$28,3,FALSE)),0))=TRUE,"错误","正确")</f>
        <v>正确</v>
      </c>
      <c r="S494" s="123" t="str">
        <f>IF((IF(ISERROR(VLOOKUP(J494,注销!I:I,1,FALSE)),0,1)+IF(ISERROR(VLOOKUP(J494,注销!J:J,1,FALSE)),0,1))&gt;0,"注销","没有")</f>
        <v>没有</v>
      </c>
      <c r="T494" s="123" t="str">
        <f>IF((IF(ISERROR(VLOOKUP(J494,注销!I:I,1,FALSE)),0,1)+IF(ISERROR(VLOOKUP(J494,注销!J:J,1,FALSE)),0,1))&gt;0,"注销","没有")</f>
        <v>没有</v>
      </c>
      <c r="U494" s="10" t="str">
        <f>IF(IF(ISERROR(VLOOKUP(J494,J$1:J493,1,FALSE)),0,1)+IF(ISERROR(VLOOKUP(J494,K$1:K493,1,FALSE)),0,1),"已有","没有")</f>
        <v>没有</v>
      </c>
      <c r="W494" s="9"/>
      <c r="X494" s="9"/>
      <c r="Y494" s="9"/>
    </row>
    <row r="495" spans="1:25" s="7" customFormat="1">
      <c r="A495" s="126">
        <v>492</v>
      </c>
      <c r="B495" s="126" t="s">
        <v>1324</v>
      </c>
      <c r="C495" s="56" t="s">
        <v>460</v>
      </c>
      <c r="D495" s="42" t="s">
        <v>479</v>
      </c>
      <c r="E495" s="126">
        <v>14</v>
      </c>
      <c r="F495" s="68">
        <v>41574</v>
      </c>
      <c r="G495" s="16" t="s">
        <v>790</v>
      </c>
      <c r="H495" s="68">
        <v>41568</v>
      </c>
      <c r="I495" s="126"/>
      <c r="J495" s="137" t="str">
        <f t="shared" si="48"/>
        <v>天津鄂尔多斯-南京-厦门</v>
      </c>
      <c r="K495" s="124" t="str">
        <f t="shared" si="49"/>
        <v>天津厦门-南京-鄂尔多斯</v>
      </c>
      <c r="L495" s="167" t="str">
        <f t="shared" si="50"/>
        <v>鄂尔多斯</v>
      </c>
      <c r="M495" s="167" t="str">
        <f t="shared" si="51"/>
        <v>南京</v>
      </c>
      <c r="N495" s="167" t="str">
        <f t="shared" si="52"/>
        <v>厦门</v>
      </c>
      <c r="O495" s="167" t="str">
        <f t="shared" si="53"/>
        <v/>
      </c>
      <c r="P495" s="167" t="str">
        <f>IF(ISERROR(OR(IFERROR(VLOOKUP(B495,受限情况!$G$3:$G$30,1,FALSE),0),IFERROR(VLOOKUP(L495,受限情况!$A$3:$A$28,1,FALSE),0),IFERROR(VLOOKUP(M495,受限情况!$A$3:$A$28,1,FALSE),0),IFERROR(VLOOKUP(N495,受限情况!$A$3:$A$28,1,FALSE),0),IFERROR(VLOOKUP(O495,受限情况!$A$3:$A$28,1,FALSE),0))),"受限","不限")</f>
        <v>不限</v>
      </c>
      <c r="Q495" s="122" t="str">
        <f>IFERROR(IF(AND(H495&gt;=VLOOKUP(B495,受限情况!$G$3:$I$28,2,FALSE),H495&lt;=VLOOKUP(B495,受限情况!$G$3:$I$28,3,FALSE))=TRUE,"错误","正确"),"正确")</f>
        <v>正确</v>
      </c>
      <c r="R495" s="124" t="str">
        <f>IF(OR(IFERROR(AND(H495&gt;=VLOOKUP(L495,受限情况!$A$3:$C$28,2,FALSE),H495&lt;=VLOOKUP(L495,受限情况!$A$3:$C$28,3,FALSE)),0),IFERROR(AND(H495&gt;=VLOOKUP(M495,受限情况!$A$3:$C$28,2,FALSE),H495&lt;=VLOOKUP(M495,受限情况!$A$3:$C$28,3,FALSE)),0),IFERROR(AND(H495&gt;=VLOOKUP(N495,受限情况!$A$3:$C$28,2,FALSE),H495&lt;=VLOOKUP(N495,受限情况!$A$3:$C$28,3,FALSE)),0),IFERROR(AND(H495&gt;=VLOOKUP(O495,受限情况!$A$3:$C$28,2,FALSE),H495&lt;=VLOOKUP(O495,受限情况!$A$3:$C$28,3,FALSE)),0))=TRUE,"错误","正确")</f>
        <v>正确</v>
      </c>
      <c r="S495" s="123" t="str">
        <f>IF((IF(ISERROR(VLOOKUP(J495,注销!I:I,1,FALSE)),0,1)+IF(ISERROR(VLOOKUP(J495,注销!J:J,1,FALSE)),0,1))&gt;0,"注销","没有")</f>
        <v>注销</v>
      </c>
      <c r="T495" s="123" t="str">
        <f>IF((IF(ISERROR(VLOOKUP(J495,注销!I:I,1,FALSE)),0,1)+IF(ISERROR(VLOOKUP(J495,注销!J:J,1,FALSE)),0,1))&gt;0,"注销","没有")</f>
        <v>注销</v>
      </c>
      <c r="U495" s="10" t="str">
        <f>IF(IF(ISERROR(VLOOKUP(J495,J$1:J494,1,FALSE)),0,1)+IF(ISERROR(VLOOKUP(J495,K$1:K494,1,FALSE)),0,1),"已有","没有")</f>
        <v>没有</v>
      </c>
      <c r="W495" s="9"/>
      <c r="X495" s="9"/>
      <c r="Y495" s="9"/>
    </row>
    <row r="496" spans="1:25" s="7" customFormat="1">
      <c r="A496" s="126">
        <v>493</v>
      </c>
      <c r="B496" s="126" t="s">
        <v>1324</v>
      </c>
      <c r="C496" s="56" t="s">
        <v>985</v>
      </c>
      <c r="D496" s="42" t="s">
        <v>479</v>
      </c>
      <c r="E496" s="126">
        <v>14</v>
      </c>
      <c r="F496" s="68">
        <v>41574</v>
      </c>
      <c r="G496" s="16" t="s">
        <v>790</v>
      </c>
      <c r="H496" s="68">
        <v>41568</v>
      </c>
      <c r="I496" s="126"/>
      <c r="J496" s="137" t="str">
        <f t="shared" si="48"/>
        <v>天津呼和浩特-石家庄-无锡</v>
      </c>
      <c r="K496" s="124" t="str">
        <f t="shared" si="49"/>
        <v>天津无锡-石家庄-呼和浩特</v>
      </c>
      <c r="L496" s="167" t="str">
        <f t="shared" si="50"/>
        <v>呼和浩特</v>
      </c>
      <c r="M496" s="167" t="str">
        <f t="shared" si="51"/>
        <v>石家庄</v>
      </c>
      <c r="N496" s="167" t="str">
        <f t="shared" si="52"/>
        <v>无锡</v>
      </c>
      <c r="O496" s="167" t="str">
        <f t="shared" si="53"/>
        <v/>
      </c>
      <c r="P496" s="167" t="str">
        <f>IF(ISERROR(OR(IFERROR(VLOOKUP(B496,受限情况!$G$3:$G$30,1,FALSE),0),IFERROR(VLOOKUP(L496,受限情况!$A$3:$A$28,1,FALSE),0),IFERROR(VLOOKUP(M496,受限情况!$A$3:$A$28,1,FALSE),0),IFERROR(VLOOKUP(N496,受限情况!$A$3:$A$28,1,FALSE),0),IFERROR(VLOOKUP(O496,受限情况!$A$3:$A$28,1,FALSE),0))),"受限","不限")</f>
        <v>不限</v>
      </c>
      <c r="Q496" s="122" t="str">
        <f>IFERROR(IF(AND(H496&gt;=VLOOKUP(B496,受限情况!$G$3:$I$28,2,FALSE),H496&lt;=VLOOKUP(B496,受限情况!$G$3:$I$28,3,FALSE))=TRUE,"错误","正确"),"正确")</f>
        <v>正确</v>
      </c>
      <c r="R496" s="124" t="str">
        <f>IF(OR(IFERROR(AND(H496&gt;=VLOOKUP(L496,受限情况!$A$3:$C$28,2,FALSE),H496&lt;=VLOOKUP(L496,受限情况!$A$3:$C$28,3,FALSE)),0),IFERROR(AND(H496&gt;=VLOOKUP(M496,受限情况!$A$3:$C$28,2,FALSE),H496&lt;=VLOOKUP(M496,受限情况!$A$3:$C$28,3,FALSE)),0),IFERROR(AND(H496&gt;=VLOOKUP(N496,受限情况!$A$3:$C$28,2,FALSE),H496&lt;=VLOOKUP(N496,受限情况!$A$3:$C$28,3,FALSE)),0),IFERROR(AND(H496&gt;=VLOOKUP(O496,受限情况!$A$3:$C$28,2,FALSE),H496&lt;=VLOOKUP(O496,受限情况!$A$3:$C$28,3,FALSE)),0))=TRUE,"错误","正确")</f>
        <v>正确</v>
      </c>
      <c r="S496" s="123" t="str">
        <f>IF((IF(ISERROR(VLOOKUP(J496,注销!I:I,1,FALSE)),0,1)+IF(ISERROR(VLOOKUP(J496,注销!J:J,1,FALSE)),0,1))&gt;0,"注销","没有")</f>
        <v>没有</v>
      </c>
      <c r="T496" s="123" t="str">
        <f>IF((IF(ISERROR(VLOOKUP(J496,注销!I:I,1,FALSE)),0,1)+IF(ISERROR(VLOOKUP(J496,注销!J:J,1,FALSE)),0,1))&gt;0,"注销","没有")</f>
        <v>没有</v>
      </c>
      <c r="U496" s="10" t="str">
        <f>IF(IF(ISERROR(VLOOKUP(J496,J$1:J495,1,FALSE)),0,1)+IF(ISERROR(VLOOKUP(J496,K$1:K495,1,FALSE)),0,1),"已有","没有")</f>
        <v>没有</v>
      </c>
      <c r="W496" s="9"/>
      <c r="X496" s="9"/>
      <c r="Y496" s="9"/>
    </row>
    <row r="497" spans="1:25" s="7" customFormat="1">
      <c r="A497" s="126">
        <v>494</v>
      </c>
      <c r="B497" s="126" t="s">
        <v>1324</v>
      </c>
      <c r="C497" s="56" t="s">
        <v>986</v>
      </c>
      <c r="D497" s="42" t="s">
        <v>479</v>
      </c>
      <c r="E497" s="126">
        <v>14</v>
      </c>
      <c r="F497" s="68">
        <v>41574</v>
      </c>
      <c r="G497" s="16" t="s">
        <v>790</v>
      </c>
      <c r="H497" s="68">
        <v>41568</v>
      </c>
      <c r="I497" s="126"/>
      <c r="J497" s="137" t="str">
        <f t="shared" si="48"/>
        <v>天津天津-郑州-南宁</v>
      </c>
      <c r="K497" s="124" t="str">
        <f t="shared" si="49"/>
        <v>天津南宁-郑州-天津</v>
      </c>
      <c r="L497" s="167" t="str">
        <f t="shared" si="50"/>
        <v>天津</v>
      </c>
      <c r="M497" s="167" t="str">
        <f t="shared" si="51"/>
        <v>郑州</v>
      </c>
      <c r="N497" s="167" t="str">
        <f t="shared" si="52"/>
        <v>南宁</v>
      </c>
      <c r="O497" s="167" t="str">
        <f t="shared" si="53"/>
        <v/>
      </c>
      <c r="P497" s="167" t="str">
        <f>IF(ISERROR(OR(IFERROR(VLOOKUP(B497,受限情况!$G$3:$G$30,1,FALSE),0),IFERROR(VLOOKUP(L497,受限情况!$A$3:$A$28,1,FALSE),0),IFERROR(VLOOKUP(M497,受限情况!$A$3:$A$28,1,FALSE),0),IFERROR(VLOOKUP(N497,受限情况!$A$3:$A$28,1,FALSE),0),IFERROR(VLOOKUP(O497,受限情况!$A$3:$A$28,1,FALSE),0))),"受限","不限")</f>
        <v>不限</v>
      </c>
      <c r="Q497" s="122" t="str">
        <f>IFERROR(IF(AND(H497&gt;=VLOOKUP(B497,受限情况!$G$3:$I$28,2,FALSE),H497&lt;=VLOOKUP(B497,受限情况!$G$3:$I$28,3,FALSE))=TRUE,"错误","正确"),"正确")</f>
        <v>正确</v>
      </c>
      <c r="R497" s="124" t="str">
        <f>IF(OR(IFERROR(AND(H497&gt;=VLOOKUP(L497,受限情况!$A$3:$C$28,2,FALSE),H497&lt;=VLOOKUP(L497,受限情况!$A$3:$C$28,3,FALSE)),0),IFERROR(AND(H497&gt;=VLOOKUP(M497,受限情况!$A$3:$C$28,2,FALSE),H497&lt;=VLOOKUP(M497,受限情况!$A$3:$C$28,3,FALSE)),0),IFERROR(AND(H497&gt;=VLOOKUP(N497,受限情况!$A$3:$C$28,2,FALSE),H497&lt;=VLOOKUP(N497,受限情况!$A$3:$C$28,3,FALSE)),0),IFERROR(AND(H497&gt;=VLOOKUP(O497,受限情况!$A$3:$C$28,2,FALSE),H497&lt;=VLOOKUP(O497,受限情况!$A$3:$C$28,3,FALSE)),0))=TRUE,"错误","正确")</f>
        <v>正确</v>
      </c>
      <c r="S497" s="123" t="str">
        <f>IF((IF(ISERROR(VLOOKUP(J497,注销!I:I,1,FALSE)),0,1)+IF(ISERROR(VLOOKUP(J497,注销!J:J,1,FALSE)),0,1))&gt;0,"注销","没有")</f>
        <v>注销</v>
      </c>
      <c r="T497" s="123" t="str">
        <f>IF((IF(ISERROR(VLOOKUP(J497,注销!I:I,1,FALSE)),0,1)+IF(ISERROR(VLOOKUP(J497,注销!J:J,1,FALSE)),0,1))&gt;0,"注销","没有")</f>
        <v>注销</v>
      </c>
      <c r="U497" s="10" t="str">
        <f>IF(IF(ISERROR(VLOOKUP(J497,J$1:J496,1,FALSE)),0,1)+IF(ISERROR(VLOOKUP(J497,K$1:K496,1,FALSE)),0,1),"已有","没有")</f>
        <v>没有</v>
      </c>
      <c r="W497" s="9"/>
      <c r="X497" s="9"/>
      <c r="Y497" s="9"/>
    </row>
    <row r="498" spans="1:25" s="7" customFormat="1">
      <c r="A498" s="126">
        <v>495</v>
      </c>
      <c r="B498" s="126" t="s">
        <v>1324</v>
      </c>
      <c r="C498" s="56" t="s">
        <v>987</v>
      </c>
      <c r="D498" s="42" t="s">
        <v>479</v>
      </c>
      <c r="E498" s="126">
        <v>8</v>
      </c>
      <c r="F498" s="68">
        <v>41574</v>
      </c>
      <c r="G498" s="16" t="s">
        <v>790</v>
      </c>
      <c r="H498" s="68">
        <v>41568</v>
      </c>
      <c r="I498" s="126"/>
      <c r="J498" s="137" t="str">
        <f t="shared" si="48"/>
        <v>天津天津-济宁-武汉</v>
      </c>
      <c r="K498" s="124" t="str">
        <f t="shared" si="49"/>
        <v>天津武汉-济宁-天津</v>
      </c>
      <c r="L498" s="167" t="str">
        <f t="shared" si="50"/>
        <v>天津</v>
      </c>
      <c r="M498" s="167" t="str">
        <f t="shared" si="51"/>
        <v>济宁</v>
      </c>
      <c r="N498" s="167" t="str">
        <f t="shared" si="52"/>
        <v>武汉</v>
      </c>
      <c r="O498" s="167" t="str">
        <f t="shared" si="53"/>
        <v/>
      </c>
      <c r="P498" s="167" t="str">
        <f>IF(ISERROR(OR(IFERROR(VLOOKUP(B498,受限情况!$G$3:$G$30,1,FALSE),0),IFERROR(VLOOKUP(L498,受限情况!$A$3:$A$28,1,FALSE),0),IFERROR(VLOOKUP(M498,受限情况!$A$3:$A$28,1,FALSE),0),IFERROR(VLOOKUP(N498,受限情况!$A$3:$A$28,1,FALSE),0),IFERROR(VLOOKUP(O498,受限情况!$A$3:$A$28,1,FALSE),0))),"受限","不限")</f>
        <v>不限</v>
      </c>
      <c r="Q498" s="122" t="str">
        <f>IFERROR(IF(AND(H498&gt;=VLOOKUP(B498,受限情况!$G$3:$I$28,2,FALSE),H498&lt;=VLOOKUP(B498,受限情况!$G$3:$I$28,3,FALSE))=TRUE,"错误","正确"),"正确")</f>
        <v>正确</v>
      </c>
      <c r="R498" s="124" t="str">
        <f>IF(OR(IFERROR(AND(H498&gt;=VLOOKUP(L498,受限情况!$A$3:$C$28,2,FALSE),H498&lt;=VLOOKUP(L498,受限情况!$A$3:$C$28,3,FALSE)),0),IFERROR(AND(H498&gt;=VLOOKUP(M498,受限情况!$A$3:$C$28,2,FALSE),H498&lt;=VLOOKUP(M498,受限情况!$A$3:$C$28,3,FALSE)),0),IFERROR(AND(H498&gt;=VLOOKUP(N498,受限情况!$A$3:$C$28,2,FALSE),H498&lt;=VLOOKUP(N498,受限情况!$A$3:$C$28,3,FALSE)),0),IFERROR(AND(H498&gt;=VLOOKUP(O498,受限情况!$A$3:$C$28,2,FALSE),H498&lt;=VLOOKUP(O498,受限情况!$A$3:$C$28,3,FALSE)),0))=TRUE,"错误","正确")</f>
        <v>正确</v>
      </c>
      <c r="S498" s="123" t="str">
        <f>IF((IF(ISERROR(VLOOKUP(J498,注销!I:I,1,FALSE)),0,1)+IF(ISERROR(VLOOKUP(J498,注销!J:J,1,FALSE)),0,1))&gt;0,"注销","没有")</f>
        <v>没有</v>
      </c>
      <c r="T498" s="123" t="str">
        <f>IF((IF(ISERROR(VLOOKUP(J498,注销!I:I,1,FALSE)),0,1)+IF(ISERROR(VLOOKUP(J498,注销!J:J,1,FALSE)),0,1))&gt;0,"注销","没有")</f>
        <v>没有</v>
      </c>
      <c r="U498" s="10" t="str">
        <f>IF(IF(ISERROR(VLOOKUP(J498,J$1:J497,1,FALSE)),0,1)+IF(ISERROR(VLOOKUP(J498,K$1:K497,1,FALSE)),0,1),"已有","没有")</f>
        <v>没有</v>
      </c>
      <c r="W498" s="9"/>
      <c r="X498" s="9"/>
      <c r="Y498" s="9"/>
    </row>
    <row r="499" spans="1:25" s="7" customFormat="1">
      <c r="A499" s="126">
        <v>496</v>
      </c>
      <c r="B499" s="126" t="s">
        <v>1324</v>
      </c>
      <c r="C499" s="56" t="s">
        <v>988</v>
      </c>
      <c r="D499" s="42" t="s">
        <v>479</v>
      </c>
      <c r="E499" s="126">
        <v>6</v>
      </c>
      <c r="F499" s="68">
        <v>41574</v>
      </c>
      <c r="G499" s="16" t="s">
        <v>790</v>
      </c>
      <c r="H499" s="68">
        <v>41568</v>
      </c>
      <c r="I499" s="126"/>
      <c r="J499" s="137" t="str">
        <f t="shared" si="48"/>
        <v>天津天津-宁波-揭阳潮汕</v>
      </c>
      <c r="K499" s="124" t="str">
        <f t="shared" si="49"/>
        <v>天津揭阳潮汕-宁波-天津</v>
      </c>
      <c r="L499" s="167" t="str">
        <f t="shared" si="50"/>
        <v>天津</v>
      </c>
      <c r="M499" s="167" t="str">
        <f t="shared" si="51"/>
        <v>宁波</v>
      </c>
      <c r="N499" s="167" t="str">
        <f t="shared" si="52"/>
        <v>揭阳潮汕</v>
      </c>
      <c r="O499" s="167" t="str">
        <f t="shared" si="53"/>
        <v/>
      </c>
      <c r="P499" s="167" t="str">
        <f>IF(ISERROR(OR(IFERROR(VLOOKUP(B499,受限情况!$G$3:$G$30,1,FALSE),0),IFERROR(VLOOKUP(L499,受限情况!$A$3:$A$28,1,FALSE),0),IFERROR(VLOOKUP(M499,受限情况!$A$3:$A$28,1,FALSE),0),IFERROR(VLOOKUP(N499,受限情况!$A$3:$A$28,1,FALSE),0),IFERROR(VLOOKUP(O499,受限情况!$A$3:$A$28,1,FALSE),0))),"受限","不限")</f>
        <v>不限</v>
      </c>
      <c r="Q499" s="122" t="str">
        <f>IFERROR(IF(AND(H499&gt;=VLOOKUP(B499,受限情况!$G$3:$I$28,2,FALSE),H499&lt;=VLOOKUP(B499,受限情况!$G$3:$I$28,3,FALSE))=TRUE,"错误","正确"),"正确")</f>
        <v>正确</v>
      </c>
      <c r="R499" s="124" t="str">
        <f>IF(OR(IFERROR(AND(H499&gt;=VLOOKUP(L499,受限情况!$A$3:$C$28,2,FALSE),H499&lt;=VLOOKUP(L499,受限情况!$A$3:$C$28,3,FALSE)),0),IFERROR(AND(H499&gt;=VLOOKUP(M499,受限情况!$A$3:$C$28,2,FALSE),H499&lt;=VLOOKUP(M499,受限情况!$A$3:$C$28,3,FALSE)),0),IFERROR(AND(H499&gt;=VLOOKUP(N499,受限情况!$A$3:$C$28,2,FALSE),H499&lt;=VLOOKUP(N499,受限情况!$A$3:$C$28,3,FALSE)),0),IFERROR(AND(H499&gt;=VLOOKUP(O499,受限情况!$A$3:$C$28,2,FALSE),H499&lt;=VLOOKUP(O499,受限情况!$A$3:$C$28,3,FALSE)),0))=TRUE,"错误","正确")</f>
        <v>正确</v>
      </c>
      <c r="S499" s="123" t="str">
        <f>IF((IF(ISERROR(VLOOKUP(J499,注销!I:I,1,FALSE)),0,1)+IF(ISERROR(VLOOKUP(J499,注销!J:J,1,FALSE)),0,1))&gt;0,"注销","没有")</f>
        <v>没有</v>
      </c>
      <c r="T499" s="123" t="str">
        <f>IF((IF(ISERROR(VLOOKUP(J499,注销!I:I,1,FALSE)),0,1)+IF(ISERROR(VLOOKUP(J499,注销!J:J,1,FALSE)),0,1))&gt;0,"注销","没有")</f>
        <v>没有</v>
      </c>
      <c r="U499" s="10" t="str">
        <f>IF(IF(ISERROR(VLOOKUP(J499,J$1:J498,1,FALSE)),0,1)+IF(ISERROR(VLOOKUP(J499,K$1:K498,1,FALSE)),0,1),"已有","没有")</f>
        <v>没有</v>
      </c>
      <c r="W499" s="9"/>
      <c r="X499" s="9"/>
      <c r="Y499" s="9"/>
    </row>
    <row r="500" spans="1:25" s="7" customFormat="1">
      <c r="A500" s="126">
        <v>497</v>
      </c>
      <c r="B500" s="126" t="s">
        <v>1324</v>
      </c>
      <c r="C500" s="56" t="s">
        <v>989</v>
      </c>
      <c r="D500" s="42" t="s">
        <v>479</v>
      </c>
      <c r="E500" s="126">
        <v>14</v>
      </c>
      <c r="F500" s="68">
        <v>41574</v>
      </c>
      <c r="G500" s="16" t="s">
        <v>790</v>
      </c>
      <c r="H500" s="68">
        <v>41568</v>
      </c>
      <c r="I500" s="126"/>
      <c r="J500" s="137" t="str">
        <f t="shared" si="48"/>
        <v>天津天津-乌鲁木齐-喀什</v>
      </c>
      <c r="K500" s="124" t="str">
        <f t="shared" si="49"/>
        <v>天津喀什-乌鲁木齐-天津</v>
      </c>
      <c r="L500" s="167" t="str">
        <f t="shared" si="50"/>
        <v>天津</v>
      </c>
      <c r="M500" s="167" t="str">
        <f t="shared" si="51"/>
        <v>乌鲁木齐</v>
      </c>
      <c r="N500" s="167" t="str">
        <f t="shared" si="52"/>
        <v>喀什</v>
      </c>
      <c r="O500" s="167" t="str">
        <f t="shared" si="53"/>
        <v/>
      </c>
      <c r="P500" s="167" t="str">
        <f>IF(ISERROR(OR(IFERROR(VLOOKUP(B500,受限情况!$G$3:$G$30,1,FALSE),0),IFERROR(VLOOKUP(L500,受限情况!$A$3:$A$28,1,FALSE),0),IFERROR(VLOOKUP(M500,受限情况!$A$3:$A$28,1,FALSE),0),IFERROR(VLOOKUP(N500,受限情况!$A$3:$A$28,1,FALSE),0),IFERROR(VLOOKUP(O500,受限情况!$A$3:$A$28,1,FALSE),0))),"受限","不限")</f>
        <v>不限</v>
      </c>
      <c r="Q500" s="122" t="str">
        <f>IFERROR(IF(AND(H500&gt;=VLOOKUP(B500,受限情况!$G$3:$I$28,2,FALSE),H500&lt;=VLOOKUP(B500,受限情况!$G$3:$I$28,3,FALSE))=TRUE,"错误","正确"),"正确")</f>
        <v>正确</v>
      </c>
      <c r="R500" s="124" t="str">
        <f>IF(OR(IFERROR(AND(H500&gt;=VLOOKUP(L500,受限情况!$A$3:$C$28,2,FALSE),H500&lt;=VLOOKUP(L500,受限情况!$A$3:$C$28,3,FALSE)),0),IFERROR(AND(H500&gt;=VLOOKUP(M500,受限情况!$A$3:$C$28,2,FALSE),H500&lt;=VLOOKUP(M500,受限情况!$A$3:$C$28,3,FALSE)),0),IFERROR(AND(H500&gt;=VLOOKUP(N500,受限情况!$A$3:$C$28,2,FALSE),H500&lt;=VLOOKUP(N500,受限情况!$A$3:$C$28,3,FALSE)),0),IFERROR(AND(H500&gt;=VLOOKUP(O500,受限情况!$A$3:$C$28,2,FALSE),H500&lt;=VLOOKUP(O500,受限情况!$A$3:$C$28,3,FALSE)),0))=TRUE,"错误","正确")</f>
        <v>正确</v>
      </c>
      <c r="S500" s="123" t="str">
        <f>IF((IF(ISERROR(VLOOKUP(J500,注销!I:I,1,FALSE)),0,1)+IF(ISERROR(VLOOKUP(J500,注销!J:J,1,FALSE)),0,1))&gt;0,"注销","没有")</f>
        <v>没有</v>
      </c>
      <c r="T500" s="123" t="str">
        <f>IF((IF(ISERROR(VLOOKUP(J500,注销!I:I,1,FALSE)),0,1)+IF(ISERROR(VLOOKUP(J500,注销!J:J,1,FALSE)),0,1))&gt;0,"注销","没有")</f>
        <v>没有</v>
      </c>
      <c r="U500" s="10" t="str">
        <f>IF(IF(ISERROR(VLOOKUP(J500,J$1:J499,1,FALSE)),0,1)+IF(ISERROR(VLOOKUP(J500,K$1:K499,1,FALSE)),0,1),"已有","没有")</f>
        <v>没有</v>
      </c>
      <c r="W500" s="9"/>
      <c r="X500" s="9"/>
      <c r="Y500" s="9"/>
    </row>
    <row r="501" spans="1:25" s="7" customFormat="1">
      <c r="A501" s="126">
        <v>498</v>
      </c>
      <c r="B501" s="126" t="s">
        <v>1324</v>
      </c>
      <c r="C501" s="56" t="s">
        <v>990</v>
      </c>
      <c r="D501" s="42" t="s">
        <v>479</v>
      </c>
      <c r="E501" s="126">
        <v>6</v>
      </c>
      <c r="F501" s="68">
        <v>41574</v>
      </c>
      <c r="G501" s="16" t="s">
        <v>790</v>
      </c>
      <c r="H501" s="68">
        <v>41568</v>
      </c>
      <c r="I501" s="126"/>
      <c r="J501" s="137" t="str">
        <f t="shared" si="48"/>
        <v>天津天津-沈阳-佳木斯</v>
      </c>
      <c r="K501" s="124" t="str">
        <f t="shared" si="49"/>
        <v>天津佳木斯-沈阳-天津</v>
      </c>
      <c r="L501" s="167" t="str">
        <f t="shared" si="50"/>
        <v>天津</v>
      </c>
      <c r="M501" s="167" t="str">
        <f t="shared" si="51"/>
        <v>沈阳</v>
      </c>
      <c r="N501" s="167" t="str">
        <f t="shared" si="52"/>
        <v>佳木斯</v>
      </c>
      <c r="O501" s="167" t="str">
        <f t="shared" si="53"/>
        <v/>
      </c>
      <c r="P501" s="167" t="str">
        <f>IF(ISERROR(OR(IFERROR(VLOOKUP(B501,受限情况!$G$3:$G$30,1,FALSE),0),IFERROR(VLOOKUP(L501,受限情况!$A$3:$A$28,1,FALSE),0),IFERROR(VLOOKUP(M501,受限情况!$A$3:$A$28,1,FALSE),0),IFERROR(VLOOKUP(N501,受限情况!$A$3:$A$28,1,FALSE),0),IFERROR(VLOOKUP(O501,受限情况!$A$3:$A$28,1,FALSE),0))),"受限","不限")</f>
        <v>不限</v>
      </c>
      <c r="Q501" s="122" t="str">
        <f>IFERROR(IF(AND(H501&gt;=VLOOKUP(B501,受限情况!$G$3:$I$28,2,FALSE),H501&lt;=VLOOKUP(B501,受限情况!$G$3:$I$28,3,FALSE))=TRUE,"错误","正确"),"正确")</f>
        <v>正确</v>
      </c>
      <c r="R501" s="124" t="str">
        <f>IF(OR(IFERROR(AND(H501&gt;=VLOOKUP(L501,受限情况!$A$3:$C$28,2,FALSE),H501&lt;=VLOOKUP(L501,受限情况!$A$3:$C$28,3,FALSE)),0),IFERROR(AND(H501&gt;=VLOOKUP(M501,受限情况!$A$3:$C$28,2,FALSE),H501&lt;=VLOOKUP(M501,受限情况!$A$3:$C$28,3,FALSE)),0),IFERROR(AND(H501&gt;=VLOOKUP(N501,受限情况!$A$3:$C$28,2,FALSE),H501&lt;=VLOOKUP(N501,受限情况!$A$3:$C$28,3,FALSE)),0),IFERROR(AND(H501&gt;=VLOOKUP(O501,受限情况!$A$3:$C$28,2,FALSE),H501&lt;=VLOOKUP(O501,受限情况!$A$3:$C$28,3,FALSE)),0))=TRUE,"错误","正确")</f>
        <v>正确</v>
      </c>
      <c r="S501" s="123" t="str">
        <f>IF((IF(ISERROR(VLOOKUP(J501,注销!I:I,1,FALSE)),0,1)+IF(ISERROR(VLOOKUP(J501,注销!J:J,1,FALSE)),0,1))&gt;0,"注销","没有")</f>
        <v>注销</v>
      </c>
      <c r="T501" s="123" t="str">
        <f>IF((IF(ISERROR(VLOOKUP(J501,注销!I:I,1,FALSE)),0,1)+IF(ISERROR(VLOOKUP(J501,注销!J:J,1,FALSE)),0,1))&gt;0,"注销","没有")</f>
        <v>注销</v>
      </c>
      <c r="U501" s="10" t="str">
        <f>IF(IF(ISERROR(VLOOKUP(J501,J$1:J500,1,FALSE)),0,1)+IF(ISERROR(VLOOKUP(J501,K$1:K500,1,FALSE)),0,1),"已有","没有")</f>
        <v>没有</v>
      </c>
      <c r="W501" s="9"/>
      <c r="X501" s="9"/>
      <c r="Y501" s="9"/>
    </row>
    <row r="502" spans="1:25" s="7" customFormat="1">
      <c r="A502" s="126">
        <v>499</v>
      </c>
      <c r="B502" s="126" t="s">
        <v>1324</v>
      </c>
      <c r="C502" s="56" t="s">
        <v>991</v>
      </c>
      <c r="D502" s="42" t="s">
        <v>479</v>
      </c>
      <c r="E502" s="126">
        <v>8</v>
      </c>
      <c r="F502" s="68">
        <v>41574</v>
      </c>
      <c r="G502" s="16" t="s">
        <v>790</v>
      </c>
      <c r="H502" s="68">
        <v>41568</v>
      </c>
      <c r="I502" s="126"/>
      <c r="J502" s="137" t="str">
        <f t="shared" si="48"/>
        <v>天津天津-沈阳-牡丹江</v>
      </c>
      <c r="K502" s="124" t="str">
        <f t="shared" si="49"/>
        <v>天津牡丹江-沈阳-天津</v>
      </c>
      <c r="L502" s="167" t="str">
        <f t="shared" si="50"/>
        <v>天津</v>
      </c>
      <c r="M502" s="167" t="str">
        <f t="shared" si="51"/>
        <v>沈阳</v>
      </c>
      <c r="N502" s="167" t="str">
        <f t="shared" si="52"/>
        <v>牡丹江</v>
      </c>
      <c r="O502" s="167" t="str">
        <f t="shared" si="53"/>
        <v/>
      </c>
      <c r="P502" s="167" t="str">
        <f>IF(ISERROR(OR(IFERROR(VLOOKUP(B502,受限情况!$G$3:$G$30,1,FALSE),0),IFERROR(VLOOKUP(L502,受限情况!$A$3:$A$28,1,FALSE),0),IFERROR(VLOOKUP(M502,受限情况!$A$3:$A$28,1,FALSE),0),IFERROR(VLOOKUP(N502,受限情况!$A$3:$A$28,1,FALSE),0),IFERROR(VLOOKUP(O502,受限情况!$A$3:$A$28,1,FALSE),0))),"受限","不限")</f>
        <v>不限</v>
      </c>
      <c r="Q502" s="122" t="str">
        <f>IFERROR(IF(AND(H502&gt;=VLOOKUP(B502,受限情况!$G$3:$I$28,2,FALSE),H502&lt;=VLOOKUP(B502,受限情况!$G$3:$I$28,3,FALSE))=TRUE,"错误","正确"),"正确")</f>
        <v>正确</v>
      </c>
      <c r="R502" s="124" t="str">
        <f>IF(OR(IFERROR(AND(H502&gt;=VLOOKUP(L502,受限情况!$A$3:$C$28,2,FALSE),H502&lt;=VLOOKUP(L502,受限情况!$A$3:$C$28,3,FALSE)),0),IFERROR(AND(H502&gt;=VLOOKUP(M502,受限情况!$A$3:$C$28,2,FALSE),H502&lt;=VLOOKUP(M502,受限情况!$A$3:$C$28,3,FALSE)),0),IFERROR(AND(H502&gt;=VLOOKUP(N502,受限情况!$A$3:$C$28,2,FALSE),H502&lt;=VLOOKUP(N502,受限情况!$A$3:$C$28,3,FALSE)),0),IFERROR(AND(H502&gt;=VLOOKUP(O502,受限情况!$A$3:$C$28,2,FALSE),H502&lt;=VLOOKUP(O502,受限情况!$A$3:$C$28,3,FALSE)),0))=TRUE,"错误","正确")</f>
        <v>正确</v>
      </c>
      <c r="S502" s="123" t="str">
        <f>IF((IF(ISERROR(VLOOKUP(J502,注销!I:I,1,FALSE)),0,1)+IF(ISERROR(VLOOKUP(J502,注销!J:J,1,FALSE)),0,1))&gt;0,"注销","没有")</f>
        <v>注销</v>
      </c>
      <c r="T502" s="123" t="str">
        <f>IF((IF(ISERROR(VLOOKUP(J502,注销!I:I,1,FALSE)),0,1)+IF(ISERROR(VLOOKUP(J502,注销!J:J,1,FALSE)),0,1))&gt;0,"注销","没有")</f>
        <v>注销</v>
      </c>
      <c r="U502" s="10" t="str">
        <f>IF(IF(ISERROR(VLOOKUP(J502,J$1:J501,1,FALSE)),0,1)+IF(ISERROR(VLOOKUP(J502,K$1:K501,1,FALSE)),0,1),"已有","没有")</f>
        <v>没有</v>
      </c>
      <c r="W502" s="9"/>
      <c r="X502" s="9"/>
      <c r="Y502" s="9"/>
    </row>
    <row r="503" spans="1:25" s="7" customFormat="1">
      <c r="A503" s="126">
        <v>500</v>
      </c>
      <c r="B503" s="126" t="s">
        <v>1324</v>
      </c>
      <c r="C503" s="56" t="s">
        <v>992</v>
      </c>
      <c r="D503" s="42" t="s">
        <v>479</v>
      </c>
      <c r="E503" s="126">
        <v>6</v>
      </c>
      <c r="F503" s="68">
        <v>41574</v>
      </c>
      <c r="G503" s="16" t="s">
        <v>790</v>
      </c>
      <c r="H503" s="68">
        <v>41568</v>
      </c>
      <c r="I503" s="126"/>
      <c r="J503" s="137" t="str">
        <f t="shared" si="48"/>
        <v>天津呼和浩特-太原</v>
      </c>
      <c r="K503" s="124" t="str">
        <f t="shared" si="49"/>
        <v>天津太原-呼和浩特</v>
      </c>
      <c r="L503" s="167" t="str">
        <f t="shared" si="50"/>
        <v>呼和浩特</v>
      </c>
      <c r="M503" s="167" t="str">
        <f t="shared" si="51"/>
        <v>太原</v>
      </c>
      <c r="N503" s="167" t="str">
        <f t="shared" si="52"/>
        <v/>
      </c>
      <c r="O503" s="167" t="str">
        <f t="shared" si="53"/>
        <v/>
      </c>
      <c r="P503" s="167" t="str">
        <f>IF(ISERROR(OR(IFERROR(VLOOKUP(B503,受限情况!$G$3:$G$30,1,FALSE),0),IFERROR(VLOOKUP(L503,受限情况!$A$3:$A$28,1,FALSE),0),IFERROR(VLOOKUP(M503,受限情况!$A$3:$A$28,1,FALSE),0),IFERROR(VLOOKUP(N503,受限情况!$A$3:$A$28,1,FALSE),0),IFERROR(VLOOKUP(O503,受限情况!$A$3:$A$28,1,FALSE),0))),"受限","不限")</f>
        <v>不限</v>
      </c>
      <c r="Q503" s="122" t="str">
        <f>IFERROR(IF(AND(H503&gt;=VLOOKUP(B503,受限情况!$G$3:$I$28,2,FALSE),H503&lt;=VLOOKUP(B503,受限情况!$G$3:$I$28,3,FALSE))=TRUE,"错误","正确"),"正确")</f>
        <v>正确</v>
      </c>
      <c r="R503" s="124" t="str">
        <f>IF(OR(IFERROR(AND(H503&gt;=VLOOKUP(L503,受限情况!$A$3:$C$28,2,FALSE),H503&lt;=VLOOKUP(L503,受限情况!$A$3:$C$28,3,FALSE)),0),IFERROR(AND(H503&gt;=VLOOKUP(M503,受限情况!$A$3:$C$28,2,FALSE),H503&lt;=VLOOKUP(M503,受限情况!$A$3:$C$28,3,FALSE)),0),IFERROR(AND(H503&gt;=VLOOKUP(N503,受限情况!$A$3:$C$28,2,FALSE),H503&lt;=VLOOKUP(N503,受限情况!$A$3:$C$28,3,FALSE)),0),IFERROR(AND(H503&gt;=VLOOKUP(O503,受限情况!$A$3:$C$28,2,FALSE),H503&lt;=VLOOKUP(O503,受限情况!$A$3:$C$28,3,FALSE)),0))=TRUE,"错误","正确")</f>
        <v>正确</v>
      </c>
      <c r="S503" s="123" t="str">
        <f>IF((IF(ISERROR(VLOOKUP(J503,注销!I:I,1,FALSE)),0,1)+IF(ISERROR(VLOOKUP(J503,注销!J:J,1,FALSE)),0,1))&gt;0,"注销","没有")</f>
        <v>没有</v>
      </c>
      <c r="T503" s="123" t="str">
        <f>IF((IF(ISERROR(VLOOKUP(J503,注销!I:I,1,FALSE)),0,1)+IF(ISERROR(VLOOKUP(J503,注销!J:J,1,FALSE)),0,1))&gt;0,"注销","没有")</f>
        <v>没有</v>
      </c>
      <c r="U503" s="10" t="str">
        <f>IF(IF(ISERROR(VLOOKUP(J503,J$1:J502,1,FALSE)),0,1)+IF(ISERROR(VLOOKUP(J503,K$1:K502,1,FALSE)),0,1),"已有","没有")</f>
        <v>没有</v>
      </c>
      <c r="W503" s="9"/>
      <c r="X503" s="9"/>
      <c r="Y503" s="9"/>
    </row>
    <row r="504" spans="1:25" s="7" customFormat="1">
      <c r="A504" s="126">
        <v>501</v>
      </c>
      <c r="B504" s="126" t="s">
        <v>1324</v>
      </c>
      <c r="C504" s="56" t="s">
        <v>575</v>
      </c>
      <c r="D504" s="42" t="s">
        <v>479</v>
      </c>
      <c r="E504" s="126">
        <v>14</v>
      </c>
      <c r="F504" s="68">
        <v>41574</v>
      </c>
      <c r="G504" s="16" t="s">
        <v>790</v>
      </c>
      <c r="H504" s="68">
        <v>41568</v>
      </c>
      <c r="I504" s="126"/>
      <c r="J504" s="137" t="str">
        <f t="shared" si="48"/>
        <v>天津天津-海口</v>
      </c>
      <c r="K504" s="124" t="str">
        <f t="shared" si="49"/>
        <v>天津海口-天津</v>
      </c>
      <c r="L504" s="167" t="str">
        <f t="shared" si="50"/>
        <v>天津</v>
      </c>
      <c r="M504" s="167" t="str">
        <f t="shared" si="51"/>
        <v>海口</v>
      </c>
      <c r="N504" s="167" t="str">
        <f t="shared" si="52"/>
        <v/>
      </c>
      <c r="O504" s="167" t="str">
        <f t="shared" si="53"/>
        <v/>
      </c>
      <c r="P504" s="167" t="str">
        <f>IF(ISERROR(OR(IFERROR(VLOOKUP(B504,受限情况!$G$3:$G$30,1,FALSE),0),IFERROR(VLOOKUP(L504,受限情况!$A$3:$A$28,1,FALSE),0),IFERROR(VLOOKUP(M504,受限情况!$A$3:$A$28,1,FALSE),0),IFERROR(VLOOKUP(N504,受限情况!$A$3:$A$28,1,FALSE),0),IFERROR(VLOOKUP(O504,受限情况!$A$3:$A$28,1,FALSE),0))),"受限","不限")</f>
        <v>不限</v>
      </c>
      <c r="Q504" s="122" t="str">
        <f>IFERROR(IF(AND(H504&gt;=VLOOKUP(B504,受限情况!$G$3:$I$28,2,FALSE),H504&lt;=VLOOKUP(B504,受限情况!$G$3:$I$28,3,FALSE))=TRUE,"错误","正确"),"正确")</f>
        <v>正确</v>
      </c>
      <c r="R504" s="124" t="str">
        <f>IF(OR(IFERROR(AND(H504&gt;=VLOOKUP(L504,受限情况!$A$3:$C$28,2,FALSE),H504&lt;=VLOOKUP(L504,受限情况!$A$3:$C$28,3,FALSE)),0),IFERROR(AND(H504&gt;=VLOOKUP(M504,受限情况!$A$3:$C$28,2,FALSE),H504&lt;=VLOOKUP(M504,受限情况!$A$3:$C$28,3,FALSE)),0),IFERROR(AND(H504&gt;=VLOOKUP(N504,受限情况!$A$3:$C$28,2,FALSE),H504&lt;=VLOOKUP(N504,受限情况!$A$3:$C$28,3,FALSE)),0),IFERROR(AND(H504&gt;=VLOOKUP(O504,受限情况!$A$3:$C$28,2,FALSE),H504&lt;=VLOOKUP(O504,受限情况!$A$3:$C$28,3,FALSE)),0))=TRUE,"错误","正确")</f>
        <v>正确</v>
      </c>
      <c r="S504" s="123" t="str">
        <f>IF((IF(ISERROR(VLOOKUP(J504,注销!I:I,1,FALSE)),0,1)+IF(ISERROR(VLOOKUP(J504,注销!J:J,1,FALSE)),0,1))&gt;0,"注销","没有")</f>
        <v>没有</v>
      </c>
      <c r="T504" s="123" t="str">
        <f>IF((IF(ISERROR(VLOOKUP(J504,注销!I:I,1,FALSE)),0,1)+IF(ISERROR(VLOOKUP(J504,注销!J:J,1,FALSE)),0,1))&gt;0,"注销","没有")</f>
        <v>没有</v>
      </c>
      <c r="U504" s="10" t="str">
        <f>IF(IF(ISERROR(VLOOKUP(J504,J$1:J503,1,FALSE)),0,1)+IF(ISERROR(VLOOKUP(J504,K$1:K503,1,FALSE)),0,1),"已有","没有")</f>
        <v>没有</v>
      </c>
      <c r="W504" s="9"/>
      <c r="X504" s="9"/>
      <c r="Y504" s="9"/>
    </row>
    <row r="505" spans="1:25" s="7" customFormat="1">
      <c r="A505" s="126">
        <v>502</v>
      </c>
      <c r="B505" s="126" t="s">
        <v>1324</v>
      </c>
      <c r="C505" s="56" t="s">
        <v>459</v>
      </c>
      <c r="D505" s="42" t="s">
        <v>479</v>
      </c>
      <c r="E505" s="126">
        <v>14</v>
      </c>
      <c r="F505" s="68">
        <v>41574</v>
      </c>
      <c r="G505" s="16" t="s">
        <v>790</v>
      </c>
      <c r="H505" s="68">
        <v>41568</v>
      </c>
      <c r="I505" s="126"/>
      <c r="J505" s="137" t="str">
        <f t="shared" si="48"/>
        <v>天津鄂尔多斯-长沙-海口</v>
      </c>
      <c r="K505" s="124" t="str">
        <f t="shared" si="49"/>
        <v>天津海口-长沙-鄂尔多斯</v>
      </c>
      <c r="L505" s="167" t="str">
        <f t="shared" si="50"/>
        <v>鄂尔多斯</v>
      </c>
      <c r="M505" s="167" t="str">
        <f t="shared" si="51"/>
        <v>长沙</v>
      </c>
      <c r="N505" s="167" t="str">
        <f t="shared" si="52"/>
        <v>海口</v>
      </c>
      <c r="O505" s="167" t="str">
        <f t="shared" si="53"/>
        <v/>
      </c>
      <c r="P505" s="167" t="str">
        <f>IF(ISERROR(OR(IFERROR(VLOOKUP(B505,受限情况!$G$3:$G$30,1,FALSE),0),IFERROR(VLOOKUP(L505,受限情况!$A$3:$A$28,1,FALSE),0),IFERROR(VLOOKUP(M505,受限情况!$A$3:$A$28,1,FALSE),0),IFERROR(VLOOKUP(N505,受限情况!$A$3:$A$28,1,FALSE),0),IFERROR(VLOOKUP(O505,受限情况!$A$3:$A$28,1,FALSE),0))),"受限","不限")</f>
        <v>不限</v>
      </c>
      <c r="Q505" s="122" t="str">
        <f>IFERROR(IF(AND(H505&gt;=VLOOKUP(B505,受限情况!$G$3:$I$28,2,FALSE),H505&lt;=VLOOKUP(B505,受限情况!$G$3:$I$28,3,FALSE))=TRUE,"错误","正确"),"正确")</f>
        <v>正确</v>
      </c>
      <c r="R505" s="124" t="str">
        <f>IF(OR(IFERROR(AND(H505&gt;=VLOOKUP(L505,受限情况!$A$3:$C$28,2,FALSE),H505&lt;=VLOOKUP(L505,受限情况!$A$3:$C$28,3,FALSE)),0),IFERROR(AND(H505&gt;=VLOOKUP(M505,受限情况!$A$3:$C$28,2,FALSE),H505&lt;=VLOOKUP(M505,受限情况!$A$3:$C$28,3,FALSE)),0),IFERROR(AND(H505&gt;=VLOOKUP(N505,受限情况!$A$3:$C$28,2,FALSE),H505&lt;=VLOOKUP(N505,受限情况!$A$3:$C$28,3,FALSE)),0),IFERROR(AND(H505&gt;=VLOOKUP(O505,受限情况!$A$3:$C$28,2,FALSE),H505&lt;=VLOOKUP(O505,受限情况!$A$3:$C$28,3,FALSE)),0))=TRUE,"错误","正确")</f>
        <v>正确</v>
      </c>
      <c r="S505" s="123" t="str">
        <f>IF((IF(ISERROR(VLOOKUP(J505,注销!I:I,1,FALSE)),0,1)+IF(ISERROR(VLOOKUP(J505,注销!J:J,1,FALSE)),0,1))&gt;0,"注销","没有")</f>
        <v>注销</v>
      </c>
      <c r="T505" s="123" t="str">
        <f>IF((IF(ISERROR(VLOOKUP(J505,注销!I:I,1,FALSE)),0,1)+IF(ISERROR(VLOOKUP(J505,注销!J:J,1,FALSE)),0,1))&gt;0,"注销","没有")</f>
        <v>注销</v>
      </c>
      <c r="U505" s="10" t="str">
        <f>IF(IF(ISERROR(VLOOKUP(J505,J$1:J504,1,FALSE)),0,1)+IF(ISERROR(VLOOKUP(J505,K$1:K504,1,FALSE)),0,1),"已有","没有")</f>
        <v>没有</v>
      </c>
      <c r="W505" s="9"/>
      <c r="X505" s="9"/>
      <c r="Y505" s="9"/>
    </row>
    <row r="506" spans="1:25" s="7" customFormat="1">
      <c r="A506" s="126">
        <v>503</v>
      </c>
      <c r="B506" s="126" t="s">
        <v>1324</v>
      </c>
      <c r="C506" s="56" t="s">
        <v>457</v>
      </c>
      <c r="D506" s="42" t="s">
        <v>479</v>
      </c>
      <c r="E506" s="126">
        <v>14</v>
      </c>
      <c r="F506" s="68">
        <v>41574</v>
      </c>
      <c r="G506" s="16" t="s">
        <v>790</v>
      </c>
      <c r="H506" s="68">
        <v>41568</v>
      </c>
      <c r="I506" s="126"/>
      <c r="J506" s="137" t="str">
        <f t="shared" si="48"/>
        <v>天津鄂尔多斯-郑州-合肥</v>
      </c>
      <c r="K506" s="124" t="str">
        <f t="shared" si="49"/>
        <v>天津合肥-郑州-鄂尔多斯</v>
      </c>
      <c r="L506" s="167" t="str">
        <f t="shared" si="50"/>
        <v>鄂尔多斯</v>
      </c>
      <c r="M506" s="167" t="str">
        <f t="shared" si="51"/>
        <v>郑州</v>
      </c>
      <c r="N506" s="167" t="str">
        <f t="shared" si="52"/>
        <v>合肥</v>
      </c>
      <c r="O506" s="167" t="str">
        <f t="shared" si="53"/>
        <v/>
      </c>
      <c r="P506" s="167" t="str">
        <f>IF(ISERROR(OR(IFERROR(VLOOKUP(B506,受限情况!$G$3:$G$30,1,FALSE),0),IFERROR(VLOOKUP(L506,受限情况!$A$3:$A$28,1,FALSE),0),IFERROR(VLOOKUP(M506,受限情况!$A$3:$A$28,1,FALSE),0),IFERROR(VLOOKUP(N506,受限情况!$A$3:$A$28,1,FALSE),0),IFERROR(VLOOKUP(O506,受限情况!$A$3:$A$28,1,FALSE),0))),"受限","不限")</f>
        <v>不限</v>
      </c>
      <c r="Q506" s="122" t="str">
        <f>IFERROR(IF(AND(H506&gt;=VLOOKUP(B506,受限情况!$G$3:$I$28,2,FALSE),H506&lt;=VLOOKUP(B506,受限情况!$G$3:$I$28,3,FALSE))=TRUE,"错误","正确"),"正确")</f>
        <v>正确</v>
      </c>
      <c r="R506" s="124" t="str">
        <f>IF(OR(IFERROR(AND(H506&gt;=VLOOKUP(L506,受限情况!$A$3:$C$28,2,FALSE),H506&lt;=VLOOKUP(L506,受限情况!$A$3:$C$28,3,FALSE)),0),IFERROR(AND(H506&gt;=VLOOKUP(M506,受限情况!$A$3:$C$28,2,FALSE),H506&lt;=VLOOKUP(M506,受限情况!$A$3:$C$28,3,FALSE)),0),IFERROR(AND(H506&gt;=VLOOKUP(N506,受限情况!$A$3:$C$28,2,FALSE),H506&lt;=VLOOKUP(N506,受限情况!$A$3:$C$28,3,FALSE)),0),IFERROR(AND(H506&gt;=VLOOKUP(O506,受限情况!$A$3:$C$28,2,FALSE),H506&lt;=VLOOKUP(O506,受限情况!$A$3:$C$28,3,FALSE)),0))=TRUE,"错误","正确")</f>
        <v>正确</v>
      </c>
      <c r="S506" s="123" t="str">
        <f>IF((IF(ISERROR(VLOOKUP(J506,注销!I:I,1,FALSE)),0,1)+IF(ISERROR(VLOOKUP(J506,注销!J:J,1,FALSE)),0,1))&gt;0,"注销","没有")</f>
        <v>注销</v>
      </c>
      <c r="T506" s="123" t="str">
        <f>IF((IF(ISERROR(VLOOKUP(J506,注销!I:I,1,FALSE)),0,1)+IF(ISERROR(VLOOKUP(J506,注销!J:J,1,FALSE)),0,1))&gt;0,"注销","没有")</f>
        <v>注销</v>
      </c>
      <c r="U506" s="10" t="str">
        <f>IF(IF(ISERROR(VLOOKUP(J506,J$1:J505,1,FALSE)),0,1)+IF(ISERROR(VLOOKUP(J506,K$1:K505,1,FALSE)),0,1),"已有","没有")</f>
        <v>没有</v>
      </c>
      <c r="W506" s="9"/>
      <c r="X506" s="9"/>
      <c r="Y506" s="9"/>
    </row>
    <row r="507" spans="1:25" s="7" customFormat="1">
      <c r="A507" s="126">
        <v>504</v>
      </c>
      <c r="B507" s="126" t="s">
        <v>1324</v>
      </c>
      <c r="C507" s="56" t="s">
        <v>27</v>
      </c>
      <c r="D507" s="42" t="s">
        <v>479</v>
      </c>
      <c r="E507" s="126">
        <v>14</v>
      </c>
      <c r="F507" s="68">
        <v>41574</v>
      </c>
      <c r="G507" s="16" t="s">
        <v>790</v>
      </c>
      <c r="H507" s="68">
        <v>41568</v>
      </c>
      <c r="I507" s="126"/>
      <c r="J507" s="137" t="str">
        <f t="shared" si="48"/>
        <v>天津天津-三亚</v>
      </c>
      <c r="K507" s="124" t="str">
        <f t="shared" si="49"/>
        <v>天津三亚-天津</v>
      </c>
      <c r="L507" s="167" t="str">
        <f t="shared" si="50"/>
        <v>天津</v>
      </c>
      <c r="M507" s="167" t="str">
        <f t="shared" si="51"/>
        <v>三亚</v>
      </c>
      <c r="N507" s="167" t="str">
        <f t="shared" si="52"/>
        <v/>
      </c>
      <c r="O507" s="167" t="str">
        <f t="shared" si="53"/>
        <v/>
      </c>
      <c r="P507" s="167" t="str">
        <f>IF(ISERROR(OR(IFERROR(VLOOKUP(B507,受限情况!$G$3:$G$30,1,FALSE),0),IFERROR(VLOOKUP(L507,受限情况!$A$3:$A$28,1,FALSE),0),IFERROR(VLOOKUP(M507,受限情况!$A$3:$A$28,1,FALSE),0),IFERROR(VLOOKUP(N507,受限情况!$A$3:$A$28,1,FALSE),0),IFERROR(VLOOKUP(O507,受限情况!$A$3:$A$28,1,FALSE),0))),"受限","不限")</f>
        <v>不限</v>
      </c>
      <c r="Q507" s="122" t="str">
        <f>IFERROR(IF(AND(H507&gt;=VLOOKUP(B507,受限情况!$G$3:$I$28,2,FALSE),H507&lt;=VLOOKUP(B507,受限情况!$G$3:$I$28,3,FALSE))=TRUE,"错误","正确"),"正确")</f>
        <v>正确</v>
      </c>
      <c r="R507" s="124" t="str">
        <f>IF(OR(IFERROR(AND(H507&gt;=VLOOKUP(L507,受限情况!$A$3:$C$28,2,FALSE),H507&lt;=VLOOKUP(L507,受限情况!$A$3:$C$28,3,FALSE)),0),IFERROR(AND(H507&gt;=VLOOKUP(M507,受限情况!$A$3:$C$28,2,FALSE),H507&lt;=VLOOKUP(M507,受限情况!$A$3:$C$28,3,FALSE)),0),IFERROR(AND(H507&gt;=VLOOKUP(N507,受限情况!$A$3:$C$28,2,FALSE),H507&lt;=VLOOKUP(N507,受限情况!$A$3:$C$28,3,FALSE)),0),IFERROR(AND(H507&gt;=VLOOKUP(O507,受限情况!$A$3:$C$28,2,FALSE),H507&lt;=VLOOKUP(O507,受限情况!$A$3:$C$28,3,FALSE)),0))=TRUE,"错误","正确")</f>
        <v>正确</v>
      </c>
      <c r="S507" s="123" t="str">
        <f>IF((IF(ISERROR(VLOOKUP(J507,注销!I:I,1,FALSE)),0,1)+IF(ISERROR(VLOOKUP(J507,注销!J:J,1,FALSE)),0,1))&gt;0,"注销","没有")</f>
        <v>注销</v>
      </c>
      <c r="T507" s="123" t="str">
        <f>IF((IF(ISERROR(VLOOKUP(J507,注销!I:I,1,FALSE)),0,1)+IF(ISERROR(VLOOKUP(J507,注销!J:J,1,FALSE)),0,1))&gt;0,"注销","没有")</f>
        <v>注销</v>
      </c>
      <c r="U507" s="10" t="str">
        <f>IF(IF(ISERROR(VLOOKUP(J507,J$1:J506,1,FALSE)),0,1)+IF(ISERROR(VLOOKUP(J507,K$1:K506,1,FALSE)),0,1),"已有","没有")</f>
        <v>已有</v>
      </c>
      <c r="W507" s="9"/>
      <c r="X507" s="9"/>
      <c r="Y507" s="9"/>
    </row>
    <row r="508" spans="1:25" s="7" customFormat="1">
      <c r="A508" s="126">
        <v>505</v>
      </c>
      <c r="B508" s="126" t="s">
        <v>1324</v>
      </c>
      <c r="C508" s="56" t="s">
        <v>9</v>
      </c>
      <c r="D508" s="42" t="s">
        <v>479</v>
      </c>
      <c r="E508" s="126">
        <v>14</v>
      </c>
      <c r="F508" s="68">
        <v>41574</v>
      </c>
      <c r="G508" s="16" t="s">
        <v>790</v>
      </c>
      <c r="H508" s="68">
        <v>41568</v>
      </c>
      <c r="I508" s="126"/>
      <c r="J508" s="137" t="str">
        <f t="shared" si="48"/>
        <v>天津天津-长沙</v>
      </c>
      <c r="K508" s="124" t="str">
        <f t="shared" si="49"/>
        <v>天津长沙-天津</v>
      </c>
      <c r="L508" s="167" t="str">
        <f t="shared" si="50"/>
        <v>天津</v>
      </c>
      <c r="M508" s="167" t="str">
        <f t="shared" si="51"/>
        <v>长沙</v>
      </c>
      <c r="N508" s="167" t="str">
        <f t="shared" si="52"/>
        <v/>
      </c>
      <c r="O508" s="167" t="str">
        <f t="shared" si="53"/>
        <v/>
      </c>
      <c r="P508" s="167" t="str">
        <f>IF(ISERROR(OR(IFERROR(VLOOKUP(B508,受限情况!$G$3:$G$30,1,FALSE),0),IFERROR(VLOOKUP(L508,受限情况!$A$3:$A$28,1,FALSE),0),IFERROR(VLOOKUP(M508,受限情况!$A$3:$A$28,1,FALSE),0),IFERROR(VLOOKUP(N508,受限情况!$A$3:$A$28,1,FALSE),0),IFERROR(VLOOKUP(O508,受限情况!$A$3:$A$28,1,FALSE),0))),"受限","不限")</f>
        <v>不限</v>
      </c>
      <c r="Q508" s="122" t="str">
        <f>IFERROR(IF(AND(H508&gt;=VLOOKUP(B508,受限情况!$G$3:$I$28,2,FALSE),H508&lt;=VLOOKUP(B508,受限情况!$G$3:$I$28,3,FALSE))=TRUE,"错误","正确"),"正确")</f>
        <v>正确</v>
      </c>
      <c r="R508" s="124" t="str">
        <f>IF(OR(IFERROR(AND(H508&gt;=VLOOKUP(L508,受限情况!$A$3:$C$28,2,FALSE),H508&lt;=VLOOKUP(L508,受限情况!$A$3:$C$28,3,FALSE)),0),IFERROR(AND(H508&gt;=VLOOKUP(M508,受限情况!$A$3:$C$28,2,FALSE),H508&lt;=VLOOKUP(M508,受限情况!$A$3:$C$28,3,FALSE)),0),IFERROR(AND(H508&gt;=VLOOKUP(N508,受限情况!$A$3:$C$28,2,FALSE),H508&lt;=VLOOKUP(N508,受限情况!$A$3:$C$28,3,FALSE)),0),IFERROR(AND(H508&gt;=VLOOKUP(O508,受限情况!$A$3:$C$28,2,FALSE),H508&lt;=VLOOKUP(O508,受限情况!$A$3:$C$28,3,FALSE)),0))=TRUE,"错误","正确")</f>
        <v>正确</v>
      </c>
      <c r="S508" s="123" t="str">
        <f>IF((IF(ISERROR(VLOOKUP(J508,注销!I:I,1,FALSE)),0,1)+IF(ISERROR(VLOOKUP(J508,注销!J:J,1,FALSE)),0,1))&gt;0,"注销","没有")</f>
        <v>没有</v>
      </c>
      <c r="T508" s="123" t="str">
        <f>IF((IF(ISERROR(VLOOKUP(J508,注销!I:I,1,FALSE)),0,1)+IF(ISERROR(VLOOKUP(J508,注销!J:J,1,FALSE)),0,1))&gt;0,"注销","没有")</f>
        <v>没有</v>
      </c>
      <c r="U508" s="10" t="str">
        <f>IF(IF(ISERROR(VLOOKUP(J508,J$1:J507,1,FALSE)),0,1)+IF(ISERROR(VLOOKUP(J508,K$1:K507,1,FALSE)),0,1),"已有","没有")</f>
        <v>没有</v>
      </c>
      <c r="W508" s="9"/>
      <c r="X508" s="9"/>
      <c r="Y508" s="9"/>
    </row>
    <row r="509" spans="1:25" s="7" customFormat="1">
      <c r="A509" s="126">
        <v>506</v>
      </c>
      <c r="B509" s="126" t="s">
        <v>1324</v>
      </c>
      <c r="C509" s="56" t="s">
        <v>993</v>
      </c>
      <c r="D509" s="42" t="s">
        <v>479</v>
      </c>
      <c r="E509" s="126">
        <v>14</v>
      </c>
      <c r="F509" s="68">
        <v>41574</v>
      </c>
      <c r="G509" s="16" t="s">
        <v>790</v>
      </c>
      <c r="H509" s="68">
        <v>41568</v>
      </c>
      <c r="I509" s="126"/>
      <c r="J509" s="137" t="str">
        <f t="shared" si="48"/>
        <v>天津天津-石家庄</v>
      </c>
      <c r="K509" s="124" t="str">
        <f t="shared" si="49"/>
        <v>天津石家庄-天津</v>
      </c>
      <c r="L509" s="167" t="str">
        <f t="shared" si="50"/>
        <v>天津</v>
      </c>
      <c r="M509" s="167" t="str">
        <f t="shared" si="51"/>
        <v>石家庄</v>
      </c>
      <c r="N509" s="167" t="str">
        <f t="shared" si="52"/>
        <v/>
      </c>
      <c r="O509" s="167" t="str">
        <f t="shared" si="53"/>
        <v/>
      </c>
      <c r="P509" s="167" t="str">
        <f>IF(ISERROR(OR(IFERROR(VLOOKUP(B509,受限情况!$G$3:$G$30,1,FALSE),0),IFERROR(VLOOKUP(L509,受限情况!$A$3:$A$28,1,FALSE),0),IFERROR(VLOOKUP(M509,受限情况!$A$3:$A$28,1,FALSE),0),IFERROR(VLOOKUP(N509,受限情况!$A$3:$A$28,1,FALSE),0),IFERROR(VLOOKUP(O509,受限情况!$A$3:$A$28,1,FALSE),0))),"受限","不限")</f>
        <v>不限</v>
      </c>
      <c r="Q509" s="122" t="str">
        <f>IFERROR(IF(AND(H509&gt;=VLOOKUP(B509,受限情况!$G$3:$I$28,2,FALSE),H509&lt;=VLOOKUP(B509,受限情况!$G$3:$I$28,3,FALSE))=TRUE,"错误","正确"),"正确")</f>
        <v>正确</v>
      </c>
      <c r="R509" s="124" t="str">
        <f>IF(OR(IFERROR(AND(H509&gt;=VLOOKUP(L509,受限情况!$A$3:$C$28,2,FALSE),H509&lt;=VLOOKUP(L509,受限情况!$A$3:$C$28,3,FALSE)),0),IFERROR(AND(H509&gt;=VLOOKUP(M509,受限情况!$A$3:$C$28,2,FALSE),H509&lt;=VLOOKUP(M509,受限情况!$A$3:$C$28,3,FALSE)),0),IFERROR(AND(H509&gt;=VLOOKUP(N509,受限情况!$A$3:$C$28,2,FALSE),H509&lt;=VLOOKUP(N509,受限情况!$A$3:$C$28,3,FALSE)),0),IFERROR(AND(H509&gt;=VLOOKUP(O509,受限情况!$A$3:$C$28,2,FALSE),H509&lt;=VLOOKUP(O509,受限情况!$A$3:$C$28,3,FALSE)),0))=TRUE,"错误","正确")</f>
        <v>正确</v>
      </c>
      <c r="S509" s="123" t="str">
        <f>IF((IF(ISERROR(VLOOKUP(J509,注销!I:I,1,FALSE)),0,1)+IF(ISERROR(VLOOKUP(J509,注销!J:J,1,FALSE)),0,1))&gt;0,"注销","没有")</f>
        <v>没有</v>
      </c>
      <c r="T509" s="123" t="str">
        <f>IF((IF(ISERROR(VLOOKUP(J509,注销!I:I,1,FALSE)),0,1)+IF(ISERROR(VLOOKUP(J509,注销!J:J,1,FALSE)),0,1))&gt;0,"注销","没有")</f>
        <v>没有</v>
      </c>
      <c r="U509" s="10" t="str">
        <f>IF(IF(ISERROR(VLOOKUP(J509,J$1:J508,1,FALSE)),0,1)+IF(ISERROR(VLOOKUP(J509,K$1:K508,1,FALSE)),0,1),"已有","没有")</f>
        <v>没有</v>
      </c>
      <c r="W509" s="9"/>
      <c r="X509" s="9"/>
      <c r="Y509" s="9"/>
    </row>
    <row r="510" spans="1:25" s="7" customFormat="1">
      <c r="A510" s="126">
        <v>507</v>
      </c>
      <c r="B510" s="126" t="s">
        <v>1324</v>
      </c>
      <c r="C510" s="56" t="s">
        <v>994</v>
      </c>
      <c r="D510" s="42" t="s">
        <v>479</v>
      </c>
      <c r="E510" s="126">
        <v>14</v>
      </c>
      <c r="F510" s="68">
        <v>41574</v>
      </c>
      <c r="G510" s="16" t="s">
        <v>790</v>
      </c>
      <c r="H510" s="68">
        <v>41568</v>
      </c>
      <c r="I510" s="126"/>
      <c r="J510" s="137" t="str">
        <f t="shared" si="48"/>
        <v>天津呼和浩特-海拉尔-哈尔滨</v>
      </c>
      <c r="K510" s="124" t="str">
        <f t="shared" si="49"/>
        <v>天津哈尔滨-海拉尔-呼和浩特</v>
      </c>
      <c r="L510" s="167" t="str">
        <f t="shared" si="50"/>
        <v>呼和浩特</v>
      </c>
      <c r="M510" s="167" t="str">
        <f t="shared" si="51"/>
        <v>海拉尔</v>
      </c>
      <c r="N510" s="167" t="str">
        <f t="shared" si="52"/>
        <v>哈尔滨</v>
      </c>
      <c r="O510" s="167" t="str">
        <f t="shared" si="53"/>
        <v/>
      </c>
      <c r="P510" s="167" t="str">
        <f>IF(ISERROR(OR(IFERROR(VLOOKUP(B510,受限情况!$G$3:$G$30,1,FALSE),0),IFERROR(VLOOKUP(L510,受限情况!$A$3:$A$28,1,FALSE),0),IFERROR(VLOOKUP(M510,受限情况!$A$3:$A$28,1,FALSE),0),IFERROR(VLOOKUP(N510,受限情况!$A$3:$A$28,1,FALSE),0),IFERROR(VLOOKUP(O510,受限情况!$A$3:$A$28,1,FALSE),0))),"受限","不限")</f>
        <v>不限</v>
      </c>
      <c r="Q510" s="122" t="str">
        <f>IFERROR(IF(AND(H510&gt;=VLOOKUP(B510,受限情况!$G$3:$I$28,2,FALSE),H510&lt;=VLOOKUP(B510,受限情况!$G$3:$I$28,3,FALSE))=TRUE,"错误","正确"),"正确")</f>
        <v>正确</v>
      </c>
      <c r="R510" s="124" t="str">
        <f>IF(OR(IFERROR(AND(H510&gt;=VLOOKUP(L510,受限情况!$A$3:$C$28,2,FALSE),H510&lt;=VLOOKUP(L510,受限情况!$A$3:$C$28,3,FALSE)),0),IFERROR(AND(H510&gt;=VLOOKUP(M510,受限情况!$A$3:$C$28,2,FALSE),H510&lt;=VLOOKUP(M510,受限情况!$A$3:$C$28,3,FALSE)),0),IFERROR(AND(H510&gt;=VLOOKUP(N510,受限情况!$A$3:$C$28,2,FALSE),H510&lt;=VLOOKUP(N510,受限情况!$A$3:$C$28,3,FALSE)),0),IFERROR(AND(H510&gt;=VLOOKUP(O510,受限情况!$A$3:$C$28,2,FALSE),H510&lt;=VLOOKUP(O510,受限情况!$A$3:$C$28,3,FALSE)),0))=TRUE,"错误","正确")</f>
        <v>正确</v>
      </c>
      <c r="S510" s="123" t="str">
        <f>IF((IF(ISERROR(VLOOKUP(J510,注销!I:I,1,FALSE)),0,1)+IF(ISERROR(VLOOKUP(J510,注销!J:J,1,FALSE)),0,1))&gt;0,"注销","没有")</f>
        <v>注销</v>
      </c>
      <c r="T510" s="123" t="str">
        <f>IF((IF(ISERROR(VLOOKUP(J510,注销!I:I,1,FALSE)),0,1)+IF(ISERROR(VLOOKUP(J510,注销!J:J,1,FALSE)),0,1))&gt;0,"注销","没有")</f>
        <v>注销</v>
      </c>
      <c r="U510" s="10" t="str">
        <f>IF(IF(ISERROR(VLOOKUP(J510,J$1:J509,1,FALSE)),0,1)+IF(ISERROR(VLOOKUP(J510,K$1:K509,1,FALSE)),0,1),"已有","没有")</f>
        <v>已有</v>
      </c>
      <c r="W510" s="9"/>
      <c r="X510" s="9"/>
      <c r="Y510" s="9"/>
    </row>
    <row r="511" spans="1:25" s="7" customFormat="1">
      <c r="A511" s="126">
        <v>508</v>
      </c>
      <c r="B511" s="126" t="s">
        <v>484</v>
      </c>
      <c r="C511" s="56" t="s">
        <v>529</v>
      </c>
      <c r="D511" s="42" t="s">
        <v>479</v>
      </c>
      <c r="E511" s="126">
        <v>14</v>
      </c>
      <c r="F511" s="68">
        <v>41574</v>
      </c>
      <c r="G511" s="16" t="s">
        <v>791</v>
      </c>
      <c r="H511" s="68">
        <v>41568</v>
      </c>
      <c r="I511" s="126"/>
      <c r="J511" s="137" t="str">
        <f t="shared" si="48"/>
        <v>厦航天津-长沙-昆明</v>
      </c>
      <c r="K511" s="124" t="str">
        <f t="shared" si="49"/>
        <v>厦航昆明-长沙-天津</v>
      </c>
      <c r="L511" s="167" t="str">
        <f t="shared" si="50"/>
        <v>天津</v>
      </c>
      <c r="M511" s="167" t="str">
        <f t="shared" si="51"/>
        <v>长沙</v>
      </c>
      <c r="N511" s="167" t="str">
        <f t="shared" si="52"/>
        <v>昆明</v>
      </c>
      <c r="O511" s="167" t="str">
        <f t="shared" si="53"/>
        <v/>
      </c>
      <c r="P511" s="167" t="str">
        <f>IF(ISERROR(OR(IFERROR(VLOOKUP(B511,受限情况!$G$3:$G$30,1,FALSE),0),IFERROR(VLOOKUP(L511,受限情况!$A$3:$A$28,1,FALSE),0),IFERROR(VLOOKUP(M511,受限情况!$A$3:$A$28,1,FALSE),0),IFERROR(VLOOKUP(N511,受限情况!$A$3:$A$28,1,FALSE),0),IFERROR(VLOOKUP(O511,受限情况!$A$3:$A$28,1,FALSE),0))),"受限","不限")</f>
        <v>不限</v>
      </c>
      <c r="Q511" s="122" t="str">
        <f>IFERROR(IF(AND(H511&gt;=VLOOKUP(B511,受限情况!$G$3:$I$28,2,FALSE),H511&lt;=VLOOKUP(B511,受限情况!$G$3:$I$28,3,FALSE))=TRUE,"错误","正确"),"正确")</f>
        <v>正确</v>
      </c>
      <c r="R511" s="124" t="str">
        <f>IF(OR(IFERROR(AND(H511&gt;=VLOOKUP(L511,受限情况!$A$3:$C$28,2,FALSE),H511&lt;=VLOOKUP(L511,受限情况!$A$3:$C$28,3,FALSE)),0),IFERROR(AND(H511&gt;=VLOOKUP(M511,受限情况!$A$3:$C$28,2,FALSE),H511&lt;=VLOOKUP(M511,受限情况!$A$3:$C$28,3,FALSE)),0),IFERROR(AND(H511&gt;=VLOOKUP(N511,受限情况!$A$3:$C$28,2,FALSE),H511&lt;=VLOOKUP(N511,受限情况!$A$3:$C$28,3,FALSE)),0),IFERROR(AND(H511&gt;=VLOOKUP(O511,受限情况!$A$3:$C$28,2,FALSE),H511&lt;=VLOOKUP(O511,受限情况!$A$3:$C$28,3,FALSE)),0))=TRUE,"错误","正确")</f>
        <v>正确</v>
      </c>
      <c r="S511" s="123" t="str">
        <f>IF((IF(ISERROR(VLOOKUP(J511,注销!I:I,1,FALSE)),0,1)+IF(ISERROR(VLOOKUP(J511,注销!J:J,1,FALSE)),0,1))&gt;0,"注销","没有")</f>
        <v>注销</v>
      </c>
      <c r="T511" s="123" t="str">
        <f>IF((IF(ISERROR(VLOOKUP(J511,注销!I:I,1,FALSE)),0,1)+IF(ISERROR(VLOOKUP(J511,注销!J:J,1,FALSE)),0,1))&gt;0,"注销","没有")</f>
        <v>注销</v>
      </c>
      <c r="U511" s="10" t="str">
        <f>IF(IF(ISERROR(VLOOKUP(J511,J$1:J510,1,FALSE)),0,1)+IF(ISERROR(VLOOKUP(J511,K$1:K510,1,FALSE)),0,1),"已有","没有")</f>
        <v>已有</v>
      </c>
      <c r="W511" s="9"/>
      <c r="X511" s="9"/>
      <c r="Y511" s="9"/>
    </row>
    <row r="512" spans="1:25" s="7" customFormat="1">
      <c r="A512" s="126">
        <v>509</v>
      </c>
      <c r="B512" s="126" t="s">
        <v>1327</v>
      </c>
      <c r="C512" s="56" t="s">
        <v>547</v>
      </c>
      <c r="D512" s="42" t="s">
        <v>479</v>
      </c>
      <c r="E512" s="126">
        <v>6</v>
      </c>
      <c r="F512" s="68">
        <v>41574</v>
      </c>
      <c r="G512" s="16" t="s">
        <v>792</v>
      </c>
      <c r="H512" s="68">
        <v>41568</v>
      </c>
      <c r="I512" s="126"/>
      <c r="J512" s="137" t="str">
        <f t="shared" si="48"/>
        <v>奥凯天津-厦门</v>
      </c>
      <c r="K512" s="124" t="str">
        <f t="shared" si="49"/>
        <v>奥凯厦门-天津</v>
      </c>
      <c r="L512" s="167" t="str">
        <f t="shared" si="50"/>
        <v>天津</v>
      </c>
      <c r="M512" s="167" t="str">
        <f t="shared" si="51"/>
        <v>厦门</v>
      </c>
      <c r="N512" s="167" t="str">
        <f t="shared" si="52"/>
        <v/>
      </c>
      <c r="O512" s="167" t="str">
        <f t="shared" si="53"/>
        <v/>
      </c>
      <c r="P512" s="167" t="str">
        <f>IF(ISERROR(OR(IFERROR(VLOOKUP(B512,受限情况!$G$3:$G$30,1,FALSE),0),IFERROR(VLOOKUP(L512,受限情况!$A$3:$A$28,1,FALSE),0),IFERROR(VLOOKUP(M512,受限情况!$A$3:$A$28,1,FALSE),0),IFERROR(VLOOKUP(N512,受限情况!$A$3:$A$28,1,FALSE),0),IFERROR(VLOOKUP(O512,受限情况!$A$3:$A$28,1,FALSE),0))),"受限","不限")</f>
        <v>不限</v>
      </c>
      <c r="Q512" s="122" t="str">
        <f>IFERROR(IF(AND(H512&gt;=VLOOKUP(B512,受限情况!$G$3:$I$28,2,FALSE),H512&lt;=VLOOKUP(B512,受限情况!$G$3:$I$28,3,FALSE))=TRUE,"错误","正确"),"正确")</f>
        <v>正确</v>
      </c>
      <c r="R512" s="124" t="str">
        <f>IF(OR(IFERROR(AND(H512&gt;=VLOOKUP(L512,受限情况!$A$3:$C$28,2,FALSE),H512&lt;=VLOOKUP(L512,受限情况!$A$3:$C$28,3,FALSE)),0),IFERROR(AND(H512&gt;=VLOOKUP(M512,受限情况!$A$3:$C$28,2,FALSE),H512&lt;=VLOOKUP(M512,受限情况!$A$3:$C$28,3,FALSE)),0),IFERROR(AND(H512&gt;=VLOOKUP(N512,受限情况!$A$3:$C$28,2,FALSE),H512&lt;=VLOOKUP(N512,受限情况!$A$3:$C$28,3,FALSE)),0),IFERROR(AND(H512&gt;=VLOOKUP(O512,受限情况!$A$3:$C$28,2,FALSE),H512&lt;=VLOOKUP(O512,受限情况!$A$3:$C$28,3,FALSE)),0))=TRUE,"错误","正确")</f>
        <v>正确</v>
      </c>
      <c r="S512" s="123" t="str">
        <f>IF((IF(ISERROR(VLOOKUP(J512,注销!I:I,1,FALSE)),0,1)+IF(ISERROR(VLOOKUP(J512,注销!J:J,1,FALSE)),0,1))&gt;0,"注销","没有")</f>
        <v>没有</v>
      </c>
      <c r="T512" s="123" t="str">
        <f>IF((IF(ISERROR(VLOOKUP(J512,注销!I:I,1,FALSE)),0,1)+IF(ISERROR(VLOOKUP(J512,注销!J:J,1,FALSE)),0,1))&gt;0,"注销","没有")</f>
        <v>没有</v>
      </c>
      <c r="U512" s="10" t="str">
        <f>IF(IF(ISERROR(VLOOKUP(J512,J$1:J511,1,FALSE)),0,1)+IF(ISERROR(VLOOKUP(J512,K$1:K511,1,FALSE)),0,1),"已有","没有")</f>
        <v>没有</v>
      </c>
      <c r="W512" s="9"/>
      <c r="X512" s="9"/>
      <c r="Y512" s="9"/>
    </row>
    <row r="513" spans="1:25" s="7" customFormat="1">
      <c r="A513" s="126">
        <v>510</v>
      </c>
      <c r="B513" s="126" t="s">
        <v>1327</v>
      </c>
      <c r="C513" s="56" t="s">
        <v>559</v>
      </c>
      <c r="D513" s="42" t="s">
        <v>479</v>
      </c>
      <c r="E513" s="126">
        <v>8</v>
      </c>
      <c r="F513" s="68">
        <v>41574</v>
      </c>
      <c r="G513" s="16" t="s">
        <v>792</v>
      </c>
      <c r="H513" s="68">
        <v>41568</v>
      </c>
      <c r="I513" s="126"/>
      <c r="J513" s="137" t="str">
        <f t="shared" si="48"/>
        <v>奥凯天津-泉州-海口</v>
      </c>
      <c r="K513" s="124" t="str">
        <f t="shared" si="49"/>
        <v>奥凯海口-泉州-天津</v>
      </c>
      <c r="L513" s="167" t="str">
        <f t="shared" si="50"/>
        <v>天津</v>
      </c>
      <c r="M513" s="167" t="str">
        <f t="shared" si="51"/>
        <v>泉州</v>
      </c>
      <c r="N513" s="167" t="str">
        <f t="shared" si="52"/>
        <v>海口</v>
      </c>
      <c r="O513" s="167" t="str">
        <f t="shared" si="53"/>
        <v/>
      </c>
      <c r="P513" s="167" t="str">
        <f>IF(ISERROR(OR(IFERROR(VLOOKUP(B513,受限情况!$G$3:$G$30,1,FALSE),0),IFERROR(VLOOKUP(L513,受限情况!$A$3:$A$28,1,FALSE),0),IFERROR(VLOOKUP(M513,受限情况!$A$3:$A$28,1,FALSE),0),IFERROR(VLOOKUP(N513,受限情况!$A$3:$A$28,1,FALSE),0),IFERROR(VLOOKUP(O513,受限情况!$A$3:$A$28,1,FALSE),0))),"受限","不限")</f>
        <v>不限</v>
      </c>
      <c r="Q513" s="122" t="str">
        <f>IFERROR(IF(AND(H513&gt;=VLOOKUP(B513,受限情况!$G$3:$I$28,2,FALSE),H513&lt;=VLOOKUP(B513,受限情况!$G$3:$I$28,3,FALSE))=TRUE,"错误","正确"),"正确")</f>
        <v>正确</v>
      </c>
      <c r="R513" s="124" t="str">
        <f>IF(OR(IFERROR(AND(H513&gt;=VLOOKUP(L513,受限情况!$A$3:$C$28,2,FALSE),H513&lt;=VLOOKUP(L513,受限情况!$A$3:$C$28,3,FALSE)),0),IFERROR(AND(H513&gt;=VLOOKUP(M513,受限情况!$A$3:$C$28,2,FALSE),H513&lt;=VLOOKUP(M513,受限情况!$A$3:$C$28,3,FALSE)),0),IFERROR(AND(H513&gt;=VLOOKUP(N513,受限情况!$A$3:$C$28,2,FALSE),H513&lt;=VLOOKUP(N513,受限情况!$A$3:$C$28,3,FALSE)),0),IFERROR(AND(H513&gt;=VLOOKUP(O513,受限情况!$A$3:$C$28,2,FALSE),H513&lt;=VLOOKUP(O513,受限情况!$A$3:$C$28,3,FALSE)),0))=TRUE,"错误","正确")</f>
        <v>正确</v>
      </c>
      <c r="S513" s="123" t="str">
        <f>IF((IF(ISERROR(VLOOKUP(J513,注销!I:I,1,FALSE)),0,1)+IF(ISERROR(VLOOKUP(J513,注销!J:J,1,FALSE)),0,1))&gt;0,"注销","没有")</f>
        <v>没有</v>
      </c>
      <c r="T513" s="123" t="str">
        <f>IF((IF(ISERROR(VLOOKUP(J513,注销!I:I,1,FALSE)),0,1)+IF(ISERROR(VLOOKUP(J513,注销!J:J,1,FALSE)),0,1))&gt;0,"注销","没有")</f>
        <v>没有</v>
      </c>
      <c r="U513" s="10" t="str">
        <f>IF(IF(ISERROR(VLOOKUP(J513,J$1:J512,1,FALSE)),0,1)+IF(ISERROR(VLOOKUP(J513,K$1:K512,1,FALSE)),0,1),"已有","没有")</f>
        <v>没有</v>
      </c>
      <c r="W513" s="9"/>
      <c r="X513" s="9"/>
      <c r="Y513" s="9"/>
    </row>
    <row r="514" spans="1:25" s="7" customFormat="1">
      <c r="A514" s="126">
        <v>511</v>
      </c>
      <c r="B514" s="126" t="s">
        <v>1327</v>
      </c>
      <c r="C514" s="56" t="s">
        <v>560</v>
      </c>
      <c r="D514" s="42" t="s">
        <v>479</v>
      </c>
      <c r="E514" s="126">
        <v>6</v>
      </c>
      <c r="F514" s="68">
        <v>41574</v>
      </c>
      <c r="G514" s="16" t="s">
        <v>792</v>
      </c>
      <c r="H514" s="68">
        <v>41568</v>
      </c>
      <c r="I514" s="126"/>
      <c r="J514" s="137" t="str">
        <f t="shared" si="48"/>
        <v>奥凯天津-重庆-三亚</v>
      </c>
      <c r="K514" s="124" t="str">
        <f t="shared" si="49"/>
        <v>奥凯三亚-重庆-天津</v>
      </c>
      <c r="L514" s="167" t="str">
        <f t="shared" si="50"/>
        <v>天津</v>
      </c>
      <c r="M514" s="167" t="str">
        <f t="shared" si="51"/>
        <v>重庆</v>
      </c>
      <c r="N514" s="167" t="str">
        <f t="shared" si="52"/>
        <v>三亚</v>
      </c>
      <c r="O514" s="167" t="str">
        <f t="shared" si="53"/>
        <v/>
      </c>
      <c r="P514" s="167" t="str">
        <f>IF(ISERROR(OR(IFERROR(VLOOKUP(B514,受限情况!$G$3:$G$30,1,FALSE),0),IFERROR(VLOOKUP(L514,受限情况!$A$3:$A$28,1,FALSE),0),IFERROR(VLOOKUP(M514,受限情况!$A$3:$A$28,1,FALSE),0),IFERROR(VLOOKUP(N514,受限情况!$A$3:$A$28,1,FALSE),0),IFERROR(VLOOKUP(O514,受限情况!$A$3:$A$28,1,FALSE),0))),"受限","不限")</f>
        <v>不限</v>
      </c>
      <c r="Q514" s="122" t="str">
        <f>IFERROR(IF(AND(H514&gt;=VLOOKUP(B514,受限情况!$G$3:$I$28,2,FALSE),H514&lt;=VLOOKUP(B514,受限情况!$G$3:$I$28,3,FALSE))=TRUE,"错误","正确"),"正确")</f>
        <v>正确</v>
      </c>
      <c r="R514" s="124" t="str">
        <f>IF(OR(IFERROR(AND(H514&gt;=VLOOKUP(L514,受限情况!$A$3:$C$28,2,FALSE),H514&lt;=VLOOKUP(L514,受限情况!$A$3:$C$28,3,FALSE)),0),IFERROR(AND(H514&gt;=VLOOKUP(M514,受限情况!$A$3:$C$28,2,FALSE),H514&lt;=VLOOKUP(M514,受限情况!$A$3:$C$28,3,FALSE)),0),IFERROR(AND(H514&gt;=VLOOKUP(N514,受限情况!$A$3:$C$28,2,FALSE),H514&lt;=VLOOKUP(N514,受限情况!$A$3:$C$28,3,FALSE)),0),IFERROR(AND(H514&gt;=VLOOKUP(O514,受限情况!$A$3:$C$28,2,FALSE),H514&lt;=VLOOKUP(O514,受限情况!$A$3:$C$28,3,FALSE)),0))=TRUE,"错误","正确")</f>
        <v>正确</v>
      </c>
      <c r="S514" s="123" t="str">
        <f>IF((IF(ISERROR(VLOOKUP(J514,注销!I:I,1,FALSE)),0,1)+IF(ISERROR(VLOOKUP(J514,注销!J:J,1,FALSE)),0,1))&gt;0,"注销","没有")</f>
        <v>没有</v>
      </c>
      <c r="T514" s="123" t="str">
        <f>IF((IF(ISERROR(VLOOKUP(J514,注销!I:I,1,FALSE)),0,1)+IF(ISERROR(VLOOKUP(J514,注销!J:J,1,FALSE)),0,1))&gt;0,"注销","没有")</f>
        <v>没有</v>
      </c>
      <c r="U514" s="10" t="str">
        <f>IF(IF(ISERROR(VLOOKUP(J514,J$1:J513,1,FALSE)),0,1)+IF(ISERROR(VLOOKUP(J514,K$1:K513,1,FALSE)),0,1),"已有","没有")</f>
        <v>已有</v>
      </c>
      <c r="W514" s="9"/>
      <c r="X514" s="9"/>
      <c r="Y514" s="9"/>
    </row>
    <row r="515" spans="1:25" s="7" customFormat="1">
      <c r="A515" s="126">
        <v>512</v>
      </c>
      <c r="B515" s="126" t="s">
        <v>1327</v>
      </c>
      <c r="C515" s="56" t="s">
        <v>561</v>
      </c>
      <c r="D515" s="42" t="s">
        <v>479</v>
      </c>
      <c r="E515" s="126">
        <v>6</v>
      </c>
      <c r="F515" s="68">
        <v>41574</v>
      </c>
      <c r="G515" s="16" t="s">
        <v>792</v>
      </c>
      <c r="H515" s="68">
        <v>41568</v>
      </c>
      <c r="I515" s="126"/>
      <c r="J515" s="137" t="str">
        <f t="shared" si="48"/>
        <v>奥凯天津-沈阳-延吉</v>
      </c>
      <c r="K515" s="124" t="str">
        <f t="shared" si="49"/>
        <v>奥凯延吉-沈阳-天津</v>
      </c>
      <c r="L515" s="167" t="str">
        <f t="shared" si="50"/>
        <v>天津</v>
      </c>
      <c r="M515" s="167" t="str">
        <f t="shared" si="51"/>
        <v>沈阳</v>
      </c>
      <c r="N515" s="167" t="str">
        <f t="shared" si="52"/>
        <v>延吉</v>
      </c>
      <c r="O515" s="167" t="str">
        <f t="shared" si="53"/>
        <v/>
      </c>
      <c r="P515" s="167" t="str">
        <f>IF(ISERROR(OR(IFERROR(VLOOKUP(B515,受限情况!$G$3:$G$30,1,FALSE),0),IFERROR(VLOOKUP(L515,受限情况!$A$3:$A$28,1,FALSE),0),IFERROR(VLOOKUP(M515,受限情况!$A$3:$A$28,1,FALSE),0),IFERROR(VLOOKUP(N515,受限情况!$A$3:$A$28,1,FALSE),0),IFERROR(VLOOKUP(O515,受限情况!$A$3:$A$28,1,FALSE),0))),"受限","不限")</f>
        <v>不限</v>
      </c>
      <c r="Q515" s="122" t="str">
        <f>IFERROR(IF(AND(H515&gt;=VLOOKUP(B515,受限情况!$G$3:$I$28,2,FALSE),H515&lt;=VLOOKUP(B515,受限情况!$G$3:$I$28,3,FALSE))=TRUE,"错误","正确"),"正确")</f>
        <v>正确</v>
      </c>
      <c r="R515" s="124" t="str">
        <f>IF(OR(IFERROR(AND(H515&gt;=VLOOKUP(L515,受限情况!$A$3:$C$28,2,FALSE),H515&lt;=VLOOKUP(L515,受限情况!$A$3:$C$28,3,FALSE)),0),IFERROR(AND(H515&gt;=VLOOKUP(M515,受限情况!$A$3:$C$28,2,FALSE),H515&lt;=VLOOKUP(M515,受限情况!$A$3:$C$28,3,FALSE)),0),IFERROR(AND(H515&gt;=VLOOKUP(N515,受限情况!$A$3:$C$28,2,FALSE),H515&lt;=VLOOKUP(N515,受限情况!$A$3:$C$28,3,FALSE)),0),IFERROR(AND(H515&gt;=VLOOKUP(O515,受限情况!$A$3:$C$28,2,FALSE),H515&lt;=VLOOKUP(O515,受限情况!$A$3:$C$28,3,FALSE)),0))=TRUE,"错误","正确")</f>
        <v>正确</v>
      </c>
      <c r="S515" s="123" t="str">
        <f>IF((IF(ISERROR(VLOOKUP(J515,注销!I:I,1,FALSE)),0,1)+IF(ISERROR(VLOOKUP(J515,注销!J:J,1,FALSE)),0,1))&gt;0,"注销","没有")</f>
        <v>注销</v>
      </c>
      <c r="T515" s="123" t="str">
        <f>IF((IF(ISERROR(VLOOKUP(J515,注销!I:I,1,FALSE)),0,1)+IF(ISERROR(VLOOKUP(J515,注销!J:J,1,FALSE)),0,1))&gt;0,"注销","没有")</f>
        <v>注销</v>
      </c>
      <c r="U515" s="10" t="str">
        <f>IF(IF(ISERROR(VLOOKUP(J515,J$1:J514,1,FALSE)),0,1)+IF(ISERROR(VLOOKUP(J515,K$1:K514,1,FALSE)),0,1),"已有","没有")</f>
        <v>没有</v>
      </c>
      <c r="W515" s="9"/>
      <c r="X515" s="9"/>
      <c r="Y515" s="9"/>
    </row>
    <row r="516" spans="1:25" s="7" customFormat="1">
      <c r="A516" s="126">
        <v>513</v>
      </c>
      <c r="B516" s="126" t="s">
        <v>1309</v>
      </c>
      <c r="C516" s="56" t="s">
        <v>562</v>
      </c>
      <c r="D516" s="42" t="s">
        <v>479</v>
      </c>
      <c r="E516" s="126">
        <v>14</v>
      </c>
      <c r="F516" s="68">
        <v>41574</v>
      </c>
      <c r="G516" s="16" t="s">
        <v>793</v>
      </c>
      <c r="H516" s="68">
        <v>41568</v>
      </c>
      <c r="I516" s="126"/>
      <c r="J516" s="137" t="str">
        <f t="shared" ref="J516:J579" si="54">B516&amp;C516</f>
        <v>华夏邯郸-大连</v>
      </c>
      <c r="K516" s="124" t="str">
        <f t="shared" ref="K516:K579" si="55">B516&amp;O516&amp;IF(O516="",,"-")&amp;N516&amp;IF(N516="",,"-")&amp;M516&amp;IF(M516="",,"-")&amp;L516</f>
        <v>华夏大连-邯郸</v>
      </c>
      <c r="L516" s="167" t="str">
        <f t="shared" ref="L516:L579" si="56">TRIM(MID(SUBSTITUTE($C516,"-",REPT(" ",50)),COLUMN(A516)*50-49,50))</f>
        <v>邯郸</v>
      </c>
      <c r="M516" s="167" t="str">
        <f t="shared" ref="M516:M579" si="57">TRIM(MID(SUBSTITUTE($C516,"-",REPT(" ",50)),COLUMN(B516)*50-49,50))</f>
        <v>大连</v>
      </c>
      <c r="N516" s="167" t="str">
        <f t="shared" ref="N516:N579" si="58">TRIM(MID(SUBSTITUTE($C516,"-",REPT(" ",50)),COLUMN(C516)*50-49,50))</f>
        <v/>
      </c>
      <c r="O516" s="167" t="str">
        <f t="shared" ref="O516:O579" si="59">TRIM(MID(SUBSTITUTE($C516,"-",REPT(" ",50)),COLUMN(D516)*50-49,50))</f>
        <v/>
      </c>
      <c r="P516" s="167" t="str">
        <f>IF(ISERROR(OR(IFERROR(VLOOKUP(B516,受限情况!$G$3:$G$30,1,FALSE),0),IFERROR(VLOOKUP(L516,受限情况!$A$3:$A$28,1,FALSE),0),IFERROR(VLOOKUP(M516,受限情况!$A$3:$A$28,1,FALSE),0),IFERROR(VLOOKUP(N516,受限情况!$A$3:$A$28,1,FALSE),0),IFERROR(VLOOKUP(O516,受限情况!$A$3:$A$28,1,FALSE),0))),"受限","不限")</f>
        <v>受限</v>
      </c>
      <c r="Q516" s="122" t="str">
        <f>IFERROR(IF(AND(H516&gt;=VLOOKUP(B516,受限情况!$G$3:$I$28,2,FALSE),H516&lt;=VLOOKUP(B516,受限情况!$G$3:$I$28,3,FALSE))=TRUE,"错误","正确"),"正确")</f>
        <v>正确</v>
      </c>
      <c r="R516" s="124" t="str">
        <f>IF(OR(IFERROR(AND(H516&gt;=VLOOKUP(L516,受限情况!$A$3:$C$28,2,FALSE),H516&lt;=VLOOKUP(L516,受限情况!$A$3:$C$28,3,FALSE)),0),IFERROR(AND(H516&gt;=VLOOKUP(M516,受限情况!$A$3:$C$28,2,FALSE),H516&lt;=VLOOKUP(M516,受限情况!$A$3:$C$28,3,FALSE)),0),IFERROR(AND(H516&gt;=VLOOKUP(N516,受限情况!$A$3:$C$28,2,FALSE),H516&lt;=VLOOKUP(N516,受限情况!$A$3:$C$28,3,FALSE)),0),IFERROR(AND(H516&gt;=VLOOKUP(O516,受限情况!$A$3:$C$28,2,FALSE),H516&lt;=VLOOKUP(O516,受限情况!$A$3:$C$28,3,FALSE)),0))=TRUE,"错误","正确")</f>
        <v>正确</v>
      </c>
      <c r="S516" s="123" t="str">
        <f>IF((IF(ISERROR(VLOOKUP(J516,注销!I:I,1,FALSE)),0,1)+IF(ISERROR(VLOOKUP(J516,注销!J:J,1,FALSE)),0,1))&gt;0,"注销","没有")</f>
        <v>注销</v>
      </c>
      <c r="T516" s="123" t="str">
        <f>IF((IF(ISERROR(VLOOKUP(J516,注销!I:I,1,FALSE)),0,1)+IF(ISERROR(VLOOKUP(J516,注销!J:J,1,FALSE)),0,1))&gt;0,"注销","没有")</f>
        <v>注销</v>
      </c>
      <c r="U516" s="10" t="str">
        <f>IF(IF(ISERROR(VLOOKUP(J516,J$1:J515,1,FALSE)),0,1)+IF(ISERROR(VLOOKUP(J516,K$1:K515,1,FALSE)),0,1),"已有","没有")</f>
        <v>没有</v>
      </c>
      <c r="W516" s="9"/>
      <c r="X516" s="9"/>
      <c r="Y516" s="9"/>
    </row>
    <row r="517" spans="1:25" s="7" customFormat="1">
      <c r="A517" s="126">
        <v>514</v>
      </c>
      <c r="B517" s="126" t="s">
        <v>1325</v>
      </c>
      <c r="C517" s="56" t="s">
        <v>515</v>
      </c>
      <c r="D517" s="42" t="s">
        <v>479</v>
      </c>
      <c r="E517" s="126">
        <v>14</v>
      </c>
      <c r="F517" s="68">
        <v>41574</v>
      </c>
      <c r="G517" s="16" t="s">
        <v>794</v>
      </c>
      <c r="H517" s="68">
        <v>41568</v>
      </c>
      <c r="I517" s="126"/>
      <c r="J517" s="137" t="str">
        <f t="shared" si="54"/>
        <v>春秋石家庄-唐山</v>
      </c>
      <c r="K517" s="124" t="str">
        <f t="shared" si="55"/>
        <v>春秋唐山-石家庄</v>
      </c>
      <c r="L517" s="167" t="str">
        <f t="shared" si="56"/>
        <v>石家庄</v>
      </c>
      <c r="M517" s="167" t="str">
        <f t="shared" si="57"/>
        <v>唐山</v>
      </c>
      <c r="N517" s="167" t="str">
        <f t="shared" si="58"/>
        <v/>
      </c>
      <c r="O517" s="167" t="str">
        <f t="shared" si="59"/>
        <v/>
      </c>
      <c r="P517" s="167" t="str">
        <f>IF(ISERROR(OR(IFERROR(VLOOKUP(B517,受限情况!$G$3:$G$30,1,FALSE),0),IFERROR(VLOOKUP(L517,受限情况!$A$3:$A$28,1,FALSE),0),IFERROR(VLOOKUP(M517,受限情况!$A$3:$A$28,1,FALSE),0),IFERROR(VLOOKUP(N517,受限情况!$A$3:$A$28,1,FALSE),0),IFERROR(VLOOKUP(O517,受限情况!$A$3:$A$28,1,FALSE),0))),"受限","不限")</f>
        <v>不限</v>
      </c>
      <c r="Q517" s="122" t="str">
        <f>IFERROR(IF(AND(H517&gt;=VLOOKUP(B517,受限情况!$G$3:$I$28,2,FALSE),H517&lt;=VLOOKUP(B517,受限情况!$G$3:$I$28,3,FALSE))=TRUE,"错误","正确"),"正确")</f>
        <v>正确</v>
      </c>
      <c r="R517" s="124" t="str">
        <f>IF(OR(IFERROR(AND(H517&gt;=VLOOKUP(L517,受限情况!$A$3:$C$28,2,FALSE),H517&lt;=VLOOKUP(L517,受限情况!$A$3:$C$28,3,FALSE)),0),IFERROR(AND(H517&gt;=VLOOKUP(M517,受限情况!$A$3:$C$28,2,FALSE),H517&lt;=VLOOKUP(M517,受限情况!$A$3:$C$28,3,FALSE)),0),IFERROR(AND(H517&gt;=VLOOKUP(N517,受限情况!$A$3:$C$28,2,FALSE),H517&lt;=VLOOKUP(N517,受限情况!$A$3:$C$28,3,FALSE)),0),IFERROR(AND(H517&gt;=VLOOKUP(O517,受限情况!$A$3:$C$28,2,FALSE),H517&lt;=VLOOKUP(O517,受限情况!$A$3:$C$28,3,FALSE)),0))=TRUE,"错误","正确")</f>
        <v>正确</v>
      </c>
      <c r="S517" s="123" t="str">
        <f>IF((IF(ISERROR(VLOOKUP(J517,注销!I:I,1,FALSE)),0,1)+IF(ISERROR(VLOOKUP(J517,注销!J:J,1,FALSE)),0,1))&gt;0,"注销","没有")</f>
        <v>没有</v>
      </c>
      <c r="T517" s="123" t="str">
        <f>IF((IF(ISERROR(VLOOKUP(J517,注销!I:I,1,FALSE)),0,1)+IF(ISERROR(VLOOKUP(J517,注销!J:J,1,FALSE)),0,1))&gt;0,"注销","没有")</f>
        <v>没有</v>
      </c>
      <c r="U517" s="10" t="str">
        <f>IF(IF(ISERROR(VLOOKUP(J517,J$1:J516,1,FALSE)),0,1)+IF(ISERROR(VLOOKUP(J517,K$1:K516,1,FALSE)),0,1),"已有","没有")</f>
        <v>没有</v>
      </c>
      <c r="W517" s="9"/>
      <c r="X517" s="9"/>
      <c r="Y517" s="9"/>
    </row>
    <row r="518" spans="1:25" s="7" customFormat="1">
      <c r="A518" s="126">
        <v>515</v>
      </c>
      <c r="B518" s="126" t="s">
        <v>563</v>
      </c>
      <c r="C518" s="56" t="s">
        <v>531</v>
      </c>
      <c r="D518" s="42" t="s">
        <v>479</v>
      </c>
      <c r="E518" s="126">
        <v>14</v>
      </c>
      <c r="F518" s="68">
        <v>41574</v>
      </c>
      <c r="G518" s="16" t="s">
        <v>795</v>
      </c>
      <c r="H518" s="68">
        <v>41568</v>
      </c>
      <c r="I518" s="126"/>
      <c r="J518" s="137" t="str">
        <f t="shared" si="54"/>
        <v>邮航天津-郑州</v>
      </c>
      <c r="K518" s="124" t="str">
        <f t="shared" si="55"/>
        <v>邮航郑州-天津</v>
      </c>
      <c r="L518" s="167" t="str">
        <f t="shared" si="56"/>
        <v>天津</v>
      </c>
      <c r="M518" s="167" t="str">
        <f t="shared" si="57"/>
        <v>郑州</v>
      </c>
      <c r="N518" s="167" t="str">
        <f t="shared" si="58"/>
        <v/>
      </c>
      <c r="O518" s="167" t="str">
        <f t="shared" si="59"/>
        <v/>
      </c>
      <c r="P518" s="167" t="str">
        <f>IF(ISERROR(OR(IFERROR(VLOOKUP(B518,受限情况!$G$3:$G$30,1,FALSE),0),IFERROR(VLOOKUP(L518,受限情况!$A$3:$A$28,1,FALSE),0),IFERROR(VLOOKUP(M518,受限情况!$A$3:$A$28,1,FALSE),0),IFERROR(VLOOKUP(N518,受限情况!$A$3:$A$28,1,FALSE),0),IFERROR(VLOOKUP(O518,受限情况!$A$3:$A$28,1,FALSE),0))),"受限","不限")</f>
        <v>不限</v>
      </c>
      <c r="Q518" s="122" t="str">
        <f>IFERROR(IF(AND(H518&gt;=VLOOKUP(B518,受限情况!$G$3:$I$28,2,FALSE),H518&lt;=VLOOKUP(B518,受限情况!$G$3:$I$28,3,FALSE))=TRUE,"错误","正确"),"正确")</f>
        <v>正确</v>
      </c>
      <c r="R518" s="124" t="str">
        <f>IF(OR(IFERROR(AND(H518&gt;=VLOOKUP(L518,受限情况!$A$3:$C$28,2,FALSE),H518&lt;=VLOOKUP(L518,受限情况!$A$3:$C$28,3,FALSE)),0),IFERROR(AND(H518&gt;=VLOOKUP(M518,受限情况!$A$3:$C$28,2,FALSE),H518&lt;=VLOOKUP(M518,受限情况!$A$3:$C$28,3,FALSE)),0),IFERROR(AND(H518&gt;=VLOOKUP(N518,受限情况!$A$3:$C$28,2,FALSE),H518&lt;=VLOOKUP(N518,受限情况!$A$3:$C$28,3,FALSE)),0),IFERROR(AND(H518&gt;=VLOOKUP(O518,受限情况!$A$3:$C$28,2,FALSE),H518&lt;=VLOOKUP(O518,受限情况!$A$3:$C$28,3,FALSE)),0))=TRUE,"错误","正确")</f>
        <v>正确</v>
      </c>
      <c r="S518" s="123" t="str">
        <f>IF((IF(ISERROR(VLOOKUP(J518,注销!I:I,1,FALSE)),0,1)+IF(ISERROR(VLOOKUP(J518,注销!J:J,1,FALSE)),0,1))&gt;0,"注销","没有")</f>
        <v>注销</v>
      </c>
      <c r="T518" s="123" t="str">
        <f>IF((IF(ISERROR(VLOOKUP(J518,注销!I:I,1,FALSE)),0,1)+IF(ISERROR(VLOOKUP(J518,注销!J:J,1,FALSE)),0,1))&gt;0,"注销","没有")</f>
        <v>注销</v>
      </c>
      <c r="U518" s="10" t="str">
        <f>IF(IF(ISERROR(VLOOKUP(J518,J$1:J517,1,FALSE)),0,1)+IF(ISERROR(VLOOKUP(J518,K$1:K517,1,FALSE)),0,1),"已有","没有")</f>
        <v>没有</v>
      </c>
      <c r="W518" s="9"/>
      <c r="X518" s="9"/>
      <c r="Y518" s="9"/>
    </row>
    <row r="519" spans="1:25" s="7" customFormat="1">
      <c r="A519" s="126">
        <v>516</v>
      </c>
      <c r="B519" s="126" t="s">
        <v>486</v>
      </c>
      <c r="C519" s="56" t="s">
        <v>564</v>
      </c>
      <c r="D519" s="42" t="s">
        <v>479</v>
      </c>
      <c r="E519" s="126">
        <v>14</v>
      </c>
      <c r="F519" s="68">
        <v>41574</v>
      </c>
      <c r="G519" s="16" t="s">
        <v>796</v>
      </c>
      <c r="H519" s="68">
        <v>41568</v>
      </c>
      <c r="I519" s="126"/>
      <c r="J519" s="137" t="str">
        <f t="shared" si="54"/>
        <v>中联航石家庄-三亚</v>
      </c>
      <c r="K519" s="124" t="str">
        <f t="shared" si="55"/>
        <v>中联航三亚-石家庄</v>
      </c>
      <c r="L519" s="167" t="str">
        <f t="shared" si="56"/>
        <v>石家庄</v>
      </c>
      <c r="M519" s="167" t="str">
        <f t="shared" si="57"/>
        <v>三亚</v>
      </c>
      <c r="N519" s="167" t="str">
        <f t="shared" si="58"/>
        <v/>
      </c>
      <c r="O519" s="167" t="str">
        <f t="shared" si="59"/>
        <v/>
      </c>
      <c r="P519" s="167" t="str">
        <f>IF(ISERROR(OR(IFERROR(VLOOKUP(B519,受限情况!$G$3:$G$30,1,FALSE),0),IFERROR(VLOOKUP(L519,受限情况!$A$3:$A$28,1,FALSE),0),IFERROR(VLOOKUP(M519,受限情况!$A$3:$A$28,1,FALSE),0),IFERROR(VLOOKUP(N519,受限情况!$A$3:$A$28,1,FALSE),0),IFERROR(VLOOKUP(O519,受限情况!$A$3:$A$28,1,FALSE),0))),"受限","不限")</f>
        <v>不限</v>
      </c>
      <c r="Q519" s="122" t="str">
        <f>IFERROR(IF(AND(H519&gt;=VLOOKUP(B519,受限情况!$G$3:$I$28,2,FALSE),H519&lt;=VLOOKUP(B519,受限情况!$G$3:$I$28,3,FALSE))=TRUE,"错误","正确"),"正确")</f>
        <v>正确</v>
      </c>
      <c r="R519" s="124" t="str">
        <f>IF(OR(IFERROR(AND(H519&gt;=VLOOKUP(L519,受限情况!$A$3:$C$28,2,FALSE),H519&lt;=VLOOKUP(L519,受限情况!$A$3:$C$28,3,FALSE)),0),IFERROR(AND(H519&gt;=VLOOKUP(M519,受限情况!$A$3:$C$28,2,FALSE),H519&lt;=VLOOKUP(M519,受限情况!$A$3:$C$28,3,FALSE)),0),IFERROR(AND(H519&gt;=VLOOKUP(N519,受限情况!$A$3:$C$28,2,FALSE),H519&lt;=VLOOKUP(N519,受限情况!$A$3:$C$28,3,FALSE)),0),IFERROR(AND(H519&gt;=VLOOKUP(O519,受限情况!$A$3:$C$28,2,FALSE),H519&lt;=VLOOKUP(O519,受限情况!$A$3:$C$28,3,FALSE)),0))=TRUE,"错误","正确")</f>
        <v>正确</v>
      </c>
      <c r="S519" s="123" t="str">
        <f>IF((IF(ISERROR(VLOOKUP(J519,注销!I:I,1,FALSE)),0,1)+IF(ISERROR(VLOOKUP(J519,注销!J:J,1,FALSE)),0,1))&gt;0,"注销","没有")</f>
        <v>没有</v>
      </c>
      <c r="T519" s="123" t="str">
        <f>IF((IF(ISERROR(VLOOKUP(J519,注销!I:I,1,FALSE)),0,1)+IF(ISERROR(VLOOKUP(J519,注销!J:J,1,FALSE)),0,1))&gt;0,"注销","没有")</f>
        <v>没有</v>
      </c>
      <c r="U519" s="10" t="str">
        <f>IF(IF(ISERROR(VLOOKUP(J519,J$1:J518,1,FALSE)),0,1)+IF(ISERROR(VLOOKUP(J519,K$1:K518,1,FALSE)),0,1),"已有","没有")</f>
        <v>没有</v>
      </c>
      <c r="W519" s="9"/>
      <c r="X519" s="9"/>
      <c r="Y519" s="9"/>
    </row>
    <row r="520" spans="1:25" s="7" customFormat="1">
      <c r="A520" s="126">
        <v>517</v>
      </c>
      <c r="B520" s="126" t="s">
        <v>484</v>
      </c>
      <c r="C520" s="56" t="s">
        <v>565</v>
      </c>
      <c r="D520" s="42" t="s">
        <v>479</v>
      </c>
      <c r="E520" s="126">
        <v>14</v>
      </c>
      <c r="F520" s="68">
        <v>41588</v>
      </c>
      <c r="G520" s="16" t="s">
        <v>797</v>
      </c>
      <c r="H520" s="68">
        <v>41572</v>
      </c>
      <c r="I520" s="126"/>
      <c r="J520" s="137" t="str">
        <f t="shared" si="54"/>
        <v>厦航天津-武汉</v>
      </c>
      <c r="K520" s="124" t="str">
        <f t="shared" si="55"/>
        <v>厦航武汉-天津</v>
      </c>
      <c r="L520" s="167" t="str">
        <f t="shared" si="56"/>
        <v>天津</v>
      </c>
      <c r="M520" s="167" t="str">
        <f t="shared" si="57"/>
        <v>武汉</v>
      </c>
      <c r="N520" s="167" t="str">
        <f t="shared" si="58"/>
        <v/>
      </c>
      <c r="O520" s="167" t="str">
        <f t="shared" si="59"/>
        <v/>
      </c>
      <c r="P520" s="167" t="str">
        <f>IF(ISERROR(OR(IFERROR(VLOOKUP(B520,受限情况!$G$3:$G$30,1,FALSE),0),IFERROR(VLOOKUP(L520,受限情况!$A$3:$A$28,1,FALSE),0),IFERROR(VLOOKUP(M520,受限情况!$A$3:$A$28,1,FALSE),0),IFERROR(VLOOKUP(N520,受限情况!$A$3:$A$28,1,FALSE),0),IFERROR(VLOOKUP(O520,受限情况!$A$3:$A$28,1,FALSE),0))),"受限","不限")</f>
        <v>不限</v>
      </c>
      <c r="Q520" s="122" t="str">
        <f>IFERROR(IF(AND(H520&gt;=VLOOKUP(B520,受限情况!$G$3:$I$28,2,FALSE),H520&lt;=VLOOKUP(B520,受限情况!$G$3:$I$28,3,FALSE))=TRUE,"错误","正确"),"正确")</f>
        <v>正确</v>
      </c>
      <c r="R520" s="124" t="str">
        <f>IF(OR(IFERROR(AND(H520&gt;=VLOOKUP(L520,受限情况!$A$3:$C$28,2,FALSE),H520&lt;=VLOOKUP(L520,受限情况!$A$3:$C$28,3,FALSE)),0),IFERROR(AND(H520&gt;=VLOOKUP(M520,受限情况!$A$3:$C$28,2,FALSE),H520&lt;=VLOOKUP(M520,受限情况!$A$3:$C$28,3,FALSE)),0),IFERROR(AND(H520&gt;=VLOOKUP(N520,受限情况!$A$3:$C$28,2,FALSE),H520&lt;=VLOOKUP(N520,受限情况!$A$3:$C$28,3,FALSE)),0),IFERROR(AND(H520&gt;=VLOOKUP(O520,受限情况!$A$3:$C$28,2,FALSE),H520&lt;=VLOOKUP(O520,受限情况!$A$3:$C$28,3,FALSE)),0))=TRUE,"错误","正确")</f>
        <v>正确</v>
      </c>
      <c r="S520" s="123" t="str">
        <f>IF((IF(ISERROR(VLOOKUP(J520,注销!I:I,1,FALSE)),0,1)+IF(ISERROR(VLOOKUP(J520,注销!J:J,1,FALSE)),0,1))&gt;0,"注销","没有")</f>
        <v>注销</v>
      </c>
      <c r="T520" s="123" t="str">
        <f>IF((IF(ISERROR(VLOOKUP(J520,注销!I:I,1,FALSE)),0,1)+IF(ISERROR(VLOOKUP(J520,注销!J:J,1,FALSE)),0,1))&gt;0,"注销","没有")</f>
        <v>注销</v>
      </c>
      <c r="U520" s="10" t="str">
        <f>IF(IF(ISERROR(VLOOKUP(J520,J$1:J519,1,FALSE)),0,1)+IF(ISERROR(VLOOKUP(J520,K$1:K519,1,FALSE)),0,1),"已有","没有")</f>
        <v>没有</v>
      </c>
      <c r="W520" s="9"/>
      <c r="X520" s="9"/>
      <c r="Y520" s="9"/>
    </row>
    <row r="521" spans="1:25" s="7" customFormat="1">
      <c r="A521" s="126">
        <v>518</v>
      </c>
      <c r="B521" s="126" t="s">
        <v>1327</v>
      </c>
      <c r="C521" s="56" t="s">
        <v>566</v>
      </c>
      <c r="D521" s="42" t="s">
        <v>479</v>
      </c>
      <c r="E521" s="126">
        <v>14</v>
      </c>
      <c r="F521" s="68">
        <v>41585</v>
      </c>
      <c r="G521" s="16" t="s">
        <v>798</v>
      </c>
      <c r="H521" s="68">
        <v>41582</v>
      </c>
      <c r="I521" s="126"/>
      <c r="J521" s="137" t="str">
        <f t="shared" si="54"/>
        <v>奥凯阿拉善左旗-阿拉善右旗</v>
      </c>
      <c r="K521" s="124" t="str">
        <f t="shared" si="55"/>
        <v>奥凯阿拉善右旗-阿拉善左旗</v>
      </c>
      <c r="L521" s="167" t="str">
        <f t="shared" si="56"/>
        <v>阿拉善左旗</v>
      </c>
      <c r="M521" s="167" t="str">
        <f t="shared" si="57"/>
        <v>阿拉善右旗</v>
      </c>
      <c r="N521" s="167" t="str">
        <f t="shared" si="58"/>
        <v/>
      </c>
      <c r="O521" s="167" t="str">
        <f t="shared" si="59"/>
        <v/>
      </c>
      <c r="P521" s="167" t="str">
        <f>IF(ISERROR(OR(IFERROR(VLOOKUP(B521,受限情况!$G$3:$G$30,1,FALSE),0),IFERROR(VLOOKUP(L521,受限情况!$A$3:$A$28,1,FALSE),0),IFERROR(VLOOKUP(M521,受限情况!$A$3:$A$28,1,FALSE),0),IFERROR(VLOOKUP(N521,受限情况!$A$3:$A$28,1,FALSE),0),IFERROR(VLOOKUP(O521,受限情况!$A$3:$A$28,1,FALSE),0))),"受限","不限")</f>
        <v>受限</v>
      </c>
      <c r="Q521" s="122" t="str">
        <f>IFERROR(IF(AND(H521&gt;=VLOOKUP(B521,受限情况!$G$3:$I$28,2,FALSE),H521&lt;=VLOOKUP(B521,受限情况!$G$3:$I$28,3,FALSE))=TRUE,"错误","正确"),"正确")</f>
        <v>正确</v>
      </c>
      <c r="R521" s="124" t="str">
        <f>IF(OR(IFERROR(AND(H521&gt;=VLOOKUP(L521,受限情况!$A$3:$C$28,2,FALSE),H521&lt;=VLOOKUP(L521,受限情况!$A$3:$C$28,3,FALSE)),0),IFERROR(AND(H521&gt;=VLOOKUP(M521,受限情况!$A$3:$C$28,2,FALSE),H521&lt;=VLOOKUP(M521,受限情况!$A$3:$C$28,3,FALSE)),0),IFERROR(AND(H521&gt;=VLOOKUP(N521,受限情况!$A$3:$C$28,2,FALSE),H521&lt;=VLOOKUP(N521,受限情况!$A$3:$C$28,3,FALSE)),0),IFERROR(AND(H521&gt;=VLOOKUP(O521,受限情况!$A$3:$C$28,2,FALSE),H521&lt;=VLOOKUP(O521,受限情况!$A$3:$C$28,3,FALSE)),0))=TRUE,"错误","正确")</f>
        <v>正确</v>
      </c>
      <c r="S521" s="123" t="str">
        <f>IF((IF(ISERROR(VLOOKUP(J521,注销!I:I,1,FALSE)),0,1)+IF(ISERROR(VLOOKUP(J521,注销!J:J,1,FALSE)),0,1))&gt;0,"注销","没有")</f>
        <v>注销</v>
      </c>
      <c r="T521" s="123" t="str">
        <f>IF((IF(ISERROR(VLOOKUP(J521,注销!I:I,1,FALSE)),0,1)+IF(ISERROR(VLOOKUP(J521,注销!J:J,1,FALSE)),0,1))&gt;0,"注销","没有")</f>
        <v>注销</v>
      </c>
      <c r="U521" s="10" t="str">
        <f>IF(IF(ISERROR(VLOOKUP(J521,J$1:J520,1,FALSE)),0,1)+IF(ISERROR(VLOOKUP(J521,K$1:K520,1,FALSE)),0,1),"已有","没有")</f>
        <v>没有</v>
      </c>
      <c r="W521" s="9"/>
      <c r="X521" s="9"/>
      <c r="Y521" s="9"/>
    </row>
    <row r="522" spans="1:25" s="7" customFormat="1">
      <c r="A522" s="126">
        <v>519</v>
      </c>
      <c r="B522" s="126" t="s">
        <v>1327</v>
      </c>
      <c r="C522" s="56" t="s">
        <v>567</v>
      </c>
      <c r="D522" s="42" t="s">
        <v>479</v>
      </c>
      <c r="E522" s="126">
        <v>14</v>
      </c>
      <c r="F522" s="68">
        <v>41585</v>
      </c>
      <c r="G522" s="16" t="s">
        <v>798</v>
      </c>
      <c r="H522" s="68">
        <v>41582</v>
      </c>
      <c r="I522" s="126"/>
      <c r="J522" s="137" t="str">
        <f t="shared" si="54"/>
        <v>奥凯阿拉善右旗-额济纳旗-阿拉善左旗</v>
      </c>
      <c r="K522" s="124" t="str">
        <f t="shared" si="55"/>
        <v>奥凯阿拉善左旗-额济纳旗-阿拉善右旗</v>
      </c>
      <c r="L522" s="167" t="str">
        <f t="shared" si="56"/>
        <v>阿拉善右旗</v>
      </c>
      <c r="M522" s="167" t="str">
        <f t="shared" si="57"/>
        <v>额济纳旗</v>
      </c>
      <c r="N522" s="167" t="str">
        <f t="shared" si="58"/>
        <v>阿拉善左旗</v>
      </c>
      <c r="O522" s="167" t="str">
        <f t="shared" si="59"/>
        <v/>
      </c>
      <c r="P522" s="167" t="str">
        <f>IF(ISERROR(OR(IFERROR(VLOOKUP(B522,受限情况!$G$3:$G$30,1,FALSE),0),IFERROR(VLOOKUP(L522,受限情况!$A$3:$A$28,1,FALSE),0),IFERROR(VLOOKUP(M522,受限情况!$A$3:$A$28,1,FALSE),0),IFERROR(VLOOKUP(N522,受限情况!$A$3:$A$28,1,FALSE),0),IFERROR(VLOOKUP(O522,受限情况!$A$3:$A$28,1,FALSE),0))),"受限","不限")</f>
        <v>受限</v>
      </c>
      <c r="Q522" s="122" t="str">
        <f>IFERROR(IF(AND(H522&gt;=VLOOKUP(B522,受限情况!$G$3:$I$28,2,FALSE),H522&lt;=VLOOKUP(B522,受限情况!$G$3:$I$28,3,FALSE))=TRUE,"错误","正确"),"正确")</f>
        <v>正确</v>
      </c>
      <c r="R522" s="124" t="str">
        <f>IF(OR(IFERROR(AND(H522&gt;=VLOOKUP(L522,受限情况!$A$3:$C$28,2,FALSE),H522&lt;=VLOOKUP(L522,受限情况!$A$3:$C$28,3,FALSE)),0),IFERROR(AND(H522&gt;=VLOOKUP(M522,受限情况!$A$3:$C$28,2,FALSE),H522&lt;=VLOOKUP(M522,受限情况!$A$3:$C$28,3,FALSE)),0),IFERROR(AND(H522&gt;=VLOOKUP(N522,受限情况!$A$3:$C$28,2,FALSE),H522&lt;=VLOOKUP(N522,受限情况!$A$3:$C$28,3,FALSE)),0),IFERROR(AND(H522&gt;=VLOOKUP(O522,受限情况!$A$3:$C$28,2,FALSE),H522&lt;=VLOOKUP(O522,受限情况!$A$3:$C$28,3,FALSE)),0))=TRUE,"错误","正确")</f>
        <v>正确</v>
      </c>
      <c r="S522" s="123" t="str">
        <f>IF((IF(ISERROR(VLOOKUP(J522,注销!I:I,1,FALSE)),0,1)+IF(ISERROR(VLOOKUP(J522,注销!J:J,1,FALSE)),0,1))&gt;0,"注销","没有")</f>
        <v>没有</v>
      </c>
      <c r="T522" s="123" t="str">
        <f>IF((IF(ISERROR(VLOOKUP(J522,注销!I:I,1,FALSE)),0,1)+IF(ISERROR(VLOOKUP(J522,注销!J:J,1,FALSE)),0,1))&gt;0,"注销","没有")</f>
        <v>没有</v>
      </c>
      <c r="U522" s="10" t="str">
        <f>IF(IF(ISERROR(VLOOKUP(J522,J$1:J521,1,FALSE)),0,1)+IF(ISERROR(VLOOKUP(J522,K$1:K521,1,FALSE)),0,1),"已有","没有")</f>
        <v>没有</v>
      </c>
      <c r="W522" s="9"/>
      <c r="X522" s="9"/>
      <c r="Y522" s="9"/>
    </row>
    <row r="523" spans="1:25" s="7" customFormat="1">
      <c r="A523" s="126">
        <v>520</v>
      </c>
      <c r="B523" s="126" t="s">
        <v>1327</v>
      </c>
      <c r="C523" s="56" t="s">
        <v>568</v>
      </c>
      <c r="D523" s="42" t="s">
        <v>479</v>
      </c>
      <c r="E523" s="126">
        <v>14</v>
      </c>
      <c r="F523" s="68">
        <v>41585</v>
      </c>
      <c r="G523" s="16" t="s">
        <v>798</v>
      </c>
      <c r="H523" s="68">
        <v>41582</v>
      </c>
      <c r="I523" s="126"/>
      <c r="J523" s="137" t="str">
        <f t="shared" si="54"/>
        <v>奥凯阿拉善左旗-呼和浩特</v>
      </c>
      <c r="K523" s="124" t="str">
        <f t="shared" si="55"/>
        <v>奥凯呼和浩特-阿拉善左旗</v>
      </c>
      <c r="L523" s="167" t="str">
        <f t="shared" si="56"/>
        <v>阿拉善左旗</v>
      </c>
      <c r="M523" s="167" t="str">
        <f t="shared" si="57"/>
        <v>呼和浩特</v>
      </c>
      <c r="N523" s="167" t="str">
        <f t="shared" si="58"/>
        <v/>
      </c>
      <c r="O523" s="167" t="str">
        <f t="shared" si="59"/>
        <v/>
      </c>
      <c r="P523" s="167" t="str">
        <f>IF(ISERROR(OR(IFERROR(VLOOKUP(B523,受限情况!$G$3:$G$30,1,FALSE),0),IFERROR(VLOOKUP(L523,受限情况!$A$3:$A$28,1,FALSE),0),IFERROR(VLOOKUP(M523,受限情况!$A$3:$A$28,1,FALSE),0),IFERROR(VLOOKUP(N523,受限情况!$A$3:$A$28,1,FALSE),0),IFERROR(VLOOKUP(O523,受限情况!$A$3:$A$28,1,FALSE),0))),"受限","不限")</f>
        <v>受限</v>
      </c>
      <c r="Q523" s="122" t="str">
        <f>IFERROR(IF(AND(H523&gt;=VLOOKUP(B523,受限情况!$G$3:$I$28,2,FALSE),H523&lt;=VLOOKUP(B523,受限情况!$G$3:$I$28,3,FALSE))=TRUE,"错误","正确"),"正确")</f>
        <v>正确</v>
      </c>
      <c r="R523" s="124" t="str">
        <f>IF(OR(IFERROR(AND(H523&gt;=VLOOKUP(L523,受限情况!$A$3:$C$28,2,FALSE),H523&lt;=VLOOKUP(L523,受限情况!$A$3:$C$28,3,FALSE)),0),IFERROR(AND(H523&gt;=VLOOKUP(M523,受限情况!$A$3:$C$28,2,FALSE),H523&lt;=VLOOKUP(M523,受限情况!$A$3:$C$28,3,FALSE)),0),IFERROR(AND(H523&gt;=VLOOKUP(N523,受限情况!$A$3:$C$28,2,FALSE),H523&lt;=VLOOKUP(N523,受限情况!$A$3:$C$28,3,FALSE)),0),IFERROR(AND(H523&gt;=VLOOKUP(O523,受限情况!$A$3:$C$28,2,FALSE),H523&lt;=VLOOKUP(O523,受限情况!$A$3:$C$28,3,FALSE)),0))=TRUE,"错误","正确")</f>
        <v>正确</v>
      </c>
      <c r="S523" s="123" t="str">
        <f>IF((IF(ISERROR(VLOOKUP(J523,注销!I:I,1,FALSE)),0,1)+IF(ISERROR(VLOOKUP(J523,注销!J:J,1,FALSE)),0,1))&gt;0,"注销","没有")</f>
        <v>注销</v>
      </c>
      <c r="T523" s="123" t="str">
        <f>IF((IF(ISERROR(VLOOKUP(J523,注销!I:I,1,FALSE)),0,1)+IF(ISERROR(VLOOKUP(J523,注销!J:J,1,FALSE)),0,1))&gt;0,"注销","没有")</f>
        <v>注销</v>
      </c>
      <c r="U523" s="10" t="str">
        <f>IF(IF(ISERROR(VLOOKUP(J523,J$1:J522,1,FALSE)),0,1)+IF(ISERROR(VLOOKUP(J523,K$1:K522,1,FALSE)),0,1),"已有","没有")</f>
        <v>没有</v>
      </c>
      <c r="W523" s="9"/>
      <c r="X523" s="9"/>
      <c r="Y523" s="9"/>
    </row>
    <row r="524" spans="1:25" s="7" customFormat="1">
      <c r="A524" s="126">
        <v>521</v>
      </c>
      <c r="B524" s="126" t="s">
        <v>1327</v>
      </c>
      <c r="C524" s="56" t="s">
        <v>569</v>
      </c>
      <c r="D524" s="42" t="s">
        <v>479</v>
      </c>
      <c r="E524" s="126">
        <v>4</v>
      </c>
      <c r="F524" s="68">
        <v>41596</v>
      </c>
      <c r="G524" s="16" t="s">
        <v>799</v>
      </c>
      <c r="H524" s="68">
        <v>41582</v>
      </c>
      <c r="I524" s="126"/>
      <c r="J524" s="137" t="str">
        <f t="shared" si="54"/>
        <v>奥凯天津-呼和浩特-阿拉善左旗</v>
      </c>
      <c r="K524" s="124" t="str">
        <f t="shared" si="55"/>
        <v>奥凯阿拉善左旗-呼和浩特-天津</v>
      </c>
      <c r="L524" s="167" t="str">
        <f t="shared" si="56"/>
        <v>天津</v>
      </c>
      <c r="M524" s="167" t="str">
        <f t="shared" si="57"/>
        <v>呼和浩特</v>
      </c>
      <c r="N524" s="167" t="str">
        <f t="shared" si="58"/>
        <v>阿拉善左旗</v>
      </c>
      <c r="O524" s="167" t="str">
        <f t="shared" si="59"/>
        <v/>
      </c>
      <c r="P524" s="167" t="str">
        <f>IF(ISERROR(OR(IFERROR(VLOOKUP(B524,受限情况!$G$3:$G$30,1,FALSE),0),IFERROR(VLOOKUP(L524,受限情况!$A$3:$A$28,1,FALSE),0),IFERROR(VLOOKUP(M524,受限情况!$A$3:$A$28,1,FALSE),0),IFERROR(VLOOKUP(N524,受限情况!$A$3:$A$28,1,FALSE),0),IFERROR(VLOOKUP(O524,受限情况!$A$3:$A$28,1,FALSE),0))),"受限","不限")</f>
        <v>受限</v>
      </c>
      <c r="Q524" s="122" t="str">
        <f>IFERROR(IF(AND(H524&gt;=VLOOKUP(B524,受限情况!$G$3:$I$28,2,FALSE),H524&lt;=VLOOKUP(B524,受限情况!$G$3:$I$28,3,FALSE))=TRUE,"错误","正确"),"正确")</f>
        <v>正确</v>
      </c>
      <c r="R524" s="124" t="str">
        <f>IF(OR(IFERROR(AND(H524&gt;=VLOOKUP(L524,受限情况!$A$3:$C$28,2,FALSE),H524&lt;=VLOOKUP(L524,受限情况!$A$3:$C$28,3,FALSE)),0),IFERROR(AND(H524&gt;=VLOOKUP(M524,受限情况!$A$3:$C$28,2,FALSE),H524&lt;=VLOOKUP(M524,受限情况!$A$3:$C$28,3,FALSE)),0),IFERROR(AND(H524&gt;=VLOOKUP(N524,受限情况!$A$3:$C$28,2,FALSE),H524&lt;=VLOOKUP(N524,受限情况!$A$3:$C$28,3,FALSE)),0),IFERROR(AND(H524&gt;=VLOOKUP(O524,受限情况!$A$3:$C$28,2,FALSE),H524&lt;=VLOOKUP(O524,受限情况!$A$3:$C$28,3,FALSE)),0))=TRUE,"错误","正确")</f>
        <v>正确</v>
      </c>
      <c r="S524" s="123" t="str">
        <f>IF((IF(ISERROR(VLOOKUP(J524,注销!I:I,1,FALSE)),0,1)+IF(ISERROR(VLOOKUP(J524,注销!J:J,1,FALSE)),0,1))&gt;0,"注销","没有")</f>
        <v>注销</v>
      </c>
      <c r="T524" s="123" t="str">
        <f>IF((IF(ISERROR(VLOOKUP(J524,注销!I:I,1,FALSE)),0,1)+IF(ISERROR(VLOOKUP(J524,注销!J:J,1,FALSE)),0,1))&gt;0,"注销","没有")</f>
        <v>注销</v>
      </c>
      <c r="U524" s="10" t="str">
        <f>IF(IF(ISERROR(VLOOKUP(J524,J$1:J523,1,FALSE)),0,1)+IF(ISERROR(VLOOKUP(J524,K$1:K523,1,FALSE)),0,1),"已有","没有")</f>
        <v>没有</v>
      </c>
      <c r="W524" s="9"/>
      <c r="X524" s="9"/>
      <c r="Y524" s="9"/>
    </row>
    <row r="525" spans="1:25" s="39" customFormat="1">
      <c r="A525" s="126">
        <v>522</v>
      </c>
      <c r="B525" s="126" t="s">
        <v>1333</v>
      </c>
      <c r="C525" s="56" t="s">
        <v>570</v>
      </c>
      <c r="D525" s="42" t="s">
        <v>479</v>
      </c>
      <c r="E525" s="126">
        <v>8</v>
      </c>
      <c r="F525" s="68">
        <v>41613</v>
      </c>
      <c r="G525" s="16" t="s">
        <v>800</v>
      </c>
      <c r="H525" s="68">
        <v>41599</v>
      </c>
      <c r="I525" s="126"/>
      <c r="J525" s="137" t="str">
        <f t="shared" si="54"/>
        <v>首都石家庄-济宁-海口</v>
      </c>
      <c r="K525" s="124" t="str">
        <f t="shared" si="55"/>
        <v>首都海口-济宁-石家庄</v>
      </c>
      <c r="L525" s="167" t="str">
        <f t="shared" si="56"/>
        <v>石家庄</v>
      </c>
      <c r="M525" s="167" t="str">
        <f t="shared" si="57"/>
        <v>济宁</v>
      </c>
      <c r="N525" s="167" t="str">
        <f t="shared" si="58"/>
        <v>海口</v>
      </c>
      <c r="O525" s="167" t="str">
        <f t="shared" si="59"/>
        <v/>
      </c>
      <c r="P525" s="167" t="str">
        <f>IF(ISERROR(OR(IFERROR(VLOOKUP(B525,受限情况!$G$3:$G$30,1,FALSE),0),IFERROR(VLOOKUP(L525,受限情况!$A$3:$A$28,1,FALSE),0),IFERROR(VLOOKUP(M525,受限情况!$A$3:$A$28,1,FALSE),0),IFERROR(VLOOKUP(N525,受限情况!$A$3:$A$28,1,FALSE),0),IFERROR(VLOOKUP(O525,受限情况!$A$3:$A$28,1,FALSE),0))),"受限","不限")</f>
        <v>不限</v>
      </c>
      <c r="Q525" s="122" t="str">
        <f>IFERROR(IF(AND(H525&gt;=VLOOKUP(B525,受限情况!$G$3:$I$28,2,FALSE),H525&lt;=VLOOKUP(B525,受限情况!$G$3:$I$28,3,FALSE))=TRUE,"错误","正确"),"正确")</f>
        <v>正确</v>
      </c>
      <c r="R525" s="124" t="str">
        <f>IF(OR(IFERROR(AND(H525&gt;=VLOOKUP(L525,受限情况!$A$3:$C$28,2,FALSE),H525&lt;=VLOOKUP(L525,受限情况!$A$3:$C$28,3,FALSE)),0),IFERROR(AND(H525&gt;=VLOOKUP(M525,受限情况!$A$3:$C$28,2,FALSE),H525&lt;=VLOOKUP(M525,受限情况!$A$3:$C$28,3,FALSE)),0),IFERROR(AND(H525&gt;=VLOOKUP(N525,受限情况!$A$3:$C$28,2,FALSE),H525&lt;=VLOOKUP(N525,受限情况!$A$3:$C$28,3,FALSE)),0),IFERROR(AND(H525&gt;=VLOOKUP(O525,受限情况!$A$3:$C$28,2,FALSE),H525&lt;=VLOOKUP(O525,受限情况!$A$3:$C$28,3,FALSE)),0))=TRUE,"错误","正确")</f>
        <v>正确</v>
      </c>
      <c r="S525" s="123" t="str">
        <f>IF((IF(ISERROR(VLOOKUP(J525,注销!I:I,1,FALSE)),0,1)+IF(ISERROR(VLOOKUP(J525,注销!J:J,1,FALSE)),0,1))&gt;0,"注销","没有")</f>
        <v>注销</v>
      </c>
      <c r="T525" s="123" t="str">
        <f>IF((IF(ISERROR(VLOOKUP(J525,注销!I:I,1,FALSE)),0,1)+IF(ISERROR(VLOOKUP(J525,注销!J:J,1,FALSE)),0,1))&gt;0,"注销","没有")</f>
        <v>注销</v>
      </c>
      <c r="U525" s="10" t="str">
        <f>IF(IF(ISERROR(VLOOKUP(J525,J$1:J524,1,FALSE)),0,1)+IF(ISERROR(VLOOKUP(J525,K$1:K524,1,FALSE)),0,1),"已有","没有")</f>
        <v>没有</v>
      </c>
      <c r="W525" s="9"/>
      <c r="X525" s="9"/>
      <c r="Y525" s="9"/>
    </row>
    <row r="526" spans="1:25" s="39" customFormat="1">
      <c r="A526" s="126">
        <v>523</v>
      </c>
      <c r="B526" s="17" t="s">
        <v>1324</v>
      </c>
      <c r="C526" s="62" t="s">
        <v>571</v>
      </c>
      <c r="D526" s="42" t="s">
        <v>479</v>
      </c>
      <c r="E526" s="17">
        <v>14</v>
      </c>
      <c r="F526" s="75">
        <v>41610</v>
      </c>
      <c r="G526" s="21" t="s">
        <v>801</v>
      </c>
      <c r="H526" s="75">
        <v>41607</v>
      </c>
      <c r="I526" s="17"/>
      <c r="J526" s="137" t="str">
        <f t="shared" si="54"/>
        <v>天津石家庄-榆林</v>
      </c>
      <c r="K526" s="124" t="str">
        <f t="shared" si="55"/>
        <v>天津榆林-石家庄</v>
      </c>
      <c r="L526" s="167" t="str">
        <f t="shared" si="56"/>
        <v>石家庄</v>
      </c>
      <c r="M526" s="167" t="str">
        <f t="shared" si="57"/>
        <v>榆林</v>
      </c>
      <c r="N526" s="167" t="str">
        <f t="shared" si="58"/>
        <v/>
      </c>
      <c r="O526" s="167" t="str">
        <f t="shared" si="59"/>
        <v/>
      </c>
      <c r="P526" s="167" t="str">
        <f>IF(ISERROR(OR(IFERROR(VLOOKUP(B526,受限情况!$G$3:$G$30,1,FALSE),0),IFERROR(VLOOKUP(L526,受限情况!$A$3:$A$28,1,FALSE),0),IFERROR(VLOOKUP(M526,受限情况!$A$3:$A$28,1,FALSE),0),IFERROR(VLOOKUP(N526,受限情况!$A$3:$A$28,1,FALSE),0),IFERROR(VLOOKUP(O526,受限情况!$A$3:$A$28,1,FALSE),0))),"受限","不限")</f>
        <v>不限</v>
      </c>
      <c r="Q526" s="122" t="str">
        <f>IFERROR(IF(AND(H526&gt;=VLOOKUP(B526,受限情况!$G$3:$I$28,2,FALSE),H526&lt;=VLOOKUP(B526,受限情况!$G$3:$I$28,3,FALSE))=TRUE,"错误","正确"),"正确")</f>
        <v>正确</v>
      </c>
      <c r="R526" s="124" t="str">
        <f>IF(OR(IFERROR(AND(H526&gt;=VLOOKUP(L526,受限情况!$A$3:$C$28,2,FALSE),H526&lt;=VLOOKUP(L526,受限情况!$A$3:$C$28,3,FALSE)),0),IFERROR(AND(H526&gt;=VLOOKUP(M526,受限情况!$A$3:$C$28,2,FALSE),H526&lt;=VLOOKUP(M526,受限情况!$A$3:$C$28,3,FALSE)),0),IFERROR(AND(H526&gt;=VLOOKUP(N526,受限情况!$A$3:$C$28,2,FALSE),H526&lt;=VLOOKUP(N526,受限情况!$A$3:$C$28,3,FALSE)),0),IFERROR(AND(H526&gt;=VLOOKUP(O526,受限情况!$A$3:$C$28,2,FALSE),H526&lt;=VLOOKUP(O526,受限情况!$A$3:$C$28,3,FALSE)),0))=TRUE,"错误","正确")</f>
        <v>正确</v>
      </c>
      <c r="S526" s="123" t="str">
        <f>IF((IF(ISERROR(VLOOKUP(J526,注销!I:I,1,FALSE)),0,1)+IF(ISERROR(VLOOKUP(J526,注销!J:J,1,FALSE)),0,1))&gt;0,"注销","没有")</f>
        <v>没有</v>
      </c>
      <c r="T526" s="123" t="str">
        <f>IF((IF(ISERROR(VLOOKUP(J526,注销!I:I,1,FALSE)),0,1)+IF(ISERROR(VLOOKUP(J526,注销!J:J,1,FALSE)),0,1))&gt;0,"注销","没有")</f>
        <v>没有</v>
      </c>
      <c r="U526" s="10" t="str">
        <f>IF(IF(ISERROR(VLOOKUP(J526,J$1:J525,1,FALSE)),0,1)+IF(ISERROR(VLOOKUP(J526,K$1:K525,1,FALSE)),0,1),"已有","没有")</f>
        <v>没有</v>
      </c>
      <c r="W526" s="9"/>
      <c r="X526" s="9"/>
      <c r="Y526" s="9"/>
    </row>
    <row r="527" spans="1:25" s="11" customFormat="1">
      <c r="A527" s="126">
        <v>524</v>
      </c>
      <c r="B527" s="17" t="s">
        <v>1324</v>
      </c>
      <c r="C527" s="62" t="s">
        <v>572</v>
      </c>
      <c r="D527" s="48" t="s">
        <v>479</v>
      </c>
      <c r="E527" s="17">
        <v>14</v>
      </c>
      <c r="F527" s="75">
        <v>41618</v>
      </c>
      <c r="G527" s="21" t="s">
        <v>802</v>
      </c>
      <c r="H527" s="75">
        <v>41612</v>
      </c>
      <c r="I527" s="17"/>
      <c r="J527" s="137" t="str">
        <f t="shared" si="54"/>
        <v>天津鄂尔多斯-重庆-贵阳</v>
      </c>
      <c r="K527" s="124" t="str">
        <f t="shared" si="55"/>
        <v>天津贵阳-重庆-鄂尔多斯</v>
      </c>
      <c r="L527" s="167" t="str">
        <f t="shared" si="56"/>
        <v>鄂尔多斯</v>
      </c>
      <c r="M527" s="167" t="str">
        <f t="shared" si="57"/>
        <v>重庆</v>
      </c>
      <c r="N527" s="167" t="str">
        <f t="shared" si="58"/>
        <v>贵阳</v>
      </c>
      <c r="O527" s="167" t="str">
        <f t="shared" si="59"/>
        <v/>
      </c>
      <c r="P527" s="167" t="str">
        <f>IF(ISERROR(OR(IFERROR(VLOOKUP(B527,受限情况!$G$3:$G$30,1,FALSE),0),IFERROR(VLOOKUP(L527,受限情况!$A$3:$A$28,1,FALSE),0),IFERROR(VLOOKUP(M527,受限情况!$A$3:$A$28,1,FALSE),0),IFERROR(VLOOKUP(N527,受限情况!$A$3:$A$28,1,FALSE),0),IFERROR(VLOOKUP(O527,受限情况!$A$3:$A$28,1,FALSE),0))),"受限","不限")</f>
        <v>不限</v>
      </c>
      <c r="Q527" s="122" t="str">
        <f>IFERROR(IF(AND(H527&gt;=VLOOKUP(B527,受限情况!$G$3:$I$28,2,FALSE),H527&lt;=VLOOKUP(B527,受限情况!$G$3:$I$28,3,FALSE))=TRUE,"错误","正确"),"正确")</f>
        <v>正确</v>
      </c>
      <c r="R527" s="124" t="str">
        <f>IF(OR(IFERROR(AND(H527&gt;=VLOOKUP(L527,受限情况!$A$3:$C$28,2,FALSE),H527&lt;=VLOOKUP(L527,受限情况!$A$3:$C$28,3,FALSE)),0),IFERROR(AND(H527&gt;=VLOOKUP(M527,受限情况!$A$3:$C$28,2,FALSE),H527&lt;=VLOOKUP(M527,受限情况!$A$3:$C$28,3,FALSE)),0),IFERROR(AND(H527&gt;=VLOOKUP(N527,受限情况!$A$3:$C$28,2,FALSE),H527&lt;=VLOOKUP(N527,受限情况!$A$3:$C$28,3,FALSE)),0),IFERROR(AND(H527&gt;=VLOOKUP(O527,受限情况!$A$3:$C$28,2,FALSE),H527&lt;=VLOOKUP(O527,受限情况!$A$3:$C$28,3,FALSE)),0))=TRUE,"错误","正确")</f>
        <v>正确</v>
      </c>
      <c r="S527" s="123" t="str">
        <f>IF((IF(ISERROR(VLOOKUP(J527,注销!I:I,1,FALSE)),0,1)+IF(ISERROR(VLOOKUP(J527,注销!J:J,1,FALSE)),0,1))&gt;0,"注销","没有")</f>
        <v>没有</v>
      </c>
      <c r="T527" s="123" t="str">
        <f>IF((IF(ISERROR(VLOOKUP(J527,注销!I:I,1,FALSE)),0,1)+IF(ISERROR(VLOOKUP(J527,注销!J:J,1,FALSE)),0,1))&gt;0,"注销","没有")</f>
        <v>没有</v>
      </c>
      <c r="U527" s="10" t="str">
        <f>IF(IF(ISERROR(VLOOKUP(J527,J$1:J526,1,FALSE)),0,1)+IF(ISERROR(VLOOKUP(J527,K$1:K526,1,FALSE)),0,1),"已有","没有")</f>
        <v>没有</v>
      </c>
      <c r="W527" s="9"/>
      <c r="X527" s="9"/>
      <c r="Y527" s="9"/>
    </row>
    <row r="528" spans="1:25" s="7" customFormat="1">
      <c r="A528" s="126">
        <v>525</v>
      </c>
      <c r="B528" s="18" t="s">
        <v>1329</v>
      </c>
      <c r="C528" s="57" t="s">
        <v>573</v>
      </c>
      <c r="D528" s="43" t="s">
        <v>479</v>
      </c>
      <c r="E528" s="18">
        <v>14</v>
      </c>
      <c r="F528" s="69">
        <v>41618</v>
      </c>
      <c r="G528" s="16" t="s">
        <v>803</v>
      </c>
      <c r="H528" s="69">
        <v>41612</v>
      </c>
      <c r="I528" s="18"/>
      <c r="J528" s="137" t="str">
        <f t="shared" si="54"/>
        <v>河北石家庄-杭州</v>
      </c>
      <c r="K528" s="124" t="str">
        <f t="shared" si="55"/>
        <v>河北杭州-石家庄</v>
      </c>
      <c r="L528" s="167" t="str">
        <f t="shared" si="56"/>
        <v>石家庄</v>
      </c>
      <c r="M528" s="167" t="str">
        <f t="shared" si="57"/>
        <v>杭州</v>
      </c>
      <c r="N528" s="167" t="str">
        <f t="shared" si="58"/>
        <v/>
      </c>
      <c r="O528" s="167" t="str">
        <f t="shared" si="59"/>
        <v/>
      </c>
      <c r="P528" s="167" t="str">
        <f>IF(ISERROR(OR(IFERROR(VLOOKUP(B528,受限情况!$G$3:$G$30,1,FALSE),0),IFERROR(VLOOKUP(L528,受限情况!$A$3:$A$28,1,FALSE),0),IFERROR(VLOOKUP(M528,受限情况!$A$3:$A$28,1,FALSE),0),IFERROR(VLOOKUP(N528,受限情况!$A$3:$A$28,1,FALSE),0),IFERROR(VLOOKUP(O528,受限情况!$A$3:$A$28,1,FALSE),0))),"受限","不限")</f>
        <v>不限</v>
      </c>
      <c r="Q528" s="122" t="str">
        <f>IFERROR(IF(AND(H528&gt;=VLOOKUP(B528,受限情况!$G$3:$I$28,2,FALSE),H528&lt;=VLOOKUP(B528,受限情况!$G$3:$I$28,3,FALSE))=TRUE,"错误","正确"),"正确")</f>
        <v>正确</v>
      </c>
      <c r="R528" s="124" t="str">
        <f>IF(OR(IFERROR(AND(H528&gt;=VLOOKUP(L528,受限情况!$A$3:$C$28,2,FALSE),H528&lt;=VLOOKUP(L528,受限情况!$A$3:$C$28,3,FALSE)),0),IFERROR(AND(H528&gt;=VLOOKUP(M528,受限情况!$A$3:$C$28,2,FALSE),H528&lt;=VLOOKUP(M528,受限情况!$A$3:$C$28,3,FALSE)),0),IFERROR(AND(H528&gt;=VLOOKUP(N528,受限情况!$A$3:$C$28,2,FALSE),H528&lt;=VLOOKUP(N528,受限情况!$A$3:$C$28,3,FALSE)),0),IFERROR(AND(H528&gt;=VLOOKUP(O528,受限情况!$A$3:$C$28,2,FALSE),H528&lt;=VLOOKUP(O528,受限情况!$A$3:$C$28,3,FALSE)),0))=TRUE,"错误","正确")</f>
        <v>正确</v>
      </c>
      <c r="S528" s="123" t="str">
        <f>IF((IF(ISERROR(VLOOKUP(J528,注销!I:I,1,FALSE)),0,1)+IF(ISERROR(VLOOKUP(J528,注销!J:J,1,FALSE)),0,1))&gt;0,"注销","没有")</f>
        <v>注销</v>
      </c>
      <c r="T528" s="123" t="str">
        <f>IF((IF(ISERROR(VLOOKUP(J528,注销!I:I,1,FALSE)),0,1)+IF(ISERROR(VLOOKUP(J528,注销!J:J,1,FALSE)),0,1))&gt;0,"注销","没有")</f>
        <v>注销</v>
      </c>
      <c r="U528" s="10" t="str">
        <f>IF(IF(ISERROR(VLOOKUP(J528,J$1:J527,1,FALSE)),0,1)+IF(ISERROR(VLOOKUP(J528,K$1:K527,1,FALSE)),0,1),"已有","没有")</f>
        <v>已有</v>
      </c>
      <c r="W528" s="9"/>
      <c r="X528" s="9"/>
      <c r="Y528" s="9"/>
    </row>
    <row r="529" spans="1:25" s="7" customFormat="1">
      <c r="A529" s="126">
        <v>526</v>
      </c>
      <c r="B529" s="126" t="s">
        <v>1329</v>
      </c>
      <c r="C529" s="56" t="s">
        <v>574</v>
      </c>
      <c r="D529" s="42" t="s">
        <v>479</v>
      </c>
      <c r="E529" s="126">
        <v>14</v>
      </c>
      <c r="F529" s="68">
        <v>41649</v>
      </c>
      <c r="G529" s="21" t="s">
        <v>804</v>
      </c>
      <c r="H529" s="68">
        <v>41642</v>
      </c>
      <c r="I529" s="19"/>
      <c r="J529" s="137" t="str">
        <f t="shared" si="54"/>
        <v>河北石家庄-重庆</v>
      </c>
      <c r="K529" s="124" t="str">
        <f t="shared" si="55"/>
        <v>河北重庆-石家庄</v>
      </c>
      <c r="L529" s="167" t="str">
        <f t="shared" si="56"/>
        <v>石家庄</v>
      </c>
      <c r="M529" s="167" t="str">
        <f t="shared" si="57"/>
        <v>重庆</v>
      </c>
      <c r="N529" s="167" t="str">
        <f t="shared" si="58"/>
        <v/>
      </c>
      <c r="O529" s="167" t="str">
        <f t="shared" si="59"/>
        <v/>
      </c>
      <c r="P529" s="167" t="str">
        <f>IF(ISERROR(OR(IFERROR(VLOOKUP(B529,受限情况!$G$3:$G$30,1,FALSE),0),IFERROR(VLOOKUP(L529,受限情况!$A$3:$A$28,1,FALSE),0),IFERROR(VLOOKUP(M529,受限情况!$A$3:$A$28,1,FALSE),0),IFERROR(VLOOKUP(N529,受限情况!$A$3:$A$28,1,FALSE),0),IFERROR(VLOOKUP(O529,受限情况!$A$3:$A$28,1,FALSE),0))),"受限","不限")</f>
        <v>不限</v>
      </c>
      <c r="Q529" s="122" t="str">
        <f>IFERROR(IF(AND(H529&gt;=VLOOKUP(B529,受限情况!$G$3:$I$28,2,FALSE),H529&lt;=VLOOKUP(B529,受限情况!$G$3:$I$28,3,FALSE))=TRUE,"错误","正确"),"正确")</f>
        <v>正确</v>
      </c>
      <c r="R529" s="124" t="str">
        <f>IF(OR(IFERROR(AND(H529&gt;=VLOOKUP(L529,受限情况!$A$3:$C$28,2,FALSE),H529&lt;=VLOOKUP(L529,受限情况!$A$3:$C$28,3,FALSE)),0),IFERROR(AND(H529&gt;=VLOOKUP(M529,受限情况!$A$3:$C$28,2,FALSE),H529&lt;=VLOOKUP(M529,受限情况!$A$3:$C$28,3,FALSE)),0),IFERROR(AND(H529&gt;=VLOOKUP(N529,受限情况!$A$3:$C$28,2,FALSE),H529&lt;=VLOOKUP(N529,受限情况!$A$3:$C$28,3,FALSE)),0),IFERROR(AND(H529&gt;=VLOOKUP(O529,受限情况!$A$3:$C$28,2,FALSE),H529&lt;=VLOOKUP(O529,受限情况!$A$3:$C$28,3,FALSE)),0))=TRUE,"错误","正确")</f>
        <v>正确</v>
      </c>
      <c r="S529" s="123" t="str">
        <f>IF((IF(ISERROR(VLOOKUP(J529,注销!I:I,1,FALSE)),0,1)+IF(ISERROR(VLOOKUP(J529,注销!J:J,1,FALSE)),0,1))&gt;0,"注销","没有")</f>
        <v>没有</v>
      </c>
      <c r="T529" s="123" t="str">
        <f>IF((IF(ISERROR(VLOOKUP(J529,注销!I:I,1,FALSE)),0,1)+IF(ISERROR(VLOOKUP(J529,注销!J:J,1,FALSE)),0,1))&gt;0,"注销","没有")</f>
        <v>没有</v>
      </c>
      <c r="U529" s="10" t="str">
        <f>IF(IF(ISERROR(VLOOKUP(J529,J$1:J528,1,FALSE)),0,1)+IF(ISERROR(VLOOKUP(J529,K$1:K528,1,FALSE)),0,1),"已有","没有")</f>
        <v>没有</v>
      </c>
      <c r="W529" s="9"/>
      <c r="X529" s="9"/>
      <c r="Y529" s="9"/>
    </row>
    <row r="530" spans="1:25" s="7" customFormat="1">
      <c r="A530" s="126">
        <v>527</v>
      </c>
      <c r="B530" s="126" t="s">
        <v>1325</v>
      </c>
      <c r="C530" s="56" t="s">
        <v>575</v>
      </c>
      <c r="D530" s="42" t="s">
        <v>479</v>
      </c>
      <c r="E530" s="126">
        <v>14</v>
      </c>
      <c r="F530" s="68">
        <v>41665</v>
      </c>
      <c r="G530" s="21" t="s">
        <v>805</v>
      </c>
      <c r="H530" s="68">
        <v>41652</v>
      </c>
      <c r="I530" s="19"/>
      <c r="J530" s="137" t="str">
        <f t="shared" si="54"/>
        <v>春秋天津-海口</v>
      </c>
      <c r="K530" s="124" t="str">
        <f t="shared" si="55"/>
        <v>春秋海口-天津</v>
      </c>
      <c r="L530" s="167" t="str">
        <f t="shared" si="56"/>
        <v>天津</v>
      </c>
      <c r="M530" s="167" t="str">
        <f t="shared" si="57"/>
        <v>海口</v>
      </c>
      <c r="N530" s="167" t="str">
        <f t="shared" si="58"/>
        <v/>
      </c>
      <c r="O530" s="167" t="str">
        <f t="shared" si="59"/>
        <v/>
      </c>
      <c r="P530" s="167" t="str">
        <f>IF(ISERROR(OR(IFERROR(VLOOKUP(B530,受限情况!$G$3:$G$30,1,FALSE),0),IFERROR(VLOOKUP(L530,受限情况!$A$3:$A$28,1,FALSE),0),IFERROR(VLOOKUP(M530,受限情况!$A$3:$A$28,1,FALSE),0),IFERROR(VLOOKUP(N530,受限情况!$A$3:$A$28,1,FALSE),0),IFERROR(VLOOKUP(O530,受限情况!$A$3:$A$28,1,FALSE),0))),"受限","不限")</f>
        <v>不限</v>
      </c>
      <c r="Q530" s="122" t="str">
        <f>IFERROR(IF(AND(H530&gt;=VLOOKUP(B530,受限情况!$G$3:$I$28,2,FALSE),H530&lt;=VLOOKUP(B530,受限情况!$G$3:$I$28,3,FALSE))=TRUE,"错误","正确"),"正确")</f>
        <v>正确</v>
      </c>
      <c r="R530" s="124" t="str">
        <f>IF(OR(IFERROR(AND(H530&gt;=VLOOKUP(L530,受限情况!$A$3:$C$28,2,FALSE),H530&lt;=VLOOKUP(L530,受限情况!$A$3:$C$28,3,FALSE)),0),IFERROR(AND(H530&gt;=VLOOKUP(M530,受限情况!$A$3:$C$28,2,FALSE),H530&lt;=VLOOKUP(M530,受限情况!$A$3:$C$28,3,FALSE)),0),IFERROR(AND(H530&gt;=VLOOKUP(N530,受限情况!$A$3:$C$28,2,FALSE),H530&lt;=VLOOKUP(N530,受限情况!$A$3:$C$28,3,FALSE)),0),IFERROR(AND(H530&gt;=VLOOKUP(O530,受限情况!$A$3:$C$28,2,FALSE),H530&lt;=VLOOKUP(O530,受限情况!$A$3:$C$28,3,FALSE)),0))=TRUE,"错误","正确")</f>
        <v>正确</v>
      </c>
      <c r="S530" s="123" t="str">
        <f>IF((IF(ISERROR(VLOOKUP(J530,注销!I:I,1,FALSE)),0,1)+IF(ISERROR(VLOOKUP(J530,注销!J:J,1,FALSE)),0,1))&gt;0,"注销","没有")</f>
        <v>没有</v>
      </c>
      <c r="T530" s="123" t="str">
        <f>IF((IF(ISERROR(VLOOKUP(J530,注销!I:I,1,FALSE)),0,1)+IF(ISERROR(VLOOKUP(J530,注销!J:J,1,FALSE)),0,1))&gt;0,"注销","没有")</f>
        <v>没有</v>
      </c>
      <c r="U530" s="10" t="str">
        <f>IF(IF(ISERROR(VLOOKUP(J530,J$1:J529,1,FALSE)),0,1)+IF(ISERROR(VLOOKUP(J530,K$1:K529,1,FALSE)),0,1),"已有","没有")</f>
        <v>没有</v>
      </c>
      <c r="W530" s="9"/>
      <c r="X530" s="9"/>
      <c r="Y530" s="9"/>
    </row>
    <row r="531" spans="1:25" s="39" customFormat="1">
      <c r="A531" s="126">
        <v>528</v>
      </c>
      <c r="B531" s="126" t="s">
        <v>482</v>
      </c>
      <c r="C531" s="56" t="s">
        <v>577</v>
      </c>
      <c r="D531" s="42" t="s">
        <v>479</v>
      </c>
      <c r="E531" s="126">
        <v>14</v>
      </c>
      <c r="F531" s="68">
        <v>41680</v>
      </c>
      <c r="G531" s="21" t="s">
        <v>806</v>
      </c>
      <c r="H531" s="68">
        <v>41665</v>
      </c>
      <c r="I531" s="126"/>
      <c r="J531" s="137" t="str">
        <f t="shared" si="54"/>
        <v>东航太原-南京-福州</v>
      </c>
      <c r="K531" s="124" t="str">
        <f t="shared" si="55"/>
        <v>东航福州-南京-太原</v>
      </c>
      <c r="L531" s="167" t="str">
        <f t="shared" si="56"/>
        <v>太原</v>
      </c>
      <c r="M531" s="167" t="str">
        <f t="shared" si="57"/>
        <v>南京</v>
      </c>
      <c r="N531" s="167" t="str">
        <f t="shared" si="58"/>
        <v>福州</v>
      </c>
      <c r="O531" s="167" t="str">
        <f t="shared" si="59"/>
        <v/>
      </c>
      <c r="P531" s="167" t="str">
        <f>IF(ISERROR(OR(IFERROR(VLOOKUP(B531,受限情况!$G$3:$G$30,1,FALSE),0),IFERROR(VLOOKUP(L531,受限情况!$A$3:$A$28,1,FALSE),0),IFERROR(VLOOKUP(M531,受限情况!$A$3:$A$28,1,FALSE),0),IFERROR(VLOOKUP(N531,受限情况!$A$3:$A$28,1,FALSE),0),IFERROR(VLOOKUP(O531,受限情况!$A$3:$A$28,1,FALSE),0))),"受限","不限")</f>
        <v>不限</v>
      </c>
      <c r="Q531" s="122" t="str">
        <f>IFERROR(IF(AND(H531&gt;=VLOOKUP(B531,受限情况!$G$3:$I$28,2,FALSE),H531&lt;=VLOOKUP(B531,受限情况!$G$3:$I$28,3,FALSE))=TRUE,"错误","正确"),"正确")</f>
        <v>正确</v>
      </c>
      <c r="R531" s="124" t="str">
        <f>IF(OR(IFERROR(AND(H531&gt;=VLOOKUP(L531,受限情况!$A$3:$C$28,2,FALSE),H531&lt;=VLOOKUP(L531,受限情况!$A$3:$C$28,3,FALSE)),0),IFERROR(AND(H531&gt;=VLOOKUP(M531,受限情况!$A$3:$C$28,2,FALSE),H531&lt;=VLOOKUP(M531,受限情况!$A$3:$C$28,3,FALSE)),0),IFERROR(AND(H531&gt;=VLOOKUP(N531,受限情况!$A$3:$C$28,2,FALSE),H531&lt;=VLOOKUP(N531,受限情况!$A$3:$C$28,3,FALSE)),0),IFERROR(AND(H531&gt;=VLOOKUP(O531,受限情况!$A$3:$C$28,2,FALSE),H531&lt;=VLOOKUP(O531,受限情况!$A$3:$C$28,3,FALSE)),0))=TRUE,"错误","正确")</f>
        <v>正确</v>
      </c>
      <c r="S531" s="123" t="str">
        <f>IF((IF(ISERROR(VLOOKUP(J531,注销!I:I,1,FALSE)),0,1)+IF(ISERROR(VLOOKUP(J531,注销!J:J,1,FALSE)),0,1))&gt;0,"注销","没有")</f>
        <v>注销</v>
      </c>
      <c r="T531" s="123" t="str">
        <f>IF((IF(ISERROR(VLOOKUP(J531,注销!I:I,1,FALSE)),0,1)+IF(ISERROR(VLOOKUP(J531,注销!J:J,1,FALSE)),0,1))&gt;0,"注销","没有")</f>
        <v>注销</v>
      </c>
      <c r="U531" s="10" t="str">
        <f>IF(IF(ISERROR(VLOOKUP(J531,J$1:J530,1,FALSE)),0,1)+IF(ISERROR(VLOOKUP(J531,K$1:K530,1,FALSE)),0,1),"已有","没有")</f>
        <v>没有</v>
      </c>
      <c r="W531" s="9"/>
      <c r="X531" s="9"/>
      <c r="Y531" s="9"/>
    </row>
    <row r="532" spans="1:25" s="7" customFormat="1">
      <c r="A532" s="126">
        <v>529</v>
      </c>
      <c r="B532" s="17" t="s">
        <v>1329</v>
      </c>
      <c r="C532" s="62" t="s">
        <v>578</v>
      </c>
      <c r="D532" s="48" t="s">
        <v>479</v>
      </c>
      <c r="E532" s="17">
        <v>14</v>
      </c>
      <c r="F532" s="75">
        <v>41699</v>
      </c>
      <c r="G532" s="21" t="s">
        <v>807</v>
      </c>
      <c r="H532" s="75">
        <v>41687</v>
      </c>
      <c r="I532" s="17"/>
      <c r="J532" s="137" t="str">
        <f t="shared" si="54"/>
        <v>河北石家庄-贵阳-昆明</v>
      </c>
      <c r="K532" s="124" t="str">
        <f t="shared" si="55"/>
        <v>河北昆明-贵阳-石家庄</v>
      </c>
      <c r="L532" s="167" t="str">
        <f t="shared" si="56"/>
        <v>石家庄</v>
      </c>
      <c r="M532" s="167" t="str">
        <f t="shared" si="57"/>
        <v>贵阳</v>
      </c>
      <c r="N532" s="167" t="str">
        <f t="shared" si="58"/>
        <v>昆明</v>
      </c>
      <c r="O532" s="167" t="str">
        <f t="shared" si="59"/>
        <v/>
      </c>
      <c r="P532" s="167" t="str">
        <f>IF(ISERROR(OR(IFERROR(VLOOKUP(B532,受限情况!$G$3:$G$30,1,FALSE),0),IFERROR(VLOOKUP(L532,受限情况!$A$3:$A$28,1,FALSE),0),IFERROR(VLOOKUP(M532,受限情况!$A$3:$A$28,1,FALSE),0),IFERROR(VLOOKUP(N532,受限情况!$A$3:$A$28,1,FALSE),0),IFERROR(VLOOKUP(O532,受限情况!$A$3:$A$28,1,FALSE),0))),"受限","不限")</f>
        <v>不限</v>
      </c>
      <c r="Q532" s="122" t="str">
        <f>IFERROR(IF(AND(H532&gt;=VLOOKUP(B532,受限情况!$G$3:$I$28,2,FALSE),H532&lt;=VLOOKUP(B532,受限情况!$G$3:$I$28,3,FALSE))=TRUE,"错误","正确"),"正确")</f>
        <v>正确</v>
      </c>
      <c r="R532" s="124" t="str">
        <f>IF(OR(IFERROR(AND(H532&gt;=VLOOKUP(L532,受限情况!$A$3:$C$28,2,FALSE),H532&lt;=VLOOKUP(L532,受限情况!$A$3:$C$28,3,FALSE)),0),IFERROR(AND(H532&gt;=VLOOKUP(M532,受限情况!$A$3:$C$28,2,FALSE),H532&lt;=VLOOKUP(M532,受限情况!$A$3:$C$28,3,FALSE)),0),IFERROR(AND(H532&gt;=VLOOKUP(N532,受限情况!$A$3:$C$28,2,FALSE),H532&lt;=VLOOKUP(N532,受限情况!$A$3:$C$28,3,FALSE)),0),IFERROR(AND(H532&gt;=VLOOKUP(O532,受限情况!$A$3:$C$28,2,FALSE),H532&lt;=VLOOKUP(O532,受限情况!$A$3:$C$28,3,FALSE)),0))=TRUE,"错误","正确")</f>
        <v>正确</v>
      </c>
      <c r="S532" s="123" t="str">
        <f>IF((IF(ISERROR(VLOOKUP(J532,注销!I:I,1,FALSE)),0,1)+IF(ISERROR(VLOOKUP(J532,注销!J:J,1,FALSE)),0,1))&gt;0,"注销","没有")</f>
        <v>注销</v>
      </c>
      <c r="T532" s="123" t="str">
        <f>IF((IF(ISERROR(VLOOKUP(J532,注销!I:I,1,FALSE)),0,1)+IF(ISERROR(VLOOKUP(J532,注销!J:J,1,FALSE)),0,1))&gt;0,"注销","没有")</f>
        <v>注销</v>
      </c>
      <c r="U532" s="10" t="str">
        <f>IF(IF(ISERROR(VLOOKUP(J532,J$1:J531,1,FALSE)),0,1)+IF(ISERROR(VLOOKUP(J532,K$1:K531,1,FALSE)),0,1),"已有","没有")</f>
        <v>没有</v>
      </c>
      <c r="W532" s="9"/>
      <c r="X532" s="9"/>
      <c r="Y532" s="9"/>
    </row>
    <row r="533" spans="1:25" s="7" customFormat="1">
      <c r="A533" s="126">
        <v>530</v>
      </c>
      <c r="B533" s="126" t="s">
        <v>486</v>
      </c>
      <c r="C533" s="56" t="s">
        <v>535</v>
      </c>
      <c r="D533" s="48" t="s">
        <v>479</v>
      </c>
      <c r="E533" s="17">
        <v>14</v>
      </c>
      <c r="F533" s="68">
        <v>41699</v>
      </c>
      <c r="G533" s="21" t="s">
        <v>808</v>
      </c>
      <c r="H533" s="75">
        <v>41696</v>
      </c>
      <c r="I533" s="126"/>
      <c r="J533" s="137" t="str">
        <f t="shared" si="54"/>
        <v>中联航石家庄-包头</v>
      </c>
      <c r="K533" s="124" t="str">
        <f t="shared" si="55"/>
        <v>中联航包头-石家庄</v>
      </c>
      <c r="L533" s="167" t="str">
        <f t="shared" si="56"/>
        <v>石家庄</v>
      </c>
      <c r="M533" s="167" t="str">
        <f t="shared" si="57"/>
        <v>包头</v>
      </c>
      <c r="N533" s="167" t="str">
        <f t="shared" si="58"/>
        <v/>
      </c>
      <c r="O533" s="167" t="str">
        <f t="shared" si="59"/>
        <v/>
      </c>
      <c r="P533" s="167" t="str">
        <f>IF(ISERROR(OR(IFERROR(VLOOKUP(B533,受限情况!$G$3:$G$30,1,FALSE),0),IFERROR(VLOOKUP(L533,受限情况!$A$3:$A$28,1,FALSE),0),IFERROR(VLOOKUP(M533,受限情况!$A$3:$A$28,1,FALSE),0),IFERROR(VLOOKUP(N533,受限情况!$A$3:$A$28,1,FALSE),0),IFERROR(VLOOKUP(O533,受限情况!$A$3:$A$28,1,FALSE),0))),"受限","不限")</f>
        <v>不限</v>
      </c>
      <c r="Q533" s="122" t="str">
        <f>IFERROR(IF(AND(H533&gt;=VLOOKUP(B533,受限情况!$G$3:$I$28,2,FALSE),H533&lt;=VLOOKUP(B533,受限情况!$G$3:$I$28,3,FALSE))=TRUE,"错误","正确"),"正确")</f>
        <v>正确</v>
      </c>
      <c r="R533" s="124" t="str">
        <f>IF(OR(IFERROR(AND(H533&gt;=VLOOKUP(L533,受限情况!$A$3:$C$28,2,FALSE),H533&lt;=VLOOKUP(L533,受限情况!$A$3:$C$28,3,FALSE)),0),IFERROR(AND(H533&gt;=VLOOKUP(M533,受限情况!$A$3:$C$28,2,FALSE),H533&lt;=VLOOKUP(M533,受限情况!$A$3:$C$28,3,FALSE)),0),IFERROR(AND(H533&gt;=VLOOKUP(N533,受限情况!$A$3:$C$28,2,FALSE),H533&lt;=VLOOKUP(N533,受限情况!$A$3:$C$28,3,FALSE)),0),IFERROR(AND(H533&gt;=VLOOKUP(O533,受限情况!$A$3:$C$28,2,FALSE),H533&lt;=VLOOKUP(O533,受限情况!$A$3:$C$28,3,FALSE)),0))=TRUE,"错误","正确")</f>
        <v>正确</v>
      </c>
      <c r="S533" s="123" t="str">
        <f>IF((IF(ISERROR(VLOOKUP(J533,注销!I:I,1,FALSE)),0,1)+IF(ISERROR(VLOOKUP(J533,注销!J:J,1,FALSE)),0,1))&gt;0,"注销","没有")</f>
        <v>没有</v>
      </c>
      <c r="T533" s="123" t="str">
        <f>IF((IF(ISERROR(VLOOKUP(J533,注销!I:I,1,FALSE)),0,1)+IF(ISERROR(VLOOKUP(J533,注销!J:J,1,FALSE)),0,1))&gt;0,"注销","没有")</f>
        <v>没有</v>
      </c>
      <c r="U533" s="10" t="str">
        <f>IF(IF(ISERROR(VLOOKUP(J533,J$1:J532,1,FALSE)),0,1)+IF(ISERROR(VLOOKUP(J533,K$1:K532,1,FALSE)),0,1),"已有","没有")</f>
        <v>没有</v>
      </c>
      <c r="W533" s="9"/>
      <c r="X533" s="9"/>
      <c r="Y533" s="9"/>
    </row>
    <row r="534" spans="1:25" s="7" customFormat="1">
      <c r="A534" s="126">
        <v>531</v>
      </c>
      <c r="B534" s="126" t="s">
        <v>1327</v>
      </c>
      <c r="C534" s="56" t="s">
        <v>579</v>
      </c>
      <c r="D534" s="42" t="s">
        <v>479</v>
      </c>
      <c r="E534" s="126">
        <v>14</v>
      </c>
      <c r="F534" s="68">
        <v>41710</v>
      </c>
      <c r="G534" s="21" t="s">
        <v>809</v>
      </c>
      <c r="H534" s="75">
        <v>41710</v>
      </c>
      <c r="I534" s="126"/>
      <c r="J534" s="137" t="str">
        <f t="shared" si="54"/>
        <v>奥凯阿拉善左旗-阿拉善右旗-额济纳旗</v>
      </c>
      <c r="K534" s="124" t="str">
        <f t="shared" si="55"/>
        <v>奥凯额济纳旗-阿拉善右旗-阿拉善左旗</v>
      </c>
      <c r="L534" s="167" t="str">
        <f t="shared" si="56"/>
        <v>阿拉善左旗</v>
      </c>
      <c r="M534" s="167" t="str">
        <f t="shared" si="57"/>
        <v>阿拉善右旗</v>
      </c>
      <c r="N534" s="167" t="str">
        <f t="shared" si="58"/>
        <v>额济纳旗</v>
      </c>
      <c r="O534" s="167" t="str">
        <f t="shared" si="59"/>
        <v/>
      </c>
      <c r="P534" s="167" t="str">
        <f>IF(ISERROR(OR(IFERROR(VLOOKUP(B534,受限情况!$G$3:$G$30,1,FALSE),0),IFERROR(VLOOKUP(L534,受限情况!$A$3:$A$28,1,FALSE),0),IFERROR(VLOOKUP(M534,受限情况!$A$3:$A$28,1,FALSE),0),IFERROR(VLOOKUP(N534,受限情况!$A$3:$A$28,1,FALSE),0),IFERROR(VLOOKUP(O534,受限情况!$A$3:$A$28,1,FALSE),0))),"受限","不限")</f>
        <v>受限</v>
      </c>
      <c r="Q534" s="122" t="str">
        <f>IFERROR(IF(AND(H534&gt;=VLOOKUP(B534,受限情况!$G$3:$I$28,2,FALSE),H534&lt;=VLOOKUP(B534,受限情况!$G$3:$I$28,3,FALSE))=TRUE,"错误","正确"),"正确")</f>
        <v>正确</v>
      </c>
      <c r="R534" s="124" t="str">
        <f>IF(OR(IFERROR(AND(H534&gt;=VLOOKUP(L534,受限情况!$A$3:$C$28,2,FALSE),H534&lt;=VLOOKUP(L534,受限情况!$A$3:$C$28,3,FALSE)),0),IFERROR(AND(H534&gt;=VLOOKUP(M534,受限情况!$A$3:$C$28,2,FALSE),H534&lt;=VLOOKUP(M534,受限情况!$A$3:$C$28,3,FALSE)),0),IFERROR(AND(H534&gt;=VLOOKUP(N534,受限情况!$A$3:$C$28,2,FALSE),H534&lt;=VLOOKUP(N534,受限情况!$A$3:$C$28,3,FALSE)),0),IFERROR(AND(H534&gt;=VLOOKUP(O534,受限情况!$A$3:$C$28,2,FALSE),H534&lt;=VLOOKUP(O534,受限情况!$A$3:$C$28,3,FALSE)),0))=TRUE,"错误","正确")</f>
        <v>正确</v>
      </c>
      <c r="S534" s="123" t="str">
        <f>IF((IF(ISERROR(VLOOKUP(J534,注销!I:I,1,FALSE)),0,1)+IF(ISERROR(VLOOKUP(J534,注销!J:J,1,FALSE)),0,1))&gt;0,"注销","没有")</f>
        <v>注销</v>
      </c>
      <c r="T534" s="123" t="str">
        <f>IF((IF(ISERROR(VLOOKUP(J534,注销!I:I,1,FALSE)),0,1)+IF(ISERROR(VLOOKUP(J534,注销!J:J,1,FALSE)),0,1))&gt;0,"注销","没有")</f>
        <v>注销</v>
      </c>
      <c r="U534" s="10" t="str">
        <f>IF(IF(ISERROR(VLOOKUP(J534,J$1:J533,1,FALSE)),0,1)+IF(ISERROR(VLOOKUP(J534,K$1:K533,1,FALSE)),0,1),"已有","没有")</f>
        <v>没有</v>
      </c>
      <c r="W534" s="9"/>
      <c r="X534" s="9"/>
      <c r="Y534" s="9"/>
    </row>
    <row r="535" spans="1:25" s="7" customFormat="1">
      <c r="A535" s="126">
        <v>532</v>
      </c>
      <c r="B535" s="126" t="s">
        <v>1327</v>
      </c>
      <c r="C535" s="56" t="s">
        <v>580</v>
      </c>
      <c r="D535" s="42" t="s">
        <v>479</v>
      </c>
      <c r="E535" s="126">
        <v>4</v>
      </c>
      <c r="F535" s="68">
        <v>41710</v>
      </c>
      <c r="G535" s="21" t="s">
        <v>809</v>
      </c>
      <c r="H535" s="75">
        <v>41710</v>
      </c>
      <c r="I535" s="126"/>
      <c r="J535" s="137" t="str">
        <f t="shared" si="54"/>
        <v>奥凯阿拉善左旗-兰州</v>
      </c>
      <c r="K535" s="124" t="str">
        <f t="shared" si="55"/>
        <v>奥凯兰州-阿拉善左旗</v>
      </c>
      <c r="L535" s="167" t="str">
        <f t="shared" si="56"/>
        <v>阿拉善左旗</v>
      </c>
      <c r="M535" s="167" t="str">
        <f t="shared" si="57"/>
        <v>兰州</v>
      </c>
      <c r="N535" s="167" t="str">
        <f t="shared" si="58"/>
        <v/>
      </c>
      <c r="O535" s="167" t="str">
        <f t="shared" si="59"/>
        <v/>
      </c>
      <c r="P535" s="167" t="str">
        <f>IF(ISERROR(OR(IFERROR(VLOOKUP(B535,受限情况!$G$3:$G$30,1,FALSE),0),IFERROR(VLOOKUP(L535,受限情况!$A$3:$A$28,1,FALSE),0),IFERROR(VLOOKUP(M535,受限情况!$A$3:$A$28,1,FALSE),0),IFERROR(VLOOKUP(N535,受限情况!$A$3:$A$28,1,FALSE),0),IFERROR(VLOOKUP(O535,受限情况!$A$3:$A$28,1,FALSE),0))),"受限","不限")</f>
        <v>受限</v>
      </c>
      <c r="Q535" s="122" t="str">
        <f>IFERROR(IF(AND(H535&gt;=VLOOKUP(B535,受限情况!$G$3:$I$28,2,FALSE),H535&lt;=VLOOKUP(B535,受限情况!$G$3:$I$28,3,FALSE))=TRUE,"错误","正确"),"正确")</f>
        <v>正确</v>
      </c>
      <c r="R535" s="124" t="str">
        <f>IF(OR(IFERROR(AND(H535&gt;=VLOOKUP(L535,受限情况!$A$3:$C$28,2,FALSE),H535&lt;=VLOOKUP(L535,受限情况!$A$3:$C$28,3,FALSE)),0),IFERROR(AND(H535&gt;=VLOOKUP(M535,受限情况!$A$3:$C$28,2,FALSE),H535&lt;=VLOOKUP(M535,受限情况!$A$3:$C$28,3,FALSE)),0),IFERROR(AND(H535&gt;=VLOOKUP(N535,受限情况!$A$3:$C$28,2,FALSE),H535&lt;=VLOOKUP(N535,受限情况!$A$3:$C$28,3,FALSE)),0),IFERROR(AND(H535&gt;=VLOOKUP(O535,受限情况!$A$3:$C$28,2,FALSE),H535&lt;=VLOOKUP(O535,受限情况!$A$3:$C$28,3,FALSE)),0))=TRUE,"错误","正确")</f>
        <v>正确</v>
      </c>
      <c r="S535" s="123" t="str">
        <f>IF((IF(ISERROR(VLOOKUP(J535,注销!I:I,1,FALSE)),0,1)+IF(ISERROR(VLOOKUP(J535,注销!J:J,1,FALSE)),0,1))&gt;0,"注销","没有")</f>
        <v>没有</v>
      </c>
      <c r="T535" s="123" t="str">
        <f>IF((IF(ISERROR(VLOOKUP(J535,注销!I:I,1,FALSE)),0,1)+IF(ISERROR(VLOOKUP(J535,注销!J:J,1,FALSE)),0,1))&gt;0,"注销","没有")</f>
        <v>没有</v>
      </c>
      <c r="U535" s="10" t="str">
        <f>IF(IF(ISERROR(VLOOKUP(J535,J$1:J534,1,FALSE)),0,1)+IF(ISERROR(VLOOKUP(J535,K$1:K534,1,FALSE)),0,1),"已有","没有")</f>
        <v>没有</v>
      </c>
      <c r="W535" s="9"/>
      <c r="X535" s="9"/>
      <c r="Y535" s="9"/>
    </row>
    <row r="536" spans="1:25" s="7" customFormat="1">
      <c r="A536" s="126">
        <v>533</v>
      </c>
      <c r="B536" s="126" t="s">
        <v>481</v>
      </c>
      <c r="C536" s="56" t="s">
        <v>1342</v>
      </c>
      <c r="D536" s="42" t="s">
        <v>479</v>
      </c>
      <c r="E536" s="126">
        <v>14</v>
      </c>
      <c r="F536" s="68">
        <v>41791</v>
      </c>
      <c r="G536" s="21" t="s">
        <v>810</v>
      </c>
      <c r="H536" s="75">
        <v>41722</v>
      </c>
      <c r="I536" s="126" t="s">
        <v>582</v>
      </c>
      <c r="J536" s="137" t="str">
        <f t="shared" si="54"/>
        <v>国航北京首都-满洲里</v>
      </c>
      <c r="K536" s="124" t="str">
        <f t="shared" si="55"/>
        <v>国航满洲里-北京首都</v>
      </c>
      <c r="L536" s="167" t="str">
        <f t="shared" si="56"/>
        <v>北京首都</v>
      </c>
      <c r="M536" s="167" t="str">
        <f t="shared" si="57"/>
        <v>满洲里</v>
      </c>
      <c r="N536" s="167" t="str">
        <f t="shared" si="58"/>
        <v/>
      </c>
      <c r="O536" s="167" t="str">
        <f t="shared" si="59"/>
        <v/>
      </c>
      <c r="P536" s="167" t="str">
        <f>IF(ISERROR(OR(IFERROR(VLOOKUP(B536,受限情况!$G$3:$G$30,1,FALSE),0),IFERROR(VLOOKUP(L536,受限情况!$A$3:$A$28,1,FALSE),0),IFERROR(VLOOKUP(M536,受限情况!$A$3:$A$28,1,FALSE),0),IFERROR(VLOOKUP(N536,受限情况!$A$3:$A$28,1,FALSE),0),IFERROR(VLOOKUP(O536,受限情况!$A$3:$A$28,1,FALSE),0))),"受限","不限")</f>
        <v>受限</v>
      </c>
      <c r="Q536" s="122" t="str">
        <f>IFERROR(IF(AND(H536&gt;=VLOOKUP(B536,受限情况!$G$3:$I$28,2,FALSE),H536&lt;=VLOOKUP(B536,受限情况!$G$3:$I$28,3,FALSE))=TRUE,"错误","正确"),"正确")</f>
        <v>正确</v>
      </c>
      <c r="R536" s="124" t="str">
        <f>IF(OR(IFERROR(AND(H536&gt;=VLOOKUP(L536,受限情况!$A$3:$C$28,2,FALSE),H536&lt;=VLOOKUP(L536,受限情况!$A$3:$C$28,3,FALSE)),0),IFERROR(AND(H536&gt;=VLOOKUP(M536,受限情况!$A$3:$C$28,2,FALSE),H536&lt;=VLOOKUP(M536,受限情况!$A$3:$C$28,3,FALSE)),0),IFERROR(AND(H536&gt;=VLOOKUP(N536,受限情况!$A$3:$C$28,2,FALSE),H536&lt;=VLOOKUP(N536,受限情况!$A$3:$C$28,3,FALSE)),0),IFERROR(AND(H536&gt;=VLOOKUP(O536,受限情况!$A$3:$C$28,2,FALSE),H536&lt;=VLOOKUP(O536,受限情况!$A$3:$C$28,3,FALSE)),0))=TRUE,"错误","正确")</f>
        <v>正确</v>
      </c>
      <c r="S536" s="123" t="str">
        <f>IF((IF(ISERROR(VLOOKUP(J536,注销!I:I,1,FALSE)),0,1)+IF(ISERROR(VLOOKUP(J536,注销!J:J,1,FALSE)),0,1))&gt;0,"注销","没有")</f>
        <v>注销</v>
      </c>
      <c r="T536" s="123" t="str">
        <f>IF((IF(ISERROR(VLOOKUP(J536,注销!I:I,1,FALSE)),0,1)+IF(ISERROR(VLOOKUP(J536,注销!J:J,1,FALSE)),0,1))&gt;0,"注销","没有")</f>
        <v>注销</v>
      </c>
      <c r="U536" s="10" t="str">
        <f>IF(IF(ISERROR(VLOOKUP(J536,J$1:J535,1,FALSE)),0,1)+IF(ISERROR(VLOOKUP(J536,K$1:K535,1,FALSE)),0,1),"已有","没有")</f>
        <v>已有</v>
      </c>
      <c r="W536" s="9"/>
      <c r="X536" s="9"/>
      <c r="Y536" s="9"/>
    </row>
    <row r="537" spans="1:25" s="7" customFormat="1">
      <c r="A537" s="126">
        <v>534</v>
      </c>
      <c r="B537" s="126" t="s">
        <v>481</v>
      </c>
      <c r="C537" s="56" t="s">
        <v>583</v>
      </c>
      <c r="D537" s="42" t="s">
        <v>479</v>
      </c>
      <c r="E537" s="126">
        <v>14</v>
      </c>
      <c r="F537" s="68">
        <v>41821</v>
      </c>
      <c r="G537" s="21" t="s">
        <v>810</v>
      </c>
      <c r="H537" s="75">
        <v>41722</v>
      </c>
      <c r="I537" s="126" t="s">
        <v>582</v>
      </c>
      <c r="J537" s="137" t="str">
        <f t="shared" si="54"/>
        <v>国航天津-珠海</v>
      </c>
      <c r="K537" s="124" t="str">
        <f t="shared" si="55"/>
        <v>国航珠海-天津</v>
      </c>
      <c r="L537" s="167" t="str">
        <f t="shared" si="56"/>
        <v>天津</v>
      </c>
      <c r="M537" s="167" t="str">
        <f t="shared" si="57"/>
        <v>珠海</v>
      </c>
      <c r="N537" s="167" t="str">
        <f t="shared" si="58"/>
        <v/>
      </c>
      <c r="O537" s="167" t="str">
        <f t="shared" si="59"/>
        <v/>
      </c>
      <c r="P537" s="167" t="str">
        <f>IF(ISERROR(OR(IFERROR(VLOOKUP(B537,受限情况!$G$3:$G$30,1,FALSE),0),IFERROR(VLOOKUP(L537,受限情况!$A$3:$A$28,1,FALSE),0),IFERROR(VLOOKUP(M537,受限情况!$A$3:$A$28,1,FALSE),0),IFERROR(VLOOKUP(N537,受限情况!$A$3:$A$28,1,FALSE),0),IFERROR(VLOOKUP(O537,受限情况!$A$3:$A$28,1,FALSE),0))),"受限","不限")</f>
        <v>不限</v>
      </c>
      <c r="Q537" s="122" t="str">
        <f>IFERROR(IF(AND(H537&gt;=VLOOKUP(B537,受限情况!$G$3:$I$28,2,FALSE),H537&lt;=VLOOKUP(B537,受限情况!$G$3:$I$28,3,FALSE))=TRUE,"错误","正确"),"正确")</f>
        <v>正确</v>
      </c>
      <c r="R537" s="124" t="str">
        <f>IF(OR(IFERROR(AND(H537&gt;=VLOOKUP(L537,受限情况!$A$3:$C$28,2,FALSE),H537&lt;=VLOOKUP(L537,受限情况!$A$3:$C$28,3,FALSE)),0),IFERROR(AND(H537&gt;=VLOOKUP(M537,受限情况!$A$3:$C$28,2,FALSE),H537&lt;=VLOOKUP(M537,受限情况!$A$3:$C$28,3,FALSE)),0),IFERROR(AND(H537&gt;=VLOOKUP(N537,受限情况!$A$3:$C$28,2,FALSE),H537&lt;=VLOOKUP(N537,受限情况!$A$3:$C$28,3,FALSE)),0),IFERROR(AND(H537&gt;=VLOOKUP(O537,受限情况!$A$3:$C$28,2,FALSE),H537&lt;=VLOOKUP(O537,受限情况!$A$3:$C$28,3,FALSE)),0))=TRUE,"错误","正确")</f>
        <v>正确</v>
      </c>
      <c r="S537" s="123" t="str">
        <f>IF((IF(ISERROR(VLOOKUP(J537,注销!I:I,1,FALSE)),0,1)+IF(ISERROR(VLOOKUP(J537,注销!J:J,1,FALSE)),0,1))&gt;0,"注销","没有")</f>
        <v>没有</v>
      </c>
      <c r="T537" s="123" t="str">
        <f>IF((IF(ISERROR(VLOOKUP(J537,注销!I:I,1,FALSE)),0,1)+IF(ISERROR(VLOOKUP(J537,注销!J:J,1,FALSE)),0,1))&gt;0,"注销","没有")</f>
        <v>没有</v>
      </c>
      <c r="U537" s="10" t="str">
        <f>IF(IF(ISERROR(VLOOKUP(J537,J$1:J536,1,FALSE)),0,1)+IF(ISERROR(VLOOKUP(J537,K$1:K536,1,FALSE)),0,1),"已有","没有")</f>
        <v>没有</v>
      </c>
      <c r="W537" s="9"/>
      <c r="X537" s="9"/>
      <c r="Y537" s="9"/>
    </row>
    <row r="538" spans="1:25" s="7" customFormat="1">
      <c r="A538" s="126">
        <v>535</v>
      </c>
      <c r="B538" s="126" t="s">
        <v>481</v>
      </c>
      <c r="C538" s="56" t="s">
        <v>584</v>
      </c>
      <c r="D538" s="42" t="s">
        <v>479</v>
      </c>
      <c r="E538" s="126">
        <v>14</v>
      </c>
      <c r="F538" s="68">
        <v>41821</v>
      </c>
      <c r="G538" s="21" t="s">
        <v>810</v>
      </c>
      <c r="H538" s="75">
        <v>41722</v>
      </c>
      <c r="I538" s="126" t="s">
        <v>582</v>
      </c>
      <c r="J538" s="137" t="str">
        <f t="shared" si="54"/>
        <v>国航天津-宁波</v>
      </c>
      <c r="K538" s="124" t="str">
        <f t="shared" si="55"/>
        <v>国航宁波-天津</v>
      </c>
      <c r="L538" s="167" t="str">
        <f t="shared" si="56"/>
        <v>天津</v>
      </c>
      <c r="M538" s="167" t="str">
        <f t="shared" si="57"/>
        <v>宁波</v>
      </c>
      <c r="N538" s="167" t="str">
        <f t="shared" si="58"/>
        <v/>
      </c>
      <c r="O538" s="167" t="str">
        <f t="shared" si="59"/>
        <v/>
      </c>
      <c r="P538" s="167" t="str">
        <f>IF(ISERROR(OR(IFERROR(VLOOKUP(B538,受限情况!$G$3:$G$30,1,FALSE),0),IFERROR(VLOOKUP(L538,受限情况!$A$3:$A$28,1,FALSE),0),IFERROR(VLOOKUP(M538,受限情况!$A$3:$A$28,1,FALSE),0),IFERROR(VLOOKUP(N538,受限情况!$A$3:$A$28,1,FALSE),0),IFERROR(VLOOKUP(O538,受限情况!$A$3:$A$28,1,FALSE),0))),"受限","不限")</f>
        <v>不限</v>
      </c>
      <c r="Q538" s="122" t="str">
        <f>IFERROR(IF(AND(H538&gt;=VLOOKUP(B538,受限情况!$G$3:$I$28,2,FALSE),H538&lt;=VLOOKUP(B538,受限情况!$G$3:$I$28,3,FALSE))=TRUE,"错误","正确"),"正确")</f>
        <v>正确</v>
      </c>
      <c r="R538" s="124" t="str">
        <f>IF(OR(IFERROR(AND(H538&gt;=VLOOKUP(L538,受限情况!$A$3:$C$28,2,FALSE),H538&lt;=VLOOKUP(L538,受限情况!$A$3:$C$28,3,FALSE)),0),IFERROR(AND(H538&gt;=VLOOKUP(M538,受限情况!$A$3:$C$28,2,FALSE),H538&lt;=VLOOKUP(M538,受限情况!$A$3:$C$28,3,FALSE)),0),IFERROR(AND(H538&gt;=VLOOKUP(N538,受限情况!$A$3:$C$28,2,FALSE),H538&lt;=VLOOKUP(N538,受限情况!$A$3:$C$28,3,FALSE)),0),IFERROR(AND(H538&gt;=VLOOKUP(O538,受限情况!$A$3:$C$28,2,FALSE),H538&lt;=VLOOKUP(O538,受限情况!$A$3:$C$28,3,FALSE)),0))=TRUE,"错误","正确")</f>
        <v>正确</v>
      </c>
      <c r="S538" s="123" t="str">
        <f>IF((IF(ISERROR(VLOOKUP(J538,注销!I:I,1,FALSE)),0,1)+IF(ISERROR(VLOOKUP(J538,注销!J:J,1,FALSE)),0,1))&gt;0,"注销","没有")</f>
        <v>没有</v>
      </c>
      <c r="T538" s="123" t="str">
        <f>IF((IF(ISERROR(VLOOKUP(J538,注销!I:I,1,FALSE)),0,1)+IF(ISERROR(VLOOKUP(J538,注销!J:J,1,FALSE)),0,1))&gt;0,"注销","没有")</f>
        <v>没有</v>
      </c>
      <c r="U538" s="10" t="str">
        <f>IF(IF(ISERROR(VLOOKUP(J538,J$1:J537,1,FALSE)),0,1)+IF(ISERROR(VLOOKUP(J538,K$1:K537,1,FALSE)),0,1),"已有","没有")</f>
        <v>没有</v>
      </c>
      <c r="W538" s="9"/>
      <c r="X538" s="9"/>
      <c r="Y538" s="9"/>
    </row>
    <row r="539" spans="1:25" s="7" customFormat="1">
      <c r="A539" s="126">
        <v>536</v>
      </c>
      <c r="B539" s="126" t="s">
        <v>481</v>
      </c>
      <c r="C539" s="56" t="s">
        <v>0</v>
      </c>
      <c r="D539" s="42" t="s">
        <v>479</v>
      </c>
      <c r="E539" s="126">
        <v>14</v>
      </c>
      <c r="F539" s="68">
        <v>41821</v>
      </c>
      <c r="G539" s="21" t="s">
        <v>810</v>
      </c>
      <c r="H539" s="75">
        <v>41722</v>
      </c>
      <c r="I539" s="126" t="s">
        <v>582</v>
      </c>
      <c r="J539" s="137" t="str">
        <f t="shared" si="54"/>
        <v>国航天津-延吉</v>
      </c>
      <c r="K539" s="124" t="str">
        <f t="shared" si="55"/>
        <v>国航延吉-天津</v>
      </c>
      <c r="L539" s="167" t="str">
        <f t="shared" si="56"/>
        <v>天津</v>
      </c>
      <c r="M539" s="167" t="str">
        <f t="shared" si="57"/>
        <v>延吉</v>
      </c>
      <c r="N539" s="167" t="str">
        <f t="shared" si="58"/>
        <v/>
      </c>
      <c r="O539" s="167" t="str">
        <f t="shared" si="59"/>
        <v/>
      </c>
      <c r="P539" s="167" t="str">
        <f>IF(ISERROR(OR(IFERROR(VLOOKUP(B539,受限情况!$G$3:$G$30,1,FALSE),0),IFERROR(VLOOKUP(L539,受限情况!$A$3:$A$28,1,FALSE),0),IFERROR(VLOOKUP(M539,受限情况!$A$3:$A$28,1,FALSE),0),IFERROR(VLOOKUP(N539,受限情况!$A$3:$A$28,1,FALSE),0),IFERROR(VLOOKUP(O539,受限情况!$A$3:$A$28,1,FALSE),0))),"受限","不限")</f>
        <v>不限</v>
      </c>
      <c r="Q539" s="122" t="str">
        <f>IFERROR(IF(AND(H539&gt;=VLOOKUP(B539,受限情况!$G$3:$I$28,2,FALSE),H539&lt;=VLOOKUP(B539,受限情况!$G$3:$I$28,3,FALSE))=TRUE,"错误","正确"),"正确")</f>
        <v>正确</v>
      </c>
      <c r="R539" s="124" t="str">
        <f>IF(OR(IFERROR(AND(H539&gt;=VLOOKUP(L539,受限情况!$A$3:$C$28,2,FALSE),H539&lt;=VLOOKUP(L539,受限情况!$A$3:$C$28,3,FALSE)),0),IFERROR(AND(H539&gt;=VLOOKUP(M539,受限情况!$A$3:$C$28,2,FALSE),H539&lt;=VLOOKUP(M539,受限情况!$A$3:$C$28,3,FALSE)),0),IFERROR(AND(H539&gt;=VLOOKUP(N539,受限情况!$A$3:$C$28,2,FALSE),H539&lt;=VLOOKUP(N539,受限情况!$A$3:$C$28,3,FALSE)),0),IFERROR(AND(H539&gt;=VLOOKUP(O539,受限情况!$A$3:$C$28,2,FALSE),H539&lt;=VLOOKUP(O539,受限情况!$A$3:$C$28,3,FALSE)),0))=TRUE,"错误","正确")</f>
        <v>正确</v>
      </c>
      <c r="S539" s="123" t="str">
        <f>IF((IF(ISERROR(VLOOKUP(J539,注销!I:I,1,FALSE)),0,1)+IF(ISERROR(VLOOKUP(J539,注销!J:J,1,FALSE)),0,1))&gt;0,"注销","没有")</f>
        <v>注销</v>
      </c>
      <c r="T539" s="123" t="str">
        <f>IF((IF(ISERROR(VLOOKUP(J539,注销!I:I,1,FALSE)),0,1)+IF(ISERROR(VLOOKUP(J539,注销!J:J,1,FALSE)),0,1))&gt;0,"注销","没有")</f>
        <v>注销</v>
      </c>
      <c r="U539" s="10" t="str">
        <f>IF(IF(ISERROR(VLOOKUP(J539,J$1:J538,1,FALSE)),0,1)+IF(ISERROR(VLOOKUP(J539,K$1:K538,1,FALSE)),0,1),"已有","没有")</f>
        <v>没有</v>
      </c>
      <c r="W539" s="9"/>
      <c r="X539" s="9"/>
      <c r="Y539" s="9"/>
    </row>
    <row r="540" spans="1:25" s="7" customFormat="1">
      <c r="A540" s="126">
        <v>537</v>
      </c>
      <c r="B540" s="126" t="s">
        <v>481</v>
      </c>
      <c r="C540" s="56" t="s">
        <v>526</v>
      </c>
      <c r="D540" s="42" t="s">
        <v>479</v>
      </c>
      <c r="E540" s="126">
        <v>8</v>
      </c>
      <c r="F540" s="68">
        <v>41821</v>
      </c>
      <c r="G540" s="21" t="s">
        <v>810</v>
      </c>
      <c r="H540" s="75">
        <v>41722</v>
      </c>
      <c r="I540" s="126" t="s">
        <v>582</v>
      </c>
      <c r="J540" s="137" t="str">
        <f t="shared" si="54"/>
        <v>国航天津-大连</v>
      </c>
      <c r="K540" s="124" t="str">
        <f t="shared" si="55"/>
        <v>国航大连-天津</v>
      </c>
      <c r="L540" s="167" t="str">
        <f t="shared" si="56"/>
        <v>天津</v>
      </c>
      <c r="M540" s="167" t="str">
        <f t="shared" si="57"/>
        <v>大连</v>
      </c>
      <c r="N540" s="167" t="str">
        <f t="shared" si="58"/>
        <v/>
      </c>
      <c r="O540" s="167" t="str">
        <f t="shared" si="59"/>
        <v/>
      </c>
      <c r="P540" s="167" t="str">
        <f>IF(ISERROR(OR(IFERROR(VLOOKUP(B540,受限情况!$G$3:$G$30,1,FALSE),0),IFERROR(VLOOKUP(L540,受限情况!$A$3:$A$28,1,FALSE),0),IFERROR(VLOOKUP(M540,受限情况!$A$3:$A$28,1,FALSE),0),IFERROR(VLOOKUP(N540,受限情况!$A$3:$A$28,1,FALSE),0),IFERROR(VLOOKUP(O540,受限情况!$A$3:$A$28,1,FALSE),0))),"受限","不限")</f>
        <v>受限</v>
      </c>
      <c r="Q540" s="122" t="str">
        <f>IFERROR(IF(AND(H540&gt;=VLOOKUP(B540,受限情况!$G$3:$I$28,2,FALSE),H540&lt;=VLOOKUP(B540,受限情况!$G$3:$I$28,3,FALSE))=TRUE,"错误","正确"),"正确")</f>
        <v>正确</v>
      </c>
      <c r="R540" s="124" t="str">
        <f>IF(OR(IFERROR(AND(H540&gt;=VLOOKUP(L540,受限情况!$A$3:$C$28,2,FALSE),H540&lt;=VLOOKUP(L540,受限情况!$A$3:$C$28,3,FALSE)),0),IFERROR(AND(H540&gt;=VLOOKUP(M540,受限情况!$A$3:$C$28,2,FALSE),H540&lt;=VLOOKUP(M540,受限情况!$A$3:$C$28,3,FALSE)),0),IFERROR(AND(H540&gt;=VLOOKUP(N540,受限情况!$A$3:$C$28,2,FALSE),H540&lt;=VLOOKUP(N540,受限情况!$A$3:$C$28,3,FALSE)),0),IFERROR(AND(H540&gt;=VLOOKUP(O540,受限情况!$A$3:$C$28,2,FALSE),H540&lt;=VLOOKUP(O540,受限情况!$A$3:$C$28,3,FALSE)),0))=TRUE,"错误","正确")</f>
        <v>正确</v>
      </c>
      <c r="S540" s="123" t="str">
        <f>IF((IF(ISERROR(VLOOKUP(J540,注销!I:I,1,FALSE)),0,1)+IF(ISERROR(VLOOKUP(J540,注销!J:J,1,FALSE)),0,1))&gt;0,"注销","没有")</f>
        <v>注销</v>
      </c>
      <c r="T540" s="123" t="str">
        <f>IF((IF(ISERROR(VLOOKUP(J540,注销!I:I,1,FALSE)),0,1)+IF(ISERROR(VLOOKUP(J540,注销!J:J,1,FALSE)),0,1))&gt;0,"注销","没有")</f>
        <v>注销</v>
      </c>
      <c r="U540" s="10" t="str">
        <f>IF(IF(ISERROR(VLOOKUP(J540,J$1:J539,1,FALSE)),0,1)+IF(ISERROR(VLOOKUP(J540,K$1:K539,1,FALSE)),0,1),"已有","没有")</f>
        <v>没有</v>
      </c>
      <c r="W540" s="9"/>
      <c r="X540" s="9"/>
      <c r="Y540" s="9"/>
    </row>
    <row r="541" spans="1:25" s="7" customFormat="1">
      <c r="A541" s="126">
        <v>538</v>
      </c>
      <c r="B541" s="126" t="s">
        <v>481</v>
      </c>
      <c r="C541" s="56" t="s">
        <v>1</v>
      </c>
      <c r="D541" s="42" t="s">
        <v>479</v>
      </c>
      <c r="E541" s="126">
        <v>14</v>
      </c>
      <c r="F541" s="68">
        <v>41791</v>
      </c>
      <c r="G541" s="21" t="s">
        <v>810</v>
      </c>
      <c r="H541" s="75">
        <v>41722</v>
      </c>
      <c r="I541" s="126" t="s">
        <v>582</v>
      </c>
      <c r="J541" s="137" t="str">
        <f t="shared" si="54"/>
        <v>国航呼和浩特-大连</v>
      </c>
      <c r="K541" s="124" t="str">
        <f t="shared" si="55"/>
        <v>国航大连-呼和浩特</v>
      </c>
      <c r="L541" s="167" t="str">
        <f t="shared" si="56"/>
        <v>呼和浩特</v>
      </c>
      <c r="M541" s="167" t="str">
        <f t="shared" si="57"/>
        <v>大连</v>
      </c>
      <c r="N541" s="167" t="str">
        <f t="shared" si="58"/>
        <v/>
      </c>
      <c r="O541" s="167" t="str">
        <f t="shared" si="59"/>
        <v/>
      </c>
      <c r="P541" s="167" t="str">
        <f>IF(ISERROR(OR(IFERROR(VLOOKUP(B541,受限情况!$G$3:$G$30,1,FALSE),0),IFERROR(VLOOKUP(L541,受限情况!$A$3:$A$28,1,FALSE),0),IFERROR(VLOOKUP(M541,受限情况!$A$3:$A$28,1,FALSE),0),IFERROR(VLOOKUP(N541,受限情况!$A$3:$A$28,1,FALSE),0),IFERROR(VLOOKUP(O541,受限情况!$A$3:$A$28,1,FALSE),0))),"受限","不限")</f>
        <v>受限</v>
      </c>
      <c r="Q541" s="122" t="str">
        <f>IFERROR(IF(AND(H541&gt;=VLOOKUP(B541,受限情况!$G$3:$I$28,2,FALSE),H541&lt;=VLOOKUP(B541,受限情况!$G$3:$I$28,3,FALSE))=TRUE,"错误","正确"),"正确")</f>
        <v>正确</v>
      </c>
      <c r="R541" s="124" t="str">
        <f>IF(OR(IFERROR(AND(H541&gt;=VLOOKUP(L541,受限情况!$A$3:$C$28,2,FALSE),H541&lt;=VLOOKUP(L541,受限情况!$A$3:$C$28,3,FALSE)),0),IFERROR(AND(H541&gt;=VLOOKUP(M541,受限情况!$A$3:$C$28,2,FALSE),H541&lt;=VLOOKUP(M541,受限情况!$A$3:$C$28,3,FALSE)),0),IFERROR(AND(H541&gt;=VLOOKUP(N541,受限情况!$A$3:$C$28,2,FALSE),H541&lt;=VLOOKUP(N541,受限情况!$A$3:$C$28,3,FALSE)),0),IFERROR(AND(H541&gt;=VLOOKUP(O541,受限情况!$A$3:$C$28,2,FALSE),H541&lt;=VLOOKUP(O541,受限情况!$A$3:$C$28,3,FALSE)),0))=TRUE,"错误","正确")</f>
        <v>正确</v>
      </c>
      <c r="S541" s="123" t="str">
        <f>IF((IF(ISERROR(VLOOKUP(J541,注销!I:I,1,FALSE)),0,1)+IF(ISERROR(VLOOKUP(J541,注销!J:J,1,FALSE)),0,1))&gt;0,"注销","没有")</f>
        <v>没有</v>
      </c>
      <c r="T541" s="123" t="str">
        <f>IF((IF(ISERROR(VLOOKUP(J541,注销!I:I,1,FALSE)),0,1)+IF(ISERROR(VLOOKUP(J541,注销!J:J,1,FALSE)),0,1))&gt;0,"注销","没有")</f>
        <v>没有</v>
      </c>
      <c r="U541" s="10" t="str">
        <f>IF(IF(ISERROR(VLOOKUP(J541,J$1:J540,1,FALSE)),0,1)+IF(ISERROR(VLOOKUP(J541,K$1:K540,1,FALSE)),0,1),"已有","没有")</f>
        <v>已有</v>
      </c>
      <c r="W541" s="9"/>
      <c r="X541" s="9"/>
      <c r="Y541" s="9"/>
    </row>
    <row r="542" spans="1:25" s="7" customFormat="1">
      <c r="A542" s="126">
        <v>539</v>
      </c>
      <c r="B542" s="126" t="s">
        <v>481</v>
      </c>
      <c r="C542" s="56" t="s">
        <v>2</v>
      </c>
      <c r="D542" s="42" t="s">
        <v>479</v>
      </c>
      <c r="E542" s="126">
        <v>14</v>
      </c>
      <c r="F542" s="68">
        <v>41791</v>
      </c>
      <c r="G542" s="21" t="s">
        <v>810</v>
      </c>
      <c r="H542" s="75">
        <v>41722</v>
      </c>
      <c r="I542" s="126" t="s">
        <v>582</v>
      </c>
      <c r="J542" s="137" t="str">
        <f t="shared" si="54"/>
        <v>国航包头-大连</v>
      </c>
      <c r="K542" s="124" t="str">
        <f t="shared" si="55"/>
        <v>国航大连-包头</v>
      </c>
      <c r="L542" s="167" t="str">
        <f t="shared" si="56"/>
        <v>包头</v>
      </c>
      <c r="M542" s="167" t="str">
        <f t="shared" si="57"/>
        <v>大连</v>
      </c>
      <c r="N542" s="167" t="str">
        <f t="shared" si="58"/>
        <v/>
      </c>
      <c r="O542" s="167" t="str">
        <f t="shared" si="59"/>
        <v/>
      </c>
      <c r="P542" s="167" t="str">
        <f>IF(ISERROR(OR(IFERROR(VLOOKUP(B542,受限情况!$G$3:$G$30,1,FALSE),0),IFERROR(VLOOKUP(L542,受限情况!$A$3:$A$28,1,FALSE),0),IFERROR(VLOOKUP(M542,受限情况!$A$3:$A$28,1,FALSE),0),IFERROR(VLOOKUP(N542,受限情况!$A$3:$A$28,1,FALSE),0),IFERROR(VLOOKUP(O542,受限情况!$A$3:$A$28,1,FALSE),0))),"受限","不限")</f>
        <v>受限</v>
      </c>
      <c r="Q542" s="122" t="str">
        <f>IFERROR(IF(AND(H542&gt;=VLOOKUP(B542,受限情况!$G$3:$I$28,2,FALSE),H542&lt;=VLOOKUP(B542,受限情况!$G$3:$I$28,3,FALSE))=TRUE,"错误","正确"),"正确")</f>
        <v>正确</v>
      </c>
      <c r="R542" s="124" t="str">
        <f>IF(OR(IFERROR(AND(H542&gt;=VLOOKUP(L542,受限情况!$A$3:$C$28,2,FALSE),H542&lt;=VLOOKUP(L542,受限情况!$A$3:$C$28,3,FALSE)),0),IFERROR(AND(H542&gt;=VLOOKUP(M542,受限情况!$A$3:$C$28,2,FALSE),H542&lt;=VLOOKUP(M542,受限情况!$A$3:$C$28,3,FALSE)),0),IFERROR(AND(H542&gt;=VLOOKUP(N542,受限情况!$A$3:$C$28,2,FALSE),H542&lt;=VLOOKUP(N542,受限情况!$A$3:$C$28,3,FALSE)),0),IFERROR(AND(H542&gt;=VLOOKUP(O542,受限情况!$A$3:$C$28,2,FALSE),H542&lt;=VLOOKUP(O542,受限情况!$A$3:$C$28,3,FALSE)),0))=TRUE,"错误","正确")</f>
        <v>正确</v>
      </c>
      <c r="S542" s="123" t="str">
        <f>IF((IF(ISERROR(VLOOKUP(J542,注销!I:I,1,FALSE)),0,1)+IF(ISERROR(VLOOKUP(J542,注销!J:J,1,FALSE)),0,1))&gt;0,"注销","没有")</f>
        <v>没有</v>
      </c>
      <c r="T542" s="123" t="str">
        <f>IF((IF(ISERROR(VLOOKUP(J542,注销!I:I,1,FALSE)),0,1)+IF(ISERROR(VLOOKUP(J542,注销!J:J,1,FALSE)),0,1))&gt;0,"注销","没有")</f>
        <v>没有</v>
      </c>
      <c r="U542" s="10" t="str">
        <f>IF(IF(ISERROR(VLOOKUP(J542,J$1:J541,1,FALSE)),0,1)+IF(ISERROR(VLOOKUP(J542,K$1:K541,1,FALSE)),0,1),"已有","没有")</f>
        <v>已有</v>
      </c>
      <c r="W542" s="9"/>
      <c r="X542" s="9"/>
      <c r="Y542" s="9"/>
    </row>
    <row r="543" spans="1:25" s="7" customFormat="1">
      <c r="A543" s="126">
        <v>540</v>
      </c>
      <c r="B543" s="126" t="s">
        <v>3</v>
      </c>
      <c r="C543" s="56" t="s">
        <v>4</v>
      </c>
      <c r="D543" s="42" t="s">
        <v>479</v>
      </c>
      <c r="E543" s="126">
        <v>14</v>
      </c>
      <c r="F543" s="68">
        <v>41728</v>
      </c>
      <c r="G543" s="21" t="s">
        <v>811</v>
      </c>
      <c r="H543" s="75">
        <v>41722</v>
      </c>
      <c r="I543" s="126" t="s">
        <v>582</v>
      </c>
      <c r="J543" s="137" t="str">
        <f t="shared" si="54"/>
        <v>南航包头-武汉-杭州</v>
      </c>
      <c r="K543" s="124" t="str">
        <f t="shared" si="55"/>
        <v>南航杭州-武汉-包头</v>
      </c>
      <c r="L543" s="167" t="str">
        <f t="shared" si="56"/>
        <v>包头</v>
      </c>
      <c r="M543" s="167" t="str">
        <f t="shared" si="57"/>
        <v>武汉</v>
      </c>
      <c r="N543" s="167" t="str">
        <f t="shared" si="58"/>
        <v>杭州</v>
      </c>
      <c r="O543" s="167" t="str">
        <f t="shared" si="59"/>
        <v/>
      </c>
      <c r="P543" s="167" t="str">
        <f>IF(ISERROR(OR(IFERROR(VLOOKUP(B543,受限情况!$G$3:$G$30,1,FALSE),0),IFERROR(VLOOKUP(L543,受限情况!$A$3:$A$28,1,FALSE),0),IFERROR(VLOOKUP(M543,受限情况!$A$3:$A$28,1,FALSE),0),IFERROR(VLOOKUP(N543,受限情况!$A$3:$A$28,1,FALSE),0),IFERROR(VLOOKUP(O543,受限情况!$A$3:$A$28,1,FALSE),0))),"受限","不限")</f>
        <v>不限</v>
      </c>
      <c r="Q543" s="122" t="str">
        <f>IFERROR(IF(AND(H543&gt;=VLOOKUP(B543,受限情况!$G$3:$I$28,2,FALSE),H543&lt;=VLOOKUP(B543,受限情况!$G$3:$I$28,3,FALSE))=TRUE,"错误","正确"),"正确")</f>
        <v>正确</v>
      </c>
      <c r="R543" s="124" t="str">
        <f>IF(OR(IFERROR(AND(H543&gt;=VLOOKUP(L543,受限情况!$A$3:$C$28,2,FALSE),H543&lt;=VLOOKUP(L543,受限情况!$A$3:$C$28,3,FALSE)),0),IFERROR(AND(H543&gt;=VLOOKUP(M543,受限情况!$A$3:$C$28,2,FALSE),H543&lt;=VLOOKUP(M543,受限情况!$A$3:$C$28,3,FALSE)),0),IFERROR(AND(H543&gt;=VLOOKUP(N543,受限情况!$A$3:$C$28,2,FALSE),H543&lt;=VLOOKUP(N543,受限情况!$A$3:$C$28,3,FALSE)),0),IFERROR(AND(H543&gt;=VLOOKUP(O543,受限情况!$A$3:$C$28,2,FALSE),H543&lt;=VLOOKUP(O543,受限情况!$A$3:$C$28,3,FALSE)),0))=TRUE,"错误","正确")</f>
        <v>正确</v>
      </c>
      <c r="S543" s="123" t="str">
        <f>IF((IF(ISERROR(VLOOKUP(J543,注销!I:I,1,FALSE)),0,1)+IF(ISERROR(VLOOKUP(J543,注销!J:J,1,FALSE)),0,1))&gt;0,"注销","没有")</f>
        <v>注销</v>
      </c>
      <c r="T543" s="123" t="str">
        <f>IF((IF(ISERROR(VLOOKUP(J543,注销!I:I,1,FALSE)),0,1)+IF(ISERROR(VLOOKUP(J543,注销!J:J,1,FALSE)),0,1))&gt;0,"注销","没有")</f>
        <v>注销</v>
      </c>
      <c r="U543" s="10" t="str">
        <f>IF(IF(ISERROR(VLOOKUP(J543,J$1:J542,1,FALSE)),0,1)+IF(ISERROR(VLOOKUP(J543,K$1:K542,1,FALSE)),0,1),"已有","没有")</f>
        <v>没有</v>
      </c>
      <c r="W543" s="9"/>
      <c r="X543" s="9"/>
      <c r="Y543" s="9"/>
    </row>
    <row r="544" spans="1:25" s="7" customFormat="1">
      <c r="A544" s="126">
        <v>541</v>
      </c>
      <c r="B544" s="126" t="s">
        <v>482</v>
      </c>
      <c r="C544" s="56" t="s">
        <v>5</v>
      </c>
      <c r="D544" s="42" t="s">
        <v>479</v>
      </c>
      <c r="E544" s="126">
        <v>14</v>
      </c>
      <c r="F544" s="68">
        <v>41728</v>
      </c>
      <c r="G544" s="21" t="s">
        <v>812</v>
      </c>
      <c r="H544" s="75">
        <v>41722</v>
      </c>
      <c r="I544" s="126" t="s">
        <v>582</v>
      </c>
      <c r="J544" s="137" t="str">
        <f t="shared" si="54"/>
        <v>东航乌兰浩特-呼和浩特-太原</v>
      </c>
      <c r="K544" s="124" t="str">
        <f t="shared" si="55"/>
        <v>东航太原-呼和浩特-乌兰浩特</v>
      </c>
      <c r="L544" s="167" t="str">
        <f t="shared" si="56"/>
        <v>乌兰浩特</v>
      </c>
      <c r="M544" s="167" t="str">
        <f t="shared" si="57"/>
        <v>呼和浩特</v>
      </c>
      <c r="N544" s="167" t="str">
        <f t="shared" si="58"/>
        <v>太原</v>
      </c>
      <c r="O544" s="167" t="str">
        <f t="shared" si="59"/>
        <v/>
      </c>
      <c r="P544" s="167" t="str">
        <f>IF(ISERROR(OR(IFERROR(VLOOKUP(B544,受限情况!$G$3:$G$30,1,FALSE),0),IFERROR(VLOOKUP(L544,受限情况!$A$3:$A$28,1,FALSE),0),IFERROR(VLOOKUP(M544,受限情况!$A$3:$A$28,1,FALSE),0),IFERROR(VLOOKUP(N544,受限情况!$A$3:$A$28,1,FALSE),0),IFERROR(VLOOKUP(O544,受限情况!$A$3:$A$28,1,FALSE),0))),"受限","不限")</f>
        <v>不限</v>
      </c>
      <c r="Q544" s="122" t="str">
        <f>IFERROR(IF(AND(H544&gt;=VLOOKUP(B544,受限情况!$G$3:$I$28,2,FALSE),H544&lt;=VLOOKUP(B544,受限情况!$G$3:$I$28,3,FALSE))=TRUE,"错误","正确"),"正确")</f>
        <v>正确</v>
      </c>
      <c r="R544" s="124" t="str">
        <f>IF(OR(IFERROR(AND(H544&gt;=VLOOKUP(L544,受限情况!$A$3:$C$28,2,FALSE),H544&lt;=VLOOKUP(L544,受限情况!$A$3:$C$28,3,FALSE)),0),IFERROR(AND(H544&gt;=VLOOKUP(M544,受限情况!$A$3:$C$28,2,FALSE),H544&lt;=VLOOKUP(M544,受限情况!$A$3:$C$28,3,FALSE)),0),IFERROR(AND(H544&gt;=VLOOKUP(N544,受限情况!$A$3:$C$28,2,FALSE),H544&lt;=VLOOKUP(N544,受限情况!$A$3:$C$28,3,FALSE)),0),IFERROR(AND(H544&gt;=VLOOKUP(O544,受限情况!$A$3:$C$28,2,FALSE),H544&lt;=VLOOKUP(O544,受限情况!$A$3:$C$28,3,FALSE)),0))=TRUE,"错误","正确")</f>
        <v>正确</v>
      </c>
      <c r="S544" s="123" t="str">
        <f>IF((IF(ISERROR(VLOOKUP(J544,注销!I:I,1,FALSE)),0,1)+IF(ISERROR(VLOOKUP(J544,注销!J:J,1,FALSE)),0,1))&gt;0,"注销","没有")</f>
        <v>注销</v>
      </c>
      <c r="T544" s="123" t="str">
        <f>IF((IF(ISERROR(VLOOKUP(J544,注销!I:I,1,FALSE)),0,1)+IF(ISERROR(VLOOKUP(J544,注销!J:J,1,FALSE)),0,1))&gt;0,"注销","没有")</f>
        <v>注销</v>
      </c>
      <c r="U544" s="10" t="str">
        <f>IF(IF(ISERROR(VLOOKUP(J544,J$1:J543,1,FALSE)),0,1)+IF(ISERROR(VLOOKUP(J544,K$1:K543,1,FALSE)),0,1),"已有","没有")</f>
        <v>没有</v>
      </c>
      <c r="W544" s="9"/>
      <c r="X544" s="9"/>
      <c r="Y544" s="9"/>
    </row>
    <row r="545" spans="1:25" s="7" customFormat="1">
      <c r="A545" s="126">
        <v>542</v>
      </c>
      <c r="B545" s="126" t="s">
        <v>483</v>
      </c>
      <c r="C545" s="56" t="s">
        <v>6</v>
      </c>
      <c r="D545" s="42" t="s">
        <v>479</v>
      </c>
      <c r="E545" s="126">
        <v>14</v>
      </c>
      <c r="F545" s="68">
        <v>41728</v>
      </c>
      <c r="G545" s="21" t="s">
        <v>813</v>
      </c>
      <c r="H545" s="75">
        <v>41722</v>
      </c>
      <c r="I545" s="126" t="s">
        <v>582</v>
      </c>
      <c r="J545" s="137" t="str">
        <f t="shared" si="54"/>
        <v>海航太原-长沙-福州</v>
      </c>
      <c r="K545" s="124" t="str">
        <f t="shared" si="55"/>
        <v>海航福州-长沙-太原</v>
      </c>
      <c r="L545" s="167" t="str">
        <f t="shared" si="56"/>
        <v>太原</v>
      </c>
      <c r="M545" s="167" t="str">
        <f t="shared" si="57"/>
        <v>长沙</v>
      </c>
      <c r="N545" s="167" t="str">
        <f t="shared" si="58"/>
        <v>福州</v>
      </c>
      <c r="O545" s="167" t="str">
        <f t="shared" si="59"/>
        <v/>
      </c>
      <c r="P545" s="167" t="str">
        <f>IF(ISERROR(OR(IFERROR(VLOOKUP(B545,受限情况!$G$3:$G$30,1,FALSE),0),IFERROR(VLOOKUP(L545,受限情况!$A$3:$A$28,1,FALSE),0),IFERROR(VLOOKUP(M545,受限情况!$A$3:$A$28,1,FALSE),0),IFERROR(VLOOKUP(N545,受限情况!$A$3:$A$28,1,FALSE),0),IFERROR(VLOOKUP(O545,受限情况!$A$3:$A$28,1,FALSE),0))),"受限","不限")</f>
        <v>不限</v>
      </c>
      <c r="Q545" s="122" t="str">
        <f>IFERROR(IF(AND(H545&gt;=VLOOKUP(B545,受限情况!$G$3:$I$28,2,FALSE),H545&lt;=VLOOKUP(B545,受限情况!$G$3:$I$28,3,FALSE))=TRUE,"错误","正确"),"正确")</f>
        <v>正确</v>
      </c>
      <c r="R545" s="124" t="str">
        <f>IF(OR(IFERROR(AND(H545&gt;=VLOOKUP(L545,受限情况!$A$3:$C$28,2,FALSE),H545&lt;=VLOOKUP(L545,受限情况!$A$3:$C$28,3,FALSE)),0),IFERROR(AND(H545&gt;=VLOOKUP(M545,受限情况!$A$3:$C$28,2,FALSE),H545&lt;=VLOOKUP(M545,受限情况!$A$3:$C$28,3,FALSE)),0),IFERROR(AND(H545&gt;=VLOOKUP(N545,受限情况!$A$3:$C$28,2,FALSE),H545&lt;=VLOOKUP(N545,受限情况!$A$3:$C$28,3,FALSE)),0),IFERROR(AND(H545&gt;=VLOOKUP(O545,受限情况!$A$3:$C$28,2,FALSE),H545&lt;=VLOOKUP(O545,受限情况!$A$3:$C$28,3,FALSE)),0))=TRUE,"错误","正确")</f>
        <v>正确</v>
      </c>
      <c r="S545" s="123" t="str">
        <f>IF((IF(ISERROR(VLOOKUP(J545,注销!I:I,1,FALSE)),0,1)+IF(ISERROR(VLOOKUP(J545,注销!J:J,1,FALSE)),0,1))&gt;0,"注销","没有")</f>
        <v>注销</v>
      </c>
      <c r="T545" s="123" t="str">
        <f>IF((IF(ISERROR(VLOOKUP(J545,注销!I:I,1,FALSE)),0,1)+IF(ISERROR(VLOOKUP(J545,注销!J:J,1,FALSE)),0,1))&gt;0,"注销","没有")</f>
        <v>注销</v>
      </c>
      <c r="U545" s="10" t="str">
        <f>IF(IF(ISERROR(VLOOKUP(J545,J$1:J544,1,FALSE)),0,1)+IF(ISERROR(VLOOKUP(J545,K$1:K544,1,FALSE)),0,1),"已有","没有")</f>
        <v>没有</v>
      </c>
      <c r="W545" s="9"/>
      <c r="X545" s="9"/>
      <c r="Y545" s="9"/>
    </row>
    <row r="546" spans="1:25" s="7" customFormat="1">
      <c r="A546" s="126">
        <v>543</v>
      </c>
      <c r="B546" s="126" t="s">
        <v>483</v>
      </c>
      <c r="C546" s="56" t="s">
        <v>7</v>
      </c>
      <c r="D546" s="42" t="s">
        <v>479</v>
      </c>
      <c r="E546" s="126">
        <v>14</v>
      </c>
      <c r="F546" s="68">
        <v>41728</v>
      </c>
      <c r="G546" s="21" t="s">
        <v>813</v>
      </c>
      <c r="H546" s="75">
        <v>41722</v>
      </c>
      <c r="I546" s="126" t="s">
        <v>582</v>
      </c>
      <c r="J546" s="137" t="str">
        <f t="shared" si="54"/>
        <v>海航太原-长治-厦门</v>
      </c>
      <c r="K546" s="124" t="str">
        <f t="shared" si="55"/>
        <v>海航厦门-长治-太原</v>
      </c>
      <c r="L546" s="167" t="str">
        <f t="shared" si="56"/>
        <v>太原</v>
      </c>
      <c r="M546" s="167" t="str">
        <f t="shared" si="57"/>
        <v>长治</v>
      </c>
      <c r="N546" s="167" t="str">
        <f t="shared" si="58"/>
        <v>厦门</v>
      </c>
      <c r="O546" s="167" t="str">
        <f t="shared" si="59"/>
        <v/>
      </c>
      <c r="P546" s="167" t="str">
        <f>IF(ISERROR(OR(IFERROR(VLOOKUP(B546,受限情况!$G$3:$G$30,1,FALSE),0),IFERROR(VLOOKUP(L546,受限情况!$A$3:$A$28,1,FALSE),0),IFERROR(VLOOKUP(M546,受限情况!$A$3:$A$28,1,FALSE),0),IFERROR(VLOOKUP(N546,受限情况!$A$3:$A$28,1,FALSE),0),IFERROR(VLOOKUP(O546,受限情况!$A$3:$A$28,1,FALSE),0))),"受限","不限")</f>
        <v>不限</v>
      </c>
      <c r="Q546" s="122" t="str">
        <f>IFERROR(IF(AND(H546&gt;=VLOOKUP(B546,受限情况!$G$3:$I$28,2,FALSE),H546&lt;=VLOOKUP(B546,受限情况!$G$3:$I$28,3,FALSE))=TRUE,"错误","正确"),"正确")</f>
        <v>正确</v>
      </c>
      <c r="R546" s="124" t="str">
        <f>IF(OR(IFERROR(AND(H546&gt;=VLOOKUP(L546,受限情况!$A$3:$C$28,2,FALSE),H546&lt;=VLOOKUP(L546,受限情况!$A$3:$C$28,3,FALSE)),0),IFERROR(AND(H546&gt;=VLOOKUP(M546,受限情况!$A$3:$C$28,2,FALSE),H546&lt;=VLOOKUP(M546,受限情况!$A$3:$C$28,3,FALSE)),0),IFERROR(AND(H546&gt;=VLOOKUP(N546,受限情况!$A$3:$C$28,2,FALSE),H546&lt;=VLOOKUP(N546,受限情况!$A$3:$C$28,3,FALSE)),0),IFERROR(AND(H546&gt;=VLOOKUP(O546,受限情况!$A$3:$C$28,2,FALSE),H546&lt;=VLOOKUP(O546,受限情况!$A$3:$C$28,3,FALSE)),0))=TRUE,"错误","正确")</f>
        <v>正确</v>
      </c>
      <c r="S546" s="123" t="str">
        <f>IF((IF(ISERROR(VLOOKUP(J546,注销!I:I,1,FALSE)),0,1)+IF(ISERROR(VLOOKUP(J546,注销!J:J,1,FALSE)),0,1))&gt;0,"注销","没有")</f>
        <v>注销</v>
      </c>
      <c r="T546" s="123" t="str">
        <f>IF((IF(ISERROR(VLOOKUP(J546,注销!I:I,1,FALSE)),0,1)+IF(ISERROR(VLOOKUP(J546,注销!J:J,1,FALSE)),0,1))&gt;0,"注销","没有")</f>
        <v>注销</v>
      </c>
      <c r="U546" s="10" t="str">
        <f>IF(IF(ISERROR(VLOOKUP(J546,J$1:J545,1,FALSE)),0,1)+IF(ISERROR(VLOOKUP(J546,K$1:K545,1,FALSE)),0,1),"已有","没有")</f>
        <v>没有</v>
      </c>
      <c r="W546" s="9"/>
      <c r="X546" s="9"/>
      <c r="Y546" s="9"/>
    </row>
    <row r="547" spans="1:25" s="7" customFormat="1">
      <c r="A547" s="126">
        <v>544</v>
      </c>
      <c r="B547" s="126" t="s">
        <v>489</v>
      </c>
      <c r="C547" s="56" t="s">
        <v>500</v>
      </c>
      <c r="D547" s="42" t="s">
        <v>479</v>
      </c>
      <c r="E547" s="126">
        <v>14</v>
      </c>
      <c r="F547" s="68">
        <v>41815</v>
      </c>
      <c r="G547" s="21" t="s">
        <v>814</v>
      </c>
      <c r="H547" s="75">
        <v>41722</v>
      </c>
      <c r="I547" s="126" t="s">
        <v>582</v>
      </c>
      <c r="J547" s="137" t="str">
        <f t="shared" si="54"/>
        <v>深航呼和浩特-海拉尔</v>
      </c>
      <c r="K547" s="124" t="str">
        <f t="shared" si="55"/>
        <v>深航海拉尔-呼和浩特</v>
      </c>
      <c r="L547" s="167" t="str">
        <f t="shared" si="56"/>
        <v>呼和浩特</v>
      </c>
      <c r="M547" s="167" t="str">
        <f t="shared" si="57"/>
        <v>海拉尔</v>
      </c>
      <c r="N547" s="167" t="str">
        <f t="shared" si="58"/>
        <v/>
      </c>
      <c r="O547" s="167" t="str">
        <f t="shared" si="59"/>
        <v/>
      </c>
      <c r="P547" s="167" t="str">
        <f>IF(ISERROR(OR(IFERROR(VLOOKUP(B547,受限情况!$G$3:$G$30,1,FALSE),0),IFERROR(VLOOKUP(L547,受限情况!$A$3:$A$28,1,FALSE),0),IFERROR(VLOOKUP(M547,受限情况!$A$3:$A$28,1,FALSE),0),IFERROR(VLOOKUP(N547,受限情况!$A$3:$A$28,1,FALSE),0),IFERROR(VLOOKUP(O547,受限情况!$A$3:$A$28,1,FALSE),0))),"受限","不限")</f>
        <v>受限</v>
      </c>
      <c r="Q547" s="122" t="str">
        <f>IFERROR(IF(AND(H547&gt;=VLOOKUP(B547,受限情况!$G$3:$I$28,2,FALSE),H547&lt;=VLOOKUP(B547,受限情况!$G$3:$I$28,3,FALSE))=TRUE,"错误","正确"),"正确")</f>
        <v>正确</v>
      </c>
      <c r="R547" s="124" t="str">
        <f>IF(OR(IFERROR(AND(H547&gt;=VLOOKUP(L547,受限情况!$A$3:$C$28,2,FALSE),H547&lt;=VLOOKUP(L547,受限情况!$A$3:$C$28,3,FALSE)),0),IFERROR(AND(H547&gt;=VLOOKUP(M547,受限情况!$A$3:$C$28,2,FALSE),H547&lt;=VLOOKUP(M547,受限情况!$A$3:$C$28,3,FALSE)),0),IFERROR(AND(H547&gt;=VLOOKUP(N547,受限情况!$A$3:$C$28,2,FALSE),H547&lt;=VLOOKUP(N547,受限情况!$A$3:$C$28,3,FALSE)),0),IFERROR(AND(H547&gt;=VLOOKUP(O547,受限情况!$A$3:$C$28,2,FALSE),H547&lt;=VLOOKUP(O547,受限情况!$A$3:$C$28,3,FALSE)),0))=TRUE,"错误","正确")</f>
        <v>正确</v>
      </c>
      <c r="S547" s="123" t="str">
        <f>IF((IF(ISERROR(VLOOKUP(J547,注销!I:I,1,FALSE)),0,1)+IF(ISERROR(VLOOKUP(J547,注销!J:J,1,FALSE)),0,1))&gt;0,"注销","没有")</f>
        <v>没有</v>
      </c>
      <c r="T547" s="123" t="str">
        <f>IF((IF(ISERROR(VLOOKUP(J547,注销!I:I,1,FALSE)),0,1)+IF(ISERROR(VLOOKUP(J547,注销!J:J,1,FALSE)),0,1))&gt;0,"注销","没有")</f>
        <v>没有</v>
      </c>
      <c r="U547" s="10" t="str">
        <f>IF(IF(ISERROR(VLOOKUP(J547,J$1:J546,1,FALSE)),0,1)+IF(ISERROR(VLOOKUP(J547,K$1:K546,1,FALSE)),0,1),"已有","没有")</f>
        <v>已有</v>
      </c>
      <c r="W547" s="9"/>
      <c r="X547" s="9"/>
      <c r="Y547" s="9"/>
    </row>
    <row r="548" spans="1:25" s="7" customFormat="1">
      <c r="A548" s="126">
        <v>545</v>
      </c>
      <c r="B548" s="126" t="s">
        <v>1327</v>
      </c>
      <c r="C548" s="56" t="s">
        <v>8</v>
      </c>
      <c r="D548" s="42" t="s">
        <v>479</v>
      </c>
      <c r="E548" s="126">
        <v>6</v>
      </c>
      <c r="F548" s="68">
        <v>41728</v>
      </c>
      <c r="G548" s="21" t="s">
        <v>815</v>
      </c>
      <c r="H548" s="75">
        <v>41722</v>
      </c>
      <c r="I548" s="126" t="s">
        <v>582</v>
      </c>
      <c r="J548" s="137" t="str">
        <f t="shared" si="54"/>
        <v>奥凯天津-宁波-三亚</v>
      </c>
      <c r="K548" s="124" t="str">
        <f t="shared" si="55"/>
        <v>奥凯三亚-宁波-天津</v>
      </c>
      <c r="L548" s="167" t="str">
        <f t="shared" si="56"/>
        <v>天津</v>
      </c>
      <c r="M548" s="167" t="str">
        <f t="shared" si="57"/>
        <v>宁波</v>
      </c>
      <c r="N548" s="167" t="str">
        <f t="shared" si="58"/>
        <v>三亚</v>
      </c>
      <c r="O548" s="167" t="str">
        <f t="shared" si="59"/>
        <v/>
      </c>
      <c r="P548" s="167" t="str">
        <f>IF(ISERROR(OR(IFERROR(VLOOKUP(B548,受限情况!$G$3:$G$30,1,FALSE),0),IFERROR(VLOOKUP(L548,受限情况!$A$3:$A$28,1,FALSE),0),IFERROR(VLOOKUP(M548,受限情况!$A$3:$A$28,1,FALSE),0),IFERROR(VLOOKUP(N548,受限情况!$A$3:$A$28,1,FALSE),0),IFERROR(VLOOKUP(O548,受限情况!$A$3:$A$28,1,FALSE),0))),"受限","不限")</f>
        <v>不限</v>
      </c>
      <c r="Q548" s="122" t="str">
        <f>IFERROR(IF(AND(H548&gt;=VLOOKUP(B548,受限情况!$G$3:$I$28,2,FALSE),H548&lt;=VLOOKUP(B548,受限情况!$G$3:$I$28,3,FALSE))=TRUE,"错误","正确"),"正确")</f>
        <v>正确</v>
      </c>
      <c r="R548" s="124" t="str">
        <f>IF(OR(IFERROR(AND(H548&gt;=VLOOKUP(L548,受限情况!$A$3:$C$28,2,FALSE),H548&lt;=VLOOKUP(L548,受限情况!$A$3:$C$28,3,FALSE)),0),IFERROR(AND(H548&gt;=VLOOKUP(M548,受限情况!$A$3:$C$28,2,FALSE),H548&lt;=VLOOKUP(M548,受限情况!$A$3:$C$28,3,FALSE)),0),IFERROR(AND(H548&gt;=VLOOKUP(N548,受限情况!$A$3:$C$28,2,FALSE),H548&lt;=VLOOKUP(N548,受限情况!$A$3:$C$28,3,FALSE)),0),IFERROR(AND(H548&gt;=VLOOKUP(O548,受限情况!$A$3:$C$28,2,FALSE),H548&lt;=VLOOKUP(O548,受限情况!$A$3:$C$28,3,FALSE)),0))=TRUE,"错误","正确")</f>
        <v>正确</v>
      </c>
      <c r="S548" s="123" t="str">
        <f>IF((IF(ISERROR(VLOOKUP(J548,注销!I:I,1,FALSE)),0,1)+IF(ISERROR(VLOOKUP(J548,注销!J:J,1,FALSE)),0,1))&gt;0,"注销","没有")</f>
        <v>没有</v>
      </c>
      <c r="T548" s="123" t="str">
        <f>IF((IF(ISERROR(VLOOKUP(J548,注销!I:I,1,FALSE)),0,1)+IF(ISERROR(VLOOKUP(J548,注销!J:J,1,FALSE)),0,1))&gt;0,"注销","没有")</f>
        <v>没有</v>
      </c>
      <c r="U548" s="10" t="str">
        <f>IF(IF(ISERROR(VLOOKUP(J548,J$1:J547,1,FALSE)),0,1)+IF(ISERROR(VLOOKUP(J548,K$1:K547,1,FALSE)),0,1),"已有","没有")</f>
        <v>已有</v>
      </c>
      <c r="W548" s="9"/>
      <c r="X548" s="9"/>
      <c r="Y548" s="9"/>
    </row>
    <row r="549" spans="1:25" s="7" customFormat="1">
      <c r="A549" s="126">
        <v>546</v>
      </c>
      <c r="B549" s="126" t="s">
        <v>1327</v>
      </c>
      <c r="C549" s="56" t="s">
        <v>9</v>
      </c>
      <c r="D549" s="42" t="s">
        <v>479</v>
      </c>
      <c r="E549" s="126">
        <v>6</v>
      </c>
      <c r="F549" s="68">
        <v>41728</v>
      </c>
      <c r="G549" s="21" t="s">
        <v>815</v>
      </c>
      <c r="H549" s="75">
        <v>41722</v>
      </c>
      <c r="I549" s="126" t="s">
        <v>582</v>
      </c>
      <c r="J549" s="137" t="str">
        <f t="shared" si="54"/>
        <v>奥凯天津-长沙</v>
      </c>
      <c r="K549" s="124" t="str">
        <f t="shared" si="55"/>
        <v>奥凯长沙-天津</v>
      </c>
      <c r="L549" s="167" t="str">
        <f t="shared" si="56"/>
        <v>天津</v>
      </c>
      <c r="M549" s="167" t="str">
        <f t="shared" si="57"/>
        <v>长沙</v>
      </c>
      <c r="N549" s="167" t="str">
        <f t="shared" si="58"/>
        <v/>
      </c>
      <c r="O549" s="167" t="str">
        <f t="shared" si="59"/>
        <v/>
      </c>
      <c r="P549" s="167" t="str">
        <f>IF(ISERROR(OR(IFERROR(VLOOKUP(B549,受限情况!$G$3:$G$30,1,FALSE),0),IFERROR(VLOOKUP(L549,受限情况!$A$3:$A$28,1,FALSE),0),IFERROR(VLOOKUP(M549,受限情况!$A$3:$A$28,1,FALSE),0),IFERROR(VLOOKUP(N549,受限情况!$A$3:$A$28,1,FALSE),0),IFERROR(VLOOKUP(O549,受限情况!$A$3:$A$28,1,FALSE),0))),"受限","不限")</f>
        <v>不限</v>
      </c>
      <c r="Q549" s="122" t="str">
        <f>IFERROR(IF(AND(H549&gt;=VLOOKUP(B549,受限情况!$G$3:$I$28,2,FALSE),H549&lt;=VLOOKUP(B549,受限情况!$G$3:$I$28,3,FALSE))=TRUE,"错误","正确"),"正确")</f>
        <v>正确</v>
      </c>
      <c r="R549" s="124" t="str">
        <f>IF(OR(IFERROR(AND(H549&gt;=VLOOKUP(L549,受限情况!$A$3:$C$28,2,FALSE),H549&lt;=VLOOKUP(L549,受限情况!$A$3:$C$28,3,FALSE)),0),IFERROR(AND(H549&gt;=VLOOKUP(M549,受限情况!$A$3:$C$28,2,FALSE),H549&lt;=VLOOKUP(M549,受限情况!$A$3:$C$28,3,FALSE)),0),IFERROR(AND(H549&gt;=VLOOKUP(N549,受限情况!$A$3:$C$28,2,FALSE),H549&lt;=VLOOKUP(N549,受限情况!$A$3:$C$28,3,FALSE)),0),IFERROR(AND(H549&gt;=VLOOKUP(O549,受限情况!$A$3:$C$28,2,FALSE),H549&lt;=VLOOKUP(O549,受限情况!$A$3:$C$28,3,FALSE)),0))=TRUE,"错误","正确")</f>
        <v>正确</v>
      </c>
      <c r="S549" s="123" t="str">
        <f>IF((IF(ISERROR(VLOOKUP(J549,注销!I:I,1,FALSE)),0,1)+IF(ISERROR(VLOOKUP(J549,注销!J:J,1,FALSE)),0,1))&gt;0,"注销","没有")</f>
        <v>没有</v>
      </c>
      <c r="T549" s="123" t="str">
        <f>IF((IF(ISERROR(VLOOKUP(J549,注销!I:I,1,FALSE)),0,1)+IF(ISERROR(VLOOKUP(J549,注销!J:J,1,FALSE)),0,1))&gt;0,"注销","没有")</f>
        <v>没有</v>
      </c>
      <c r="U549" s="10" t="str">
        <f>IF(IF(ISERROR(VLOOKUP(J549,J$1:J548,1,FALSE)),0,1)+IF(ISERROR(VLOOKUP(J549,K$1:K548,1,FALSE)),0,1),"已有","没有")</f>
        <v>没有</v>
      </c>
      <c r="W549" s="9"/>
      <c r="X549" s="9"/>
      <c r="Y549" s="9"/>
    </row>
    <row r="550" spans="1:25" s="7" customFormat="1">
      <c r="A550" s="126">
        <v>547</v>
      </c>
      <c r="B550" s="126" t="s">
        <v>1333</v>
      </c>
      <c r="C550" s="56" t="s">
        <v>10</v>
      </c>
      <c r="D550" s="42" t="s">
        <v>479</v>
      </c>
      <c r="E550" s="126">
        <v>14</v>
      </c>
      <c r="F550" s="68">
        <v>41728</v>
      </c>
      <c r="G550" s="21" t="s">
        <v>816</v>
      </c>
      <c r="H550" s="75">
        <v>41722</v>
      </c>
      <c r="I550" s="126" t="s">
        <v>582</v>
      </c>
      <c r="J550" s="137" t="str">
        <f t="shared" si="54"/>
        <v>首都呼和浩特-武汉-厦门</v>
      </c>
      <c r="K550" s="124" t="str">
        <f t="shared" si="55"/>
        <v>首都厦门-武汉-呼和浩特</v>
      </c>
      <c r="L550" s="167" t="str">
        <f t="shared" si="56"/>
        <v>呼和浩特</v>
      </c>
      <c r="M550" s="167" t="str">
        <f t="shared" si="57"/>
        <v>武汉</v>
      </c>
      <c r="N550" s="167" t="str">
        <f t="shared" si="58"/>
        <v>厦门</v>
      </c>
      <c r="O550" s="167" t="str">
        <f t="shared" si="59"/>
        <v/>
      </c>
      <c r="P550" s="167" t="str">
        <f>IF(ISERROR(OR(IFERROR(VLOOKUP(B550,受限情况!$G$3:$G$30,1,FALSE),0),IFERROR(VLOOKUP(L550,受限情况!$A$3:$A$28,1,FALSE),0),IFERROR(VLOOKUP(M550,受限情况!$A$3:$A$28,1,FALSE),0),IFERROR(VLOOKUP(N550,受限情况!$A$3:$A$28,1,FALSE),0),IFERROR(VLOOKUP(O550,受限情况!$A$3:$A$28,1,FALSE),0))),"受限","不限")</f>
        <v>不限</v>
      </c>
      <c r="Q550" s="122" t="str">
        <f>IFERROR(IF(AND(H550&gt;=VLOOKUP(B550,受限情况!$G$3:$I$28,2,FALSE),H550&lt;=VLOOKUP(B550,受限情况!$G$3:$I$28,3,FALSE))=TRUE,"错误","正确"),"正确")</f>
        <v>正确</v>
      </c>
      <c r="R550" s="124" t="str">
        <f>IF(OR(IFERROR(AND(H550&gt;=VLOOKUP(L550,受限情况!$A$3:$C$28,2,FALSE),H550&lt;=VLOOKUP(L550,受限情况!$A$3:$C$28,3,FALSE)),0),IFERROR(AND(H550&gt;=VLOOKUP(M550,受限情况!$A$3:$C$28,2,FALSE),H550&lt;=VLOOKUP(M550,受限情况!$A$3:$C$28,3,FALSE)),0),IFERROR(AND(H550&gt;=VLOOKUP(N550,受限情况!$A$3:$C$28,2,FALSE),H550&lt;=VLOOKUP(N550,受限情况!$A$3:$C$28,3,FALSE)),0),IFERROR(AND(H550&gt;=VLOOKUP(O550,受限情况!$A$3:$C$28,2,FALSE),H550&lt;=VLOOKUP(O550,受限情况!$A$3:$C$28,3,FALSE)),0))=TRUE,"错误","正确")</f>
        <v>正确</v>
      </c>
      <c r="S550" s="123" t="str">
        <f>IF((IF(ISERROR(VLOOKUP(J550,注销!I:I,1,FALSE)),0,1)+IF(ISERROR(VLOOKUP(J550,注销!J:J,1,FALSE)),0,1))&gt;0,"注销","没有")</f>
        <v>注销</v>
      </c>
      <c r="T550" s="123" t="str">
        <f>IF((IF(ISERROR(VLOOKUP(J550,注销!I:I,1,FALSE)),0,1)+IF(ISERROR(VLOOKUP(J550,注销!J:J,1,FALSE)),0,1))&gt;0,"注销","没有")</f>
        <v>注销</v>
      </c>
      <c r="U550" s="10" t="str">
        <f>IF(IF(ISERROR(VLOOKUP(J550,J$1:J549,1,FALSE)),0,1)+IF(ISERROR(VLOOKUP(J550,K$1:K549,1,FALSE)),0,1),"已有","没有")</f>
        <v>没有</v>
      </c>
      <c r="W550" s="9"/>
      <c r="X550" s="9"/>
      <c r="Y550" s="9"/>
    </row>
    <row r="551" spans="1:25" s="7" customFormat="1">
      <c r="A551" s="126">
        <v>548</v>
      </c>
      <c r="B551" s="126" t="s">
        <v>1333</v>
      </c>
      <c r="C551" s="56" t="s">
        <v>11</v>
      </c>
      <c r="D551" s="42" t="s">
        <v>479</v>
      </c>
      <c r="E551" s="126">
        <v>8</v>
      </c>
      <c r="F551" s="68">
        <v>41764</v>
      </c>
      <c r="G551" s="21" t="s">
        <v>816</v>
      </c>
      <c r="H551" s="75">
        <v>41722</v>
      </c>
      <c r="I551" s="126" t="s">
        <v>582</v>
      </c>
      <c r="J551" s="137" t="str">
        <f t="shared" si="54"/>
        <v>首都呼和浩特-长沙-丽江</v>
      </c>
      <c r="K551" s="124" t="str">
        <f t="shared" si="55"/>
        <v>首都丽江-长沙-呼和浩特</v>
      </c>
      <c r="L551" s="167" t="str">
        <f t="shared" si="56"/>
        <v>呼和浩特</v>
      </c>
      <c r="M551" s="167" t="str">
        <f t="shared" si="57"/>
        <v>长沙</v>
      </c>
      <c r="N551" s="167" t="str">
        <f t="shared" si="58"/>
        <v>丽江</v>
      </c>
      <c r="O551" s="167" t="str">
        <f t="shared" si="59"/>
        <v/>
      </c>
      <c r="P551" s="167" t="str">
        <f>IF(ISERROR(OR(IFERROR(VLOOKUP(B551,受限情况!$G$3:$G$30,1,FALSE),0),IFERROR(VLOOKUP(L551,受限情况!$A$3:$A$28,1,FALSE),0),IFERROR(VLOOKUP(M551,受限情况!$A$3:$A$28,1,FALSE),0),IFERROR(VLOOKUP(N551,受限情况!$A$3:$A$28,1,FALSE),0),IFERROR(VLOOKUP(O551,受限情况!$A$3:$A$28,1,FALSE),0))),"受限","不限")</f>
        <v>不限</v>
      </c>
      <c r="Q551" s="122" t="str">
        <f>IFERROR(IF(AND(H551&gt;=VLOOKUP(B551,受限情况!$G$3:$I$28,2,FALSE),H551&lt;=VLOOKUP(B551,受限情况!$G$3:$I$28,3,FALSE))=TRUE,"错误","正确"),"正确")</f>
        <v>正确</v>
      </c>
      <c r="R551" s="124" t="str">
        <f>IF(OR(IFERROR(AND(H551&gt;=VLOOKUP(L551,受限情况!$A$3:$C$28,2,FALSE),H551&lt;=VLOOKUP(L551,受限情况!$A$3:$C$28,3,FALSE)),0),IFERROR(AND(H551&gt;=VLOOKUP(M551,受限情况!$A$3:$C$28,2,FALSE),H551&lt;=VLOOKUP(M551,受限情况!$A$3:$C$28,3,FALSE)),0),IFERROR(AND(H551&gt;=VLOOKUP(N551,受限情况!$A$3:$C$28,2,FALSE),H551&lt;=VLOOKUP(N551,受限情况!$A$3:$C$28,3,FALSE)),0),IFERROR(AND(H551&gt;=VLOOKUP(O551,受限情况!$A$3:$C$28,2,FALSE),H551&lt;=VLOOKUP(O551,受限情况!$A$3:$C$28,3,FALSE)),0))=TRUE,"错误","正确")</f>
        <v>正确</v>
      </c>
      <c r="S551" s="123" t="str">
        <f>IF((IF(ISERROR(VLOOKUP(J551,注销!I:I,1,FALSE)),0,1)+IF(ISERROR(VLOOKUP(J551,注销!J:J,1,FALSE)),0,1))&gt;0,"注销","没有")</f>
        <v>注销</v>
      </c>
      <c r="T551" s="123" t="str">
        <f>IF((IF(ISERROR(VLOOKUP(J551,注销!I:I,1,FALSE)),0,1)+IF(ISERROR(VLOOKUP(J551,注销!J:J,1,FALSE)),0,1))&gt;0,"注销","没有")</f>
        <v>注销</v>
      </c>
      <c r="U551" s="10" t="str">
        <f>IF(IF(ISERROR(VLOOKUP(J551,J$1:J550,1,FALSE)),0,1)+IF(ISERROR(VLOOKUP(J551,K$1:K550,1,FALSE)),0,1),"已有","没有")</f>
        <v>没有</v>
      </c>
      <c r="W551" s="9"/>
      <c r="X551" s="9"/>
      <c r="Y551" s="9"/>
    </row>
    <row r="552" spans="1:25" s="7" customFormat="1">
      <c r="A552" s="126">
        <v>549</v>
      </c>
      <c r="B552" s="126" t="s">
        <v>1324</v>
      </c>
      <c r="C552" s="56" t="s">
        <v>975</v>
      </c>
      <c r="D552" s="42" t="s">
        <v>479</v>
      </c>
      <c r="E552" s="126">
        <v>14</v>
      </c>
      <c r="F552" s="68">
        <v>41728</v>
      </c>
      <c r="G552" s="21" t="s">
        <v>817</v>
      </c>
      <c r="H552" s="75">
        <v>41722</v>
      </c>
      <c r="I552" s="126" t="s">
        <v>582</v>
      </c>
      <c r="J552" s="137" t="str">
        <f t="shared" si="54"/>
        <v>天津天津-武汉-海口</v>
      </c>
      <c r="K552" s="124" t="str">
        <f t="shared" si="55"/>
        <v>天津海口-武汉-天津</v>
      </c>
      <c r="L552" s="167" t="str">
        <f t="shared" si="56"/>
        <v>天津</v>
      </c>
      <c r="M552" s="167" t="str">
        <f t="shared" si="57"/>
        <v>武汉</v>
      </c>
      <c r="N552" s="167" t="str">
        <f t="shared" si="58"/>
        <v>海口</v>
      </c>
      <c r="O552" s="167" t="str">
        <f t="shared" si="59"/>
        <v/>
      </c>
      <c r="P552" s="167" t="str">
        <f>IF(ISERROR(OR(IFERROR(VLOOKUP(B552,受限情况!$G$3:$G$30,1,FALSE),0),IFERROR(VLOOKUP(L552,受限情况!$A$3:$A$28,1,FALSE),0),IFERROR(VLOOKUP(M552,受限情况!$A$3:$A$28,1,FALSE),0),IFERROR(VLOOKUP(N552,受限情况!$A$3:$A$28,1,FALSE),0),IFERROR(VLOOKUP(O552,受限情况!$A$3:$A$28,1,FALSE),0))),"受限","不限")</f>
        <v>不限</v>
      </c>
      <c r="Q552" s="122" t="str">
        <f>IFERROR(IF(AND(H552&gt;=VLOOKUP(B552,受限情况!$G$3:$I$28,2,FALSE),H552&lt;=VLOOKUP(B552,受限情况!$G$3:$I$28,3,FALSE))=TRUE,"错误","正确"),"正确")</f>
        <v>正确</v>
      </c>
      <c r="R552" s="124" t="str">
        <f>IF(OR(IFERROR(AND(H552&gt;=VLOOKUP(L552,受限情况!$A$3:$C$28,2,FALSE),H552&lt;=VLOOKUP(L552,受限情况!$A$3:$C$28,3,FALSE)),0),IFERROR(AND(H552&gt;=VLOOKUP(M552,受限情况!$A$3:$C$28,2,FALSE),H552&lt;=VLOOKUP(M552,受限情况!$A$3:$C$28,3,FALSE)),0),IFERROR(AND(H552&gt;=VLOOKUP(N552,受限情况!$A$3:$C$28,2,FALSE),H552&lt;=VLOOKUP(N552,受限情况!$A$3:$C$28,3,FALSE)),0),IFERROR(AND(H552&gt;=VLOOKUP(O552,受限情况!$A$3:$C$28,2,FALSE),H552&lt;=VLOOKUP(O552,受限情况!$A$3:$C$28,3,FALSE)),0))=TRUE,"错误","正确")</f>
        <v>正确</v>
      </c>
      <c r="S552" s="123" t="str">
        <f>IF((IF(ISERROR(VLOOKUP(J552,注销!I:I,1,FALSE)),0,1)+IF(ISERROR(VLOOKUP(J552,注销!J:J,1,FALSE)),0,1))&gt;0,"注销","没有")</f>
        <v>没有</v>
      </c>
      <c r="T552" s="123" t="str">
        <f>IF((IF(ISERROR(VLOOKUP(J552,注销!I:I,1,FALSE)),0,1)+IF(ISERROR(VLOOKUP(J552,注销!J:J,1,FALSE)),0,1))&gt;0,"注销","没有")</f>
        <v>没有</v>
      </c>
      <c r="U552" s="10" t="str">
        <f>IF(IF(ISERROR(VLOOKUP(J552,J$1:J551,1,FALSE)),0,1)+IF(ISERROR(VLOOKUP(J552,K$1:K551,1,FALSE)),0,1),"已有","没有")</f>
        <v>没有</v>
      </c>
      <c r="W552" s="9"/>
      <c r="X552" s="9"/>
      <c r="Y552" s="9"/>
    </row>
    <row r="553" spans="1:25" s="7" customFormat="1">
      <c r="A553" s="126">
        <v>550</v>
      </c>
      <c r="B553" s="126" t="s">
        <v>1324</v>
      </c>
      <c r="C553" s="56" t="s">
        <v>976</v>
      </c>
      <c r="D553" s="42" t="s">
        <v>479</v>
      </c>
      <c r="E553" s="126">
        <v>6</v>
      </c>
      <c r="F553" s="68">
        <v>41728</v>
      </c>
      <c r="G553" s="21" t="s">
        <v>817</v>
      </c>
      <c r="H553" s="75">
        <v>41722</v>
      </c>
      <c r="I553" s="126" t="s">
        <v>582</v>
      </c>
      <c r="J553" s="137" t="str">
        <f t="shared" si="54"/>
        <v>天津天津-淮安-温州</v>
      </c>
      <c r="K553" s="124" t="str">
        <f t="shared" si="55"/>
        <v>天津温州-淮安-天津</v>
      </c>
      <c r="L553" s="167" t="str">
        <f t="shared" si="56"/>
        <v>天津</v>
      </c>
      <c r="M553" s="167" t="str">
        <f t="shared" si="57"/>
        <v>淮安</v>
      </c>
      <c r="N553" s="167" t="str">
        <f t="shared" si="58"/>
        <v>温州</v>
      </c>
      <c r="O553" s="167" t="str">
        <f t="shared" si="59"/>
        <v/>
      </c>
      <c r="P553" s="167" t="str">
        <f>IF(ISERROR(OR(IFERROR(VLOOKUP(B553,受限情况!$G$3:$G$30,1,FALSE),0),IFERROR(VLOOKUP(L553,受限情况!$A$3:$A$28,1,FALSE),0),IFERROR(VLOOKUP(M553,受限情况!$A$3:$A$28,1,FALSE),0),IFERROR(VLOOKUP(N553,受限情况!$A$3:$A$28,1,FALSE),0),IFERROR(VLOOKUP(O553,受限情况!$A$3:$A$28,1,FALSE),0))),"受限","不限")</f>
        <v>不限</v>
      </c>
      <c r="Q553" s="122" t="str">
        <f>IFERROR(IF(AND(H553&gt;=VLOOKUP(B553,受限情况!$G$3:$I$28,2,FALSE),H553&lt;=VLOOKUP(B553,受限情况!$G$3:$I$28,3,FALSE))=TRUE,"错误","正确"),"正确")</f>
        <v>正确</v>
      </c>
      <c r="R553" s="124" t="str">
        <f>IF(OR(IFERROR(AND(H553&gt;=VLOOKUP(L553,受限情况!$A$3:$C$28,2,FALSE),H553&lt;=VLOOKUP(L553,受限情况!$A$3:$C$28,3,FALSE)),0),IFERROR(AND(H553&gt;=VLOOKUP(M553,受限情况!$A$3:$C$28,2,FALSE),H553&lt;=VLOOKUP(M553,受限情况!$A$3:$C$28,3,FALSE)),0),IFERROR(AND(H553&gt;=VLOOKUP(N553,受限情况!$A$3:$C$28,2,FALSE),H553&lt;=VLOOKUP(N553,受限情况!$A$3:$C$28,3,FALSE)),0),IFERROR(AND(H553&gt;=VLOOKUP(O553,受限情况!$A$3:$C$28,2,FALSE),H553&lt;=VLOOKUP(O553,受限情况!$A$3:$C$28,3,FALSE)),0))=TRUE,"错误","正确")</f>
        <v>正确</v>
      </c>
      <c r="S553" s="123" t="str">
        <f>IF((IF(ISERROR(VLOOKUP(J553,注销!I:I,1,FALSE)),0,1)+IF(ISERROR(VLOOKUP(J553,注销!J:J,1,FALSE)),0,1))&gt;0,"注销","没有")</f>
        <v>注销</v>
      </c>
      <c r="T553" s="123" t="str">
        <f>IF((IF(ISERROR(VLOOKUP(J553,注销!I:I,1,FALSE)),0,1)+IF(ISERROR(VLOOKUP(J553,注销!J:J,1,FALSE)),0,1))&gt;0,"注销","没有")</f>
        <v>注销</v>
      </c>
      <c r="U553" s="10" t="str">
        <f>IF(IF(ISERROR(VLOOKUP(J553,J$1:J552,1,FALSE)),0,1)+IF(ISERROR(VLOOKUP(J553,K$1:K552,1,FALSE)),0,1),"已有","没有")</f>
        <v>没有</v>
      </c>
      <c r="W553" s="9"/>
      <c r="X553" s="9"/>
      <c r="Y553" s="9"/>
    </row>
    <row r="554" spans="1:25" s="7" customFormat="1">
      <c r="A554" s="126">
        <v>551</v>
      </c>
      <c r="B554" s="126" t="s">
        <v>1324</v>
      </c>
      <c r="C554" s="56" t="s">
        <v>977</v>
      </c>
      <c r="D554" s="42" t="s">
        <v>479</v>
      </c>
      <c r="E554" s="126">
        <v>8</v>
      </c>
      <c r="F554" s="68">
        <v>41728</v>
      </c>
      <c r="G554" s="21" t="s">
        <v>817</v>
      </c>
      <c r="H554" s="75">
        <v>41722</v>
      </c>
      <c r="I554" s="126" t="s">
        <v>582</v>
      </c>
      <c r="J554" s="137" t="str">
        <f t="shared" si="54"/>
        <v>天津天津-淮安-福州</v>
      </c>
      <c r="K554" s="124" t="str">
        <f t="shared" si="55"/>
        <v>天津福州-淮安-天津</v>
      </c>
      <c r="L554" s="167" t="str">
        <f t="shared" si="56"/>
        <v>天津</v>
      </c>
      <c r="M554" s="167" t="str">
        <f t="shared" si="57"/>
        <v>淮安</v>
      </c>
      <c r="N554" s="167" t="str">
        <f t="shared" si="58"/>
        <v>福州</v>
      </c>
      <c r="O554" s="167" t="str">
        <f t="shared" si="59"/>
        <v/>
      </c>
      <c r="P554" s="167" t="str">
        <f>IF(ISERROR(OR(IFERROR(VLOOKUP(B554,受限情况!$G$3:$G$30,1,FALSE),0),IFERROR(VLOOKUP(L554,受限情况!$A$3:$A$28,1,FALSE),0),IFERROR(VLOOKUP(M554,受限情况!$A$3:$A$28,1,FALSE),0),IFERROR(VLOOKUP(N554,受限情况!$A$3:$A$28,1,FALSE),0),IFERROR(VLOOKUP(O554,受限情况!$A$3:$A$28,1,FALSE),0))),"受限","不限")</f>
        <v>不限</v>
      </c>
      <c r="Q554" s="122" t="str">
        <f>IFERROR(IF(AND(H554&gt;=VLOOKUP(B554,受限情况!$G$3:$I$28,2,FALSE),H554&lt;=VLOOKUP(B554,受限情况!$G$3:$I$28,3,FALSE))=TRUE,"错误","正确"),"正确")</f>
        <v>正确</v>
      </c>
      <c r="R554" s="124" t="str">
        <f>IF(OR(IFERROR(AND(H554&gt;=VLOOKUP(L554,受限情况!$A$3:$C$28,2,FALSE),H554&lt;=VLOOKUP(L554,受限情况!$A$3:$C$28,3,FALSE)),0),IFERROR(AND(H554&gt;=VLOOKUP(M554,受限情况!$A$3:$C$28,2,FALSE),H554&lt;=VLOOKUP(M554,受限情况!$A$3:$C$28,3,FALSE)),0),IFERROR(AND(H554&gt;=VLOOKUP(N554,受限情况!$A$3:$C$28,2,FALSE),H554&lt;=VLOOKUP(N554,受限情况!$A$3:$C$28,3,FALSE)),0),IFERROR(AND(H554&gt;=VLOOKUP(O554,受限情况!$A$3:$C$28,2,FALSE),H554&lt;=VLOOKUP(O554,受限情况!$A$3:$C$28,3,FALSE)),0))=TRUE,"错误","正确")</f>
        <v>正确</v>
      </c>
      <c r="S554" s="123" t="str">
        <f>IF((IF(ISERROR(VLOOKUP(J554,注销!I:I,1,FALSE)),0,1)+IF(ISERROR(VLOOKUP(J554,注销!J:J,1,FALSE)),0,1))&gt;0,"注销","没有")</f>
        <v>注销</v>
      </c>
      <c r="T554" s="123" t="str">
        <f>IF((IF(ISERROR(VLOOKUP(J554,注销!I:I,1,FALSE)),0,1)+IF(ISERROR(VLOOKUP(J554,注销!J:J,1,FALSE)),0,1))&gt;0,"注销","没有")</f>
        <v>注销</v>
      </c>
      <c r="U554" s="10" t="str">
        <f>IF(IF(ISERROR(VLOOKUP(J554,J$1:J553,1,FALSE)),0,1)+IF(ISERROR(VLOOKUP(J554,K$1:K553,1,FALSE)),0,1),"已有","没有")</f>
        <v>没有</v>
      </c>
      <c r="W554" s="9"/>
      <c r="X554" s="9"/>
      <c r="Y554" s="9"/>
    </row>
    <row r="555" spans="1:25" s="7" customFormat="1">
      <c r="A555" s="126">
        <v>552</v>
      </c>
      <c r="B555" s="126" t="s">
        <v>1324</v>
      </c>
      <c r="C555" s="56" t="s">
        <v>978</v>
      </c>
      <c r="D555" s="42" t="s">
        <v>479</v>
      </c>
      <c r="E555" s="126">
        <v>8</v>
      </c>
      <c r="F555" s="68">
        <v>41728</v>
      </c>
      <c r="G555" s="21" t="s">
        <v>817</v>
      </c>
      <c r="H555" s="75">
        <v>41722</v>
      </c>
      <c r="I555" s="126" t="s">
        <v>582</v>
      </c>
      <c r="J555" s="137" t="str">
        <f t="shared" si="54"/>
        <v>天津天津-太原-长治</v>
      </c>
      <c r="K555" s="124" t="str">
        <f t="shared" si="55"/>
        <v>天津长治-太原-天津</v>
      </c>
      <c r="L555" s="167" t="str">
        <f t="shared" si="56"/>
        <v>天津</v>
      </c>
      <c r="M555" s="167" t="str">
        <f t="shared" si="57"/>
        <v>太原</v>
      </c>
      <c r="N555" s="167" t="str">
        <f t="shared" si="58"/>
        <v>长治</v>
      </c>
      <c r="O555" s="167" t="str">
        <f t="shared" si="59"/>
        <v/>
      </c>
      <c r="P555" s="167" t="str">
        <f>IF(ISERROR(OR(IFERROR(VLOOKUP(B555,受限情况!$G$3:$G$30,1,FALSE),0),IFERROR(VLOOKUP(L555,受限情况!$A$3:$A$28,1,FALSE),0),IFERROR(VLOOKUP(M555,受限情况!$A$3:$A$28,1,FALSE),0),IFERROR(VLOOKUP(N555,受限情况!$A$3:$A$28,1,FALSE),0),IFERROR(VLOOKUP(O555,受限情况!$A$3:$A$28,1,FALSE),0))),"受限","不限")</f>
        <v>不限</v>
      </c>
      <c r="Q555" s="122" t="str">
        <f>IFERROR(IF(AND(H555&gt;=VLOOKUP(B555,受限情况!$G$3:$I$28,2,FALSE),H555&lt;=VLOOKUP(B555,受限情况!$G$3:$I$28,3,FALSE))=TRUE,"错误","正确"),"正确")</f>
        <v>正确</v>
      </c>
      <c r="R555" s="124" t="str">
        <f>IF(OR(IFERROR(AND(H555&gt;=VLOOKUP(L555,受限情况!$A$3:$C$28,2,FALSE),H555&lt;=VLOOKUP(L555,受限情况!$A$3:$C$28,3,FALSE)),0),IFERROR(AND(H555&gt;=VLOOKUP(M555,受限情况!$A$3:$C$28,2,FALSE),H555&lt;=VLOOKUP(M555,受限情况!$A$3:$C$28,3,FALSE)),0),IFERROR(AND(H555&gt;=VLOOKUP(N555,受限情况!$A$3:$C$28,2,FALSE),H555&lt;=VLOOKUP(N555,受限情况!$A$3:$C$28,3,FALSE)),0),IFERROR(AND(H555&gt;=VLOOKUP(O555,受限情况!$A$3:$C$28,2,FALSE),H555&lt;=VLOOKUP(O555,受限情况!$A$3:$C$28,3,FALSE)),0))=TRUE,"错误","正确")</f>
        <v>正确</v>
      </c>
      <c r="S555" s="123" t="str">
        <f>IF((IF(ISERROR(VLOOKUP(J555,注销!I:I,1,FALSE)),0,1)+IF(ISERROR(VLOOKUP(J555,注销!J:J,1,FALSE)),0,1))&gt;0,"注销","没有")</f>
        <v>注销</v>
      </c>
      <c r="T555" s="123" t="str">
        <f>IF((IF(ISERROR(VLOOKUP(J555,注销!I:I,1,FALSE)),0,1)+IF(ISERROR(VLOOKUP(J555,注销!J:J,1,FALSE)),0,1))&gt;0,"注销","没有")</f>
        <v>注销</v>
      </c>
      <c r="U555" s="10" t="str">
        <f>IF(IF(ISERROR(VLOOKUP(J555,J$1:J554,1,FALSE)),0,1)+IF(ISERROR(VLOOKUP(J555,K$1:K554,1,FALSE)),0,1),"已有","没有")</f>
        <v>没有</v>
      </c>
      <c r="W555" s="9"/>
      <c r="X555" s="9"/>
      <c r="Y555" s="9"/>
    </row>
    <row r="556" spans="1:25" s="7" customFormat="1">
      <c r="A556" s="126">
        <v>553</v>
      </c>
      <c r="B556" s="126" t="s">
        <v>1324</v>
      </c>
      <c r="C556" s="56" t="s">
        <v>462</v>
      </c>
      <c r="D556" s="42" t="s">
        <v>479</v>
      </c>
      <c r="E556" s="126">
        <v>14</v>
      </c>
      <c r="F556" s="68">
        <v>41728</v>
      </c>
      <c r="G556" s="21" t="s">
        <v>817</v>
      </c>
      <c r="H556" s="75">
        <v>41722</v>
      </c>
      <c r="I556" s="126" t="s">
        <v>582</v>
      </c>
      <c r="J556" s="137" t="str">
        <f t="shared" si="54"/>
        <v>天津鄂尔多斯-石家庄-青岛</v>
      </c>
      <c r="K556" s="124" t="str">
        <f t="shared" si="55"/>
        <v>天津青岛-石家庄-鄂尔多斯</v>
      </c>
      <c r="L556" s="167" t="str">
        <f t="shared" si="56"/>
        <v>鄂尔多斯</v>
      </c>
      <c r="M556" s="167" t="str">
        <f t="shared" si="57"/>
        <v>石家庄</v>
      </c>
      <c r="N556" s="167" t="str">
        <f t="shared" si="58"/>
        <v>青岛</v>
      </c>
      <c r="O556" s="167" t="str">
        <f t="shared" si="59"/>
        <v/>
      </c>
      <c r="P556" s="167" t="str">
        <f>IF(ISERROR(OR(IFERROR(VLOOKUP(B556,受限情况!$G$3:$G$30,1,FALSE),0),IFERROR(VLOOKUP(L556,受限情况!$A$3:$A$28,1,FALSE),0),IFERROR(VLOOKUP(M556,受限情况!$A$3:$A$28,1,FALSE),0),IFERROR(VLOOKUP(N556,受限情况!$A$3:$A$28,1,FALSE),0),IFERROR(VLOOKUP(O556,受限情况!$A$3:$A$28,1,FALSE),0))),"受限","不限")</f>
        <v>不限</v>
      </c>
      <c r="Q556" s="122" t="str">
        <f>IFERROR(IF(AND(H556&gt;=VLOOKUP(B556,受限情况!$G$3:$I$28,2,FALSE),H556&lt;=VLOOKUP(B556,受限情况!$G$3:$I$28,3,FALSE))=TRUE,"错误","正确"),"正确")</f>
        <v>正确</v>
      </c>
      <c r="R556" s="124" t="str">
        <f>IF(OR(IFERROR(AND(H556&gt;=VLOOKUP(L556,受限情况!$A$3:$C$28,2,FALSE),H556&lt;=VLOOKUP(L556,受限情况!$A$3:$C$28,3,FALSE)),0),IFERROR(AND(H556&gt;=VLOOKUP(M556,受限情况!$A$3:$C$28,2,FALSE),H556&lt;=VLOOKUP(M556,受限情况!$A$3:$C$28,3,FALSE)),0),IFERROR(AND(H556&gt;=VLOOKUP(N556,受限情况!$A$3:$C$28,2,FALSE),H556&lt;=VLOOKUP(N556,受限情况!$A$3:$C$28,3,FALSE)),0),IFERROR(AND(H556&gt;=VLOOKUP(O556,受限情况!$A$3:$C$28,2,FALSE),H556&lt;=VLOOKUP(O556,受限情况!$A$3:$C$28,3,FALSE)),0))=TRUE,"错误","正确")</f>
        <v>正确</v>
      </c>
      <c r="S556" s="123" t="str">
        <f>IF((IF(ISERROR(VLOOKUP(J556,注销!I:I,1,FALSE)),0,1)+IF(ISERROR(VLOOKUP(J556,注销!J:J,1,FALSE)),0,1))&gt;0,"注销","没有")</f>
        <v>注销</v>
      </c>
      <c r="T556" s="123" t="str">
        <f>IF((IF(ISERROR(VLOOKUP(J556,注销!I:I,1,FALSE)),0,1)+IF(ISERROR(VLOOKUP(J556,注销!J:J,1,FALSE)),0,1))&gt;0,"注销","没有")</f>
        <v>注销</v>
      </c>
      <c r="U556" s="10" t="str">
        <f>IF(IF(ISERROR(VLOOKUP(J556,J$1:J555,1,FALSE)),0,1)+IF(ISERROR(VLOOKUP(J556,K$1:K555,1,FALSE)),0,1),"已有","没有")</f>
        <v>没有</v>
      </c>
      <c r="W556" s="9"/>
      <c r="X556" s="9"/>
      <c r="Y556" s="9"/>
    </row>
    <row r="557" spans="1:25" s="7" customFormat="1">
      <c r="A557" s="126">
        <v>554</v>
      </c>
      <c r="B557" s="126" t="s">
        <v>1324</v>
      </c>
      <c r="C557" s="56" t="s">
        <v>979</v>
      </c>
      <c r="D557" s="42" t="s">
        <v>479</v>
      </c>
      <c r="E557" s="126">
        <v>14</v>
      </c>
      <c r="F557" s="68">
        <v>41728</v>
      </c>
      <c r="G557" s="21" t="s">
        <v>817</v>
      </c>
      <c r="H557" s="75">
        <v>41722</v>
      </c>
      <c r="I557" s="126" t="s">
        <v>582</v>
      </c>
      <c r="J557" s="137" t="str">
        <f t="shared" si="54"/>
        <v>天津呼和浩特-西安-贵阳</v>
      </c>
      <c r="K557" s="124" t="str">
        <f t="shared" si="55"/>
        <v>天津贵阳-西安-呼和浩特</v>
      </c>
      <c r="L557" s="167" t="str">
        <f t="shared" si="56"/>
        <v>呼和浩特</v>
      </c>
      <c r="M557" s="167" t="str">
        <f t="shared" si="57"/>
        <v>西安</v>
      </c>
      <c r="N557" s="167" t="str">
        <f t="shared" si="58"/>
        <v>贵阳</v>
      </c>
      <c r="O557" s="167" t="str">
        <f t="shared" si="59"/>
        <v/>
      </c>
      <c r="P557" s="167" t="str">
        <f>IF(ISERROR(OR(IFERROR(VLOOKUP(B557,受限情况!$G$3:$G$30,1,FALSE),0),IFERROR(VLOOKUP(L557,受限情况!$A$3:$A$28,1,FALSE),0),IFERROR(VLOOKUP(M557,受限情况!$A$3:$A$28,1,FALSE),0),IFERROR(VLOOKUP(N557,受限情况!$A$3:$A$28,1,FALSE),0),IFERROR(VLOOKUP(O557,受限情况!$A$3:$A$28,1,FALSE),0))),"受限","不限")</f>
        <v>不限</v>
      </c>
      <c r="Q557" s="122" t="str">
        <f>IFERROR(IF(AND(H557&gt;=VLOOKUP(B557,受限情况!$G$3:$I$28,2,FALSE),H557&lt;=VLOOKUP(B557,受限情况!$G$3:$I$28,3,FALSE))=TRUE,"错误","正确"),"正确")</f>
        <v>正确</v>
      </c>
      <c r="R557" s="124" t="str">
        <f>IF(OR(IFERROR(AND(H557&gt;=VLOOKUP(L557,受限情况!$A$3:$C$28,2,FALSE),H557&lt;=VLOOKUP(L557,受限情况!$A$3:$C$28,3,FALSE)),0),IFERROR(AND(H557&gt;=VLOOKUP(M557,受限情况!$A$3:$C$28,2,FALSE),H557&lt;=VLOOKUP(M557,受限情况!$A$3:$C$28,3,FALSE)),0),IFERROR(AND(H557&gt;=VLOOKUP(N557,受限情况!$A$3:$C$28,2,FALSE),H557&lt;=VLOOKUP(N557,受限情况!$A$3:$C$28,3,FALSE)),0),IFERROR(AND(H557&gt;=VLOOKUP(O557,受限情况!$A$3:$C$28,2,FALSE),H557&lt;=VLOOKUP(O557,受限情况!$A$3:$C$28,3,FALSE)),0))=TRUE,"错误","正确")</f>
        <v>正确</v>
      </c>
      <c r="S557" s="123" t="str">
        <f>IF((IF(ISERROR(VLOOKUP(J557,注销!I:I,1,FALSE)),0,1)+IF(ISERROR(VLOOKUP(J557,注销!J:J,1,FALSE)),0,1))&gt;0,"注销","没有")</f>
        <v>注销</v>
      </c>
      <c r="T557" s="123" t="str">
        <f>IF((IF(ISERROR(VLOOKUP(J557,注销!I:I,1,FALSE)),0,1)+IF(ISERROR(VLOOKUP(J557,注销!J:J,1,FALSE)),0,1))&gt;0,"注销","没有")</f>
        <v>注销</v>
      </c>
      <c r="U557" s="10" t="str">
        <f>IF(IF(ISERROR(VLOOKUP(J557,J$1:J556,1,FALSE)),0,1)+IF(ISERROR(VLOOKUP(J557,K$1:K556,1,FALSE)),0,1),"已有","没有")</f>
        <v>没有</v>
      </c>
      <c r="W557" s="9"/>
      <c r="X557" s="9"/>
      <c r="Y557" s="9"/>
    </row>
    <row r="558" spans="1:25" s="7" customFormat="1">
      <c r="A558" s="126">
        <v>555</v>
      </c>
      <c r="B558" s="126" t="s">
        <v>1324</v>
      </c>
      <c r="C558" s="56" t="s">
        <v>980</v>
      </c>
      <c r="D558" s="42" t="s">
        <v>479</v>
      </c>
      <c r="E558" s="126">
        <v>14</v>
      </c>
      <c r="F558" s="68">
        <v>41728</v>
      </c>
      <c r="G558" s="21" t="s">
        <v>817</v>
      </c>
      <c r="H558" s="75">
        <v>41722</v>
      </c>
      <c r="I558" s="126" t="s">
        <v>582</v>
      </c>
      <c r="J558" s="137" t="str">
        <f t="shared" si="54"/>
        <v>天津天津-武汉-贵阳</v>
      </c>
      <c r="K558" s="124" t="str">
        <f t="shared" si="55"/>
        <v>天津贵阳-武汉-天津</v>
      </c>
      <c r="L558" s="167" t="str">
        <f t="shared" si="56"/>
        <v>天津</v>
      </c>
      <c r="M558" s="167" t="str">
        <f t="shared" si="57"/>
        <v>武汉</v>
      </c>
      <c r="N558" s="167" t="str">
        <f t="shared" si="58"/>
        <v>贵阳</v>
      </c>
      <c r="O558" s="167" t="str">
        <f t="shared" si="59"/>
        <v/>
      </c>
      <c r="P558" s="167" t="str">
        <f>IF(ISERROR(OR(IFERROR(VLOOKUP(B558,受限情况!$G$3:$G$30,1,FALSE),0),IFERROR(VLOOKUP(L558,受限情况!$A$3:$A$28,1,FALSE),0),IFERROR(VLOOKUP(M558,受限情况!$A$3:$A$28,1,FALSE),0),IFERROR(VLOOKUP(N558,受限情况!$A$3:$A$28,1,FALSE),0),IFERROR(VLOOKUP(O558,受限情况!$A$3:$A$28,1,FALSE),0))),"受限","不限")</f>
        <v>不限</v>
      </c>
      <c r="Q558" s="122" t="str">
        <f>IFERROR(IF(AND(H558&gt;=VLOOKUP(B558,受限情况!$G$3:$I$28,2,FALSE),H558&lt;=VLOOKUP(B558,受限情况!$G$3:$I$28,3,FALSE))=TRUE,"错误","正确"),"正确")</f>
        <v>正确</v>
      </c>
      <c r="R558" s="124" t="str">
        <f>IF(OR(IFERROR(AND(H558&gt;=VLOOKUP(L558,受限情况!$A$3:$C$28,2,FALSE),H558&lt;=VLOOKUP(L558,受限情况!$A$3:$C$28,3,FALSE)),0),IFERROR(AND(H558&gt;=VLOOKUP(M558,受限情况!$A$3:$C$28,2,FALSE),H558&lt;=VLOOKUP(M558,受限情况!$A$3:$C$28,3,FALSE)),0),IFERROR(AND(H558&gt;=VLOOKUP(N558,受限情况!$A$3:$C$28,2,FALSE),H558&lt;=VLOOKUP(N558,受限情况!$A$3:$C$28,3,FALSE)),0),IFERROR(AND(H558&gt;=VLOOKUP(O558,受限情况!$A$3:$C$28,2,FALSE),H558&lt;=VLOOKUP(O558,受限情况!$A$3:$C$28,3,FALSE)),0))=TRUE,"错误","正确")</f>
        <v>正确</v>
      </c>
      <c r="S558" s="123" t="str">
        <f>IF((IF(ISERROR(VLOOKUP(J558,注销!I:I,1,FALSE)),0,1)+IF(ISERROR(VLOOKUP(J558,注销!J:J,1,FALSE)),0,1))&gt;0,"注销","没有")</f>
        <v>注销</v>
      </c>
      <c r="T558" s="123" t="str">
        <f>IF((IF(ISERROR(VLOOKUP(J558,注销!I:I,1,FALSE)),0,1)+IF(ISERROR(VLOOKUP(J558,注销!J:J,1,FALSE)),0,1))&gt;0,"注销","没有")</f>
        <v>注销</v>
      </c>
      <c r="U558" s="10" t="str">
        <f>IF(IF(ISERROR(VLOOKUP(J558,J$1:J557,1,FALSE)),0,1)+IF(ISERROR(VLOOKUP(J558,K$1:K557,1,FALSE)),0,1),"已有","没有")</f>
        <v>没有</v>
      </c>
      <c r="W558" s="9"/>
      <c r="X558" s="9"/>
      <c r="Y558" s="9"/>
    </row>
    <row r="559" spans="1:25" s="7" customFormat="1">
      <c r="A559" s="126">
        <v>556</v>
      </c>
      <c r="B559" s="126" t="s">
        <v>1324</v>
      </c>
      <c r="C559" s="56" t="s">
        <v>981</v>
      </c>
      <c r="D559" s="42" t="s">
        <v>479</v>
      </c>
      <c r="E559" s="126">
        <v>14</v>
      </c>
      <c r="F559" s="68">
        <v>41728</v>
      </c>
      <c r="G559" s="21" t="s">
        <v>817</v>
      </c>
      <c r="H559" s="75">
        <v>41722</v>
      </c>
      <c r="I559" s="126" t="s">
        <v>582</v>
      </c>
      <c r="J559" s="137" t="str">
        <f t="shared" si="54"/>
        <v>天津天津-南昌-赣州</v>
      </c>
      <c r="K559" s="124" t="str">
        <f t="shared" si="55"/>
        <v>天津赣州-南昌-天津</v>
      </c>
      <c r="L559" s="167" t="str">
        <f t="shared" si="56"/>
        <v>天津</v>
      </c>
      <c r="M559" s="167" t="str">
        <f t="shared" si="57"/>
        <v>南昌</v>
      </c>
      <c r="N559" s="167" t="str">
        <f t="shared" si="58"/>
        <v>赣州</v>
      </c>
      <c r="O559" s="167" t="str">
        <f t="shared" si="59"/>
        <v/>
      </c>
      <c r="P559" s="167" t="str">
        <f>IF(ISERROR(OR(IFERROR(VLOOKUP(B559,受限情况!$G$3:$G$30,1,FALSE),0),IFERROR(VLOOKUP(L559,受限情况!$A$3:$A$28,1,FALSE),0),IFERROR(VLOOKUP(M559,受限情况!$A$3:$A$28,1,FALSE),0),IFERROR(VLOOKUP(N559,受限情况!$A$3:$A$28,1,FALSE),0),IFERROR(VLOOKUP(O559,受限情况!$A$3:$A$28,1,FALSE),0))),"受限","不限")</f>
        <v>不限</v>
      </c>
      <c r="Q559" s="122" t="str">
        <f>IFERROR(IF(AND(H559&gt;=VLOOKUP(B559,受限情况!$G$3:$I$28,2,FALSE),H559&lt;=VLOOKUP(B559,受限情况!$G$3:$I$28,3,FALSE))=TRUE,"错误","正确"),"正确")</f>
        <v>正确</v>
      </c>
      <c r="R559" s="124" t="str">
        <f>IF(OR(IFERROR(AND(H559&gt;=VLOOKUP(L559,受限情况!$A$3:$C$28,2,FALSE),H559&lt;=VLOOKUP(L559,受限情况!$A$3:$C$28,3,FALSE)),0),IFERROR(AND(H559&gt;=VLOOKUP(M559,受限情况!$A$3:$C$28,2,FALSE),H559&lt;=VLOOKUP(M559,受限情况!$A$3:$C$28,3,FALSE)),0),IFERROR(AND(H559&gt;=VLOOKUP(N559,受限情况!$A$3:$C$28,2,FALSE),H559&lt;=VLOOKUP(N559,受限情况!$A$3:$C$28,3,FALSE)),0),IFERROR(AND(H559&gt;=VLOOKUP(O559,受限情况!$A$3:$C$28,2,FALSE),H559&lt;=VLOOKUP(O559,受限情况!$A$3:$C$28,3,FALSE)),0))=TRUE,"错误","正确")</f>
        <v>正确</v>
      </c>
      <c r="S559" s="123" t="str">
        <f>IF((IF(ISERROR(VLOOKUP(J559,注销!I:I,1,FALSE)),0,1)+IF(ISERROR(VLOOKUP(J559,注销!J:J,1,FALSE)),0,1))&gt;0,"注销","没有")</f>
        <v>注销</v>
      </c>
      <c r="T559" s="123" t="str">
        <f>IF((IF(ISERROR(VLOOKUP(J559,注销!I:I,1,FALSE)),0,1)+IF(ISERROR(VLOOKUP(J559,注销!J:J,1,FALSE)),0,1))&gt;0,"注销","没有")</f>
        <v>注销</v>
      </c>
      <c r="U559" s="10" t="str">
        <f>IF(IF(ISERROR(VLOOKUP(J559,J$1:J558,1,FALSE)),0,1)+IF(ISERROR(VLOOKUP(J559,K$1:K558,1,FALSE)),0,1),"已有","没有")</f>
        <v>没有</v>
      </c>
      <c r="W559" s="9"/>
      <c r="X559" s="9"/>
      <c r="Y559" s="9"/>
    </row>
    <row r="560" spans="1:25" s="7" customFormat="1">
      <c r="A560" s="126">
        <v>557</v>
      </c>
      <c r="B560" s="126" t="s">
        <v>1324</v>
      </c>
      <c r="C560" s="56" t="s">
        <v>463</v>
      </c>
      <c r="D560" s="42" t="s">
        <v>479</v>
      </c>
      <c r="E560" s="126">
        <v>6</v>
      </c>
      <c r="F560" s="68">
        <v>41728</v>
      </c>
      <c r="G560" s="21" t="s">
        <v>817</v>
      </c>
      <c r="H560" s="75">
        <v>41722</v>
      </c>
      <c r="I560" s="126" t="s">
        <v>582</v>
      </c>
      <c r="J560" s="137" t="str">
        <f t="shared" si="54"/>
        <v>天津鄂尔多斯-天津-烟台</v>
      </c>
      <c r="K560" s="124" t="str">
        <f t="shared" si="55"/>
        <v>天津烟台-天津-鄂尔多斯</v>
      </c>
      <c r="L560" s="167" t="str">
        <f t="shared" si="56"/>
        <v>鄂尔多斯</v>
      </c>
      <c r="M560" s="167" t="str">
        <f t="shared" si="57"/>
        <v>天津</v>
      </c>
      <c r="N560" s="167" t="str">
        <f t="shared" si="58"/>
        <v>烟台</v>
      </c>
      <c r="O560" s="167" t="str">
        <f t="shared" si="59"/>
        <v/>
      </c>
      <c r="P560" s="167" t="str">
        <f>IF(ISERROR(OR(IFERROR(VLOOKUP(B560,受限情况!$G$3:$G$30,1,FALSE),0),IFERROR(VLOOKUP(L560,受限情况!$A$3:$A$28,1,FALSE),0),IFERROR(VLOOKUP(M560,受限情况!$A$3:$A$28,1,FALSE),0),IFERROR(VLOOKUP(N560,受限情况!$A$3:$A$28,1,FALSE),0),IFERROR(VLOOKUP(O560,受限情况!$A$3:$A$28,1,FALSE),0))),"受限","不限")</f>
        <v>不限</v>
      </c>
      <c r="Q560" s="122" t="str">
        <f>IFERROR(IF(AND(H560&gt;=VLOOKUP(B560,受限情况!$G$3:$I$28,2,FALSE),H560&lt;=VLOOKUP(B560,受限情况!$G$3:$I$28,3,FALSE))=TRUE,"错误","正确"),"正确")</f>
        <v>正确</v>
      </c>
      <c r="R560" s="124" t="str">
        <f>IF(OR(IFERROR(AND(H560&gt;=VLOOKUP(L560,受限情况!$A$3:$C$28,2,FALSE),H560&lt;=VLOOKUP(L560,受限情况!$A$3:$C$28,3,FALSE)),0),IFERROR(AND(H560&gt;=VLOOKUP(M560,受限情况!$A$3:$C$28,2,FALSE),H560&lt;=VLOOKUP(M560,受限情况!$A$3:$C$28,3,FALSE)),0),IFERROR(AND(H560&gt;=VLOOKUP(N560,受限情况!$A$3:$C$28,2,FALSE),H560&lt;=VLOOKUP(N560,受限情况!$A$3:$C$28,3,FALSE)),0),IFERROR(AND(H560&gt;=VLOOKUP(O560,受限情况!$A$3:$C$28,2,FALSE),H560&lt;=VLOOKUP(O560,受限情况!$A$3:$C$28,3,FALSE)),0))=TRUE,"错误","正确")</f>
        <v>正确</v>
      </c>
      <c r="S560" s="123" t="str">
        <f>IF((IF(ISERROR(VLOOKUP(J560,注销!I:I,1,FALSE)),0,1)+IF(ISERROR(VLOOKUP(J560,注销!J:J,1,FALSE)),0,1))&gt;0,"注销","没有")</f>
        <v>注销</v>
      </c>
      <c r="T560" s="123" t="str">
        <f>IF((IF(ISERROR(VLOOKUP(J560,注销!I:I,1,FALSE)),0,1)+IF(ISERROR(VLOOKUP(J560,注销!J:J,1,FALSE)),0,1))&gt;0,"注销","没有")</f>
        <v>注销</v>
      </c>
      <c r="U560" s="10" t="str">
        <f>IF(IF(ISERROR(VLOOKUP(J560,J$1:J559,1,FALSE)),0,1)+IF(ISERROR(VLOOKUP(J560,K$1:K559,1,FALSE)),0,1),"已有","没有")</f>
        <v>没有</v>
      </c>
      <c r="W560" s="9"/>
      <c r="X560" s="9"/>
      <c r="Y560" s="9"/>
    </row>
    <row r="561" spans="1:25" s="7" customFormat="1">
      <c r="A561" s="126">
        <v>558</v>
      </c>
      <c r="B561" s="126" t="s">
        <v>1324</v>
      </c>
      <c r="C561" s="56" t="s">
        <v>75</v>
      </c>
      <c r="D561" s="42" t="s">
        <v>479</v>
      </c>
      <c r="E561" s="126">
        <v>14</v>
      </c>
      <c r="F561" s="68">
        <v>41728</v>
      </c>
      <c r="G561" s="21" t="s">
        <v>817</v>
      </c>
      <c r="H561" s="75">
        <v>41722</v>
      </c>
      <c r="I561" s="126" t="s">
        <v>582</v>
      </c>
      <c r="J561" s="137" t="str">
        <f t="shared" si="54"/>
        <v>天津呼和浩特-赤峰-沈阳</v>
      </c>
      <c r="K561" s="124" t="str">
        <f t="shared" si="55"/>
        <v>天津沈阳-赤峰-呼和浩特</v>
      </c>
      <c r="L561" s="167" t="str">
        <f t="shared" si="56"/>
        <v>呼和浩特</v>
      </c>
      <c r="M561" s="167" t="str">
        <f t="shared" si="57"/>
        <v>赤峰</v>
      </c>
      <c r="N561" s="167" t="str">
        <f t="shared" si="58"/>
        <v>沈阳</v>
      </c>
      <c r="O561" s="167" t="str">
        <f t="shared" si="59"/>
        <v/>
      </c>
      <c r="P561" s="167" t="str">
        <f>IF(ISERROR(OR(IFERROR(VLOOKUP(B561,受限情况!$G$3:$G$30,1,FALSE),0),IFERROR(VLOOKUP(L561,受限情况!$A$3:$A$28,1,FALSE),0),IFERROR(VLOOKUP(M561,受限情况!$A$3:$A$28,1,FALSE),0),IFERROR(VLOOKUP(N561,受限情况!$A$3:$A$28,1,FALSE),0),IFERROR(VLOOKUP(O561,受限情况!$A$3:$A$28,1,FALSE),0))),"受限","不限")</f>
        <v>不限</v>
      </c>
      <c r="Q561" s="122" t="str">
        <f>IFERROR(IF(AND(H561&gt;=VLOOKUP(B561,受限情况!$G$3:$I$28,2,FALSE),H561&lt;=VLOOKUP(B561,受限情况!$G$3:$I$28,3,FALSE))=TRUE,"错误","正确"),"正确")</f>
        <v>正确</v>
      </c>
      <c r="R561" s="124" t="str">
        <f>IF(OR(IFERROR(AND(H561&gt;=VLOOKUP(L561,受限情况!$A$3:$C$28,2,FALSE),H561&lt;=VLOOKUP(L561,受限情况!$A$3:$C$28,3,FALSE)),0),IFERROR(AND(H561&gt;=VLOOKUP(M561,受限情况!$A$3:$C$28,2,FALSE),H561&lt;=VLOOKUP(M561,受限情况!$A$3:$C$28,3,FALSE)),0),IFERROR(AND(H561&gt;=VLOOKUP(N561,受限情况!$A$3:$C$28,2,FALSE),H561&lt;=VLOOKUP(N561,受限情况!$A$3:$C$28,3,FALSE)),0),IFERROR(AND(H561&gt;=VLOOKUP(O561,受限情况!$A$3:$C$28,2,FALSE),H561&lt;=VLOOKUP(O561,受限情况!$A$3:$C$28,3,FALSE)),0))=TRUE,"错误","正确")</f>
        <v>正确</v>
      </c>
      <c r="S561" s="123" t="str">
        <f>IF((IF(ISERROR(VLOOKUP(J561,注销!I:I,1,FALSE)),0,1)+IF(ISERROR(VLOOKUP(J561,注销!J:J,1,FALSE)),0,1))&gt;0,"注销","没有")</f>
        <v>注销</v>
      </c>
      <c r="T561" s="123" t="str">
        <f>IF((IF(ISERROR(VLOOKUP(J561,注销!I:I,1,FALSE)),0,1)+IF(ISERROR(VLOOKUP(J561,注销!J:J,1,FALSE)),0,1))&gt;0,"注销","没有")</f>
        <v>注销</v>
      </c>
      <c r="U561" s="10" t="str">
        <f>IF(IF(ISERROR(VLOOKUP(J561,J$1:J560,1,FALSE)),0,1)+IF(ISERROR(VLOOKUP(J561,K$1:K560,1,FALSE)),0,1),"已有","没有")</f>
        <v>已有</v>
      </c>
      <c r="W561" s="9"/>
      <c r="X561" s="9"/>
      <c r="Y561" s="9"/>
    </row>
    <row r="562" spans="1:25" s="7" customFormat="1">
      <c r="A562" s="126">
        <v>559</v>
      </c>
      <c r="B562" s="126" t="s">
        <v>482</v>
      </c>
      <c r="C562" s="56" t="s">
        <v>1344</v>
      </c>
      <c r="D562" s="42" t="s">
        <v>479</v>
      </c>
      <c r="E562" s="126">
        <v>14</v>
      </c>
      <c r="F562" s="68">
        <v>41747</v>
      </c>
      <c r="G562" s="21" t="s">
        <v>818</v>
      </c>
      <c r="H562" s="75">
        <v>41746</v>
      </c>
      <c r="I562" s="126" t="s">
        <v>497</v>
      </c>
      <c r="J562" s="137" t="str">
        <f t="shared" si="54"/>
        <v>东航北京首都-吕梁</v>
      </c>
      <c r="K562" s="124" t="str">
        <f t="shared" si="55"/>
        <v>东航吕梁-北京首都</v>
      </c>
      <c r="L562" s="167" t="str">
        <f t="shared" si="56"/>
        <v>北京首都</v>
      </c>
      <c r="M562" s="167" t="str">
        <f t="shared" si="57"/>
        <v>吕梁</v>
      </c>
      <c r="N562" s="167" t="str">
        <f t="shared" si="58"/>
        <v/>
      </c>
      <c r="O562" s="167" t="str">
        <f t="shared" si="59"/>
        <v/>
      </c>
      <c r="P562" s="167" t="str">
        <f>IF(ISERROR(OR(IFERROR(VLOOKUP(B562,受限情况!$G$3:$G$30,1,FALSE),0),IFERROR(VLOOKUP(L562,受限情况!$A$3:$A$28,1,FALSE),0),IFERROR(VLOOKUP(M562,受限情况!$A$3:$A$28,1,FALSE),0),IFERROR(VLOOKUP(N562,受限情况!$A$3:$A$28,1,FALSE),0),IFERROR(VLOOKUP(O562,受限情况!$A$3:$A$28,1,FALSE),0))),"受限","不限")</f>
        <v>受限</v>
      </c>
      <c r="Q562" s="122" t="str">
        <f>IFERROR(IF(AND(H562&gt;=VLOOKUP(B562,受限情况!$G$3:$I$28,2,FALSE),H562&lt;=VLOOKUP(B562,受限情况!$G$3:$I$28,3,FALSE))=TRUE,"错误","正确"),"正确")</f>
        <v>正确</v>
      </c>
      <c r="R562" s="124" t="str">
        <f>IF(OR(IFERROR(AND(H562&gt;=VLOOKUP(L562,受限情况!$A$3:$C$28,2,FALSE),H562&lt;=VLOOKUP(L562,受限情况!$A$3:$C$28,3,FALSE)),0),IFERROR(AND(H562&gt;=VLOOKUP(M562,受限情况!$A$3:$C$28,2,FALSE),H562&lt;=VLOOKUP(M562,受限情况!$A$3:$C$28,3,FALSE)),0),IFERROR(AND(H562&gt;=VLOOKUP(N562,受限情况!$A$3:$C$28,2,FALSE),H562&lt;=VLOOKUP(N562,受限情况!$A$3:$C$28,3,FALSE)),0),IFERROR(AND(H562&gt;=VLOOKUP(O562,受限情况!$A$3:$C$28,2,FALSE),H562&lt;=VLOOKUP(O562,受限情况!$A$3:$C$28,3,FALSE)),0))=TRUE,"错误","正确")</f>
        <v>正确</v>
      </c>
      <c r="S562" s="123" t="str">
        <f>IF((IF(ISERROR(VLOOKUP(J562,注销!I:I,1,FALSE)),0,1)+IF(ISERROR(VLOOKUP(J562,注销!J:J,1,FALSE)),0,1))&gt;0,"注销","没有")</f>
        <v>没有</v>
      </c>
      <c r="T562" s="123" t="str">
        <f>IF((IF(ISERROR(VLOOKUP(J562,注销!I:I,1,FALSE)),0,1)+IF(ISERROR(VLOOKUP(J562,注销!J:J,1,FALSE)),0,1))&gt;0,"注销","没有")</f>
        <v>没有</v>
      </c>
      <c r="U562" s="10" t="str">
        <f>IF(IF(ISERROR(VLOOKUP(J562,J$1:J561,1,FALSE)),0,1)+IF(ISERROR(VLOOKUP(J562,K$1:K561,1,FALSE)),0,1),"已有","没有")</f>
        <v>没有</v>
      </c>
      <c r="W562" s="9"/>
      <c r="X562" s="9"/>
      <c r="Y562" s="9"/>
    </row>
    <row r="563" spans="1:25" s="7" customFormat="1">
      <c r="A563" s="126">
        <v>560</v>
      </c>
      <c r="B563" s="126" t="s">
        <v>482</v>
      </c>
      <c r="C563" s="56" t="s">
        <v>1338</v>
      </c>
      <c r="D563" s="42" t="s">
        <v>479</v>
      </c>
      <c r="E563" s="126">
        <v>14</v>
      </c>
      <c r="F563" s="68">
        <v>41747</v>
      </c>
      <c r="G563" s="21" t="s">
        <v>819</v>
      </c>
      <c r="H563" s="75">
        <v>41746</v>
      </c>
      <c r="I563" s="126" t="s">
        <v>497</v>
      </c>
      <c r="J563" s="137" t="str">
        <f t="shared" si="54"/>
        <v>东航北京首都-海拉尔</v>
      </c>
      <c r="K563" s="124" t="str">
        <f t="shared" si="55"/>
        <v>东航海拉尔-北京首都</v>
      </c>
      <c r="L563" s="167" t="str">
        <f t="shared" si="56"/>
        <v>北京首都</v>
      </c>
      <c r="M563" s="167" t="str">
        <f t="shared" si="57"/>
        <v>海拉尔</v>
      </c>
      <c r="N563" s="167" t="str">
        <f t="shared" si="58"/>
        <v/>
      </c>
      <c r="O563" s="167" t="str">
        <f t="shared" si="59"/>
        <v/>
      </c>
      <c r="P563" s="167" t="str">
        <f>IF(ISERROR(OR(IFERROR(VLOOKUP(B563,受限情况!$G$3:$G$30,1,FALSE),0),IFERROR(VLOOKUP(L563,受限情况!$A$3:$A$28,1,FALSE),0),IFERROR(VLOOKUP(M563,受限情况!$A$3:$A$28,1,FALSE),0),IFERROR(VLOOKUP(N563,受限情况!$A$3:$A$28,1,FALSE),0),IFERROR(VLOOKUP(O563,受限情况!$A$3:$A$28,1,FALSE),0))),"受限","不限")</f>
        <v>受限</v>
      </c>
      <c r="Q563" s="122" t="str">
        <f>IFERROR(IF(AND(H563&gt;=VLOOKUP(B563,受限情况!$G$3:$I$28,2,FALSE),H563&lt;=VLOOKUP(B563,受限情况!$G$3:$I$28,3,FALSE))=TRUE,"错误","正确"),"正确")</f>
        <v>正确</v>
      </c>
      <c r="R563" s="124" t="str">
        <f>IF(OR(IFERROR(AND(H563&gt;=VLOOKUP(L563,受限情况!$A$3:$C$28,2,FALSE),H563&lt;=VLOOKUP(L563,受限情况!$A$3:$C$28,3,FALSE)),0),IFERROR(AND(H563&gt;=VLOOKUP(M563,受限情况!$A$3:$C$28,2,FALSE),H563&lt;=VLOOKUP(M563,受限情况!$A$3:$C$28,3,FALSE)),0),IFERROR(AND(H563&gt;=VLOOKUP(N563,受限情况!$A$3:$C$28,2,FALSE),H563&lt;=VLOOKUP(N563,受限情况!$A$3:$C$28,3,FALSE)),0),IFERROR(AND(H563&gt;=VLOOKUP(O563,受限情况!$A$3:$C$28,2,FALSE),H563&lt;=VLOOKUP(O563,受限情况!$A$3:$C$28,3,FALSE)),0))=TRUE,"错误","正确")</f>
        <v>正确</v>
      </c>
      <c r="S563" s="123" t="str">
        <f>IF((IF(ISERROR(VLOOKUP(J563,注销!I:I,1,FALSE)),0,1)+IF(ISERROR(VLOOKUP(J563,注销!J:J,1,FALSE)),0,1))&gt;0,"注销","没有")</f>
        <v>注销</v>
      </c>
      <c r="T563" s="123" t="str">
        <f>IF((IF(ISERROR(VLOOKUP(J563,注销!I:I,1,FALSE)),0,1)+IF(ISERROR(VLOOKUP(J563,注销!J:J,1,FALSE)),0,1))&gt;0,"注销","没有")</f>
        <v>注销</v>
      </c>
      <c r="U563" s="10" t="str">
        <f>IF(IF(ISERROR(VLOOKUP(J563,J$1:J562,1,FALSE)),0,1)+IF(ISERROR(VLOOKUP(J563,K$1:K562,1,FALSE)),0,1),"已有","没有")</f>
        <v>没有</v>
      </c>
      <c r="W563" s="9"/>
      <c r="X563" s="9"/>
      <c r="Y563" s="9"/>
    </row>
    <row r="564" spans="1:25" s="7" customFormat="1">
      <c r="A564" s="126">
        <v>561</v>
      </c>
      <c r="B564" s="126" t="s">
        <v>489</v>
      </c>
      <c r="C564" s="56" t="s">
        <v>1338</v>
      </c>
      <c r="D564" s="42" t="s">
        <v>479</v>
      </c>
      <c r="E564" s="126">
        <v>14</v>
      </c>
      <c r="F564" s="68">
        <v>41747</v>
      </c>
      <c r="G564" s="21" t="s">
        <v>819</v>
      </c>
      <c r="H564" s="75">
        <v>41746</v>
      </c>
      <c r="I564" s="126" t="s">
        <v>497</v>
      </c>
      <c r="J564" s="137" t="str">
        <f t="shared" si="54"/>
        <v>深航北京首都-海拉尔</v>
      </c>
      <c r="K564" s="124" t="str">
        <f t="shared" si="55"/>
        <v>深航海拉尔-北京首都</v>
      </c>
      <c r="L564" s="167" t="str">
        <f t="shared" si="56"/>
        <v>北京首都</v>
      </c>
      <c r="M564" s="167" t="str">
        <f t="shared" si="57"/>
        <v>海拉尔</v>
      </c>
      <c r="N564" s="167" t="str">
        <f t="shared" si="58"/>
        <v/>
      </c>
      <c r="O564" s="167" t="str">
        <f t="shared" si="59"/>
        <v/>
      </c>
      <c r="P564" s="167" t="str">
        <f>IF(ISERROR(OR(IFERROR(VLOOKUP(B564,受限情况!$G$3:$G$30,1,FALSE),0),IFERROR(VLOOKUP(L564,受限情况!$A$3:$A$28,1,FALSE),0),IFERROR(VLOOKUP(M564,受限情况!$A$3:$A$28,1,FALSE),0),IFERROR(VLOOKUP(N564,受限情况!$A$3:$A$28,1,FALSE),0),IFERROR(VLOOKUP(O564,受限情况!$A$3:$A$28,1,FALSE),0))),"受限","不限")</f>
        <v>受限</v>
      </c>
      <c r="Q564" s="122" t="str">
        <f>IFERROR(IF(AND(H564&gt;=VLOOKUP(B564,受限情况!$G$3:$I$28,2,FALSE),H564&lt;=VLOOKUP(B564,受限情况!$G$3:$I$28,3,FALSE))=TRUE,"错误","正确"),"正确")</f>
        <v>正确</v>
      </c>
      <c r="R564" s="124" t="str">
        <f>IF(OR(IFERROR(AND(H564&gt;=VLOOKUP(L564,受限情况!$A$3:$C$28,2,FALSE),H564&lt;=VLOOKUP(L564,受限情况!$A$3:$C$28,3,FALSE)),0),IFERROR(AND(H564&gt;=VLOOKUP(M564,受限情况!$A$3:$C$28,2,FALSE),H564&lt;=VLOOKUP(M564,受限情况!$A$3:$C$28,3,FALSE)),0),IFERROR(AND(H564&gt;=VLOOKUP(N564,受限情况!$A$3:$C$28,2,FALSE),H564&lt;=VLOOKUP(N564,受限情况!$A$3:$C$28,3,FALSE)),0),IFERROR(AND(H564&gt;=VLOOKUP(O564,受限情况!$A$3:$C$28,2,FALSE),H564&lt;=VLOOKUP(O564,受限情况!$A$3:$C$28,3,FALSE)),0))=TRUE,"错误","正确")</f>
        <v>正确</v>
      </c>
      <c r="S564" s="123" t="str">
        <f>IF((IF(ISERROR(VLOOKUP(J564,注销!I:I,1,FALSE)),0,1)+IF(ISERROR(VLOOKUP(J564,注销!J:J,1,FALSE)),0,1))&gt;0,"注销","没有")</f>
        <v>注销</v>
      </c>
      <c r="T564" s="123" t="str">
        <f>IF((IF(ISERROR(VLOOKUP(J564,注销!I:I,1,FALSE)),0,1)+IF(ISERROR(VLOOKUP(J564,注销!J:J,1,FALSE)),0,1))&gt;0,"注销","没有")</f>
        <v>注销</v>
      </c>
      <c r="U564" s="10" t="str">
        <f>IF(IF(ISERROR(VLOOKUP(J564,J$1:J563,1,FALSE)),0,1)+IF(ISERROR(VLOOKUP(J564,K$1:K563,1,FALSE)),0,1),"已有","没有")</f>
        <v>没有</v>
      </c>
      <c r="W564" s="9"/>
      <c r="X564" s="9"/>
      <c r="Y564" s="9"/>
    </row>
    <row r="565" spans="1:25" s="7" customFormat="1">
      <c r="A565" s="126">
        <v>562</v>
      </c>
      <c r="B565" s="126" t="s">
        <v>482</v>
      </c>
      <c r="C565" s="56" t="s">
        <v>1347</v>
      </c>
      <c r="D565" s="42" t="s">
        <v>479</v>
      </c>
      <c r="E565" s="126">
        <v>14</v>
      </c>
      <c r="F565" s="68">
        <v>41747</v>
      </c>
      <c r="G565" s="21" t="s">
        <v>820</v>
      </c>
      <c r="H565" s="75">
        <v>41746</v>
      </c>
      <c r="I565" s="126" t="s">
        <v>497</v>
      </c>
      <c r="J565" s="137" t="str">
        <f t="shared" si="54"/>
        <v>东航北京首都-包头</v>
      </c>
      <c r="K565" s="124" t="str">
        <f t="shared" si="55"/>
        <v>东航包头-北京首都</v>
      </c>
      <c r="L565" s="167" t="str">
        <f t="shared" si="56"/>
        <v>北京首都</v>
      </c>
      <c r="M565" s="167" t="str">
        <f t="shared" si="57"/>
        <v>包头</v>
      </c>
      <c r="N565" s="167" t="str">
        <f t="shared" si="58"/>
        <v/>
      </c>
      <c r="O565" s="167" t="str">
        <f t="shared" si="59"/>
        <v/>
      </c>
      <c r="P565" s="167" t="str">
        <f>IF(ISERROR(OR(IFERROR(VLOOKUP(B565,受限情况!$G$3:$G$30,1,FALSE),0),IFERROR(VLOOKUP(L565,受限情况!$A$3:$A$28,1,FALSE),0),IFERROR(VLOOKUP(M565,受限情况!$A$3:$A$28,1,FALSE),0),IFERROR(VLOOKUP(N565,受限情况!$A$3:$A$28,1,FALSE),0),IFERROR(VLOOKUP(O565,受限情况!$A$3:$A$28,1,FALSE),0))),"受限","不限")</f>
        <v>受限</v>
      </c>
      <c r="Q565" s="122" t="str">
        <f>IFERROR(IF(AND(H565&gt;=VLOOKUP(B565,受限情况!$G$3:$I$28,2,FALSE),H565&lt;=VLOOKUP(B565,受限情况!$G$3:$I$28,3,FALSE))=TRUE,"错误","正确"),"正确")</f>
        <v>正确</v>
      </c>
      <c r="R565" s="124" t="str">
        <f>IF(OR(IFERROR(AND(H565&gt;=VLOOKUP(L565,受限情况!$A$3:$C$28,2,FALSE),H565&lt;=VLOOKUP(L565,受限情况!$A$3:$C$28,3,FALSE)),0),IFERROR(AND(H565&gt;=VLOOKUP(M565,受限情况!$A$3:$C$28,2,FALSE),H565&lt;=VLOOKUP(M565,受限情况!$A$3:$C$28,3,FALSE)),0),IFERROR(AND(H565&gt;=VLOOKUP(N565,受限情况!$A$3:$C$28,2,FALSE),H565&lt;=VLOOKUP(N565,受限情况!$A$3:$C$28,3,FALSE)),0),IFERROR(AND(H565&gt;=VLOOKUP(O565,受限情况!$A$3:$C$28,2,FALSE),H565&lt;=VLOOKUP(O565,受限情况!$A$3:$C$28,3,FALSE)),0))=TRUE,"错误","正确")</f>
        <v>正确</v>
      </c>
      <c r="S565" s="123" t="str">
        <f>IF((IF(ISERROR(VLOOKUP(J565,注销!I:I,1,FALSE)),0,1)+IF(ISERROR(VLOOKUP(J565,注销!J:J,1,FALSE)),0,1))&gt;0,"注销","没有")</f>
        <v>没有</v>
      </c>
      <c r="T565" s="123" t="str">
        <f>IF((IF(ISERROR(VLOOKUP(J565,注销!I:I,1,FALSE)),0,1)+IF(ISERROR(VLOOKUP(J565,注销!J:J,1,FALSE)),0,1))&gt;0,"注销","没有")</f>
        <v>没有</v>
      </c>
      <c r="U565" s="10" t="str">
        <f>IF(IF(ISERROR(VLOOKUP(J565,J$1:J564,1,FALSE)),0,1)+IF(ISERROR(VLOOKUP(J565,K$1:K564,1,FALSE)),0,1),"已有","没有")</f>
        <v>没有</v>
      </c>
      <c r="W565" s="9"/>
      <c r="X565" s="9"/>
      <c r="Y565" s="9"/>
    </row>
    <row r="566" spans="1:25" s="7" customFormat="1">
      <c r="A566" s="126">
        <v>563</v>
      </c>
      <c r="B566" s="126" t="s">
        <v>3</v>
      </c>
      <c r="C566" s="56" t="s">
        <v>1371</v>
      </c>
      <c r="D566" s="42" t="s">
        <v>479</v>
      </c>
      <c r="E566" s="126">
        <v>14</v>
      </c>
      <c r="F566" s="68">
        <v>41747</v>
      </c>
      <c r="G566" s="21" t="s">
        <v>820</v>
      </c>
      <c r="H566" s="75">
        <v>41746</v>
      </c>
      <c r="I566" s="126" t="s">
        <v>497</v>
      </c>
      <c r="J566" s="137" t="str">
        <f t="shared" si="54"/>
        <v>南航北京首都-长治</v>
      </c>
      <c r="K566" s="124" t="str">
        <f t="shared" si="55"/>
        <v>南航长治-北京首都</v>
      </c>
      <c r="L566" s="167" t="str">
        <f t="shared" si="56"/>
        <v>北京首都</v>
      </c>
      <c r="M566" s="167" t="str">
        <f t="shared" si="57"/>
        <v>长治</v>
      </c>
      <c r="N566" s="167" t="str">
        <f t="shared" si="58"/>
        <v/>
      </c>
      <c r="O566" s="167" t="str">
        <f t="shared" si="59"/>
        <v/>
      </c>
      <c r="P566" s="167" t="str">
        <f>IF(ISERROR(OR(IFERROR(VLOOKUP(B566,受限情况!$G$3:$G$30,1,FALSE),0),IFERROR(VLOOKUP(L566,受限情况!$A$3:$A$28,1,FALSE),0),IFERROR(VLOOKUP(M566,受限情况!$A$3:$A$28,1,FALSE),0),IFERROR(VLOOKUP(N566,受限情况!$A$3:$A$28,1,FALSE),0),IFERROR(VLOOKUP(O566,受限情况!$A$3:$A$28,1,FALSE),0))),"受限","不限")</f>
        <v>受限</v>
      </c>
      <c r="Q566" s="122" t="str">
        <f>IFERROR(IF(AND(H566&gt;=VLOOKUP(B566,受限情况!$G$3:$I$28,2,FALSE),H566&lt;=VLOOKUP(B566,受限情况!$G$3:$I$28,3,FALSE))=TRUE,"错误","正确"),"正确")</f>
        <v>正确</v>
      </c>
      <c r="R566" s="124" t="str">
        <f>IF(OR(IFERROR(AND(H566&gt;=VLOOKUP(L566,受限情况!$A$3:$C$28,2,FALSE),H566&lt;=VLOOKUP(L566,受限情况!$A$3:$C$28,3,FALSE)),0),IFERROR(AND(H566&gt;=VLOOKUP(M566,受限情况!$A$3:$C$28,2,FALSE),H566&lt;=VLOOKUP(M566,受限情况!$A$3:$C$28,3,FALSE)),0),IFERROR(AND(H566&gt;=VLOOKUP(N566,受限情况!$A$3:$C$28,2,FALSE),H566&lt;=VLOOKUP(N566,受限情况!$A$3:$C$28,3,FALSE)),0),IFERROR(AND(H566&gt;=VLOOKUP(O566,受限情况!$A$3:$C$28,2,FALSE),H566&lt;=VLOOKUP(O566,受限情况!$A$3:$C$28,3,FALSE)),0))=TRUE,"错误","正确")</f>
        <v>正确</v>
      </c>
      <c r="S566" s="123" t="str">
        <f>IF((IF(ISERROR(VLOOKUP(J566,注销!I:I,1,FALSE)),0,1)+IF(ISERROR(VLOOKUP(J566,注销!J:J,1,FALSE)),0,1))&gt;0,"注销","没有")</f>
        <v>注销</v>
      </c>
      <c r="T566" s="123" t="str">
        <f>IF((IF(ISERROR(VLOOKUP(J566,注销!I:I,1,FALSE)),0,1)+IF(ISERROR(VLOOKUP(J566,注销!J:J,1,FALSE)),0,1))&gt;0,"注销","没有")</f>
        <v>注销</v>
      </c>
      <c r="U566" s="10" t="str">
        <f>IF(IF(ISERROR(VLOOKUP(J566,J$1:J565,1,FALSE)),0,1)+IF(ISERROR(VLOOKUP(J566,K$1:K565,1,FALSE)),0,1),"已有","没有")</f>
        <v>没有</v>
      </c>
      <c r="W566" s="9"/>
      <c r="X566" s="9"/>
      <c r="Y566" s="9"/>
    </row>
    <row r="567" spans="1:25" s="7" customFormat="1">
      <c r="A567" s="126">
        <v>564</v>
      </c>
      <c r="B567" s="126" t="s">
        <v>482</v>
      </c>
      <c r="C567" s="56" t="s">
        <v>1346</v>
      </c>
      <c r="D567" s="42" t="s">
        <v>479</v>
      </c>
      <c r="E567" s="126">
        <v>14</v>
      </c>
      <c r="F567" s="68">
        <v>41747</v>
      </c>
      <c r="G567" s="21" t="s">
        <v>821</v>
      </c>
      <c r="H567" s="75">
        <v>41746</v>
      </c>
      <c r="I567" s="126" t="s">
        <v>497</v>
      </c>
      <c r="J567" s="137" t="str">
        <f t="shared" si="54"/>
        <v>东航北京首都-锡林浩特</v>
      </c>
      <c r="K567" s="124" t="str">
        <f t="shared" si="55"/>
        <v>东航锡林浩特-北京首都</v>
      </c>
      <c r="L567" s="167" t="str">
        <f t="shared" si="56"/>
        <v>北京首都</v>
      </c>
      <c r="M567" s="167" t="str">
        <f t="shared" si="57"/>
        <v>锡林浩特</v>
      </c>
      <c r="N567" s="167" t="str">
        <f t="shared" si="58"/>
        <v/>
      </c>
      <c r="O567" s="167" t="str">
        <f t="shared" si="59"/>
        <v/>
      </c>
      <c r="P567" s="167" t="str">
        <f>IF(ISERROR(OR(IFERROR(VLOOKUP(B567,受限情况!$G$3:$G$30,1,FALSE),0),IFERROR(VLOOKUP(L567,受限情况!$A$3:$A$28,1,FALSE),0),IFERROR(VLOOKUP(M567,受限情况!$A$3:$A$28,1,FALSE),0),IFERROR(VLOOKUP(N567,受限情况!$A$3:$A$28,1,FALSE),0),IFERROR(VLOOKUP(O567,受限情况!$A$3:$A$28,1,FALSE),0))),"受限","不限")</f>
        <v>受限</v>
      </c>
      <c r="Q567" s="122" t="str">
        <f>IFERROR(IF(AND(H567&gt;=VLOOKUP(B567,受限情况!$G$3:$I$28,2,FALSE),H567&lt;=VLOOKUP(B567,受限情况!$G$3:$I$28,3,FALSE))=TRUE,"错误","正确"),"正确")</f>
        <v>正确</v>
      </c>
      <c r="R567" s="124" t="str">
        <f>IF(OR(IFERROR(AND(H567&gt;=VLOOKUP(L567,受限情况!$A$3:$C$28,2,FALSE),H567&lt;=VLOOKUP(L567,受限情况!$A$3:$C$28,3,FALSE)),0),IFERROR(AND(H567&gt;=VLOOKUP(M567,受限情况!$A$3:$C$28,2,FALSE),H567&lt;=VLOOKUP(M567,受限情况!$A$3:$C$28,3,FALSE)),0),IFERROR(AND(H567&gt;=VLOOKUP(N567,受限情况!$A$3:$C$28,2,FALSE),H567&lt;=VLOOKUP(N567,受限情况!$A$3:$C$28,3,FALSE)),0),IFERROR(AND(H567&gt;=VLOOKUP(O567,受限情况!$A$3:$C$28,2,FALSE),H567&lt;=VLOOKUP(O567,受限情况!$A$3:$C$28,3,FALSE)),0))=TRUE,"错误","正确")</f>
        <v>正确</v>
      </c>
      <c r="S567" s="123" t="str">
        <f>IF((IF(ISERROR(VLOOKUP(J567,注销!I:I,1,FALSE)),0,1)+IF(ISERROR(VLOOKUP(J567,注销!J:J,1,FALSE)),0,1))&gt;0,"注销","没有")</f>
        <v>没有</v>
      </c>
      <c r="T567" s="123" t="str">
        <f>IF((IF(ISERROR(VLOOKUP(J567,注销!I:I,1,FALSE)),0,1)+IF(ISERROR(VLOOKUP(J567,注销!J:J,1,FALSE)),0,1))&gt;0,"注销","没有")</f>
        <v>没有</v>
      </c>
      <c r="U567" s="10" t="str">
        <f>IF(IF(ISERROR(VLOOKUP(J567,J$1:J566,1,FALSE)),0,1)+IF(ISERROR(VLOOKUP(J567,K$1:K566,1,FALSE)),0,1),"已有","没有")</f>
        <v>没有</v>
      </c>
      <c r="W567" s="9"/>
      <c r="X567" s="9"/>
      <c r="Y567" s="9"/>
    </row>
    <row r="568" spans="1:25" s="7" customFormat="1">
      <c r="A568" s="126">
        <v>565</v>
      </c>
      <c r="B568" s="126" t="s">
        <v>483</v>
      </c>
      <c r="C568" s="56" t="s">
        <v>1371</v>
      </c>
      <c r="D568" s="42" t="s">
        <v>479</v>
      </c>
      <c r="E568" s="126">
        <v>14</v>
      </c>
      <c r="F568" s="68">
        <v>41747</v>
      </c>
      <c r="G568" s="21" t="s">
        <v>821</v>
      </c>
      <c r="H568" s="75">
        <v>41746</v>
      </c>
      <c r="I568" s="126" t="s">
        <v>497</v>
      </c>
      <c r="J568" s="137" t="str">
        <f t="shared" si="54"/>
        <v>海航北京首都-长治</v>
      </c>
      <c r="K568" s="124" t="str">
        <f t="shared" si="55"/>
        <v>海航长治-北京首都</v>
      </c>
      <c r="L568" s="167" t="str">
        <f t="shared" si="56"/>
        <v>北京首都</v>
      </c>
      <c r="M568" s="167" t="str">
        <f t="shared" si="57"/>
        <v>长治</v>
      </c>
      <c r="N568" s="167" t="str">
        <f t="shared" si="58"/>
        <v/>
      </c>
      <c r="O568" s="167" t="str">
        <f t="shared" si="59"/>
        <v/>
      </c>
      <c r="P568" s="167" t="str">
        <f>IF(ISERROR(OR(IFERROR(VLOOKUP(B568,受限情况!$G$3:$G$30,1,FALSE),0),IFERROR(VLOOKUP(L568,受限情况!$A$3:$A$28,1,FALSE),0),IFERROR(VLOOKUP(M568,受限情况!$A$3:$A$28,1,FALSE),0),IFERROR(VLOOKUP(N568,受限情况!$A$3:$A$28,1,FALSE),0),IFERROR(VLOOKUP(O568,受限情况!$A$3:$A$28,1,FALSE),0))),"受限","不限")</f>
        <v>受限</v>
      </c>
      <c r="Q568" s="122" t="str">
        <f>IFERROR(IF(AND(H568&gt;=VLOOKUP(B568,受限情况!$G$3:$I$28,2,FALSE),H568&lt;=VLOOKUP(B568,受限情况!$G$3:$I$28,3,FALSE))=TRUE,"错误","正确"),"正确")</f>
        <v>正确</v>
      </c>
      <c r="R568" s="124" t="str">
        <f>IF(OR(IFERROR(AND(H568&gt;=VLOOKUP(L568,受限情况!$A$3:$C$28,2,FALSE),H568&lt;=VLOOKUP(L568,受限情况!$A$3:$C$28,3,FALSE)),0),IFERROR(AND(H568&gt;=VLOOKUP(M568,受限情况!$A$3:$C$28,2,FALSE),H568&lt;=VLOOKUP(M568,受限情况!$A$3:$C$28,3,FALSE)),0),IFERROR(AND(H568&gt;=VLOOKUP(N568,受限情况!$A$3:$C$28,2,FALSE),H568&lt;=VLOOKUP(N568,受限情况!$A$3:$C$28,3,FALSE)),0),IFERROR(AND(H568&gt;=VLOOKUP(O568,受限情况!$A$3:$C$28,2,FALSE),H568&lt;=VLOOKUP(O568,受限情况!$A$3:$C$28,3,FALSE)),0))=TRUE,"错误","正确")</f>
        <v>正确</v>
      </c>
      <c r="S568" s="123" t="str">
        <f>IF((IF(ISERROR(VLOOKUP(J568,注销!I:I,1,FALSE)),0,1)+IF(ISERROR(VLOOKUP(J568,注销!J:J,1,FALSE)),0,1))&gt;0,"注销","没有")</f>
        <v>没有</v>
      </c>
      <c r="T568" s="123" t="str">
        <f>IF((IF(ISERROR(VLOOKUP(J568,注销!I:I,1,FALSE)),0,1)+IF(ISERROR(VLOOKUP(J568,注销!J:J,1,FALSE)),0,1))&gt;0,"注销","没有")</f>
        <v>没有</v>
      </c>
      <c r="U568" s="10" t="str">
        <f>IF(IF(ISERROR(VLOOKUP(J568,J$1:J567,1,FALSE)),0,1)+IF(ISERROR(VLOOKUP(J568,K$1:K567,1,FALSE)),0,1),"已有","没有")</f>
        <v>没有</v>
      </c>
      <c r="W568" s="9"/>
      <c r="X568" s="9"/>
      <c r="Y568" s="9"/>
    </row>
    <row r="569" spans="1:25" s="7" customFormat="1">
      <c r="A569" s="126">
        <v>566</v>
      </c>
      <c r="B569" s="126" t="s">
        <v>17</v>
      </c>
      <c r="C569" s="56" t="s">
        <v>1338</v>
      </c>
      <c r="D569" s="42" t="s">
        <v>479</v>
      </c>
      <c r="E569" s="126">
        <v>14</v>
      </c>
      <c r="F569" s="68">
        <v>41747</v>
      </c>
      <c r="G569" s="21" t="s">
        <v>822</v>
      </c>
      <c r="H569" s="75">
        <v>41746</v>
      </c>
      <c r="I569" s="126" t="s">
        <v>497</v>
      </c>
      <c r="J569" s="137" t="str">
        <f t="shared" si="54"/>
        <v>大新华北京首都-海拉尔</v>
      </c>
      <c r="K569" s="124" t="str">
        <f t="shared" si="55"/>
        <v>大新华海拉尔-北京首都</v>
      </c>
      <c r="L569" s="167" t="str">
        <f t="shared" si="56"/>
        <v>北京首都</v>
      </c>
      <c r="M569" s="167" t="str">
        <f t="shared" si="57"/>
        <v>海拉尔</v>
      </c>
      <c r="N569" s="167" t="str">
        <f t="shared" si="58"/>
        <v/>
      </c>
      <c r="O569" s="167" t="str">
        <f t="shared" si="59"/>
        <v/>
      </c>
      <c r="P569" s="167" t="str">
        <f>IF(ISERROR(OR(IFERROR(VLOOKUP(B569,受限情况!$G$3:$G$30,1,FALSE),0),IFERROR(VLOOKUP(L569,受限情况!$A$3:$A$28,1,FALSE),0),IFERROR(VLOOKUP(M569,受限情况!$A$3:$A$28,1,FALSE),0),IFERROR(VLOOKUP(N569,受限情况!$A$3:$A$28,1,FALSE),0),IFERROR(VLOOKUP(O569,受限情况!$A$3:$A$28,1,FALSE),0))),"受限","不限")</f>
        <v>受限</v>
      </c>
      <c r="Q569" s="122" t="str">
        <f>IFERROR(IF(AND(H569&gt;=VLOOKUP(B569,受限情况!$G$3:$I$28,2,FALSE),H569&lt;=VLOOKUP(B569,受限情况!$G$3:$I$28,3,FALSE))=TRUE,"错误","正确"),"正确")</f>
        <v>正确</v>
      </c>
      <c r="R569" s="124" t="str">
        <f>IF(OR(IFERROR(AND(H569&gt;=VLOOKUP(L569,受限情况!$A$3:$C$28,2,FALSE),H569&lt;=VLOOKUP(L569,受限情况!$A$3:$C$28,3,FALSE)),0),IFERROR(AND(H569&gt;=VLOOKUP(M569,受限情况!$A$3:$C$28,2,FALSE),H569&lt;=VLOOKUP(M569,受限情况!$A$3:$C$28,3,FALSE)),0),IFERROR(AND(H569&gt;=VLOOKUP(N569,受限情况!$A$3:$C$28,2,FALSE),H569&lt;=VLOOKUP(N569,受限情况!$A$3:$C$28,3,FALSE)),0),IFERROR(AND(H569&gt;=VLOOKUP(O569,受限情况!$A$3:$C$28,2,FALSE),H569&lt;=VLOOKUP(O569,受限情况!$A$3:$C$28,3,FALSE)),0))=TRUE,"错误","正确")</f>
        <v>正确</v>
      </c>
      <c r="S569" s="123" t="str">
        <f>IF((IF(ISERROR(VLOOKUP(J569,注销!I:I,1,FALSE)),0,1)+IF(ISERROR(VLOOKUP(J569,注销!J:J,1,FALSE)),0,1))&gt;0,"注销","没有")</f>
        <v>没有</v>
      </c>
      <c r="T569" s="123" t="str">
        <f>IF((IF(ISERROR(VLOOKUP(J569,注销!I:I,1,FALSE)),0,1)+IF(ISERROR(VLOOKUP(J569,注销!J:J,1,FALSE)),0,1))&gt;0,"注销","没有")</f>
        <v>没有</v>
      </c>
      <c r="U569" s="10" t="str">
        <f>IF(IF(ISERROR(VLOOKUP(J569,J$1:J568,1,FALSE)),0,1)+IF(ISERROR(VLOOKUP(J569,K$1:K568,1,FALSE)),0,1),"已有","没有")</f>
        <v>没有</v>
      </c>
      <c r="W569" s="9"/>
      <c r="X569" s="9"/>
      <c r="Y569" s="9"/>
    </row>
    <row r="570" spans="1:25" s="7" customFormat="1">
      <c r="A570" s="126">
        <v>567</v>
      </c>
      <c r="B570" s="126" t="s">
        <v>483</v>
      </c>
      <c r="C570" s="56" t="s">
        <v>1342</v>
      </c>
      <c r="D570" s="42" t="s">
        <v>479</v>
      </c>
      <c r="E570" s="126">
        <v>14</v>
      </c>
      <c r="F570" s="68">
        <v>41747</v>
      </c>
      <c r="G570" s="21" t="s">
        <v>822</v>
      </c>
      <c r="H570" s="75">
        <v>41746</v>
      </c>
      <c r="I570" s="126" t="s">
        <v>497</v>
      </c>
      <c r="J570" s="137" t="str">
        <f t="shared" si="54"/>
        <v>海航北京首都-满洲里</v>
      </c>
      <c r="K570" s="124" t="str">
        <f t="shared" si="55"/>
        <v>海航满洲里-北京首都</v>
      </c>
      <c r="L570" s="167" t="str">
        <f t="shared" si="56"/>
        <v>北京首都</v>
      </c>
      <c r="M570" s="167" t="str">
        <f t="shared" si="57"/>
        <v>满洲里</v>
      </c>
      <c r="N570" s="167" t="str">
        <f t="shared" si="58"/>
        <v/>
      </c>
      <c r="O570" s="167" t="str">
        <f t="shared" si="59"/>
        <v/>
      </c>
      <c r="P570" s="167" t="str">
        <f>IF(ISERROR(OR(IFERROR(VLOOKUP(B570,受限情况!$G$3:$G$30,1,FALSE),0),IFERROR(VLOOKUP(L570,受限情况!$A$3:$A$28,1,FALSE),0),IFERROR(VLOOKUP(M570,受限情况!$A$3:$A$28,1,FALSE),0),IFERROR(VLOOKUP(N570,受限情况!$A$3:$A$28,1,FALSE),0),IFERROR(VLOOKUP(O570,受限情况!$A$3:$A$28,1,FALSE),0))),"受限","不限")</f>
        <v>受限</v>
      </c>
      <c r="Q570" s="122" t="str">
        <f>IFERROR(IF(AND(H570&gt;=VLOOKUP(B570,受限情况!$G$3:$I$28,2,FALSE),H570&lt;=VLOOKUP(B570,受限情况!$G$3:$I$28,3,FALSE))=TRUE,"错误","正确"),"正确")</f>
        <v>正确</v>
      </c>
      <c r="R570" s="124" t="str">
        <f>IF(OR(IFERROR(AND(H570&gt;=VLOOKUP(L570,受限情况!$A$3:$C$28,2,FALSE),H570&lt;=VLOOKUP(L570,受限情况!$A$3:$C$28,3,FALSE)),0),IFERROR(AND(H570&gt;=VLOOKUP(M570,受限情况!$A$3:$C$28,2,FALSE),H570&lt;=VLOOKUP(M570,受限情况!$A$3:$C$28,3,FALSE)),0),IFERROR(AND(H570&gt;=VLOOKUP(N570,受限情况!$A$3:$C$28,2,FALSE),H570&lt;=VLOOKUP(N570,受限情况!$A$3:$C$28,3,FALSE)),0),IFERROR(AND(H570&gt;=VLOOKUP(O570,受限情况!$A$3:$C$28,2,FALSE),H570&lt;=VLOOKUP(O570,受限情况!$A$3:$C$28,3,FALSE)),0))=TRUE,"错误","正确")</f>
        <v>正确</v>
      </c>
      <c r="S570" s="123" t="str">
        <f>IF((IF(ISERROR(VLOOKUP(J570,注销!I:I,1,FALSE)),0,1)+IF(ISERROR(VLOOKUP(J570,注销!J:J,1,FALSE)),0,1))&gt;0,"注销","没有")</f>
        <v>没有</v>
      </c>
      <c r="T570" s="123" t="str">
        <f>IF((IF(ISERROR(VLOOKUP(J570,注销!I:I,1,FALSE)),0,1)+IF(ISERROR(VLOOKUP(J570,注销!J:J,1,FALSE)),0,1))&gt;0,"注销","没有")</f>
        <v>没有</v>
      </c>
      <c r="U570" s="10" t="str">
        <f>IF(IF(ISERROR(VLOOKUP(J570,J$1:J569,1,FALSE)),0,1)+IF(ISERROR(VLOOKUP(J570,K$1:K569,1,FALSE)),0,1),"已有","没有")</f>
        <v>没有</v>
      </c>
      <c r="W570" s="9"/>
      <c r="X570" s="9"/>
      <c r="Y570" s="9"/>
    </row>
    <row r="571" spans="1:25" s="7" customFormat="1">
      <c r="A571" s="126">
        <v>568</v>
      </c>
      <c r="B571" s="126" t="s">
        <v>483</v>
      </c>
      <c r="C571" s="56" t="s">
        <v>1347</v>
      </c>
      <c r="D571" s="42" t="s">
        <v>479</v>
      </c>
      <c r="E571" s="126">
        <v>26</v>
      </c>
      <c r="F571" s="68">
        <v>41747</v>
      </c>
      <c r="G571" s="21" t="s">
        <v>823</v>
      </c>
      <c r="H571" s="75">
        <v>41746</v>
      </c>
      <c r="I571" s="126" t="s">
        <v>497</v>
      </c>
      <c r="J571" s="137" t="str">
        <f t="shared" si="54"/>
        <v>海航北京首都-包头</v>
      </c>
      <c r="K571" s="124" t="str">
        <f t="shared" si="55"/>
        <v>海航包头-北京首都</v>
      </c>
      <c r="L571" s="167" t="str">
        <f t="shared" si="56"/>
        <v>北京首都</v>
      </c>
      <c r="M571" s="167" t="str">
        <f t="shared" si="57"/>
        <v>包头</v>
      </c>
      <c r="N571" s="167" t="str">
        <f t="shared" si="58"/>
        <v/>
      </c>
      <c r="O571" s="167" t="str">
        <f t="shared" si="59"/>
        <v/>
      </c>
      <c r="P571" s="167" t="str">
        <f>IF(ISERROR(OR(IFERROR(VLOOKUP(B571,受限情况!$G$3:$G$30,1,FALSE),0),IFERROR(VLOOKUP(L571,受限情况!$A$3:$A$28,1,FALSE),0),IFERROR(VLOOKUP(M571,受限情况!$A$3:$A$28,1,FALSE),0),IFERROR(VLOOKUP(N571,受限情况!$A$3:$A$28,1,FALSE),0),IFERROR(VLOOKUP(O571,受限情况!$A$3:$A$28,1,FALSE),0))),"受限","不限")</f>
        <v>受限</v>
      </c>
      <c r="Q571" s="122" t="str">
        <f>IFERROR(IF(AND(H571&gt;=VLOOKUP(B571,受限情况!$G$3:$I$28,2,FALSE),H571&lt;=VLOOKUP(B571,受限情况!$G$3:$I$28,3,FALSE))=TRUE,"错误","正确"),"正确")</f>
        <v>正确</v>
      </c>
      <c r="R571" s="124" t="str">
        <f>IF(OR(IFERROR(AND(H571&gt;=VLOOKUP(L571,受限情况!$A$3:$C$28,2,FALSE),H571&lt;=VLOOKUP(L571,受限情况!$A$3:$C$28,3,FALSE)),0),IFERROR(AND(H571&gt;=VLOOKUP(M571,受限情况!$A$3:$C$28,2,FALSE),H571&lt;=VLOOKUP(M571,受限情况!$A$3:$C$28,3,FALSE)),0),IFERROR(AND(H571&gt;=VLOOKUP(N571,受限情况!$A$3:$C$28,2,FALSE),H571&lt;=VLOOKUP(N571,受限情况!$A$3:$C$28,3,FALSE)),0),IFERROR(AND(H571&gt;=VLOOKUP(O571,受限情况!$A$3:$C$28,2,FALSE),H571&lt;=VLOOKUP(O571,受限情况!$A$3:$C$28,3,FALSE)),0))=TRUE,"错误","正确")</f>
        <v>正确</v>
      </c>
      <c r="S571" s="123" t="str">
        <f>IF((IF(ISERROR(VLOOKUP(J571,注销!I:I,1,FALSE)),0,1)+IF(ISERROR(VLOOKUP(J571,注销!J:J,1,FALSE)),0,1))&gt;0,"注销","没有")</f>
        <v>没有</v>
      </c>
      <c r="T571" s="123" t="str">
        <f>IF((IF(ISERROR(VLOOKUP(J571,注销!I:I,1,FALSE)),0,1)+IF(ISERROR(VLOOKUP(J571,注销!J:J,1,FALSE)),0,1))&gt;0,"注销","没有")</f>
        <v>没有</v>
      </c>
      <c r="U571" s="10" t="str">
        <f>IF(IF(ISERROR(VLOOKUP(J571,J$1:J570,1,FALSE)),0,1)+IF(ISERROR(VLOOKUP(J571,K$1:K570,1,FALSE)),0,1),"已有","没有")</f>
        <v>没有</v>
      </c>
      <c r="W571" s="9"/>
      <c r="X571" s="9"/>
      <c r="Y571" s="9"/>
    </row>
    <row r="572" spans="1:25" s="7" customFormat="1">
      <c r="A572" s="126">
        <v>569</v>
      </c>
      <c r="B572" s="126" t="s">
        <v>486</v>
      </c>
      <c r="C572" s="56" t="s">
        <v>514</v>
      </c>
      <c r="D572" s="42" t="s">
        <v>479</v>
      </c>
      <c r="E572" s="126">
        <v>14</v>
      </c>
      <c r="F572" s="68">
        <v>41764</v>
      </c>
      <c r="G572" s="21" t="s">
        <v>823</v>
      </c>
      <c r="H572" s="75">
        <v>41761</v>
      </c>
      <c r="I572" s="126"/>
      <c r="J572" s="137" t="str">
        <f t="shared" si="54"/>
        <v>中联航石家庄-鄂尔多斯</v>
      </c>
      <c r="K572" s="124" t="str">
        <f t="shared" si="55"/>
        <v>中联航鄂尔多斯-石家庄</v>
      </c>
      <c r="L572" s="167" t="str">
        <f t="shared" si="56"/>
        <v>石家庄</v>
      </c>
      <c r="M572" s="167" t="str">
        <f t="shared" si="57"/>
        <v>鄂尔多斯</v>
      </c>
      <c r="N572" s="167" t="str">
        <f t="shared" si="58"/>
        <v/>
      </c>
      <c r="O572" s="167" t="str">
        <f t="shared" si="59"/>
        <v/>
      </c>
      <c r="P572" s="167" t="str">
        <f>IF(ISERROR(OR(IFERROR(VLOOKUP(B572,受限情况!$G$3:$G$30,1,FALSE),0),IFERROR(VLOOKUP(L572,受限情况!$A$3:$A$28,1,FALSE),0),IFERROR(VLOOKUP(M572,受限情况!$A$3:$A$28,1,FALSE),0),IFERROR(VLOOKUP(N572,受限情况!$A$3:$A$28,1,FALSE),0),IFERROR(VLOOKUP(O572,受限情况!$A$3:$A$28,1,FALSE),0))),"受限","不限")</f>
        <v>不限</v>
      </c>
      <c r="Q572" s="122" t="str">
        <f>IFERROR(IF(AND(H572&gt;=VLOOKUP(B572,受限情况!$G$3:$I$28,2,FALSE),H572&lt;=VLOOKUP(B572,受限情况!$G$3:$I$28,3,FALSE))=TRUE,"错误","正确"),"正确")</f>
        <v>正确</v>
      </c>
      <c r="R572" s="124" t="str">
        <f>IF(OR(IFERROR(AND(H572&gt;=VLOOKUP(L572,受限情况!$A$3:$C$28,2,FALSE),H572&lt;=VLOOKUP(L572,受限情况!$A$3:$C$28,3,FALSE)),0),IFERROR(AND(H572&gt;=VLOOKUP(M572,受限情况!$A$3:$C$28,2,FALSE),H572&lt;=VLOOKUP(M572,受限情况!$A$3:$C$28,3,FALSE)),0),IFERROR(AND(H572&gt;=VLOOKUP(N572,受限情况!$A$3:$C$28,2,FALSE),H572&lt;=VLOOKUP(N572,受限情况!$A$3:$C$28,3,FALSE)),0),IFERROR(AND(H572&gt;=VLOOKUP(O572,受限情况!$A$3:$C$28,2,FALSE),H572&lt;=VLOOKUP(O572,受限情况!$A$3:$C$28,3,FALSE)),0))=TRUE,"错误","正确")</f>
        <v>正确</v>
      </c>
      <c r="S572" s="123" t="str">
        <f>IF((IF(ISERROR(VLOOKUP(J572,注销!I:I,1,FALSE)),0,1)+IF(ISERROR(VLOOKUP(J572,注销!J:J,1,FALSE)),0,1))&gt;0,"注销","没有")</f>
        <v>注销</v>
      </c>
      <c r="T572" s="123" t="str">
        <f>IF((IF(ISERROR(VLOOKUP(J572,注销!I:I,1,FALSE)),0,1)+IF(ISERROR(VLOOKUP(J572,注销!J:J,1,FALSE)),0,1))&gt;0,"注销","没有")</f>
        <v>注销</v>
      </c>
      <c r="U572" s="10" t="str">
        <f>IF(IF(ISERROR(VLOOKUP(J572,J$1:J571,1,FALSE)),0,1)+IF(ISERROR(VLOOKUP(J572,K$1:K571,1,FALSE)),0,1),"已有","没有")</f>
        <v>没有</v>
      </c>
      <c r="W572" s="9"/>
      <c r="X572" s="9"/>
      <c r="Y572" s="9"/>
    </row>
    <row r="573" spans="1:25" s="7" customFormat="1">
      <c r="A573" s="126">
        <v>570</v>
      </c>
      <c r="B573" s="126" t="s">
        <v>483</v>
      </c>
      <c r="C573" s="56" t="s">
        <v>1348</v>
      </c>
      <c r="D573" s="42" t="s">
        <v>479</v>
      </c>
      <c r="E573" s="126">
        <v>14</v>
      </c>
      <c r="F573" s="68">
        <v>41747</v>
      </c>
      <c r="G573" s="21" t="s">
        <v>824</v>
      </c>
      <c r="H573" s="75">
        <v>41746</v>
      </c>
      <c r="I573" s="126" t="s">
        <v>497</v>
      </c>
      <c r="J573" s="137" t="str">
        <f t="shared" si="54"/>
        <v>海航北京首都-乌海</v>
      </c>
      <c r="K573" s="124" t="str">
        <f t="shared" si="55"/>
        <v>海航乌海-北京首都</v>
      </c>
      <c r="L573" s="167" t="str">
        <f t="shared" si="56"/>
        <v>北京首都</v>
      </c>
      <c r="M573" s="167" t="str">
        <f t="shared" si="57"/>
        <v>乌海</v>
      </c>
      <c r="N573" s="167" t="str">
        <f t="shared" si="58"/>
        <v/>
      </c>
      <c r="O573" s="167" t="str">
        <f t="shared" si="59"/>
        <v/>
      </c>
      <c r="P573" s="167" t="str">
        <f>IF(ISERROR(OR(IFERROR(VLOOKUP(B573,受限情况!$G$3:$G$30,1,FALSE),0),IFERROR(VLOOKUP(L573,受限情况!$A$3:$A$28,1,FALSE),0),IFERROR(VLOOKUP(M573,受限情况!$A$3:$A$28,1,FALSE),0),IFERROR(VLOOKUP(N573,受限情况!$A$3:$A$28,1,FALSE),0),IFERROR(VLOOKUP(O573,受限情况!$A$3:$A$28,1,FALSE),0))),"受限","不限")</f>
        <v>受限</v>
      </c>
      <c r="Q573" s="122" t="str">
        <f>IFERROR(IF(AND(H573&gt;=VLOOKUP(B573,受限情况!$G$3:$I$28,2,FALSE),H573&lt;=VLOOKUP(B573,受限情况!$G$3:$I$28,3,FALSE))=TRUE,"错误","正确"),"正确")</f>
        <v>正确</v>
      </c>
      <c r="R573" s="124" t="str">
        <f>IF(OR(IFERROR(AND(H573&gt;=VLOOKUP(L573,受限情况!$A$3:$C$28,2,FALSE),H573&lt;=VLOOKUP(L573,受限情况!$A$3:$C$28,3,FALSE)),0),IFERROR(AND(H573&gt;=VLOOKUP(M573,受限情况!$A$3:$C$28,2,FALSE),H573&lt;=VLOOKUP(M573,受限情况!$A$3:$C$28,3,FALSE)),0),IFERROR(AND(H573&gt;=VLOOKUP(N573,受限情况!$A$3:$C$28,2,FALSE),H573&lt;=VLOOKUP(N573,受限情况!$A$3:$C$28,3,FALSE)),0),IFERROR(AND(H573&gt;=VLOOKUP(O573,受限情况!$A$3:$C$28,2,FALSE),H573&lt;=VLOOKUP(O573,受限情况!$A$3:$C$28,3,FALSE)),0))=TRUE,"错误","正确")</f>
        <v>正确</v>
      </c>
      <c r="S573" s="123" t="str">
        <f>IF((IF(ISERROR(VLOOKUP(J573,注销!I:I,1,FALSE)),0,1)+IF(ISERROR(VLOOKUP(J573,注销!J:J,1,FALSE)),0,1))&gt;0,"注销","没有")</f>
        <v>没有</v>
      </c>
      <c r="T573" s="123" t="str">
        <f>IF((IF(ISERROR(VLOOKUP(J573,注销!I:I,1,FALSE)),0,1)+IF(ISERROR(VLOOKUP(J573,注销!J:J,1,FALSE)),0,1))&gt;0,"注销","没有")</f>
        <v>没有</v>
      </c>
      <c r="U573" s="10" t="str">
        <f>IF(IF(ISERROR(VLOOKUP(J573,J$1:J572,1,FALSE)),0,1)+IF(ISERROR(VLOOKUP(J573,K$1:K572,1,FALSE)),0,1),"已有","没有")</f>
        <v>已有</v>
      </c>
      <c r="W573" s="9"/>
      <c r="X573" s="9"/>
      <c r="Y573" s="9"/>
    </row>
    <row r="574" spans="1:25" s="7" customFormat="1">
      <c r="A574" s="126">
        <v>571</v>
      </c>
      <c r="B574" s="22" t="s">
        <v>1329</v>
      </c>
      <c r="C574" s="63" t="s">
        <v>90</v>
      </c>
      <c r="D574" s="49"/>
      <c r="E574" s="22">
        <v>14</v>
      </c>
      <c r="F574" s="76">
        <v>41788</v>
      </c>
      <c r="G574" s="22" t="s">
        <v>824</v>
      </c>
      <c r="H574" s="75">
        <v>41766</v>
      </c>
      <c r="I574" s="126"/>
      <c r="J574" s="137" t="str">
        <f t="shared" si="54"/>
        <v>河北石家庄-重庆-南宁</v>
      </c>
      <c r="K574" s="124" t="str">
        <f t="shared" si="55"/>
        <v>河北南宁-重庆-石家庄</v>
      </c>
      <c r="L574" s="167" t="str">
        <f t="shared" si="56"/>
        <v>石家庄</v>
      </c>
      <c r="M574" s="167" t="str">
        <f t="shared" si="57"/>
        <v>重庆</v>
      </c>
      <c r="N574" s="167" t="str">
        <f t="shared" si="58"/>
        <v>南宁</v>
      </c>
      <c r="O574" s="167" t="str">
        <f t="shared" si="59"/>
        <v/>
      </c>
      <c r="P574" s="167" t="str">
        <f>IF(ISERROR(OR(IFERROR(VLOOKUP(B574,受限情况!$G$3:$G$30,1,FALSE),0),IFERROR(VLOOKUP(L574,受限情况!$A$3:$A$28,1,FALSE),0),IFERROR(VLOOKUP(M574,受限情况!$A$3:$A$28,1,FALSE),0),IFERROR(VLOOKUP(N574,受限情况!$A$3:$A$28,1,FALSE),0),IFERROR(VLOOKUP(O574,受限情况!$A$3:$A$28,1,FALSE),0))),"受限","不限")</f>
        <v>不限</v>
      </c>
      <c r="Q574" s="122" t="str">
        <f>IFERROR(IF(AND(H574&gt;=VLOOKUP(B574,受限情况!$G$3:$I$28,2,FALSE),H574&lt;=VLOOKUP(B574,受限情况!$G$3:$I$28,3,FALSE))=TRUE,"错误","正确"),"正确")</f>
        <v>正确</v>
      </c>
      <c r="R574" s="124" t="str">
        <f>IF(OR(IFERROR(AND(H574&gt;=VLOOKUP(L574,受限情况!$A$3:$C$28,2,FALSE),H574&lt;=VLOOKUP(L574,受限情况!$A$3:$C$28,3,FALSE)),0),IFERROR(AND(H574&gt;=VLOOKUP(M574,受限情况!$A$3:$C$28,2,FALSE),H574&lt;=VLOOKUP(M574,受限情况!$A$3:$C$28,3,FALSE)),0),IFERROR(AND(H574&gt;=VLOOKUP(N574,受限情况!$A$3:$C$28,2,FALSE),H574&lt;=VLOOKUP(N574,受限情况!$A$3:$C$28,3,FALSE)),0),IFERROR(AND(H574&gt;=VLOOKUP(O574,受限情况!$A$3:$C$28,2,FALSE),H574&lt;=VLOOKUP(O574,受限情况!$A$3:$C$28,3,FALSE)),0))=TRUE,"错误","正确")</f>
        <v>正确</v>
      </c>
      <c r="S574" s="123" t="str">
        <f>IF((IF(ISERROR(VLOOKUP(J574,注销!I:I,1,FALSE)),0,1)+IF(ISERROR(VLOOKUP(J574,注销!J:J,1,FALSE)),0,1))&gt;0,"注销","没有")</f>
        <v>没有</v>
      </c>
      <c r="T574" s="123" t="str">
        <f>IF((IF(ISERROR(VLOOKUP(J574,注销!I:I,1,FALSE)),0,1)+IF(ISERROR(VLOOKUP(J574,注销!J:J,1,FALSE)),0,1))&gt;0,"注销","没有")</f>
        <v>没有</v>
      </c>
      <c r="U574" s="10" t="str">
        <f>IF(IF(ISERROR(VLOOKUP(J574,J$1:J573,1,FALSE)),0,1)+IF(ISERROR(VLOOKUP(J574,K$1:K573,1,FALSE)),0,1),"已有","没有")</f>
        <v>已有</v>
      </c>
      <c r="W574" s="9"/>
      <c r="X574" s="9"/>
      <c r="Y574" s="9"/>
    </row>
    <row r="575" spans="1:25" s="7" customFormat="1">
      <c r="A575" s="126">
        <v>572</v>
      </c>
      <c r="B575" s="22" t="s">
        <v>91</v>
      </c>
      <c r="C575" s="63" t="s">
        <v>92</v>
      </c>
      <c r="D575" s="49"/>
      <c r="E575" s="22">
        <v>14</v>
      </c>
      <c r="F575" s="76">
        <v>41769</v>
      </c>
      <c r="G575" s="22" t="s">
        <v>825</v>
      </c>
      <c r="H575" s="75">
        <v>41768</v>
      </c>
      <c r="I575" s="126"/>
      <c r="J575" s="137" t="str">
        <f t="shared" si="54"/>
        <v>东航太原-福州</v>
      </c>
      <c r="K575" s="124" t="str">
        <f t="shared" si="55"/>
        <v>东航福州-太原</v>
      </c>
      <c r="L575" s="167" t="str">
        <f t="shared" si="56"/>
        <v>太原</v>
      </c>
      <c r="M575" s="167" t="str">
        <f t="shared" si="57"/>
        <v>福州</v>
      </c>
      <c r="N575" s="167" t="str">
        <f t="shared" si="58"/>
        <v/>
      </c>
      <c r="O575" s="167" t="str">
        <f t="shared" si="59"/>
        <v/>
      </c>
      <c r="P575" s="167" t="str">
        <f>IF(ISERROR(OR(IFERROR(VLOOKUP(B575,受限情况!$G$3:$G$30,1,FALSE),0),IFERROR(VLOOKUP(L575,受限情况!$A$3:$A$28,1,FALSE),0),IFERROR(VLOOKUP(M575,受限情况!$A$3:$A$28,1,FALSE),0),IFERROR(VLOOKUP(N575,受限情况!$A$3:$A$28,1,FALSE),0),IFERROR(VLOOKUP(O575,受限情况!$A$3:$A$28,1,FALSE),0))),"受限","不限")</f>
        <v>不限</v>
      </c>
      <c r="Q575" s="122" t="str">
        <f>IFERROR(IF(AND(H575&gt;=VLOOKUP(B575,受限情况!$G$3:$I$28,2,FALSE),H575&lt;=VLOOKUP(B575,受限情况!$G$3:$I$28,3,FALSE))=TRUE,"错误","正确"),"正确")</f>
        <v>正确</v>
      </c>
      <c r="R575" s="124" t="str">
        <f>IF(OR(IFERROR(AND(H575&gt;=VLOOKUP(L575,受限情况!$A$3:$C$28,2,FALSE),H575&lt;=VLOOKUP(L575,受限情况!$A$3:$C$28,3,FALSE)),0),IFERROR(AND(H575&gt;=VLOOKUP(M575,受限情况!$A$3:$C$28,2,FALSE),H575&lt;=VLOOKUP(M575,受限情况!$A$3:$C$28,3,FALSE)),0),IFERROR(AND(H575&gt;=VLOOKUP(N575,受限情况!$A$3:$C$28,2,FALSE),H575&lt;=VLOOKUP(N575,受限情况!$A$3:$C$28,3,FALSE)),0),IFERROR(AND(H575&gt;=VLOOKUP(O575,受限情况!$A$3:$C$28,2,FALSE),H575&lt;=VLOOKUP(O575,受限情况!$A$3:$C$28,3,FALSE)),0))=TRUE,"错误","正确")</f>
        <v>正确</v>
      </c>
      <c r="S575" s="123" t="str">
        <f>IF((IF(ISERROR(VLOOKUP(J575,注销!I:I,1,FALSE)),0,1)+IF(ISERROR(VLOOKUP(J575,注销!J:J,1,FALSE)),0,1))&gt;0,"注销","没有")</f>
        <v>注销</v>
      </c>
      <c r="T575" s="123" t="str">
        <f>IF((IF(ISERROR(VLOOKUP(J575,注销!I:I,1,FALSE)),0,1)+IF(ISERROR(VLOOKUP(J575,注销!J:J,1,FALSE)),0,1))&gt;0,"注销","没有")</f>
        <v>注销</v>
      </c>
      <c r="U575" s="10" t="str">
        <f>IF(IF(ISERROR(VLOOKUP(J575,J$1:J574,1,FALSE)),0,1)+IF(ISERROR(VLOOKUP(J575,K$1:K574,1,FALSE)),0,1),"已有","没有")</f>
        <v>已有</v>
      </c>
      <c r="W575" s="9"/>
      <c r="X575" s="9"/>
      <c r="Y575" s="9"/>
    </row>
    <row r="576" spans="1:25" s="7" customFormat="1">
      <c r="A576" s="126">
        <v>573</v>
      </c>
      <c r="B576" s="22" t="s">
        <v>93</v>
      </c>
      <c r="C576" s="63" t="s">
        <v>1338</v>
      </c>
      <c r="D576" s="49"/>
      <c r="E576" s="22">
        <v>14</v>
      </c>
      <c r="F576" s="76">
        <v>41805</v>
      </c>
      <c r="G576" s="22" t="s">
        <v>826</v>
      </c>
      <c r="H576" s="75">
        <v>41766</v>
      </c>
      <c r="I576" s="126"/>
      <c r="J576" s="137" t="str">
        <f t="shared" si="54"/>
        <v>厦航北京首都-海拉尔</v>
      </c>
      <c r="K576" s="124" t="str">
        <f t="shared" si="55"/>
        <v>厦航海拉尔-北京首都</v>
      </c>
      <c r="L576" s="167" t="str">
        <f t="shared" si="56"/>
        <v>北京首都</v>
      </c>
      <c r="M576" s="167" t="str">
        <f t="shared" si="57"/>
        <v>海拉尔</v>
      </c>
      <c r="N576" s="167" t="str">
        <f t="shared" si="58"/>
        <v/>
      </c>
      <c r="O576" s="167" t="str">
        <f t="shared" si="59"/>
        <v/>
      </c>
      <c r="P576" s="167" t="str">
        <f>IF(ISERROR(OR(IFERROR(VLOOKUP(B576,受限情况!$G$3:$G$30,1,FALSE),0),IFERROR(VLOOKUP(L576,受限情况!$A$3:$A$28,1,FALSE),0),IFERROR(VLOOKUP(M576,受限情况!$A$3:$A$28,1,FALSE),0),IFERROR(VLOOKUP(N576,受限情况!$A$3:$A$28,1,FALSE),0),IFERROR(VLOOKUP(O576,受限情况!$A$3:$A$28,1,FALSE),0))),"受限","不限")</f>
        <v>受限</v>
      </c>
      <c r="Q576" s="122" t="str">
        <f>IFERROR(IF(AND(H576&gt;=VLOOKUP(B576,受限情况!$G$3:$I$28,2,FALSE),H576&lt;=VLOOKUP(B576,受限情况!$G$3:$I$28,3,FALSE))=TRUE,"错误","正确"),"正确")</f>
        <v>正确</v>
      </c>
      <c r="R576" s="124" t="str">
        <f>IF(OR(IFERROR(AND(H576&gt;=VLOOKUP(L576,受限情况!$A$3:$C$28,2,FALSE),H576&lt;=VLOOKUP(L576,受限情况!$A$3:$C$28,3,FALSE)),0),IFERROR(AND(H576&gt;=VLOOKUP(M576,受限情况!$A$3:$C$28,2,FALSE),H576&lt;=VLOOKUP(M576,受限情况!$A$3:$C$28,3,FALSE)),0),IFERROR(AND(H576&gt;=VLOOKUP(N576,受限情况!$A$3:$C$28,2,FALSE),H576&lt;=VLOOKUP(N576,受限情况!$A$3:$C$28,3,FALSE)),0),IFERROR(AND(H576&gt;=VLOOKUP(O576,受限情况!$A$3:$C$28,2,FALSE),H576&lt;=VLOOKUP(O576,受限情况!$A$3:$C$28,3,FALSE)),0))=TRUE,"错误","正确")</f>
        <v>正确</v>
      </c>
      <c r="S576" s="123" t="str">
        <f>IF((IF(ISERROR(VLOOKUP(J576,注销!I:I,1,FALSE)),0,1)+IF(ISERROR(VLOOKUP(J576,注销!J:J,1,FALSE)),0,1))&gt;0,"注销","没有")</f>
        <v>没有</v>
      </c>
      <c r="T576" s="123" t="str">
        <f>IF((IF(ISERROR(VLOOKUP(J576,注销!I:I,1,FALSE)),0,1)+IF(ISERROR(VLOOKUP(J576,注销!J:J,1,FALSE)),0,1))&gt;0,"注销","没有")</f>
        <v>没有</v>
      </c>
      <c r="U576" s="10" t="str">
        <f>IF(IF(ISERROR(VLOOKUP(J576,J$1:J575,1,FALSE)),0,1)+IF(ISERROR(VLOOKUP(J576,K$1:K575,1,FALSE)),0,1),"已有","没有")</f>
        <v>没有</v>
      </c>
      <c r="W576" s="9"/>
      <c r="X576" s="9"/>
      <c r="Y576" s="9"/>
    </row>
    <row r="577" spans="1:25" s="7" customFormat="1">
      <c r="A577" s="126">
        <v>574</v>
      </c>
      <c r="B577" s="22" t="s">
        <v>1327</v>
      </c>
      <c r="C577" s="63" t="s">
        <v>94</v>
      </c>
      <c r="D577" s="49"/>
      <c r="E577" s="22">
        <v>6</v>
      </c>
      <c r="F577" s="76">
        <v>41795</v>
      </c>
      <c r="G577" s="22" t="s">
        <v>827</v>
      </c>
      <c r="H577" s="75">
        <v>41773</v>
      </c>
      <c r="I577" s="126"/>
      <c r="J577" s="137" t="str">
        <f t="shared" si="54"/>
        <v>奥凯天津-长沙-湛江</v>
      </c>
      <c r="K577" s="124" t="str">
        <f t="shared" si="55"/>
        <v>奥凯湛江-长沙-天津</v>
      </c>
      <c r="L577" s="167" t="str">
        <f t="shared" si="56"/>
        <v>天津</v>
      </c>
      <c r="M577" s="167" t="str">
        <f t="shared" si="57"/>
        <v>长沙</v>
      </c>
      <c r="N577" s="167" t="str">
        <f t="shared" si="58"/>
        <v>湛江</v>
      </c>
      <c r="O577" s="167" t="str">
        <f t="shared" si="59"/>
        <v/>
      </c>
      <c r="P577" s="167" t="str">
        <f>IF(ISERROR(OR(IFERROR(VLOOKUP(B577,受限情况!$G$3:$G$30,1,FALSE),0),IFERROR(VLOOKUP(L577,受限情况!$A$3:$A$28,1,FALSE),0),IFERROR(VLOOKUP(M577,受限情况!$A$3:$A$28,1,FALSE),0),IFERROR(VLOOKUP(N577,受限情况!$A$3:$A$28,1,FALSE),0),IFERROR(VLOOKUP(O577,受限情况!$A$3:$A$28,1,FALSE),0))),"受限","不限")</f>
        <v>不限</v>
      </c>
      <c r="Q577" s="122" t="str">
        <f>IFERROR(IF(AND(H577&gt;=VLOOKUP(B577,受限情况!$G$3:$I$28,2,FALSE),H577&lt;=VLOOKUP(B577,受限情况!$G$3:$I$28,3,FALSE))=TRUE,"错误","正确"),"正确")</f>
        <v>正确</v>
      </c>
      <c r="R577" s="124" t="str">
        <f>IF(OR(IFERROR(AND(H577&gt;=VLOOKUP(L577,受限情况!$A$3:$C$28,2,FALSE),H577&lt;=VLOOKUP(L577,受限情况!$A$3:$C$28,3,FALSE)),0),IFERROR(AND(H577&gt;=VLOOKUP(M577,受限情况!$A$3:$C$28,2,FALSE),H577&lt;=VLOOKUP(M577,受限情况!$A$3:$C$28,3,FALSE)),0),IFERROR(AND(H577&gt;=VLOOKUP(N577,受限情况!$A$3:$C$28,2,FALSE),H577&lt;=VLOOKUP(N577,受限情况!$A$3:$C$28,3,FALSE)),0),IFERROR(AND(H577&gt;=VLOOKUP(O577,受限情况!$A$3:$C$28,2,FALSE),H577&lt;=VLOOKUP(O577,受限情况!$A$3:$C$28,3,FALSE)),0))=TRUE,"错误","正确")</f>
        <v>正确</v>
      </c>
      <c r="S577" s="123" t="str">
        <f>IF((IF(ISERROR(VLOOKUP(J577,注销!I:I,1,FALSE)),0,1)+IF(ISERROR(VLOOKUP(J577,注销!J:J,1,FALSE)),0,1))&gt;0,"注销","没有")</f>
        <v>没有</v>
      </c>
      <c r="T577" s="123" t="str">
        <f>IF((IF(ISERROR(VLOOKUP(J577,注销!I:I,1,FALSE)),0,1)+IF(ISERROR(VLOOKUP(J577,注销!J:J,1,FALSE)),0,1))&gt;0,"注销","没有")</f>
        <v>没有</v>
      </c>
      <c r="U577" s="10" t="str">
        <f>IF(IF(ISERROR(VLOOKUP(J577,J$1:J576,1,FALSE)),0,1)+IF(ISERROR(VLOOKUP(J577,K$1:K576,1,FALSE)),0,1),"已有","没有")</f>
        <v>没有</v>
      </c>
      <c r="W577" s="9"/>
      <c r="X577" s="9"/>
      <c r="Y577" s="9"/>
    </row>
    <row r="578" spans="1:25" s="7" customFormat="1">
      <c r="A578" s="126">
        <v>575</v>
      </c>
      <c r="B578" s="126" t="s">
        <v>1333</v>
      </c>
      <c r="C578" s="56" t="s">
        <v>1342</v>
      </c>
      <c r="D578" s="42" t="s">
        <v>107</v>
      </c>
      <c r="E578" s="126">
        <v>6</v>
      </c>
      <c r="F578" s="68">
        <v>41786</v>
      </c>
      <c r="G578" s="126" t="s">
        <v>828</v>
      </c>
      <c r="H578" s="68">
        <v>41782</v>
      </c>
      <c r="I578" s="126"/>
      <c r="J578" s="137" t="str">
        <f t="shared" si="54"/>
        <v>首都北京首都-满洲里</v>
      </c>
      <c r="K578" s="124" t="str">
        <f t="shared" si="55"/>
        <v>首都满洲里-北京首都</v>
      </c>
      <c r="L578" s="167" t="str">
        <f t="shared" si="56"/>
        <v>北京首都</v>
      </c>
      <c r="M578" s="167" t="str">
        <f t="shared" si="57"/>
        <v>满洲里</v>
      </c>
      <c r="N578" s="167" t="str">
        <f t="shared" si="58"/>
        <v/>
      </c>
      <c r="O578" s="167" t="str">
        <f t="shared" si="59"/>
        <v/>
      </c>
      <c r="P578" s="167" t="str">
        <f>IF(ISERROR(OR(IFERROR(VLOOKUP(B578,受限情况!$G$3:$G$30,1,FALSE),0),IFERROR(VLOOKUP(L578,受限情况!$A$3:$A$28,1,FALSE),0),IFERROR(VLOOKUP(M578,受限情况!$A$3:$A$28,1,FALSE),0),IFERROR(VLOOKUP(N578,受限情况!$A$3:$A$28,1,FALSE),0),IFERROR(VLOOKUP(O578,受限情况!$A$3:$A$28,1,FALSE),0))),"受限","不限")</f>
        <v>受限</v>
      </c>
      <c r="Q578" s="122" t="str">
        <f>IFERROR(IF(AND(H578&gt;=VLOOKUP(B578,受限情况!$G$3:$I$28,2,FALSE),H578&lt;=VLOOKUP(B578,受限情况!$G$3:$I$28,3,FALSE))=TRUE,"错误","正确"),"正确")</f>
        <v>正确</v>
      </c>
      <c r="R578" s="124" t="str">
        <f>IF(OR(IFERROR(AND(H578&gt;=VLOOKUP(L578,受限情况!$A$3:$C$28,2,FALSE),H578&lt;=VLOOKUP(L578,受限情况!$A$3:$C$28,3,FALSE)),0),IFERROR(AND(H578&gt;=VLOOKUP(M578,受限情况!$A$3:$C$28,2,FALSE),H578&lt;=VLOOKUP(M578,受限情况!$A$3:$C$28,3,FALSE)),0),IFERROR(AND(H578&gt;=VLOOKUP(N578,受限情况!$A$3:$C$28,2,FALSE),H578&lt;=VLOOKUP(N578,受限情况!$A$3:$C$28,3,FALSE)),0),IFERROR(AND(H578&gt;=VLOOKUP(O578,受限情况!$A$3:$C$28,2,FALSE),H578&lt;=VLOOKUP(O578,受限情况!$A$3:$C$28,3,FALSE)),0))=TRUE,"错误","正确")</f>
        <v>正确</v>
      </c>
      <c r="S578" s="123" t="str">
        <f>IF((IF(ISERROR(VLOOKUP(J578,注销!I:I,1,FALSE)),0,1)+IF(ISERROR(VLOOKUP(J578,注销!J:J,1,FALSE)),0,1))&gt;0,"注销","没有")</f>
        <v>没有</v>
      </c>
      <c r="T578" s="123" t="str">
        <f>IF((IF(ISERROR(VLOOKUP(J578,注销!I:I,1,FALSE)),0,1)+IF(ISERROR(VLOOKUP(J578,注销!J:J,1,FALSE)),0,1))&gt;0,"注销","没有")</f>
        <v>没有</v>
      </c>
      <c r="U578" s="10" t="str">
        <f>IF(IF(ISERROR(VLOOKUP(J578,J$1:J577,1,FALSE)),0,1)+IF(ISERROR(VLOOKUP(J578,K$1:K577,1,FALSE)),0,1),"已有","没有")</f>
        <v>没有</v>
      </c>
      <c r="W578" s="9"/>
      <c r="X578" s="9"/>
      <c r="Y578" s="9"/>
    </row>
    <row r="579" spans="1:25" s="7" customFormat="1">
      <c r="A579" s="126">
        <v>576</v>
      </c>
      <c r="B579" s="126" t="s">
        <v>1329</v>
      </c>
      <c r="C579" s="56" t="s">
        <v>95</v>
      </c>
      <c r="D579" s="42" t="s">
        <v>107</v>
      </c>
      <c r="E579" s="126">
        <v>14</v>
      </c>
      <c r="F579" s="68">
        <v>41810</v>
      </c>
      <c r="G579" s="126" t="s">
        <v>829</v>
      </c>
      <c r="H579" s="68">
        <v>41810</v>
      </c>
      <c r="I579" s="126"/>
      <c r="J579" s="137" t="str">
        <f t="shared" si="54"/>
        <v>河北石家庄-兰州</v>
      </c>
      <c r="K579" s="124" t="str">
        <f t="shared" si="55"/>
        <v>河北兰州-石家庄</v>
      </c>
      <c r="L579" s="167" t="str">
        <f t="shared" si="56"/>
        <v>石家庄</v>
      </c>
      <c r="M579" s="167" t="str">
        <f t="shared" si="57"/>
        <v>兰州</v>
      </c>
      <c r="N579" s="167" t="str">
        <f t="shared" si="58"/>
        <v/>
      </c>
      <c r="O579" s="167" t="str">
        <f t="shared" si="59"/>
        <v/>
      </c>
      <c r="P579" s="167" t="str">
        <f>IF(ISERROR(OR(IFERROR(VLOOKUP(B579,受限情况!$G$3:$G$30,1,FALSE),0),IFERROR(VLOOKUP(L579,受限情况!$A$3:$A$28,1,FALSE),0),IFERROR(VLOOKUP(M579,受限情况!$A$3:$A$28,1,FALSE),0),IFERROR(VLOOKUP(N579,受限情况!$A$3:$A$28,1,FALSE),0),IFERROR(VLOOKUP(O579,受限情况!$A$3:$A$28,1,FALSE),0))),"受限","不限")</f>
        <v>不限</v>
      </c>
      <c r="Q579" s="122" t="str">
        <f>IFERROR(IF(AND(H579&gt;=VLOOKUP(B579,受限情况!$G$3:$I$28,2,FALSE),H579&lt;=VLOOKUP(B579,受限情况!$G$3:$I$28,3,FALSE))=TRUE,"错误","正确"),"正确")</f>
        <v>正确</v>
      </c>
      <c r="R579" s="124" t="str">
        <f>IF(OR(IFERROR(AND(H579&gt;=VLOOKUP(L579,受限情况!$A$3:$C$28,2,FALSE),H579&lt;=VLOOKUP(L579,受限情况!$A$3:$C$28,3,FALSE)),0),IFERROR(AND(H579&gt;=VLOOKUP(M579,受限情况!$A$3:$C$28,2,FALSE),H579&lt;=VLOOKUP(M579,受限情况!$A$3:$C$28,3,FALSE)),0),IFERROR(AND(H579&gt;=VLOOKUP(N579,受限情况!$A$3:$C$28,2,FALSE),H579&lt;=VLOOKUP(N579,受限情况!$A$3:$C$28,3,FALSE)),0),IFERROR(AND(H579&gt;=VLOOKUP(O579,受限情况!$A$3:$C$28,2,FALSE),H579&lt;=VLOOKUP(O579,受限情况!$A$3:$C$28,3,FALSE)),0))=TRUE,"错误","正确")</f>
        <v>正确</v>
      </c>
      <c r="S579" s="123" t="str">
        <f>IF((IF(ISERROR(VLOOKUP(J579,注销!I:I,1,FALSE)),0,1)+IF(ISERROR(VLOOKUP(J579,注销!J:J,1,FALSE)),0,1))&gt;0,"注销","没有")</f>
        <v>注销</v>
      </c>
      <c r="T579" s="123" t="str">
        <f>IF((IF(ISERROR(VLOOKUP(J579,注销!I:I,1,FALSE)),0,1)+IF(ISERROR(VLOOKUP(J579,注销!J:J,1,FALSE)),0,1))&gt;0,"注销","没有")</f>
        <v>注销</v>
      </c>
      <c r="U579" s="10" t="str">
        <f>IF(IF(ISERROR(VLOOKUP(J579,J$1:J578,1,FALSE)),0,1)+IF(ISERROR(VLOOKUP(J579,K$1:K578,1,FALSE)),0,1),"已有","没有")</f>
        <v>没有</v>
      </c>
      <c r="W579" s="9"/>
      <c r="X579" s="9"/>
      <c r="Y579" s="9"/>
    </row>
    <row r="580" spans="1:25" s="7" customFormat="1">
      <c r="A580" s="126">
        <v>577</v>
      </c>
      <c r="B580" s="126" t="s">
        <v>1329</v>
      </c>
      <c r="C580" s="56" t="s">
        <v>96</v>
      </c>
      <c r="D580" s="42" t="s">
        <v>107</v>
      </c>
      <c r="E580" s="126">
        <v>14</v>
      </c>
      <c r="F580" s="68">
        <v>41810</v>
      </c>
      <c r="G580" s="126" t="s">
        <v>829</v>
      </c>
      <c r="H580" s="68">
        <v>41810</v>
      </c>
      <c r="I580" s="126"/>
      <c r="J580" s="137" t="str">
        <f t="shared" ref="J580:J643" si="60">B580&amp;C580</f>
        <v>河北石家庄-西安-贵阳</v>
      </c>
      <c r="K580" s="124" t="str">
        <f t="shared" ref="K580:K643" si="61">B580&amp;O580&amp;IF(O580="",,"-")&amp;N580&amp;IF(N580="",,"-")&amp;M580&amp;IF(M580="",,"-")&amp;L580</f>
        <v>河北贵阳-西安-石家庄</v>
      </c>
      <c r="L580" s="167" t="str">
        <f t="shared" ref="L580:L643" si="62">TRIM(MID(SUBSTITUTE($C580,"-",REPT(" ",50)),COLUMN(A580)*50-49,50))</f>
        <v>石家庄</v>
      </c>
      <c r="M580" s="167" t="str">
        <f t="shared" ref="M580:M643" si="63">TRIM(MID(SUBSTITUTE($C580,"-",REPT(" ",50)),COLUMN(B580)*50-49,50))</f>
        <v>西安</v>
      </c>
      <c r="N580" s="167" t="str">
        <f t="shared" ref="N580:N643" si="64">TRIM(MID(SUBSTITUTE($C580,"-",REPT(" ",50)),COLUMN(C580)*50-49,50))</f>
        <v>贵阳</v>
      </c>
      <c r="O580" s="167" t="str">
        <f t="shared" ref="O580:O643" si="65">TRIM(MID(SUBSTITUTE($C580,"-",REPT(" ",50)),COLUMN(D580)*50-49,50))</f>
        <v/>
      </c>
      <c r="P580" s="167" t="str">
        <f>IF(ISERROR(OR(IFERROR(VLOOKUP(B580,受限情况!$G$3:$G$30,1,FALSE),0),IFERROR(VLOOKUP(L580,受限情况!$A$3:$A$28,1,FALSE),0),IFERROR(VLOOKUP(M580,受限情况!$A$3:$A$28,1,FALSE),0),IFERROR(VLOOKUP(N580,受限情况!$A$3:$A$28,1,FALSE),0),IFERROR(VLOOKUP(O580,受限情况!$A$3:$A$28,1,FALSE),0))),"受限","不限")</f>
        <v>不限</v>
      </c>
      <c r="Q580" s="122" t="str">
        <f>IFERROR(IF(AND(H580&gt;=VLOOKUP(B580,受限情况!$G$3:$I$28,2,FALSE),H580&lt;=VLOOKUP(B580,受限情况!$G$3:$I$28,3,FALSE))=TRUE,"错误","正确"),"正确")</f>
        <v>正确</v>
      </c>
      <c r="R580" s="124" t="str">
        <f>IF(OR(IFERROR(AND(H580&gt;=VLOOKUP(L580,受限情况!$A$3:$C$28,2,FALSE),H580&lt;=VLOOKUP(L580,受限情况!$A$3:$C$28,3,FALSE)),0),IFERROR(AND(H580&gt;=VLOOKUP(M580,受限情况!$A$3:$C$28,2,FALSE),H580&lt;=VLOOKUP(M580,受限情况!$A$3:$C$28,3,FALSE)),0),IFERROR(AND(H580&gt;=VLOOKUP(N580,受限情况!$A$3:$C$28,2,FALSE),H580&lt;=VLOOKUP(N580,受限情况!$A$3:$C$28,3,FALSE)),0),IFERROR(AND(H580&gt;=VLOOKUP(O580,受限情况!$A$3:$C$28,2,FALSE),H580&lt;=VLOOKUP(O580,受限情况!$A$3:$C$28,3,FALSE)),0))=TRUE,"错误","正确")</f>
        <v>正确</v>
      </c>
      <c r="S580" s="123" t="str">
        <f>IF((IF(ISERROR(VLOOKUP(J580,注销!I:I,1,FALSE)),0,1)+IF(ISERROR(VLOOKUP(J580,注销!J:J,1,FALSE)),0,1))&gt;0,"注销","没有")</f>
        <v>注销</v>
      </c>
      <c r="T580" s="123" t="str">
        <f>IF((IF(ISERROR(VLOOKUP(J580,注销!I:I,1,FALSE)),0,1)+IF(ISERROR(VLOOKUP(J580,注销!J:J,1,FALSE)),0,1))&gt;0,"注销","没有")</f>
        <v>注销</v>
      </c>
      <c r="U580" s="10" t="str">
        <f>IF(IF(ISERROR(VLOOKUP(J580,J$1:J579,1,FALSE)),0,1)+IF(ISERROR(VLOOKUP(J580,K$1:K579,1,FALSE)),0,1),"已有","没有")</f>
        <v>没有</v>
      </c>
      <c r="W580" s="9"/>
      <c r="X580" s="9"/>
      <c r="Y580" s="9"/>
    </row>
    <row r="581" spans="1:25" s="7" customFormat="1">
      <c r="A581" s="126">
        <v>578</v>
      </c>
      <c r="B581" s="126" t="s">
        <v>1329</v>
      </c>
      <c r="C581" s="56" t="s">
        <v>97</v>
      </c>
      <c r="D581" s="42" t="s">
        <v>107</v>
      </c>
      <c r="E581" s="126">
        <v>14</v>
      </c>
      <c r="F581" s="68">
        <v>41810</v>
      </c>
      <c r="G581" s="126" t="s">
        <v>829</v>
      </c>
      <c r="H581" s="68">
        <v>41810</v>
      </c>
      <c r="I581" s="126"/>
      <c r="J581" s="137" t="str">
        <f t="shared" si="60"/>
        <v>河北石家庄-哈尔滨</v>
      </c>
      <c r="K581" s="124" t="str">
        <f t="shared" si="61"/>
        <v>河北哈尔滨-石家庄</v>
      </c>
      <c r="L581" s="167" t="str">
        <f t="shared" si="62"/>
        <v>石家庄</v>
      </c>
      <c r="M581" s="167" t="str">
        <f t="shared" si="63"/>
        <v>哈尔滨</v>
      </c>
      <c r="N581" s="167" t="str">
        <f t="shared" si="64"/>
        <v/>
      </c>
      <c r="O581" s="167" t="str">
        <f t="shared" si="65"/>
        <v/>
      </c>
      <c r="P581" s="167" t="str">
        <f>IF(ISERROR(OR(IFERROR(VLOOKUP(B581,受限情况!$G$3:$G$30,1,FALSE),0),IFERROR(VLOOKUP(L581,受限情况!$A$3:$A$28,1,FALSE),0),IFERROR(VLOOKUP(M581,受限情况!$A$3:$A$28,1,FALSE),0),IFERROR(VLOOKUP(N581,受限情况!$A$3:$A$28,1,FALSE),0),IFERROR(VLOOKUP(O581,受限情况!$A$3:$A$28,1,FALSE),0))),"受限","不限")</f>
        <v>不限</v>
      </c>
      <c r="Q581" s="122" t="str">
        <f>IFERROR(IF(AND(H581&gt;=VLOOKUP(B581,受限情况!$G$3:$I$28,2,FALSE),H581&lt;=VLOOKUP(B581,受限情况!$G$3:$I$28,3,FALSE))=TRUE,"错误","正确"),"正确")</f>
        <v>正确</v>
      </c>
      <c r="R581" s="124" t="str">
        <f>IF(OR(IFERROR(AND(H581&gt;=VLOOKUP(L581,受限情况!$A$3:$C$28,2,FALSE),H581&lt;=VLOOKUP(L581,受限情况!$A$3:$C$28,3,FALSE)),0),IFERROR(AND(H581&gt;=VLOOKUP(M581,受限情况!$A$3:$C$28,2,FALSE),H581&lt;=VLOOKUP(M581,受限情况!$A$3:$C$28,3,FALSE)),0),IFERROR(AND(H581&gt;=VLOOKUP(N581,受限情况!$A$3:$C$28,2,FALSE),H581&lt;=VLOOKUP(N581,受限情况!$A$3:$C$28,3,FALSE)),0),IFERROR(AND(H581&gt;=VLOOKUP(O581,受限情况!$A$3:$C$28,2,FALSE),H581&lt;=VLOOKUP(O581,受限情况!$A$3:$C$28,3,FALSE)),0))=TRUE,"错误","正确")</f>
        <v>正确</v>
      </c>
      <c r="S581" s="123" t="str">
        <f>IF((IF(ISERROR(VLOOKUP(J581,注销!I:I,1,FALSE)),0,1)+IF(ISERROR(VLOOKUP(J581,注销!J:J,1,FALSE)),0,1))&gt;0,"注销","没有")</f>
        <v>注销</v>
      </c>
      <c r="T581" s="123" t="str">
        <f>IF((IF(ISERROR(VLOOKUP(J581,注销!I:I,1,FALSE)),0,1)+IF(ISERROR(VLOOKUP(J581,注销!J:J,1,FALSE)),0,1))&gt;0,"注销","没有")</f>
        <v>注销</v>
      </c>
      <c r="U581" s="10" t="str">
        <f>IF(IF(ISERROR(VLOOKUP(J581,J$1:J580,1,FALSE)),0,1)+IF(ISERROR(VLOOKUP(J581,K$1:K580,1,FALSE)),0,1),"已有","没有")</f>
        <v>没有</v>
      </c>
      <c r="W581" s="9"/>
      <c r="X581" s="9"/>
      <c r="Y581" s="9"/>
    </row>
    <row r="582" spans="1:25" s="7" customFormat="1">
      <c r="A582" s="126">
        <v>579</v>
      </c>
      <c r="B582" s="126" t="s">
        <v>1329</v>
      </c>
      <c r="C582" s="56" t="s">
        <v>537</v>
      </c>
      <c r="D582" s="42" t="s">
        <v>107</v>
      </c>
      <c r="E582" s="126">
        <v>14</v>
      </c>
      <c r="F582" s="68">
        <v>41810</v>
      </c>
      <c r="G582" s="126" t="s">
        <v>829</v>
      </c>
      <c r="H582" s="68">
        <v>41810</v>
      </c>
      <c r="I582" s="126"/>
      <c r="J582" s="137" t="str">
        <f t="shared" si="60"/>
        <v>河北石家庄-大连</v>
      </c>
      <c r="K582" s="124" t="str">
        <f t="shared" si="61"/>
        <v>河北大连-石家庄</v>
      </c>
      <c r="L582" s="167" t="str">
        <f t="shared" si="62"/>
        <v>石家庄</v>
      </c>
      <c r="M582" s="167" t="str">
        <f t="shared" si="63"/>
        <v>大连</v>
      </c>
      <c r="N582" s="167" t="str">
        <f t="shared" si="64"/>
        <v/>
      </c>
      <c r="O582" s="167" t="str">
        <f t="shared" si="65"/>
        <v/>
      </c>
      <c r="P582" s="167" t="str">
        <f>IF(ISERROR(OR(IFERROR(VLOOKUP(B582,受限情况!$G$3:$G$30,1,FALSE),0),IFERROR(VLOOKUP(L582,受限情况!$A$3:$A$28,1,FALSE),0),IFERROR(VLOOKUP(M582,受限情况!$A$3:$A$28,1,FALSE),0),IFERROR(VLOOKUP(N582,受限情况!$A$3:$A$28,1,FALSE),0),IFERROR(VLOOKUP(O582,受限情况!$A$3:$A$28,1,FALSE),0))),"受限","不限")</f>
        <v>受限</v>
      </c>
      <c r="Q582" s="122" t="str">
        <f>IFERROR(IF(AND(H582&gt;=VLOOKUP(B582,受限情况!$G$3:$I$28,2,FALSE),H582&lt;=VLOOKUP(B582,受限情况!$G$3:$I$28,3,FALSE))=TRUE,"错误","正确"),"正确")</f>
        <v>正确</v>
      </c>
      <c r="R582" s="124" t="str">
        <f>IF(OR(IFERROR(AND(H582&gt;=VLOOKUP(L582,受限情况!$A$3:$C$28,2,FALSE),H582&lt;=VLOOKUP(L582,受限情况!$A$3:$C$28,3,FALSE)),0),IFERROR(AND(H582&gt;=VLOOKUP(M582,受限情况!$A$3:$C$28,2,FALSE),H582&lt;=VLOOKUP(M582,受限情况!$A$3:$C$28,3,FALSE)),0),IFERROR(AND(H582&gt;=VLOOKUP(N582,受限情况!$A$3:$C$28,2,FALSE),H582&lt;=VLOOKUP(N582,受限情况!$A$3:$C$28,3,FALSE)),0),IFERROR(AND(H582&gt;=VLOOKUP(O582,受限情况!$A$3:$C$28,2,FALSE),H582&lt;=VLOOKUP(O582,受限情况!$A$3:$C$28,3,FALSE)),0))=TRUE,"错误","正确")</f>
        <v>正确</v>
      </c>
      <c r="S582" s="123" t="str">
        <f>IF((IF(ISERROR(VLOOKUP(J582,注销!I:I,1,FALSE)),0,1)+IF(ISERROR(VLOOKUP(J582,注销!J:J,1,FALSE)),0,1))&gt;0,"注销","没有")</f>
        <v>没有</v>
      </c>
      <c r="T582" s="123" t="str">
        <f>IF((IF(ISERROR(VLOOKUP(J582,注销!I:I,1,FALSE)),0,1)+IF(ISERROR(VLOOKUP(J582,注销!J:J,1,FALSE)),0,1))&gt;0,"注销","没有")</f>
        <v>没有</v>
      </c>
      <c r="U582" s="10" t="str">
        <f>IF(IF(ISERROR(VLOOKUP(J582,J$1:J581,1,FALSE)),0,1)+IF(ISERROR(VLOOKUP(J582,K$1:K581,1,FALSE)),0,1),"已有","没有")</f>
        <v>没有</v>
      </c>
      <c r="W582" s="9"/>
      <c r="X582" s="9"/>
      <c r="Y582" s="9"/>
    </row>
    <row r="583" spans="1:25" s="7" customFormat="1">
      <c r="A583" s="126">
        <v>580</v>
      </c>
      <c r="B583" s="126" t="s">
        <v>482</v>
      </c>
      <c r="C583" s="56" t="s">
        <v>98</v>
      </c>
      <c r="D583" s="42" t="s">
        <v>107</v>
      </c>
      <c r="E583" s="126">
        <v>14</v>
      </c>
      <c r="F583" s="68">
        <v>41821</v>
      </c>
      <c r="G583" s="126" t="s">
        <v>830</v>
      </c>
      <c r="H583" s="68">
        <v>41810</v>
      </c>
      <c r="I583" s="126"/>
      <c r="J583" s="137" t="str">
        <f t="shared" si="60"/>
        <v>东航太原-张家界</v>
      </c>
      <c r="K583" s="124" t="str">
        <f t="shared" si="61"/>
        <v>东航张家界-太原</v>
      </c>
      <c r="L583" s="167" t="str">
        <f t="shared" si="62"/>
        <v>太原</v>
      </c>
      <c r="M583" s="167" t="str">
        <f t="shared" si="63"/>
        <v>张家界</v>
      </c>
      <c r="N583" s="167" t="str">
        <f t="shared" si="64"/>
        <v/>
      </c>
      <c r="O583" s="167" t="str">
        <f t="shared" si="65"/>
        <v/>
      </c>
      <c r="P583" s="167" t="str">
        <f>IF(ISERROR(OR(IFERROR(VLOOKUP(B583,受限情况!$G$3:$G$30,1,FALSE),0),IFERROR(VLOOKUP(L583,受限情况!$A$3:$A$28,1,FALSE),0),IFERROR(VLOOKUP(M583,受限情况!$A$3:$A$28,1,FALSE),0),IFERROR(VLOOKUP(N583,受限情况!$A$3:$A$28,1,FALSE),0),IFERROR(VLOOKUP(O583,受限情况!$A$3:$A$28,1,FALSE),0))),"受限","不限")</f>
        <v>不限</v>
      </c>
      <c r="Q583" s="122" t="str">
        <f>IFERROR(IF(AND(H583&gt;=VLOOKUP(B583,受限情况!$G$3:$I$28,2,FALSE),H583&lt;=VLOOKUP(B583,受限情况!$G$3:$I$28,3,FALSE))=TRUE,"错误","正确"),"正确")</f>
        <v>正确</v>
      </c>
      <c r="R583" s="124" t="str">
        <f>IF(OR(IFERROR(AND(H583&gt;=VLOOKUP(L583,受限情况!$A$3:$C$28,2,FALSE),H583&lt;=VLOOKUP(L583,受限情况!$A$3:$C$28,3,FALSE)),0),IFERROR(AND(H583&gt;=VLOOKUP(M583,受限情况!$A$3:$C$28,2,FALSE),H583&lt;=VLOOKUP(M583,受限情况!$A$3:$C$28,3,FALSE)),0),IFERROR(AND(H583&gt;=VLOOKUP(N583,受限情况!$A$3:$C$28,2,FALSE),H583&lt;=VLOOKUP(N583,受限情况!$A$3:$C$28,3,FALSE)),0),IFERROR(AND(H583&gt;=VLOOKUP(O583,受限情况!$A$3:$C$28,2,FALSE),H583&lt;=VLOOKUP(O583,受限情况!$A$3:$C$28,3,FALSE)),0))=TRUE,"错误","正确")</f>
        <v>正确</v>
      </c>
      <c r="S583" s="123" t="str">
        <f>IF((IF(ISERROR(VLOOKUP(J583,注销!I:I,1,FALSE)),0,1)+IF(ISERROR(VLOOKUP(J583,注销!J:J,1,FALSE)),0,1))&gt;0,"注销","没有")</f>
        <v>注销</v>
      </c>
      <c r="T583" s="123" t="str">
        <f>IF((IF(ISERROR(VLOOKUP(J583,注销!I:I,1,FALSE)),0,1)+IF(ISERROR(VLOOKUP(J583,注销!J:J,1,FALSE)),0,1))&gt;0,"注销","没有")</f>
        <v>注销</v>
      </c>
      <c r="U583" s="10" t="str">
        <f>IF(IF(ISERROR(VLOOKUP(J583,J$1:J582,1,FALSE)),0,1)+IF(ISERROR(VLOOKUP(J583,K$1:K582,1,FALSE)),0,1),"已有","没有")</f>
        <v>没有</v>
      </c>
      <c r="W583" s="9"/>
      <c r="X583" s="9"/>
      <c r="Y583" s="9"/>
    </row>
    <row r="584" spans="1:25" s="7" customFormat="1">
      <c r="A584" s="126">
        <v>581</v>
      </c>
      <c r="B584" s="126" t="s">
        <v>486</v>
      </c>
      <c r="C584" s="56" t="s">
        <v>99</v>
      </c>
      <c r="D584" s="42" t="s">
        <v>107</v>
      </c>
      <c r="E584" s="126">
        <v>6</v>
      </c>
      <c r="F584" s="68">
        <v>41805</v>
      </c>
      <c r="G584" s="126" t="s">
        <v>831</v>
      </c>
      <c r="H584" s="68">
        <v>41810</v>
      </c>
      <c r="I584" s="126"/>
      <c r="J584" s="137" t="str">
        <f t="shared" si="60"/>
        <v>中联航石家庄-呼和浩特-乌兰浩特</v>
      </c>
      <c r="K584" s="124" t="str">
        <f t="shared" si="61"/>
        <v>中联航乌兰浩特-呼和浩特-石家庄</v>
      </c>
      <c r="L584" s="167" t="str">
        <f t="shared" si="62"/>
        <v>石家庄</v>
      </c>
      <c r="M584" s="167" t="str">
        <f t="shared" si="63"/>
        <v>呼和浩特</v>
      </c>
      <c r="N584" s="167" t="str">
        <f t="shared" si="64"/>
        <v>乌兰浩特</v>
      </c>
      <c r="O584" s="167" t="str">
        <f t="shared" si="65"/>
        <v/>
      </c>
      <c r="P584" s="167" t="str">
        <f>IF(ISERROR(OR(IFERROR(VLOOKUP(B584,受限情况!$G$3:$G$30,1,FALSE),0),IFERROR(VLOOKUP(L584,受限情况!$A$3:$A$28,1,FALSE),0),IFERROR(VLOOKUP(M584,受限情况!$A$3:$A$28,1,FALSE),0),IFERROR(VLOOKUP(N584,受限情况!$A$3:$A$28,1,FALSE),0),IFERROR(VLOOKUP(O584,受限情况!$A$3:$A$28,1,FALSE),0))),"受限","不限")</f>
        <v>不限</v>
      </c>
      <c r="Q584" s="122" t="str">
        <f>IFERROR(IF(AND(H584&gt;=VLOOKUP(B584,受限情况!$G$3:$I$28,2,FALSE),H584&lt;=VLOOKUP(B584,受限情况!$G$3:$I$28,3,FALSE))=TRUE,"错误","正确"),"正确")</f>
        <v>正确</v>
      </c>
      <c r="R584" s="124" t="str">
        <f>IF(OR(IFERROR(AND(H584&gt;=VLOOKUP(L584,受限情况!$A$3:$C$28,2,FALSE),H584&lt;=VLOOKUP(L584,受限情况!$A$3:$C$28,3,FALSE)),0),IFERROR(AND(H584&gt;=VLOOKUP(M584,受限情况!$A$3:$C$28,2,FALSE),H584&lt;=VLOOKUP(M584,受限情况!$A$3:$C$28,3,FALSE)),0),IFERROR(AND(H584&gt;=VLOOKUP(N584,受限情况!$A$3:$C$28,2,FALSE),H584&lt;=VLOOKUP(N584,受限情况!$A$3:$C$28,3,FALSE)),0),IFERROR(AND(H584&gt;=VLOOKUP(O584,受限情况!$A$3:$C$28,2,FALSE),H584&lt;=VLOOKUP(O584,受限情况!$A$3:$C$28,3,FALSE)),0))=TRUE,"错误","正确")</f>
        <v>正确</v>
      </c>
      <c r="S584" s="123" t="str">
        <f>IF((IF(ISERROR(VLOOKUP(J584,注销!I:I,1,FALSE)),0,1)+IF(ISERROR(VLOOKUP(J584,注销!J:J,1,FALSE)),0,1))&gt;0,"注销","没有")</f>
        <v>没有</v>
      </c>
      <c r="T584" s="123" t="str">
        <f>IF((IF(ISERROR(VLOOKUP(J584,注销!I:I,1,FALSE)),0,1)+IF(ISERROR(VLOOKUP(J584,注销!J:J,1,FALSE)),0,1))&gt;0,"注销","没有")</f>
        <v>没有</v>
      </c>
      <c r="U584" s="10" t="str">
        <f>IF(IF(ISERROR(VLOOKUP(J584,J$1:J583,1,FALSE)),0,1)+IF(ISERROR(VLOOKUP(J584,K$1:K583,1,FALSE)),0,1),"已有","没有")</f>
        <v>没有</v>
      </c>
      <c r="W584" s="9"/>
      <c r="X584" s="9"/>
      <c r="Y584" s="9"/>
    </row>
    <row r="585" spans="1:25" s="7" customFormat="1">
      <c r="A585" s="126">
        <v>582</v>
      </c>
      <c r="B585" s="126" t="s">
        <v>486</v>
      </c>
      <c r="C585" s="56" t="s">
        <v>100</v>
      </c>
      <c r="D585" s="42" t="s">
        <v>107</v>
      </c>
      <c r="E585" s="126">
        <v>14</v>
      </c>
      <c r="F585" s="68">
        <v>41805</v>
      </c>
      <c r="G585" s="126" t="s">
        <v>831</v>
      </c>
      <c r="H585" s="68">
        <v>41810</v>
      </c>
      <c r="I585" s="126"/>
      <c r="J585" s="137" t="str">
        <f t="shared" si="60"/>
        <v>中联航石家庄-西安-重庆</v>
      </c>
      <c r="K585" s="124" t="str">
        <f t="shared" si="61"/>
        <v>中联航重庆-西安-石家庄</v>
      </c>
      <c r="L585" s="167" t="str">
        <f t="shared" si="62"/>
        <v>石家庄</v>
      </c>
      <c r="M585" s="167" t="str">
        <f t="shared" si="63"/>
        <v>西安</v>
      </c>
      <c r="N585" s="167" t="str">
        <f t="shared" si="64"/>
        <v>重庆</v>
      </c>
      <c r="O585" s="167" t="str">
        <f t="shared" si="65"/>
        <v/>
      </c>
      <c r="P585" s="167" t="str">
        <f>IF(ISERROR(OR(IFERROR(VLOOKUP(B585,受限情况!$G$3:$G$30,1,FALSE),0),IFERROR(VLOOKUP(L585,受限情况!$A$3:$A$28,1,FALSE),0),IFERROR(VLOOKUP(M585,受限情况!$A$3:$A$28,1,FALSE),0),IFERROR(VLOOKUP(N585,受限情况!$A$3:$A$28,1,FALSE),0),IFERROR(VLOOKUP(O585,受限情况!$A$3:$A$28,1,FALSE),0))),"受限","不限")</f>
        <v>不限</v>
      </c>
      <c r="Q585" s="122" t="str">
        <f>IFERROR(IF(AND(H585&gt;=VLOOKUP(B585,受限情况!$G$3:$I$28,2,FALSE),H585&lt;=VLOOKUP(B585,受限情况!$G$3:$I$28,3,FALSE))=TRUE,"错误","正确"),"正确")</f>
        <v>正确</v>
      </c>
      <c r="R585" s="124" t="str">
        <f>IF(OR(IFERROR(AND(H585&gt;=VLOOKUP(L585,受限情况!$A$3:$C$28,2,FALSE),H585&lt;=VLOOKUP(L585,受限情况!$A$3:$C$28,3,FALSE)),0),IFERROR(AND(H585&gt;=VLOOKUP(M585,受限情况!$A$3:$C$28,2,FALSE),H585&lt;=VLOOKUP(M585,受限情况!$A$3:$C$28,3,FALSE)),0),IFERROR(AND(H585&gt;=VLOOKUP(N585,受限情况!$A$3:$C$28,2,FALSE),H585&lt;=VLOOKUP(N585,受限情况!$A$3:$C$28,3,FALSE)),0),IFERROR(AND(H585&gt;=VLOOKUP(O585,受限情况!$A$3:$C$28,2,FALSE),H585&lt;=VLOOKUP(O585,受限情况!$A$3:$C$28,3,FALSE)),0))=TRUE,"错误","正确")</f>
        <v>正确</v>
      </c>
      <c r="S585" s="123" t="str">
        <f>IF((IF(ISERROR(VLOOKUP(J585,注销!I:I,1,FALSE)),0,1)+IF(ISERROR(VLOOKUP(J585,注销!J:J,1,FALSE)),0,1))&gt;0,"注销","没有")</f>
        <v>没有</v>
      </c>
      <c r="T585" s="123" t="str">
        <f>IF((IF(ISERROR(VLOOKUP(J585,注销!I:I,1,FALSE)),0,1)+IF(ISERROR(VLOOKUP(J585,注销!J:J,1,FALSE)),0,1))&gt;0,"注销","没有")</f>
        <v>没有</v>
      </c>
      <c r="U585" s="10" t="str">
        <f>IF(IF(ISERROR(VLOOKUP(J585,J$1:J584,1,FALSE)),0,1)+IF(ISERROR(VLOOKUP(J585,K$1:K584,1,FALSE)),0,1),"已有","没有")</f>
        <v>没有</v>
      </c>
      <c r="W585" s="9"/>
      <c r="X585" s="9"/>
      <c r="Y585" s="9"/>
    </row>
    <row r="586" spans="1:25" s="7" customFormat="1">
      <c r="A586" s="126">
        <v>583</v>
      </c>
      <c r="B586" s="23" t="s">
        <v>1324</v>
      </c>
      <c r="C586" s="56" t="s">
        <v>101</v>
      </c>
      <c r="D586" s="42" t="s">
        <v>107</v>
      </c>
      <c r="E586" s="126">
        <v>14</v>
      </c>
      <c r="F586" s="68">
        <v>41802</v>
      </c>
      <c r="G586" s="126" t="s">
        <v>832</v>
      </c>
      <c r="H586" s="68">
        <v>41810</v>
      </c>
      <c r="I586" s="126"/>
      <c r="J586" s="137" t="str">
        <f t="shared" si="60"/>
        <v>天津鄂尔多斯-杭州-福州</v>
      </c>
      <c r="K586" s="124" t="str">
        <f t="shared" si="61"/>
        <v>天津福州-杭州-鄂尔多斯</v>
      </c>
      <c r="L586" s="167" t="str">
        <f t="shared" si="62"/>
        <v>鄂尔多斯</v>
      </c>
      <c r="M586" s="167" t="str">
        <f t="shared" si="63"/>
        <v>杭州</v>
      </c>
      <c r="N586" s="167" t="str">
        <f t="shared" si="64"/>
        <v>福州</v>
      </c>
      <c r="O586" s="167" t="str">
        <f t="shared" si="65"/>
        <v/>
      </c>
      <c r="P586" s="167" t="str">
        <f>IF(ISERROR(OR(IFERROR(VLOOKUP(B586,受限情况!$G$3:$G$30,1,FALSE),0),IFERROR(VLOOKUP(L586,受限情况!$A$3:$A$28,1,FALSE),0),IFERROR(VLOOKUP(M586,受限情况!$A$3:$A$28,1,FALSE),0),IFERROR(VLOOKUP(N586,受限情况!$A$3:$A$28,1,FALSE),0),IFERROR(VLOOKUP(O586,受限情况!$A$3:$A$28,1,FALSE),0))),"受限","不限")</f>
        <v>不限</v>
      </c>
      <c r="Q586" s="122" t="str">
        <f>IFERROR(IF(AND(H586&gt;=VLOOKUP(B586,受限情况!$G$3:$I$28,2,FALSE),H586&lt;=VLOOKUP(B586,受限情况!$G$3:$I$28,3,FALSE))=TRUE,"错误","正确"),"正确")</f>
        <v>正确</v>
      </c>
      <c r="R586" s="124" t="str">
        <f>IF(OR(IFERROR(AND(H586&gt;=VLOOKUP(L586,受限情况!$A$3:$C$28,2,FALSE),H586&lt;=VLOOKUP(L586,受限情况!$A$3:$C$28,3,FALSE)),0),IFERROR(AND(H586&gt;=VLOOKUP(M586,受限情况!$A$3:$C$28,2,FALSE),H586&lt;=VLOOKUP(M586,受限情况!$A$3:$C$28,3,FALSE)),0),IFERROR(AND(H586&gt;=VLOOKUP(N586,受限情况!$A$3:$C$28,2,FALSE),H586&lt;=VLOOKUP(N586,受限情况!$A$3:$C$28,3,FALSE)),0),IFERROR(AND(H586&gt;=VLOOKUP(O586,受限情况!$A$3:$C$28,2,FALSE),H586&lt;=VLOOKUP(O586,受限情况!$A$3:$C$28,3,FALSE)),0))=TRUE,"错误","正确")</f>
        <v>正确</v>
      </c>
      <c r="S586" s="123" t="str">
        <f>IF((IF(ISERROR(VLOOKUP(J586,注销!I:I,1,FALSE)),0,1)+IF(ISERROR(VLOOKUP(J586,注销!J:J,1,FALSE)),0,1))&gt;0,"注销","没有")</f>
        <v>注销</v>
      </c>
      <c r="T586" s="123" t="str">
        <f>IF((IF(ISERROR(VLOOKUP(J586,注销!I:I,1,FALSE)),0,1)+IF(ISERROR(VLOOKUP(J586,注销!J:J,1,FALSE)),0,1))&gt;0,"注销","没有")</f>
        <v>注销</v>
      </c>
      <c r="U586" s="10" t="str">
        <f>IF(IF(ISERROR(VLOOKUP(J586,J$1:J585,1,FALSE)),0,1)+IF(ISERROR(VLOOKUP(J586,K$1:K585,1,FALSE)),0,1),"已有","没有")</f>
        <v>没有</v>
      </c>
      <c r="W586" s="9"/>
      <c r="X586" s="9"/>
      <c r="Y586" s="9"/>
    </row>
    <row r="587" spans="1:25" s="7" customFormat="1">
      <c r="A587" s="126">
        <v>584</v>
      </c>
      <c r="B587" s="126" t="s">
        <v>1324</v>
      </c>
      <c r="C587" s="56" t="s">
        <v>102</v>
      </c>
      <c r="D587" s="42" t="s">
        <v>107</v>
      </c>
      <c r="E587" s="126">
        <v>14</v>
      </c>
      <c r="F587" s="68">
        <v>41815</v>
      </c>
      <c r="G587" s="126" t="s">
        <v>832</v>
      </c>
      <c r="H587" s="68">
        <v>41810</v>
      </c>
      <c r="I587" s="126"/>
      <c r="J587" s="137" t="str">
        <f t="shared" si="60"/>
        <v>天津呼和浩特-太原-合肥</v>
      </c>
      <c r="K587" s="124" t="str">
        <f t="shared" si="61"/>
        <v>天津合肥-太原-呼和浩特</v>
      </c>
      <c r="L587" s="167" t="str">
        <f t="shared" si="62"/>
        <v>呼和浩特</v>
      </c>
      <c r="M587" s="167" t="str">
        <f t="shared" si="63"/>
        <v>太原</v>
      </c>
      <c r="N587" s="167" t="str">
        <f t="shared" si="64"/>
        <v>合肥</v>
      </c>
      <c r="O587" s="167" t="str">
        <f t="shared" si="65"/>
        <v/>
      </c>
      <c r="P587" s="167" t="str">
        <f>IF(ISERROR(OR(IFERROR(VLOOKUP(B587,受限情况!$G$3:$G$30,1,FALSE),0),IFERROR(VLOOKUP(L587,受限情况!$A$3:$A$28,1,FALSE),0),IFERROR(VLOOKUP(M587,受限情况!$A$3:$A$28,1,FALSE),0),IFERROR(VLOOKUP(N587,受限情况!$A$3:$A$28,1,FALSE),0),IFERROR(VLOOKUP(O587,受限情况!$A$3:$A$28,1,FALSE),0))),"受限","不限")</f>
        <v>不限</v>
      </c>
      <c r="Q587" s="122" t="str">
        <f>IFERROR(IF(AND(H587&gt;=VLOOKUP(B587,受限情况!$G$3:$I$28,2,FALSE),H587&lt;=VLOOKUP(B587,受限情况!$G$3:$I$28,3,FALSE))=TRUE,"错误","正确"),"正确")</f>
        <v>正确</v>
      </c>
      <c r="R587" s="124" t="str">
        <f>IF(OR(IFERROR(AND(H587&gt;=VLOOKUP(L587,受限情况!$A$3:$C$28,2,FALSE),H587&lt;=VLOOKUP(L587,受限情况!$A$3:$C$28,3,FALSE)),0),IFERROR(AND(H587&gt;=VLOOKUP(M587,受限情况!$A$3:$C$28,2,FALSE),H587&lt;=VLOOKUP(M587,受限情况!$A$3:$C$28,3,FALSE)),0),IFERROR(AND(H587&gt;=VLOOKUP(N587,受限情况!$A$3:$C$28,2,FALSE),H587&lt;=VLOOKUP(N587,受限情况!$A$3:$C$28,3,FALSE)),0),IFERROR(AND(H587&gt;=VLOOKUP(O587,受限情况!$A$3:$C$28,2,FALSE),H587&lt;=VLOOKUP(O587,受限情况!$A$3:$C$28,3,FALSE)),0))=TRUE,"错误","正确")</f>
        <v>正确</v>
      </c>
      <c r="S587" s="123" t="str">
        <f>IF((IF(ISERROR(VLOOKUP(J587,注销!I:I,1,FALSE)),0,1)+IF(ISERROR(VLOOKUP(J587,注销!J:J,1,FALSE)),0,1))&gt;0,"注销","没有")</f>
        <v>注销</v>
      </c>
      <c r="T587" s="123" t="str">
        <f>IF((IF(ISERROR(VLOOKUP(J587,注销!I:I,1,FALSE)),0,1)+IF(ISERROR(VLOOKUP(J587,注销!J:J,1,FALSE)),0,1))&gt;0,"注销","没有")</f>
        <v>注销</v>
      </c>
      <c r="U587" s="10" t="str">
        <f>IF(IF(ISERROR(VLOOKUP(J587,J$1:J586,1,FALSE)),0,1)+IF(ISERROR(VLOOKUP(J587,K$1:K586,1,FALSE)),0,1),"已有","没有")</f>
        <v>没有</v>
      </c>
      <c r="W587" s="9"/>
      <c r="X587" s="9"/>
      <c r="Y587" s="9"/>
    </row>
    <row r="588" spans="1:25" s="7" customFormat="1">
      <c r="A588" s="126">
        <v>585</v>
      </c>
      <c r="B588" s="126" t="s">
        <v>1324</v>
      </c>
      <c r="C588" s="56" t="s">
        <v>527</v>
      </c>
      <c r="D588" s="42" t="s">
        <v>107</v>
      </c>
      <c r="E588" s="126">
        <v>14</v>
      </c>
      <c r="F588" s="68">
        <v>41815</v>
      </c>
      <c r="G588" s="126" t="s">
        <v>832</v>
      </c>
      <c r="H588" s="68">
        <v>41810</v>
      </c>
      <c r="I588" s="126"/>
      <c r="J588" s="137" t="str">
        <f t="shared" si="60"/>
        <v>天津天津-青岛</v>
      </c>
      <c r="K588" s="124" t="str">
        <f t="shared" si="61"/>
        <v>天津青岛-天津</v>
      </c>
      <c r="L588" s="167" t="str">
        <f t="shared" si="62"/>
        <v>天津</v>
      </c>
      <c r="M588" s="167" t="str">
        <f t="shared" si="63"/>
        <v>青岛</v>
      </c>
      <c r="N588" s="167" t="str">
        <f t="shared" si="64"/>
        <v/>
      </c>
      <c r="O588" s="167" t="str">
        <f t="shared" si="65"/>
        <v/>
      </c>
      <c r="P588" s="167" t="str">
        <f>IF(ISERROR(OR(IFERROR(VLOOKUP(B588,受限情况!$G$3:$G$30,1,FALSE),0),IFERROR(VLOOKUP(L588,受限情况!$A$3:$A$28,1,FALSE),0),IFERROR(VLOOKUP(M588,受限情况!$A$3:$A$28,1,FALSE),0),IFERROR(VLOOKUP(N588,受限情况!$A$3:$A$28,1,FALSE),0),IFERROR(VLOOKUP(O588,受限情况!$A$3:$A$28,1,FALSE),0))),"受限","不限")</f>
        <v>不限</v>
      </c>
      <c r="Q588" s="122" t="str">
        <f>IFERROR(IF(AND(H588&gt;=VLOOKUP(B588,受限情况!$G$3:$I$28,2,FALSE),H588&lt;=VLOOKUP(B588,受限情况!$G$3:$I$28,3,FALSE))=TRUE,"错误","正确"),"正确")</f>
        <v>正确</v>
      </c>
      <c r="R588" s="124" t="str">
        <f>IF(OR(IFERROR(AND(H588&gt;=VLOOKUP(L588,受限情况!$A$3:$C$28,2,FALSE),H588&lt;=VLOOKUP(L588,受限情况!$A$3:$C$28,3,FALSE)),0),IFERROR(AND(H588&gt;=VLOOKUP(M588,受限情况!$A$3:$C$28,2,FALSE),H588&lt;=VLOOKUP(M588,受限情况!$A$3:$C$28,3,FALSE)),0),IFERROR(AND(H588&gt;=VLOOKUP(N588,受限情况!$A$3:$C$28,2,FALSE),H588&lt;=VLOOKUP(N588,受限情况!$A$3:$C$28,3,FALSE)),0),IFERROR(AND(H588&gt;=VLOOKUP(O588,受限情况!$A$3:$C$28,2,FALSE),H588&lt;=VLOOKUP(O588,受限情况!$A$3:$C$28,3,FALSE)),0))=TRUE,"错误","正确")</f>
        <v>正确</v>
      </c>
      <c r="S588" s="123" t="str">
        <f>IF((IF(ISERROR(VLOOKUP(J588,注销!I:I,1,FALSE)),0,1)+IF(ISERROR(VLOOKUP(J588,注销!J:J,1,FALSE)),0,1))&gt;0,"注销","没有")</f>
        <v>注销</v>
      </c>
      <c r="T588" s="123" t="str">
        <f>IF((IF(ISERROR(VLOOKUP(J588,注销!I:I,1,FALSE)),0,1)+IF(ISERROR(VLOOKUP(J588,注销!J:J,1,FALSE)),0,1))&gt;0,"注销","没有")</f>
        <v>注销</v>
      </c>
      <c r="U588" s="10" t="str">
        <f>IF(IF(ISERROR(VLOOKUP(J588,J$1:J587,1,FALSE)),0,1)+IF(ISERROR(VLOOKUP(J588,K$1:K587,1,FALSE)),0,1),"已有","没有")</f>
        <v>已有</v>
      </c>
      <c r="W588" s="9"/>
      <c r="X588" s="9"/>
      <c r="Y588" s="9"/>
    </row>
    <row r="589" spans="1:25" s="7" customFormat="1">
      <c r="A589" s="126">
        <v>586</v>
      </c>
      <c r="B589" s="126" t="s">
        <v>1324</v>
      </c>
      <c r="C589" s="56" t="s">
        <v>103</v>
      </c>
      <c r="D589" s="42" t="s">
        <v>107</v>
      </c>
      <c r="E589" s="126">
        <v>8</v>
      </c>
      <c r="F589" s="68">
        <v>41810</v>
      </c>
      <c r="G589" s="126" t="s">
        <v>832</v>
      </c>
      <c r="H589" s="68">
        <v>41810</v>
      </c>
      <c r="I589" s="126"/>
      <c r="J589" s="137" t="str">
        <f t="shared" si="60"/>
        <v>天津天津-通辽-长春</v>
      </c>
      <c r="K589" s="124" t="str">
        <f t="shared" si="61"/>
        <v>天津长春-通辽-天津</v>
      </c>
      <c r="L589" s="167" t="str">
        <f t="shared" si="62"/>
        <v>天津</v>
      </c>
      <c r="M589" s="167" t="str">
        <f t="shared" si="63"/>
        <v>通辽</v>
      </c>
      <c r="N589" s="167" t="str">
        <f t="shared" si="64"/>
        <v>长春</v>
      </c>
      <c r="O589" s="167" t="str">
        <f t="shared" si="65"/>
        <v/>
      </c>
      <c r="P589" s="167" t="str">
        <f>IF(ISERROR(OR(IFERROR(VLOOKUP(B589,受限情况!$G$3:$G$30,1,FALSE),0),IFERROR(VLOOKUP(L589,受限情况!$A$3:$A$28,1,FALSE),0),IFERROR(VLOOKUP(M589,受限情况!$A$3:$A$28,1,FALSE),0),IFERROR(VLOOKUP(N589,受限情况!$A$3:$A$28,1,FALSE),0),IFERROR(VLOOKUP(O589,受限情况!$A$3:$A$28,1,FALSE),0))),"受限","不限")</f>
        <v>不限</v>
      </c>
      <c r="Q589" s="122" t="str">
        <f>IFERROR(IF(AND(H589&gt;=VLOOKUP(B589,受限情况!$G$3:$I$28,2,FALSE),H589&lt;=VLOOKUP(B589,受限情况!$G$3:$I$28,3,FALSE))=TRUE,"错误","正确"),"正确")</f>
        <v>正确</v>
      </c>
      <c r="R589" s="124" t="str">
        <f>IF(OR(IFERROR(AND(H589&gt;=VLOOKUP(L589,受限情况!$A$3:$C$28,2,FALSE),H589&lt;=VLOOKUP(L589,受限情况!$A$3:$C$28,3,FALSE)),0),IFERROR(AND(H589&gt;=VLOOKUP(M589,受限情况!$A$3:$C$28,2,FALSE),H589&lt;=VLOOKUP(M589,受限情况!$A$3:$C$28,3,FALSE)),0),IFERROR(AND(H589&gt;=VLOOKUP(N589,受限情况!$A$3:$C$28,2,FALSE),H589&lt;=VLOOKUP(N589,受限情况!$A$3:$C$28,3,FALSE)),0),IFERROR(AND(H589&gt;=VLOOKUP(O589,受限情况!$A$3:$C$28,2,FALSE),H589&lt;=VLOOKUP(O589,受限情况!$A$3:$C$28,3,FALSE)),0))=TRUE,"错误","正确")</f>
        <v>正确</v>
      </c>
      <c r="S589" s="123" t="str">
        <f>IF((IF(ISERROR(VLOOKUP(J589,注销!I:I,1,FALSE)),0,1)+IF(ISERROR(VLOOKUP(J589,注销!J:J,1,FALSE)),0,1))&gt;0,"注销","没有")</f>
        <v>注销</v>
      </c>
      <c r="T589" s="123" t="str">
        <f>IF((IF(ISERROR(VLOOKUP(J589,注销!I:I,1,FALSE)),0,1)+IF(ISERROR(VLOOKUP(J589,注销!J:J,1,FALSE)),0,1))&gt;0,"注销","没有")</f>
        <v>注销</v>
      </c>
      <c r="U589" s="10" t="str">
        <f>IF(IF(ISERROR(VLOOKUP(J589,J$1:J588,1,FALSE)),0,1)+IF(ISERROR(VLOOKUP(J589,K$1:K588,1,FALSE)),0,1),"已有","没有")</f>
        <v>没有</v>
      </c>
      <c r="W589" s="9"/>
      <c r="X589" s="9"/>
      <c r="Y589" s="9"/>
    </row>
    <row r="590" spans="1:25" s="7" customFormat="1">
      <c r="A590" s="126">
        <v>587</v>
      </c>
      <c r="B590" s="126" t="s">
        <v>1324</v>
      </c>
      <c r="C590" s="56" t="s">
        <v>104</v>
      </c>
      <c r="D590" s="42" t="s">
        <v>107</v>
      </c>
      <c r="E590" s="126">
        <v>14</v>
      </c>
      <c r="F590" s="68">
        <v>41815</v>
      </c>
      <c r="G590" s="126" t="s">
        <v>832</v>
      </c>
      <c r="H590" s="68">
        <v>41810</v>
      </c>
      <c r="I590" s="126"/>
      <c r="J590" s="137" t="str">
        <f t="shared" si="60"/>
        <v>天津呼和浩特-郑州-宁波</v>
      </c>
      <c r="K590" s="124" t="str">
        <f t="shared" si="61"/>
        <v>天津宁波-郑州-呼和浩特</v>
      </c>
      <c r="L590" s="167" t="str">
        <f t="shared" si="62"/>
        <v>呼和浩特</v>
      </c>
      <c r="M590" s="167" t="str">
        <f t="shared" si="63"/>
        <v>郑州</v>
      </c>
      <c r="N590" s="167" t="str">
        <f t="shared" si="64"/>
        <v>宁波</v>
      </c>
      <c r="O590" s="167" t="str">
        <f t="shared" si="65"/>
        <v/>
      </c>
      <c r="P590" s="167" t="str">
        <f>IF(ISERROR(OR(IFERROR(VLOOKUP(B590,受限情况!$G$3:$G$30,1,FALSE),0),IFERROR(VLOOKUP(L590,受限情况!$A$3:$A$28,1,FALSE),0),IFERROR(VLOOKUP(M590,受限情况!$A$3:$A$28,1,FALSE),0),IFERROR(VLOOKUP(N590,受限情况!$A$3:$A$28,1,FALSE),0),IFERROR(VLOOKUP(O590,受限情况!$A$3:$A$28,1,FALSE),0))),"受限","不限")</f>
        <v>不限</v>
      </c>
      <c r="Q590" s="122" t="str">
        <f>IFERROR(IF(AND(H590&gt;=VLOOKUP(B590,受限情况!$G$3:$I$28,2,FALSE),H590&lt;=VLOOKUP(B590,受限情况!$G$3:$I$28,3,FALSE))=TRUE,"错误","正确"),"正确")</f>
        <v>正确</v>
      </c>
      <c r="R590" s="124" t="str">
        <f>IF(OR(IFERROR(AND(H590&gt;=VLOOKUP(L590,受限情况!$A$3:$C$28,2,FALSE),H590&lt;=VLOOKUP(L590,受限情况!$A$3:$C$28,3,FALSE)),0),IFERROR(AND(H590&gt;=VLOOKUP(M590,受限情况!$A$3:$C$28,2,FALSE),H590&lt;=VLOOKUP(M590,受限情况!$A$3:$C$28,3,FALSE)),0),IFERROR(AND(H590&gt;=VLOOKUP(N590,受限情况!$A$3:$C$28,2,FALSE),H590&lt;=VLOOKUP(N590,受限情况!$A$3:$C$28,3,FALSE)),0),IFERROR(AND(H590&gt;=VLOOKUP(O590,受限情况!$A$3:$C$28,2,FALSE),H590&lt;=VLOOKUP(O590,受限情况!$A$3:$C$28,3,FALSE)),0))=TRUE,"错误","正确")</f>
        <v>正确</v>
      </c>
      <c r="S590" s="123" t="str">
        <f>IF((IF(ISERROR(VLOOKUP(J590,注销!I:I,1,FALSE)),0,1)+IF(ISERROR(VLOOKUP(J590,注销!J:J,1,FALSE)),0,1))&gt;0,"注销","没有")</f>
        <v>注销</v>
      </c>
      <c r="T590" s="123" t="str">
        <f>IF((IF(ISERROR(VLOOKUP(J590,注销!I:I,1,FALSE)),0,1)+IF(ISERROR(VLOOKUP(J590,注销!J:J,1,FALSE)),0,1))&gt;0,"注销","没有")</f>
        <v>注销</v>
      </c>
      <c r="U590" s="10" t="str">
        <f>IF(IF(ISERROR(VLOOKUP(J590,J$1:J589,1,FALSE)),0,1)+IF(ISERROR(VLOOKUP(J590,K$1:K589,1,FALSE)),0,1),"已有","没有")</f>
        <v>没有</v>
      </c>
      <c r="W590" s="9"/>
      <c r="X590" s="9"/>
      <c r="Y590" s="9"/>
    </row>
    <row r="591" spans="1:25" s="7" customFormat="1">
      <c r="A591" s="126">
        <v>588</v>
      </c>
      <c r="B591" s="20" t="s">
        <v>108</v>
      </c>
      <c r="C591" s="64" t="s">
        <v>1338</v>
      </c>
      <c r="D591" s="50"/>
      <c r="E591" s="20"/>
      <c r="F591" s="77"/>
      <c r="G591" s="20" t="s">
        <v>833</v>
      </c>
      <c r="H591" s="68">
        <v>41810</v>
      </c>
      <c r="I591" s="20" t="s">
        <v>996</v>
      </c>
      <c r="J591" s="137" t="str">
        <f t="shared" si="60"/>
        <v>厦航北京首都-海拉尔</v>
      </c>
      <c r="K591" s="124" t="str">
        <f t="shared" si="61"/>
        <v>厦航海拉尔-北京首都</v>
      </c>
      <c r="L591" s="167" t="str">
        <f t="shared" si="62"/>
        <v>北京首都</v>
      </c>
      <c r="M591" s="167" t="str">
        <f t="shared" si="63"/>
        <v>海拉尔</v>
      </c>
      <c r="N591" s="167" t="str">
        <f t="shared" si="64"/>
        <v/>
      </c>
      <c r="O591" s="167" t="str">
        <f t="shared" si="65"/>
        <v/>
      </c>
      <c r="P591" s="167" t="str">
        <f>IF(ISERROR(OR(IFERROR(VLOOKUP(B591,受限情况!$G$3:$G$30,1,FALSE),0),IFERROR(VLOOKUP(L591,受限情况!$A$3:$A$28,1,FALSE),0),IFERROR(VLOOKUP(M591,受限情况!$A$3:$A$28,1,FALSE),0),IFERROR(VLOOKUP(N591,受限情况!$A$3:$A$28,1,FALSE),0),IFERROR(VLOOKUP(O591,受限情况!$A$3:$A$28,1,FALSE),0))),"受限","不限")</f>
        <v>受限</v>
      </c>
      <c r="Q591" s="122" t="str">
        <f>IFERROR(IF(AND(H591&gt;=VLOOKUP(B591,受限情况!$G$3:$I$28,2,FALSE),H591&lt;=VLOOKUP(B591,受限情况!$G$3:$I$28,3,FALSE))=TRUE,"错误","正确"),"正确")</f>
        <v>正确</v>
      </c>
      <c r="R591" s="124" t="str">
        <f>IF(OR(IFERROR(AND(H591&gt;=VLOOKUP(L591,受限情况!$A$3:$C$28,2,FALSE),H591&lt;=VLOOKUP(L591,受限情况!$A$3:$C$28,3,FALSE)),0),IFERROR(AND(H591&gt;=VLOOKUP(M591,受限情况!$A$3:$C$28,2,FALSE),H591&lt;=VLOOKUP(M591,受限情况!$A$3:$C$28,3,FALSE)),0),IFERROR(AND(H591&gt;=VLOOKUP(N591,受限情况!$A$3:$C$28,2,FALSE),H591&lt;=VLOOKUP(N591,受限情况!$A$3:$C$28,3,FALSE)),0),IFERROR(AND(H591&gt;=VLOOKUP(O591,受限情况!$A$3:$C$28,2,FALSE),H591&lt;=VLOOKUP(O591,受限情况!$A$3:$C$28,3,FALSE)),0))=TRUE,"错误","正确")</f>
        <v>正确</v>
      </c>
      <c r="S591" s="123" t="str">
        <f>IF((IF(ISERROR(VLOOKUP(J591,注销!I:I,1,FALSE)),0,1)+IF(ISERROR(VLOOKUP(J591,注销!J:J,1,FALSE)),0,1))&gt;0,"注销","没有")</f>
        <v>没有</v>
      </c>
      <c r="T591" s="123" t="str">
        <f>IF((IF(ISERROR(VLOOKUP(J591,注销!I:I,1,FALSE)),0,1)+IF(ISERROR(VLOOKUP(J591,注销!J:J,1,FALSE)),0,1))&gt;0,"注销","没有")</f>
        <v>没有</v>
      </c>
      <c r="U591" s="10" t="str">
        <f>IF(IF(ISERROR(VLOOKUP(J591,J$1:J590,1,FALSE)),0,1)+IF(ISERROR(VLOOKUP(J591,K$1:K590,1,FALSE)),0,1),"已有","没有")</f>
        <v>已有</v>
      </c>
      <c r="W591" s="9"/>
      <c r="X591" s="9"/>
      <c r="Y591" s="9"/>
    </row>
    <row r="592" spans="1:25" s="7" customFormat="1">
      <c r="A592" s="126">
        <v>589</v>
      </c>
      <c r="B592" s="126" t="s">
        <v>483</v>
      </c>
      <c r="C592" s="56" t="s">
        <v>105</v>
      </c>
      <c r="D592" s="42" t="s">
        <v>107</v>
      </c>
      <c r="E592" s="126">
        <v>8</v>
      </c>
      <c r="F592" s="68">
        <v>41821</v>
      </c>
      <c r="G592" s="126" t="s">
        <v>834</v>
      </c>
      <c r="H592" s="68">
        <v>41816</v>
      </c>
      <c r="I592" s="126"/>
      <c r="J592" s="137" t="str">
        <f t="shared" si="60"/>
        <v>海航太原-青岛</v>
      </c>
      <c r="K592" s="124" t="str">
        <f t="shared" si="61"/>
        <v>海航青岛-太原</v>
      </c>
      <c r="L592" s="167" t="str">
        <f t="shared" si="62"/>
        <v>太原</v>
      </c>
      <c r="M592" s="167" t="str">
        <f t="shared" si="63"/>
        <v>青岛</v>
      </c>
      <c r="N592" s="167" t="str">
        <f t="shared" si="64"/>
        <v/>
      </c>
      <c r="O592" s="167" t="str">
        <f t="shared" si="65"/>
        <v/>
      </c>
      <c r="P592" s="167" t="str">
        <f>IF(ISERROR(OR(IFERROR(VLOOKUP(B592,受限情况!$G$3:$G$30,1,FALSE),0),IFERROR(VLOOKUP(L592,受限情况!$A$3:$A$28,1,FALSE),0),IFERROR(VLOOKUP(M592,受限情况!$A$3:$A$28,1,FALSE),0),IFERROR(VLOOKUP(N592,受限情况!$A$3:$A$28,1,FALSE),0),IFERROR(VLOOKUP(O592,受限情况!$A$3:$A$28,1,FALSE),0))),"受限","不限")</f>
        <v>不限</v>
      </c>
      <c r="Q592" s="122" t="str">
        <f>IFERROR(IF(AND(H592&gt;=VLOOKUP(B592,受限情况!$G$3:$I$28,2,FALSE),H592&lt;=VLOOKUP(B592,受限情况!$G$3:$I$28,3,FALSE))=TRUE,"错误","正确"),"正确")</f>
        <v>正确</v>
      </c>
      <c r="R592" s="124" t="str">
        <f>IF(OR(IFERROR(AND(H592&gt;=VLOOKUP(L592,受限情况!$A$3:$C$28,2,FALSE),H592&lt;=VLOOKUP(L592,受限情况!$A$3:$C$28,3,FALSE)),0),IFERROR(AND(H592&gt;=VLOOKUP(M592,受限情况!$A$3:$C$28,2,FALSE),H592&lt;=VLOOKUP(M592,受限情况!$A$3:$C$28,3,FALSE)),0),IFERROR(AND(H592&gt;=VLOOKUP(N592,受限情况!$A$3:$C$28,2,FALSE),H592&lt;=VLOOKUP(N592,受限情况!$A$3:$C$28,3,FALSE)),0),IFERROR(AND(H592&gt;=VLOOKUP(O592,受限情况!$A$3:$C$28,2,FALSE),H592&lt;=VLOOKUP(O592,受限情况!$A$3:$C$28,3,FALSE)),0))=TRUE,"错误","正确")</f>
        <v>正确</v>
      </c>
      <c r="S592" s="123" t="str">
        <f>IF((IF(ISERROR(VLOOKUP(J592,注销!I:I,1,FALSE)),0,1)+IF(ISERROR(VLOOKUP(J592,注销!J:J,1,FALSE)),0,1))&gt;0,"注销","没有")</f>
        <v>注销</v>
      </c>
      <c r="T592" s="123" t="str">
        <f>IF((IF(ISERROR(VLOOKUP(J592,注销!I:I,1,FALSE)),0,1)+IF(ISERROR(VLOOKUP(J592,注销!J:J,1,FALSE)),0,1))&gt;0,"注销","没有")</f>
        <v>注销</v>
      </c>
      <c r="U592" s="10" t="str">
        <f>IF(IF(ISERROR(VLOOKUP(J592,J$1:J591,1,FALSE)),0,1)+IF(ISERROR(VLOOKUP(J592,K$1:K591,1,FALSE)),0,1),"已有","没有")</f>
        <v>没有</v>
      </c>
      <c r="W592" s="9"/>
      <c r="X592" s="9"/>
      <c r="Y592" s="9"/>
    </row>
    <row r="593" spans="1:25" s="7" customFormat="1">
      <c r="A593" s="126">
        <v>590</v>
      </c>
      <c r="B593" s="126" t="s">
        <v>483</v>
      </c>
      <c r="C593" s="56" t="s">
        <v>106</v>
      </c>
      <c r="D593" s="42" t="s">
        <v>107</v>
      </c>
      <c r="E593" s="126">
        <v>6</v>
      </c>
      <c r="F593" s="68">
        <v>41821</v>
      </c>
      <c r="G593" s="126" t="s">
        <v>834</v>
      </c>
      <c r="H593" s="68">
        <v>41816</v>
      </c>
      <c r="I593" s="126"/>
      <c r="J593" s="137" t="str">
        <f t="shared" si="60"/>
        <v>海航天津-兰州</v>
      </c>
      <c r="K593" s="124" t="str">
        <f t="shared" si="61"/>
        <v>海航兰州-天津</v>
      </c>
      <c r="L593" s="167" t="str">
        <f t="shared" si="62"/>
        <v>天津</v>
      </c>
      <c r="M593" s="167" t="str">
        <f t="shared" si="63"/>
        <v>兰州</v>
      </c>
      <c r="N593" s="167" t="str">
        <f t="shared" si="64"/>
        <v/>
      </c>
      <c r="O593" s="167" t="str">
        <f t="shared" si="65"/>
        <v/>
      </c>
      <c r="P593" s="167" t="str">
        <f>IF(ISERROR(OR(IFERROR(VLOOKUP(B593,受限情况!$G$3:$G$30,1,FALSE),0),IFERROR(VLOOKUP(L593,受限情况!$A$3:$A$28,1,FALSE),0),IFERROR(VLOOKUP(M593,受限情况!$A$3:$A$28,1,FALSE),0),IFERROR(VLOOKUP(N593,受限情况!$A$3:$A$28,1,FALSE),0),IFERROR(VLOOKUP(O593,受限情况!$A$3:$A$28,1,FALSE),0))),"受限","不限")</f>
        <v>不限</v>
      </c>
      <c r="Q593" s="122" t="str">
        <f>IFERROR(IF(AND(H593&gt;=VLOOKUP(B593,受限情况!$G$3:$I$28,2,FALSE),H593&lt;=VLOOKUP(B593,受限情况!$G$3:$I$28,3,FALSE))=TRUE,"错误","正确"),"正确")</f>
        <v>正确</v>
      </c>
      <c r="R593" s="124" t="str">
        <f>IF(OR(IFERROR(AND(H593&gt;=VLOOKUP(L593,受限情况!$A$3:$C$28,2,FALSE),H593&lt;=VLOOKUP(L593,受限情况!$A$3:$C$28,3,FALSE)),0),IFERROR(AND(H593&gt;=VLOOKUP(M593,受限情况!$A$3:$C$28,2,FALSE),H593&lt;=VLOOKUP(M593,受限情况!$A$3:$C$28,3,FALSE)),0),IFERROR(AND(H593&gt;=VLOOKUP(N593,受限情况!$A$3:$C$28,2,FALSE),H593&lt;=VLOOKUP(N593,受限情况!$A$3:$C$28,3,FALSE)),0),IFERROR(AND(H593&gt;=VLOOKUP(O593,受限情况!$A$3:$C$28,2,FALSE),H593&lt;=VLOOKUP(O593,受限情况!$A$3:$C$28,3,FALSE)),0))=TRUE,"错误","正确")</f>
        <v>正确</v>
      </c>
      <c r="S593" s="123" t="str">
        <f>IF((IF(ISERROR(VLOOKUP(J593,注销!I:I,1,FALSE)),0,1)+IF(ISERROR(VLOOKUP(J593,注销!J:J,1,FALSE)),0,1))&gt;0,"注销","没有")</f>
        <v>没有</v>
      </c>
      <c r="T593" s="123" t="str">
        <f>IF((IF(ISERROR(VLOOKUP(J593,注销!I:I,1,FALSE)),0,1)+IF(ISERROR(VLOOKUP(J593,注销!J:J,1,FALSE)),0,1))&gt;0,"注销","没有")</f>
        <v>没有</v>
      </c>
      <c r="U593" s="10" t="str">
        <f>IF(IF(ISERROR(VLOOKUP(J593,J$1:J592,1,FALSE)),0,1)+IF(ISERROR(VLOOKUP(J593,K$1:K592,1,FALSE)),0,1),"已有","没有")</f>
        <v>没有</v>
      </c>
      <c r="W593" s="9"/>
      <c r="X593" s="9"/>
      <c r="Y593" s="9"/>
    </row>
    <row r="594" spans="1:25" s="7" customFormat="1">
      <c r="A594" s="126">
        <v>591</v>
      </c>
      <c r="B594" s="126" t="s">
        <v>486</v>
      </c>
      <c r="C594" s="56" t="s">
        <v>539</v>
      </c>
      <c r="D594" s="42" t="s">
        <v>107</v>
      </c>
      <c r="E594" s="126">
        <v>6</v>
      </c>
      <c r="F594" s="68">
        <v>41821</v>
      </c>
      <c r="G594" s="126" t="s">
        <v>835</v>
      </c>
      <c r="H594" s="68">
        <v>41816</v>
      </c>
      <c r="I594" s="126"/>
      <c r="J594" s="137" t="str">
        <f t="shared" si="60"/>
        <v>中联航石家庄-呼和浩特-海拉尔</v>
      </c>
      <c r="K594" s="124" t="str">
        <f t="shared" si="61"/>
        <v>中联航海拉尔-呼和浩特-石家庄</v>
      </c>
      <c r="L594" s="167" t="str">
        <f t="shared" si="62"/>
        <v>石家庄</v>
      </c>
      <c r="M594" s="167" t="str">
        <f t="shared" si="63"/>
        <v>呼和浩特</v>
      </c>
      <c r="N594" s="167" t="str">
        <f t="shared" si="64"/>
        <v>海拉尔</v>
      </c>
      <c r="O594" s="167" t="str">
        <f t="shared" si="65"/>
        <v/>
      </c>
      <c r="P594" s="167" t="str">
        <f>IF(ISERROR(OR(IFERROR(VLOOKUP(B594,受限情况!$G$3:$G$30,1,FALSE),0),IFERROR(VLOOKUP(L594,受限情况!$A$3:$A$28,1,FALSE),0),IFERROR(VLOOKUP(M594,受限情况!$A$3:$A$28,1,FALSE),0),IFERROR(VLOOKUP(N594,受限情况!$A$3:$A$28,1,FALSE),0),IFERROR(VLOOKUP(O594,受限情况!$A$3:$A$28,1,FALSE),0))),"受限","不限")</f>
        <v>不限</v>
      </c>
      <c r="Q594" s="122" t="str">
        <f>IFERROR(IF(AND(H594&gt;=VLOOKUP(B594,受限情况!$G$3:$I$28,2,FALSE),H594&lt;=VLOOKUP(B594,受限情况!$G$3:$I$28,3,FALSE))=TRUE,"错误","正确"),"正确")</f>
        <v>正确</v>
      </c>
      <c r="R594" s="124" t="str">
        <f>IF(OR(IFERROR(AND(H594&gt;=VLOOKUP(L594,受限情况!$A$3:$C$28,2,FALSE),H594&lt;=VLOOKUP(L594,受限情况!$A$3:$C$28,3,FALSE)),0),IFERROR(AND(H594&gt;=VLOOKUP(M594,受限情况!$A$3:$C$28,2,FALSE),H594&lt;=VLOOKUP(M594,受限情况!$A$3:$C$28,3,FALSE)),0),IFERROR(AND(H594&gt;=VLOOKUP(N594,受限情况!$A$3:$C$28,2,FALSE),H594&lt;=VLOOKUP(N594,受限情况!$A$3:$C$28,3,FALSE)),0),IFERROR(AND(H594&gt;=VLOOKUP(O594,受限情况!$A$3:$C$28,2,FALSE),H594&lt;=VLOOKUP(O594,受限情况!$A$3:$C$28,3,FALSE)),0))=TRUE,"错误","正确")</f>
        <v>正确</v>
      </c>
      <c r="S594" s="123" t="str">
        <f>IF((IF(ISERROR(VLOOKUP(J594,注销!I:I,1,FALSE)),0,1)+IF(ISERROR(VLOOKUP(J594,注销!J:J,1,FALSE)),0,1))&gt;0,"注销","没有")</f>
        <v>没有</v>
      </c>
      <c r="T594" s="123" t="str">
        <f>IF((IF(ISERROR(VLOOKUP(J594,注销!I:I,1,FALSE)),0,1)+IF(ISERROR(VLOOKUP(J594,注销!J:J,1,FALSE)),0,1))&gt;0,"注销","没有")</f>
        <v>没有</v>
      </c>
      <c r="U594" s="10" t="str">
        <f>IF(IF(ISERROR(VLOOKUP(J594,J$1:J593,1,FALSE)),0,1)+IF(ISERROR(VLOOKUP(J594,K$1:K593,1,FALSE)),0,1),"已有","没有")</f>
        <v>没有</v>
      </c>
      <c r="W594" s="9"/>
      <c r="X594" s="9"/>
      <c r="Y594" s="9"/>
    </row>
    <row r="595" spans="1:25" s="7" customFormat="1">
      <c r="A595" s="126">
        <v>592</v>
      </c>
      <c r="B595" s="126" t="s">
        <v>481</v>
      </c>
      <c r="C595" s="56" t="s">
        <v>9</v>
      </c>
      <c r="D595" s="42" t="s">
        <v>107</v>
      </c>
      <c r="E595" s="126">
        <v>14</v>
      </c>
      <c r="F595" s="68">
        <v>41821</v>
      </c>
      <c r="G595" s="126" t="s">
        <v>836</v>
      </c>
      <c r="H595" s="68">
        <v>41816</v>
      </c>
      <c r="I595" s="126"/>
      <c r="J595" s="137" t="str">
        <f t="shared" si="60"/>
        <v>国航天津-长沙</v>
      </c>
      <c r="K595" s="124" t="str">
        <f t="shared" si="61"/>
        <v>国航长沙-天津</v>
      </c>
      <c r="L595" s="167" t="str">
        <f t="shared" si="62"/>
        <v>天津</v>
      </c>
      <c r="M595" s="167" t="str">
        <f t="shared" si="63"/>
        <v>长沙</v>
      </c>
      <c r="N595" s="167" t="str">
        <f t="shared" si="64"/>
        <v/>
      </c>
      <c r="O595" s="167" t="str">
        <f t="shared" si="65"/>
        <v/>
      </c>
      <c r="P595" s="167" t="str">
        <f>IF(ISERROR(OR(IFERROR(VLOOKUP(B595,受限情况!$G$3:$G$30,1,FALSE),0),IFERROR(VLOOKUP(L595,受限情况!$A$3:$A$28,1,FALSE),0),IFERROR(VLOOKUP(M595,受限情况!$A$3:$A$28,1,FALSE),0),IFERROR(VLOOKUP(N595,受限情况!$A$3:$A$28,1,FALSE),0),IFERROR(VLOOKUP(O595,受限情况!$A$3:$A$28,1,FALSE),0))),"受限","不限")</f>
        <v>不限</v>
      </c>
      <c r="Q595" s="122" t="str">
        <f>IFERROR(IF(AND(H595&gt;=VLOOKUP(B595,受限情况!$G$3:$I$28,2,FALSE),H595&lt;=VLOOKUP(B595,受限情况!$G$3:$I$28,3,FALSE))=TRUE,"错误","正确"),"正确")</f>
        <v>正确</v>
      </c>
      <c r="R595" s="124" t="str">
        <f>IF(OR(IFERROR(AND(H595&gt;=VLOOKUP(L595,受限情况!$A$3:$C$28,2,FALSE),H595&lt;=VLOOKUP(L595,受限情况!$A$3:$C$28,3,FALSE)),0),IFERROR(AND(H595&gt;=VLOOKUP(M595,受限情况!$A$3:$C$28,2,FALSE),H595&lt;=VLOOKUP(M595,受限情况!$A$3:$C$28,3,FALSE)),0),IFERROR(AND(H595&gt;=VLOOKUP(N595,受限情况!$A$3:$C$28,2,FALSE),H595&lt;=VLOOKUP(N595,受限情况!$A$3:$C$28,3,FALSE)),0),IFERROR(AND(H595&gt;=VLOOKUP(O595,受限情况!$A$3:$C$28,2,FALSE),H595&lt;=VLOOKUP(O595,受限情况!$A$3:$C$28,3,FALSE)),0))=TRUE,"错误","正确")</f>
        <v>正确</v>
      </c>
      <c r="S595" s="123" t="str">
        <f>IF((IF(ISERROR(VLOOKUP(J595,注销!I:I,1,FALSE)),0,1)+IF(ISERROR(VLOOKUP(J595,注销!J:J,1,FALSE)),0,1))&gt;0,"注销","没有")</f>
        <v>没有</v>
      </c>
      <c r="T595" s="123" t="str">
        <f>IF((IF(ISERROR(VLOOKUP(J595,注销!I:I,1,FALSE)),0,1)+IF(ISERROR(VLOOKUP(J595,注销!J:J,1,FALSE)),0,1))&gt;0,"注销","没有")</f>
        <v>没有</v>
      </c>
      <c r="U595" s="10" t="str">
        <f>IF(IF(ISERROR(VLOOKUP(J595,J$1:J594,1,FALSE)),0,1)+IF(ISERROR(VLOOKUP(J595,K$1:K594,1,FALSE)),0,1),"已有","没有")</f>
        <v>没有</v>
      </c>
      <c r="W595" s="9"/>
      <c r="X595" s="9"/>
      <c r="Y595" s="9"/>
    </row>
    <row r="596" spans="1:25" s="7" customFormat="1">
      <c r="A596" s="126">
        <v>593</v>
      </c>
      <c r="B596" s="126" t="s">
        <v>112</v>
      </c>
      <c r="C596" s="56" t="s">
        <v>113</v>
      </c>
      <c r="D596" s="42" t="s">
        <v>107</v>
      </c>
      <c r="E596" s="126">
        <v>14</v>
      </c>
      <c r="F596" s="68">
        <v>41840</v>
      </c>
      <c r="G596" s="126" t="s">
        <v>837</v>
      </c>
      <c r="H596" s="68">
        <v>41829</v>
      </c>
      <c r="I596" s="126"/>
      <c r="J596" s="137" t="str">
        <f t="shared" si="60"/>
        <v>深航太原-大连</v>
      </c>
      <c r="K596" s="124" t="str">
        <f t="shared" si="61"/>
        <v>深航大连-太原</v>
      </c>
      <c r="L596" s="167" t="str">
        <f t="shared" si="62"/>
        <v>太原</v>
      </c>
      <c r="M596" s="167" t="str">
        <f t="shared" si="63"/>
        <v>大连</v>
      </c>
      <c r="N596" s="167" t="str">
        <f t="shared" si="64"/>
        <v/>
      </c>
      <c r="O596" s="167" t="str">
        <f t="shared" si="65"/>
        <v/>
      </c>
      <c r="P596" s="167" t="str">
        <f>IF(ISERROR(OR(IFERROR(VLOOKUP(B596,受限情况!$G$3:$G$30,1,FALSE),0),IFERROR(VLOOKUP(L596,受限情况!$A$3:$A$28,1,FALSE),0),IFERROR(VLOOKUP(M596,受限情况!$A$3:$A$28,1,FALSE),0),IFERROR(VLOOKUP(N596,受限情况!$A$3:$A$28,1,FALSE),0),IFERROR(VLOOKUP(O596,受限情况!$A$3:$A$28,1,FALSE),0))),"受限","不限")</f>
        <v>受限</v>
      </c>
      <c r="Q596" s="122" t="str">
        <f>IFERROR(IF(AND(H596&gt;=VLOOKUP(B596,受限情况!$G$3:$I$28,2,FALSE),H596&lt;=VLOOKUP(B596,受限情况!$G$3:$I$28,3,FALSE))=TRUE,"错误","正确"),"正确")</f>
        <v>正确</v>
      </c>
      <c r="R596" s="124" t="str">
        <f>IF(OR(IFERROR(AND(H596&gt;=VLOOKUP(L596,受限情况!$A$3:$C$28,2,FALSE),H596&lt;=VLOOKUP(L596,受限情况!$A$3:$C$28,3,FALSE)),0),IFERROR(AND(H596&gt;=VLOOKUP(M596,受限情况!$A$3:$C$28,2,FALSE),H596&lt;=VLOOKUP(M596,受限情况!$A$3:$C$28,3,FALSE)),0),IFERROR(AND(H596&gt;=VLOOKUP(N596,受限情况!$A$3:$C$28,2,FALSE),H596&lt;=VLOOKUP(N596,受限情况!$A$3:$C$28,3,FALSE)),0),IFERROR(AND(H596&gt;=VLOOKUP(O596,受限情况!$A$3:$C$28,2,FALSE),H596&lt;=VLOOKUP(O596,受限情况!$A$3:$C$28,3,FALSE)),0))=TRUE,"错误","正确")</f>
        <v>正确</v>
      </c>
      <c r="S596" s="123" t="str">
        <f>IF((IF(ISERROR(VLOOKUP(J596,注销!I:I,1,FALSE)),0,1)+IF(ISERROR(VLOOKUP(J596,注销!J:J,1,FALSE)),0,1))&gt;0,"注销","没有")</f>
        <v>没有</v>
      </c>
      <c r="T596" s="123" t="str">
        <f>IF((IF(ISERROR(VLOOKUP(J596,注销!I:I,1,FALSE)),0,1)+IF(ISERROR(VLOOKUP(J596,注销!J:J,1,FALSE)),0,1))&gt;0,"注销","没有")</f>
        <v>没有</v>
      </c>
      <c r="U596" s="10" t="str">
        <f>IF(IF(ISERROR(VLOOKUP(J596,J$1:J595,1,FALSE)),0,1)+IF(ISERROR(VLOOKUP(J596,K$1:K595,1,FALSE)),0,1),"已有","没有")</f>
        <v>没有</v>
      </c>
      <c r="W596" s="9"/>
      <c r="X596" s="9"/>
      <c r="Y596" s="9"/>
    </row>
    <row r="597" spans="1:25" s="7" customFormat="1">
      <c r="A597" s="126">
        <v>594</v>
      </c>
      <c r="B597" s="126" t="s">
        <v>489</v>
      </c>
      <c r="C597" s="56" t="s">
        <v>114</v>
      </c>
      <c r="D597" s="42" t="s">
        <v>107</v>
      </c>
      <c r="E597" s="126">
        <v>14</v>
      </c>
      <c r="F597" s="68">
        <v>41840</v>
      </c>
      <c r="G597" s="126" t="s">
        <v>837</v>
      </c>
      <c r="H597" s="68">
        <v>41829</v>
      </c>
      <c r="I597" s="126"/>
      <c r="J597" s="137" t="str">
        <f t="shared" si="60"/>
        <v>深航太原-长沙</v>
      </c>
      <c r="K597" s="124" t="str">
        <f t="shared" si="61"/>
        <v>深航长沙-太原</v>
      </c>
      <c r="L597" s="167" t="str">
        <f t="shared" si="62"/>
        <v>太原</v>
      </c>
      <c r="M597" s="167" t="str">
        <f t="shared" si="63"/>
        <v>长沙</v>
      </c>
      <c r="N597" s="167" t="str">
        <f t="shared" si="64"/>
        <v/>
      </c>
      <c r="O597" s="167" t="str">
        <f t="shared" si="65"/>
        <v/>
      </c>
      <c r="P597" s="167" t="str">
        <f>IF(ISERROR(OR(IFERROR(VLOOKUP(B597,受限情况!$G$3:$G$30,1,FALSE),0),IFERROR(VLOOKUP(L597,受限情况!$A$3:$A$28,1,FALSE),0),IFERROR(VLOOKUP(M597,受限情况!$A$3:$A$28,1,FALSE),0),IFERROR(VLOOKUP(N597,受限情况!$A$3:$A$28,1,FALSE),0),IFERROR(VLOOKUP(O597,受限情况!$A$3:$A$28,1,FALSE),0))),"受限","不限")</f>
        <v>受限</v>
      </c>
      <c r="Q597" s="122" t="str">
        <f>IFERROR(IF(AND(H597&gt;=VLOOKUP(B597,受限情况!$G$3:$I$28,2,FALSE),H597&lt;=VLOOKUP(B597,受限情况!$G$3:$I$28,3,FALSE))=TRUE,"错误","正确"),"正确")</f>
        <v>正确</v>
      </c>
      <c r="R597" s="124" t="str">
        <f>IF(OR(IFERROR(AND(H597&gt;=VLOOKUP(L597,受限情况!$A$3:$C$28,2,FALSE),H597&lt;=VLOOKUP(L597,受限情况!$A$3:$C$28,3,FALSE)),0),IFERROR(AND(H597&gt;=VLOOKUP(M597,受限情况!$A$3:$C$28,2,FALSE),H597&lt;=VLOOKUP(M597,受限情况!$A$3:$C$28,3,FALSE)),0),IFERROR(AND(H597&gt;=VLOOKUP(N597,受限情况!$A$3:$C$28,2,FALSE),H597&lt;=VLOOKUP(N597,受限情况!$A$3:$C$28,3,FALSE)),0),IFERROR(AND(H597&gt;=VLOOKUP(O597,受限情况!$A$3:$C$28,2,FALSE),H597&lt;=VLOOKUP(O597,受限情况!$A$3:$C$28,3,FALSE)),0))=TRUE,"错误","正确")</f>
        <v>正确</v>
      </c>
      <c r="S597" s="123" t="str">
        <f>IF((IF(ISERROR(VLOOKUP(J597,注销!I:I,1,FALSE)),0,1)+IF(ISERROR(VLOOKUP(J597,注销!J:J,1,FALSE)),0,1))&gt;0,"注销","没有")</f>
        <v>没有</v>
      </c>
      <c r="T597" s="123" t="str">
        <f>IF((IF(ISERROR(VLOOKUP(J597,注销!I:I,1,FALSE)),0,1)+IF(ISERROR(VLOOKUP(J597,注销!J:J,1,FALSE)),0,1))&gt;0,"注销","没有")</f>
        <v>没有</v>
      </c>
      <c r="U597" s="10" t="str">
        <f>IF(IF(ISERROR(VLOOKUP(J597,J$1:J596,1,FALSE)),0,1)+IF(ISERROR(VLOOKUP(J597,K$1:K596,1,FALSE)),0,1),"已有","没有")</f>
        <v>没有</v>
      </c>
      <c r="W597" s="9"/>
      <c r="X597" s="9"/>
      <c r="Y597" s="9"/>
    </row>
    <row r="598" spans="1:25" s="7" customFormat="1">
      <c r="A598" s="126">
        <v>595</v>
      </c>
      <c r="B598" s="126" t="s">
        <v>1324</v>
      </c>
      <c r="C598" s="56" t="s">
        <v>115</v>
      </c>
      <c r="D598" s="42" t="s">
        <v>107</v>
      </c>
      <c r="E598" s="126">
        <v>14</v>
      </c>
      <c r="F598" s="68">
        <v>41829</v>
      </c>
      <c r="G598" s="126" t="s">
        <v>838</v>
      </c>
      <c r="H598" s="68">
        <v>41830</v>
      </c>
      <c r="I598" s="126"/>
      <c r="J598" s="137" t="str">
        <f t="shared" si="60"/>
        <v>天津天津-呼和浩特-银川</v>
      </c>
      <c r="K598" s="124" t="str">
        <f t="shared" si="61"/>
        <v>天津银川-呼和浩特-天津</v>
      </c>
      <c r="L598" s="167" t="str">
        <f t="shared" si="62"/>
        <v>天津</v>
      </c>
      <c r="M598" s="167" t="str">
        <f t="shared" si="63"/>
        <v>呼和浩特</v>
      </c>
      <c r="N598" s="167" t="str">
        <f t="shared" si="64"/>
        <v>银川</v>
      </c>
      <c r="O598" s="167" t="str">
        <f t="shared" si="65"/>
        <v/>
      </c>
      <c r="P598" s="167" t="str">
        <f>IF(ISERROR(OR(IFERROR(VLOOKUP(B598,受限情况!$G$3:$G$30,1,FALSE),0),IFERROR(VLOOKUP(L598,受限情况!$A$3:$A$28,1,FALSE),0),IFERROR(VLOOKUP(M598,受限情况!$A$3:$A$28,1,FALSE),0),IFERROR(VLOOKUP(N598,受限情况!$A$3:$A$28,1,FALSE),0),IFERROR(VLOOKUP(O598,受限情况!$A$3:$A$28,1,FALSE),0))),"受限","不限")</f>
        <v>不限</v>
      </c>
      <c r="Q598" s="122" t="str">
        <f>IFERROR(IF(AND(H598&gt;=VLOOKUP(B598,受限情况!$G$3:$I$28,2,FALSE),H598&lt;=VLOOKUP(B598,受限情况!$G$3:$I$28,3,FALSE))=TRUE,"错误","正确"),"正确")</f>
        <v>正确</v>
      </c>
      <c r="R598" s="124" t="str">
        <f>IF(OR(IFERROR(AND(H598&gt;=VLOOKUP(L598,受限情况!$A$3:$C$28,2,FALSE),H598&lt;=VLOOKUP(L598,受限情况!$A$3:$C$28,3,FALSE)),0),IFERROR(AND(H598&gt;=VLOOKUP(M598,受限情况!$A$3:$C$28,2,FALSE),H598&lt;=VLOOKUP(M598,受限情况!$A$3:$C$28,3,FALSE)),0),IFERROR(AND(H598&gt;=VLOOKUP(N598,受限情况!$A$3:$C$28,2,FALSE),H598&lt;=VLOOKUP(N598,受限情况!$A$3:$C$28,3,FALSE)),0),IFERROR(AND(H598&gt;=VLOOKUP(O598,受限情况!$A$3:$C$28,2,FALSE),H598&lt;=VLOOKUP(O598,受限情况!$A$3:$C$28,3,FALSE)),0))=TRUE,"错误","正确")</f>
        <v>正确</v>
      </c>
      <c r="S598" s="123" t="str">
        <f>IF((IF(ISERROR(VLOOKUP(J598,注销!I:I,1,FALSE)),0,1)+IF(ISERROR(VLOOKUP(J598,注销!J:J,1,FALSE)),0,1))&gt;0,"注销","没有")</f>
        <v>没有</v>
      </c>
      <c r="T598" s="123" t="str">
        <f>IF((IF(ISERROR(VLOOKUP(J598,注销!I:I,1,FALSE)),0,1)+IF(ISERROR(VLOOKUP(J598,注销!J:J,1,FALSE)),0,1))&gt;0,"注销","没有")</f>
        <v>没有</v>
      </c>
      <c r="U598" s="10" t="str">
        <f>IF(IF(ISERROR(VLOOKUP(J598,J$1:J597,1,FALSE)),0,1)+IF(ISERROR(VLOOKUP(J598,K$1:K597,1,FALSE)),0,1),"已有","没有")</f>
        <v>没有</v>
      </c>
      <c r="W598" s="9"/>
      <c r="X598" s="9"/>
      <c r="Y598" s="9"/>
    </row>
    <row r="599" spans="1:25" s="7" customFormat="1">
      <c r="A599" s="126">
        <v>596</v>
      </c>
      <c r="B599" s="126" t="s">
        <v>1324</v>
      </c>
      <c r="C599" s="56" t="s">
        <v>116</v>
      </c>
      <c r="D599" s="42" t="s">
        <v>107</v>
      </c>
      <c r="E599" s="126">
        <v>8</v>
      </c>
      <c r="F599" s="68">
        <v>41841</v>
      </c>
      <c r="G599" s="126" t="s">
        <v>838</v>
      </c>
      <c r="H599" s="68">
        <v>41830</v>
      </c>
      <c r="I599" s="126"/>
      <c r="J599" s="137" t="str">
        <f t="shared" si="60"/>
        <v>天津天津-临沂-义乌</v>
      </c>
      <c r="K599" s="124" t="str">
        <f t="shared" si="61"/>
        <v>天津义乌-临沂-天津</v>
      </c>
      <c r="L599" s="167" t="str">
        <f t="shared" si="62"/>
        <v>天津</v>
      </c>
      <c r="M599" s="167" t="str">
        <f t="shared" si="63"/>
        <v>临沂</v>
      </c>
      <c r="N599" s="167" t="str">
        <f t="shared" si="64"/>
        <v>义乌</v>
      </c>
      <c r="O599" s="167" t="str">
        <f t="shared" si="65"/>
        <v/>
      </c>
      <c r="P599" s="167" t="str">
        <f>IF(ISERROR(OR(IFERROR(VLOOKUP(B599,受限情况!$G$3:$G$30,1,FALSE),0),IFERROR(VLOOKUP(L599,受限情况!$A$3:$A$28,1,FALSE),0),IFERROR(VLOOKUP(M599,受限情况!$A$3:$A$28,1,FALSE),0),IFERROR(VLOOKUP(N599,受限情况!$A$3:$A$28,1,FALSE),0),IFERROR(VLOOKUP(O599,受限情况!$A$3:$A$28,1,FALSE),0))),"受限","不限")</f>
        <v>不限</v>
      </c>
      <c r="Q599" s="122" t="str">
        <f>IFERROR(IF(AND(H599&gt;=VLOOKUP(B599,受限情况!$G$3:$I$28,2,FALSE),H599&lt;=VLOOKUP(B599,受限情况!$G$3:$I$28,3,FALSE))=TRUE,"错误","正确"),"正确")</f>
        <v>正确</v>
      </c>
      <c r="R599" s="124" t="str">
        <f>IF(OR(IFERROR(AND(H599&gt;=VLOOKUP(L599,受限情况!$A$3:$C$28,2,FALSE),H599&lt;=VLOOKUP(L599,受限情况!$A$3:$C$28,3,FALSE)),0),IFERROR(AND(H599&gt;=VLOOKUP(M599,受限情况!$A$3:$C$28,2,FALSE),H599&lt;=VLOOKUP(M599,受限情况!$A$3:$C$28,3,FALSE)),0),IFERROR(AND(H599&gt;=VLOOKUP(N599,受限情况!$A$3:$C$28,2,FALSE),H599&lt;=VLOOKUP(N599,受限情况!$A$3:$C$28,3,FALSE)),0),IFERROR(AND(H599&gt;=VLOOKUP(O599,受限情况!$A$3:$C$28,2,FALSE),H599&lt;=VLOOKUP(O599,受限情况!$A$3:$C$28,3,FALSE)),0))=TRUE,"错误","正确")</f>
        <v>正确</v>
      </c>
      <c r="S599" s="123" t="str">
        <f>IF((IF(ISERROR(VLOOKUP(J599,注销!I:I,1,FALSE)),0,1)+IF(ISERROR(VLOOKUP(J599,注销!J:J,1,FALSE)),0,1))&gt;0,"注销","没有")</f>
        <v>注销</v>
      </c>
      <c r="T599" s="123" t="str">
        <f>IF((IF(ISERROR(VLOOKUP(J599,注销!I:I,1,FALSE)),0,1)+IF(ISERROR(VLOOKUP(J599,注销!J:J,1,FALSE)),0,1))&gt;0,"注销","没有")</f>
        <v>注销</v>
      </c>
      <c r="U599" s="10" t="str">
        <f>IF(IF(ISERROR(VLOOKUP(J599,J$1:J598,1,FALSE)),0,1)+IF(ISERROR(VLOOKUP(J599,K$1:K598,1,FALSE)),0,1),"已有","没有")</f>
        <v>没有</v>
      </c>
      <c r="W599" s="9"/>
      <c r="X599" s="9"/>
      <c r="Y599" s="9"/>
    </row>
    <row r="600" spans="1:25" s="7" customFormat="1">
      <c r="A600" s="126">
        <v>597</v>
      </c>
      <c r="B600" s="126" t="s">
        <v>1324</v>
      </c>
      <c r="C600" s="56" t="s">
        <v>43</v>
      </c>
      <c r="D600" s="42" t="s">
        <v>107</v>
      </c>
      <c r="E600" s="126">
        <v>14</v>
      </c>
      <c r="F600" s="68">
        <v>41829</v>
      </c>
      <c r="G600" s="126" t="s">
        <v>838</v>
      </c>
      <c r="H600" s="68">
        <v>41830</v>
      </c>
      <c r="I600" s="126"/>
      <c r="J600" s="137" t="str">
        <f t="shared" si="60"/>
        <v>天津海拉尔-呼和浩特-西安</v>
      </c>
      <c r="K600" s="124" t="str">
        <f t="shared" si="61"/>
        <v>天津西安-呼和浩特-海拉尔</v>
      </c>
      <c r="L600" s="167" t="str">
        <f t="shared" si="62"/>
        <v>海拉尔</v>
      </c>
      <c r="M600" s="167" t="str">
        <f t="shared" si="63"/>
        <v>呼和浩特</v>
      </c>
      <c r="N600" s="167" t="str">
        <f t="shared" si="64"/>
        <v>西安</v>
      </c>
      <c r="O600" s="167" t="str">
        <f t="shared" si="65"/>
        <v/>
      </c>
      <c r="P600" s="167" t="str">
        <f>IF(ISERROR(OR(IFERROR(VLOOKUP(B600,受限情况!$G$3:$G$30,1,FALSE),0),IFERROR(VLOOKUP(L600,受限情况!$A$3:$A$28,1,FALSE),0),IFERROR(VLOOKUP(M600,受限情况!$A$3:$A$28,1,FALSE),0),IFERROR(VLOOKUP(N600,受限情况!$A$3:$A$28,1,FALSE),0),IFERROR(VLOOKUP(O600,受限情况!$A$3:$A$28,1,FALSE),0))),"受限","不限")</f>
        <v>不限</v>
      </c>
      <c r="Q600" s="122" t="str">
        <f>IFERROR(IF(AND(H600&gt;=VLOOKUP(B600,受限情况!$G$3:$I$28,2,FALSE),H600&lt;=VLOOKUP(B600,受限情况!$G$3:$I$28,3,FALSE))=TRUE,"错误","正确"),"正确")</f>
        <v>正确</v>
      </c>
      <c r="R600" s="124" t="str">
        <f>IF(OR(IFERROR(AND(H600&gt;=VLOOKUP(L600,受限情况!$A$3:$C$28,2,FALSE),H600&lt;=VLOOKUP(L600,受限情况!$A$3:$C$28,3,FALSE)),0),IFERROR(AND(H600&gt;=VLOOKUP(M600,受限情况!$A$3:$C$28,2,FALSE),H600&lt;=VLOOKUP(M600,受限情况!$A$3:$C$28,3,FALSE)),0),IFERROR(AND(H600&gt;=VLOOKUP(N600,受限情况!$A$3:$C$28,2,FALSE),H600&lt;=VLOOKUP(N600,受限情况!$A$3:$C$28,3,FALSE)),0),IFERROR(AND(H600&gt;=VLOOKUP(O600,受限情况!$A$3:$C$28,2,FALSE),H600&lt;=VLOOKUP(O600,受限情况!$A$3:$C$28,3,FALSE)),0))=TRUE,"错误","正确")</f>
        <v>正确</v>
      </c>
      <c r="S600" s="123" t="str">
        <f>IF((IF(ISERROR(VLOOKUP(J600,注销!I:I,1,FALSE)),0,1)+IF(ISERROR(VLOOKUP(J600,注销!J:J,1,FALSE)),0,1))&gt;0,"注销","没有")</f>
        <v>注销</v>
      </c>
      <c r="T600" s="123" t="str">
        <f>IF((IF(ISERROR(VLOOKUP(J600,注销!I:I,1,FALSE)),0,1)+IF(ISERROR(VLOOKUP(J600,注销!J:J,1,FALSE)),0,1))&gt;0,"注销","没有")</f>
        <v>注销</v>
      </c>
      <c r="U600" s="10" t="str">
        <f>IF(IF(ISERROR(VLOOKUP(J600,J$1:J599,1,FALSE)),0,1)+IF(ISERROR(VLOOKUP(J600,K$1:K599,1,FALSE)),0,1),"已有","没有")</f>
        <v>已有</v>
      </c>
      <c r="W600" s="9"/>
      <c r="X600" s="9"/>
      <c r="Y600" s="9"/>
    </row>
    <row r="601" spans="1:25" s="7" customFormat="1">
      <c r="A601" s="126">
        <v>598</v>
      </c>
      <c r="B601" s="126" t="s">
        <v>1324</v>
      </c>
      <c r="C601" s="56" t="s">
        <v>117</v>
      </c>
      <c r="D601" s="42" t="s">
        <v>107</v>
      </c>
      <c r="E601" s="126">
        <v>6</v>
      </c>
      <c r="F601" s="68">
        <v>41829</v>
      </c>
      <c r="G601" s="126" t="s">
        <v>838</v>
      </c>
      <c r="H601" s="68">
        <v>41830</v>
      </c>
      <c r="I601" s="126"/>
      <c r="J601" s="137" t="str">
        <f t="shared" si="60"/>
        <v>天津天津-大同-呼和浩特</v>
      </c>
      <c r="K601" s="124" t="str">
        <f t="shared" si="61"/>
        <v>天津呼和浩特-大同-天津</v>
      </c>
      <c r="L601" s="167" t="str">
        <f t="shared" si="62"/>
        <v>天津</v>
      </c>
      <c r="M601" s="167" t="str">
        <f t="shared" si="63"/>
        <v>大同</v>
      </c>
      <c r="N601" s="167" t="str">
        <f t="shared" si="64"/>
        <v>呼和浩特</v>
      </c>
      <c r="O601" s="167" t="str">
        <f t="shared" si="65"/>
        <v/>
      </c>
      <c r="P601" s="167" t="str">
        <f>IF(ISERROR(OR(IFERROR(VLOOKUP(B601,受限情况!$G$3:$G$30,1,FALSE),0),IFERROR(VLOOKUP(L601,受限情况!$A$3:$A$28,1,FALSE),0),IFERROR(VLOOKUP(M601,受限情况!$A$3:$A$28,1,FALSE),0),IFERROR(VLOOKUP(N601,受限情况!$A$3:$A$28,1,FALSE),0),IFERROR(VLOOKUP(O601,受限情况!$A$3:$A$28,1,FALSE),0))),"受限","不限")</f>
        <v>不限</v>
      </c>
      <c r="Q601" s="122" t="str">
        <f>IFERROR(IF(AND(H601&gt;=VLOOKUP(B601,受限情况!$G$3:$I$28,2,FALSE),H601&lt;=VLOOKUP(B601,受限情况!$G$3:$I$28,3,FALSE))=TRUE,"错误","正确"),"正确")</f>
        <v>正确</v>
      </c>
      <c r="R601" s="124" t="str">
        <f>IF(OR(IFERROR(AND(H601&gt;=VLOOKUP(L601,受限情况!$A$3:$C$28,2,FALSE),H601&lt;=VLOOKUP(L601,受限情况!$A$3:$C$28,3,FALSE)),0),IFERROR(AND(H601&gt;=VLOOKUP(M601,受限情况!$A$3:$C$28,2,FALSE),H601&lt;=VLOOKUP(M601,受限情况!$A$3:$C$28,3,FALSE)),0),IFERROR(AND(H601&gt;=VLOOKUP(N601,受限情况!$A$3:$C$28,2,FALSE),H601&lt;=VLOOKUP(N601,受限情况!$A$3:$C$28,3,FALSE)),0),IFERROR(AND(H601&gt;=VLOOKUP(O601,受限情况!$A$3:$C$28,2,FALSE),H601&lt;=VLOOKUP(O601,受限情况!$A$3:$C$28,3,FALSE)),0))=TRUE,"错误","正确")</f>
        <v>正确</v>
      </c>
      <c r="S601" s="123" t="str">
        <f>IF((IF(ISERROR(VLOOKUP(J601,注销!I:I,1,FALSE)),0,1)+IF(ISERROR(VLOOKUP(J601,注销!J:J,1,FALSE)),0,1))&gt;0,"注销","没有")</f>
        <v>注销</v>
      </c>
      <c r="T601" s="123" t="str">
        <f>IF((IF(ISERROR(VLOOKUP(J601,注销!I:I,1,FALSE)),0,1)+IF(ISERROR(VLOOKUP(J601,注销!J:J,1,FALSE)),0,1))&gt;0,"注销","没有")</f>
        <v>注销</v>
      </c>
      <c r="U601" s="10" t="str">
        <f>IF(IF(ISERROR(VLOOKUP(J601,J$1:J600,1,FALSE)),0,1)+IF(ISERROR(VLOOKUP(J601,K$1:K600,1,FALSE)),0,1),"已有","没有")</f>
        <v>没有</v>
      </c>
      <c r="W601" s="9"/>
      <c r="X601" s="9"/>
      <c r="Y601" s="9"/>
    </row>
    <row r="602" spans="1:25" s="7" customFormat="1">
      <c r="A602" s="126">
        <v>599</v>
      </c>
      <c r="B602" s="126" t="s">
        <v>1324</v>
      </c>
      <c r="C602" s="56" t="s">
        <v>118</v>
      </c>
      <c r="D602" s="42" t="s">
        <v>107</v>
      </c>
      <c r="E602" s="126">
        <v>8</v>
      </c>
      <c r="F602" s="68">
        <v>41829</v>
      </c>
      <c r="G602" s="126" t="s">
        <v>838</v>
      </c>
      <c r="H602" s="68">
        <v>41830</v>
      </c>
      <c r="I602" s="126"/>
      <c r="J602" s="137" t="str">
        <f t="shared" si="60"/>
        <v>天津鄂尔多斯-太原-济南</v>
      </c>
      <c r="K602" s="124" t="str">
        <f t="shared" si="61"/>
        <v>天津济南-太原-鄂尔多斯</v>
      </c>
      <c r="L602" s="167" t="str">
        <f t="shared" si="62"/>
        <v>鄂尔多斯</v>
      </c>
      <c r="M602" s="167" t="str">
        <f t="shared" si="63"/>
        <v>太原</v>
      </c>
      <c r="N602" s="167" t="str">
        <f t="shared" si="64"/>
        <v>济南</v>
      </c>
      <c r="O602" s="167" t="str">
        <f t="shared" si="65"/>
        <v/>
      </c>
      <c r="P602" s="167" t="str">
        <f>IF(ISERROR(OR(IFERROR(VLOOKUP(B602,受限情况!$G$3:$G$30,1,FALSE),0),IFERROR(VLOOKUP(L602,受限情况!$A$3:$A$28,1,FALSE),0),IFERROR(VLOOKUP(M602,受限情况!$A$3:$A$28,1,FALSE),0),IFERROR(VLOOKUP(N602,受限情况!$A$3:$A$28,1,FALSE),0),IFERROR(VLOOKUP(O602,受限情况!$A$3:$A$28,1,FALSE),0))),"受限","不限")</f>
        <v>不限</v>
      </c>
      <c r="Q602" s="122" t="str">
        <f>IFERROR(IF(AND(H602&gt;=VLOOKUP(B602,受限情况!$G$3:$I$28,2,FALSE),H602&lt;=VLOOKUP(B602,受限情况!$G$3:$I$28,3,FALSE))=TRUE,"错误","正确"),"正确")</f>
        <v>正确</v>
      </c>
      <c r="R602" s="124" t="str">
        <f>IF(OR(IFERROR(AND(H602&gt;=VLOOKUP(L602,受限情况!$A$3:$C$28,2,FALSE),H602&lt;=VLOOKUP(L602,受限情况!$A$3:$C$28,3,FALSE)),0),IFERROR(AND(H602&gt;=VLOOKUP(M602,受限情况!$A$3:$C$28,2,FALSE),H602&lt;=VLOOKUP(M602,受限情况!$A$3:$C$28,3,FALSE)),0),IFERROR(AND(H602&gt;=VLOOKUP(N602,受限情况!$A$3:$C$28,2,FALSE),H602&lt;=VLOOKUP(N602,受限情况!$A$3:$C$28,3,FALSE)),0),IFERROR(AND(H602&gt;=VLOOKUP(O602,受限情况!$A$3:$C$28,2,FALSE),H602&lt;=VLOOKUP(O602,受限情况!$A$3:$C$28,3,FALSE)),0))=TRUE,"错误","正确")</f>
        <v>正确</v>
      </c>
      <c r="S602" s="123" t="str">
        <f>IF((IF(ISERROR(VLOOKUP(J602,注销!I:I,1,FALSE)),0,1)+IF(ISERROR(VLOOKUP(J602,注销!J:J,1,FALSE)),0,1))&gt;0,"注销","没有")</f>
        <v>注销</v>
      </c>
      <c r="T602" s="123" t="str">
        <f>IF((IF(ISERROR(VLOOKUP(J602,注销!I:I,1,FALSE)),0,1)+IF(ISERROR(VLOOKUP(J602,注销!J:J,1,FALSE)),0,1))&gt;0,"注销","没有")</f>
        <v>注销</v>
      </c>
      <c r="U602" s="10" t="str">
        <f>IF(IF(ISERROR(VLOOKUP(J602,J$1:J601,1,FALSE)),0,1)+IF(ISERROR(VLOOKUP(J602,K$1:K601,1,FALSE)),0,1),"已有","没有")</f>
        <v>没有</v>
      </c>
      <c r="W602" s="9"/>
      <c r="X602" s="9"/>
      <c r="Y602" s="9"/>
    </row>
    <row r="603" spans="1:25" s="7" customFormat="1">
      <c r="A603" s="126">
        <v>600</v>
      </c>
      <c r="B603" s="126" t="s">
        <v>1324</v>
      </c>
      <c r="C603" s="56" t="s">
        <v>46</v>
      </c>
      <c r="D603" s="42" t="s">
        <v>107</v>
      </c>
      <c r="E603" s="126">
        <v>14</v>
      </c>
      <c r="F603" s="68">
        <v>41829</v>
      </c>
      <c r="G603" s="126" t="s">
        <v>838</v>
      </c>
      <c r="H603" s="68">
        <v>41830</v>
      </c>
      <c r="I603" s="126"/>
      <c r="J603" s="137" t="str">
        <f t="shared" si="60"/>
        <v>天津天津-桂林</v>
      </c>
      <c r="K603" s="124" t="str">
        <f t="shared" si="61"/>
        <v>天津桂林-天津</v>
      </c>
      <c r="L603" s="167" t="str">
        <f t="shared" si="62"/>
        <v>天津</v>
      </c>
      <c r="M603" s="167" t="str">
        <f t="shared" si="63"/>
        <v>桂林</v>
      </c>
      <c r="N603" s="167" t="str">
        <f t="shared" si="64"/>
        <v/>
      </c>
      <c r="O603" s="167" t="str">
        <f t="shared" si="65"/>
        <v/>
      </c>
      <c r="P603" s="167" t="str">
        <f>IF(ISERROR(OR(IFERROR(VLOOKUP(B603,受限情况!$G$3:$G$30,1,FALSE),0),IFERROR(VLOOKUP(L603,受限情况!$A$3:$A$28,1,FALSE),0),IFERROR(VLOOKUP(M603,受限情况!$A$3:$A$28,1,FALSE),0),IFERROR(VLOOKUP(N603,受限情况!$A$3:$A$28,1,FALSE),0),IFERROR(VLOOKUP(O603,受限情况!$A$3:$A$28,1,FALSE),0))),"受限","不限")</f>
        <v>不限</v>
      </c>
      <c r="Q603" s="122" t="str">
        <f>IFERROR(IF(AND(H603&gt;=VLOOKUP(B603,受限情况!$G$3:$I$28,2,FALSE),H603&lt;=VLOOKUP(B603,受限情况!$G$3:$I$28,3,FALSE))=TRUE,"错误","正确"),"正确")</f>
        <v>正确</v>
      </c>
      <c r="R603" s="124" t="str">
        <f>IF(OR(IFERROR(AND(H603&gt;=VLOOKUP(L603,受限情况!$A$3:$C$28,2,FALSE),H603&lt;=VLOOKUP(L603,受限情况!$A$3:$C$28,3,FALSE)),0),IFERROR(AND(H603&gt;=VLOOKUP(M603,受限情况!$A$3:$C$28,2,FALSE),H603&lt;=VLOOKUP(M603,受限情况!$A$3:$C$28,3,FALSE)),0),IFERROR(AND(H603&gt;=VLOOKUP(N603,受限情况!$A$3:$C$28,2,FALSE),H603&lt;=VLOOKUP(N603,受限情况!$A$3:$C$28,3,FALSE)),0),IFERROR(AND(H603&gt;=VLOOKUP(O603,受限情况!$A$3:$C$28,2,FALSE),H603&lt;=VLOOKUP(O603,受限情况!$A$3:$C$28,3,FALSE)),0))=TRUE,"错误","正确")</f>
        <v>正确</v>
      </c>
      <c r="S603" s="123" t="str">
        <f>IF((IF(ISERROR(VLOOKUP(J603,注销!I:I,1,FALSE)),0,1)+IF(ISERROR(VLOOKUP(J603,注销!J:J,1,FALSE)),0,1))&gt;0,"注销","没有")</f>
        <v>注销</v>
      </c>
      <c r="T603" s="123" t="str">
        <f>IF((IF(ISERROR(VLOOKUP(J603,注销!I:I,1,FALSE)),0,1)+IF(ISERROR(VLOOKUP(J603,注销!J:J,1,FALSE)),0,1))&gt;0,"注销","没有")</f>
        <v>注销</v>
      </c>
      <c r="U603" s="10" t="str">
        <f>IF(IF(ISERROR(VLOOKUP(J603,J$1:J602,1,FALSE)),0,1)+IF(ISERROR(VLOOKUP(J603,K$1:K602,1,FALSE)),0,1),"已有","没有")</f>
        <v>已有</v>
      </c>
      <c r="W603" s="9"/>
      <c r="X603" s="9"/>
      <c r="Y603" s="9"/>
    </row>
    <row r="604" spans="1:25" s="7" customFormat="1">
      <c r="A604" s="126">
        <v>601</v>
      </c>
      <c r="B604" s="126" t="s">
        <v>1324</v>
      </c>
      <c r="C604" s="56" t="s">
        <v>119</v>
      </c>
      <c r="D604" s="42" t="s">
        <v>107</v>
      </c>
      <c r="E604" s="126">
        <v>6</v>
      </c>
      <c r="F604" s="68">
        <v>41829</v>
      </c>
      <c r="G604" s="126" t="s">
        <v>838</v>
      </c>
      <c r="H604" s="68">
        <v>41830</v>
      </c>
      <c r="I604" s="126"/>
      <c r="J604" s="137" t="str">
        <f t="shared" si="60"/>
        <v>天津天津-临沂-福州</v>
      </c>
      <c r="K604" s="124" t="str">
        <f t="shared" si="61"/>
        <v>天津福州-临沂-天津</v>
      </c>
      <c r="L604" s="167" t="str">
        <f t="shared" si="62"/>
        <v>天津</v>
      </c>
      <c r="M604" s="167" t="str">
        <f t="shared" si="63"/>
        <v>临沂</v>
      </c>
      <c r="N604" s="167" t="str">
        <f t="shared" si="64"/>
        <v>福州</v>
      </c>
      <c r="O604" s="167" t="str">
        <f t="shared" si="65"/>
        <v/>
      </c>
      <c r="P604" s="167" t="str">
        <f>IF(ISERROR(OR(IFERROR(VLOOKUP(B604,受限情况!$G$3:$G$30,1,FALSE),0),IFERROR(VLOOKUP(L604,受限情况!$A$3:$A$28,1,FALSE),0),IFERROR(VLOOKUP(M604,受限情况!$A$3:$A$28,1,FALSE),0),IFERROR(VLOOKUP(N604,受限情况!$A$3:$A$28,1,FALSE),0),IFERROR(VLOOKUP(O604,受限情况!$A$3:$A$28,1,FALSE),0))),"受限","不限")</f>
        <v>不限</v>
      </c>
      <c r="Q604" s="122" t="str">
        <f>IFERROR(IF(AND(H604&gt;=VLOOKUP(B604,受限情况!$G$3:$I$28,2,FALSE),H604&lt;=VLOOKUP(B604,受限情况!$G$3:$I$28,3,FALSE))=TRUE,"错误","正确"),"正确")</f>
        <v>正确</v>
      </c>
      <c r="R604" s="124" t="str">
        <f>IF(OR(IFERROR(AND(H604&gt;=VLOOKUP(L604,受限情况!$A$3:$C$28,2,FALSE),H604&lt;=VLOOKUP(L604,受限情况!$A$3:$C$28,3,FALSE)),0),IFERROR(AND(H604&gt;=VLOOKUP(M604,受限情况!$A$3:$C$28,2,FALSE),H604&lt;=VLOOKUP(M604,受限情况!$A$3:$C$28,3,FALSE)),0),IFERROR(AND(H604&gt;=VLOOKUP(N604,受限情况!$A$3:$C$28,2,FALSE),H604&lt;=VLOOKUP(N604,受限情况!$A$3:$C$28,3,FALSE)),0),IFERROR(AND(H604&gt;=VLOOKUP(O604,受限情况!$A$3:$C$28,2,FALSE),H604&lt;=VLOOKUP(O604,受限情况!$A$3:$C$28,3,FALSE)),0))=TRUE,"错误","正确")</f>
        <v>正确</v>
      </c>
      <c r="S604" s="123" t="str">
        <f>IF((IF(ISERROR(VLOOKUP(J604,注销!I:I,1,FALSE)),0,1)+IF(ISERROR(VLOOKUP(J604,注销!J:J,1,FALSE)),0,1))&gt;0,"注销","没有")</f>
        <v>注销</v>
      </c>
      <c r="T604" s="123" t="str">
        <f>IF((IF(ISERROR(VLOOKUP(J604,注销!I:I,1,FALSE)),0,1)+IF(ISERROR(VLOOKUP(J604,注销!J:J,1,FALSE)),0,1))&gt;0,"注销","没有")</f>
        <v>注销</v>
      </c>
      <c r="U604" s="10" t="str">
        <f>IF(IF(ISERROR(VLOOKUP(J604,J$1:J603,1,FALSE)),0,1)+IF(ISERROR(VLOOKUP(J604,K$1:K603,1,FALSE)),0,1),"已有","没有")</f>
        <v>没有</v>
      </c>
      <c r="W604" s="9"/>
      <c r="X604" s="9"/>
      <c r="Y604" s="9"/>
    </row>
    <row r="605" spans="1:25" s="7" customFormat="1">
      <c r="A605" s="126">
        <v>602</v>
      </c>
      <c r="B605" s="126" t="s">
        <v>1329</v>
      </c>
      <c r="C605" s="56" t="s">
        <v>120</v>
      </c>
      <c r="D605" s="42" t="s">
        <v>107</v>
      </c>
      <c r="E605" s="126">
        <v>14</v>
      </c>
      <c r="F605" s="68">
        <v>41852</v>
      </c>
      <c r="G605" s="126" t="s">
        <v>839</v>
      </c>
      <c r="H605" s="68">
        <v>41838</v>
      </c>
      <c r="I605" s="126"/>
      <c r="J605" s="137" t="str">
        <f t="shared" si="60"/>
        <v>河北石家庄-呼和浩特-满洲里</v>
      </c>
      <c r="K605" s="124" t="str">
        <f t="shared" si="61"/>
        <v>河北满洲里-呼和浩特-石家庄</v>
      </c>
      <c r="L605" s="167" t="str">
        <f t="shared" si="62"/>
        <v>石家庄</v>
      </c>
      <c r="M605" s="167" t="str">
        <f t="shared" si="63"/>
        <v>呼和浩特</v>
      </c>
      <c r="N605" s="167" t="str">
        <f t="shared" si="64"/>
        <v>满洲里</v>
      </c>
      <c r="O605" s="167" t="str">
        <f t="shared" si="65"/>
        <v/>
      </c>
      <c r="P605" s="167" t="str">
        <f>IF(ISERROR(OR(IFERROR(VLOOKUP(B605,受限情况!$G$3:$G$30,1,FALSE),0),IFERROR(VLOOKUP(L605,受限情况!$A$3:$A$28,1,FALSE),0),IFERROR(VLOOKUP(M605,受限情况!$A$3:$A$28,1,FALSE),0),IFERROR(VLOOKUP(N605,受限情况!$A$3:$A$28,1,FALSE),0),IFERROR(VLOOKUP(O605,受限情况!$A$3:$A$28,1,FALSE),0))),"受限","不限")</f>
        <v>不限</v>
      </c>
      <c r="Q605" s="122" t="str">
        <f>IFERROR(IF(AND(H605&gt;=VLOOKUP(B605,受限情况!$G$3:$I$28,2,FALSE),H605&lt;=VLOOKUP(B605,受限情况!$G$3:$I$28,3,FALSE))=TRUE,"错误","正确"),"正确")</f>
        <v>正确</v>
      </c>
      <c r="R605" s="124" t="str">
        <f>IF(OR(IFERROR(AND(H605&gt;=VLOOKUP(L605,受限情况!$A$3:$C$28,2,FALSE),H605&lt;=VLOOKUP(L605,受限情况!$A$3:$C$28,3,FALSE)),0),IFERROR(AND(H605&gt;=VLOOKUP(M605,受限情况!$A$3:$C$28,2,FALSE),H605&lt;=VLOOKUP(M605,受限情况!$A$3:$C$28,3,FALSE)),0),IFERROR(AND(H605&gt;=VLOOKUP(N605,受限情况!$A$3:$C$28,2,FALSE),H605&lt;=VLOOKUP(N605,受限情况!$A$3:$C$28,3,FALSE)),0),IFERROR(AND(H605&gt;=VLOOKUP(O605,受限情况!$A$3:$C$28,2,FALSE),H605&lt;=VLOOKUP(O605,受限情况!$A$3:$C$28,3,FALSE)),0))=TRUE,"错误","正确")</f>
        <v>正确</v>
      </c>
      <c r="S605" s="123" t="str">
        <f>IF((IF(ISERROR(VLOOKUP(J605,注销!I:I,1,FALSE)),0,1)+IF(ISERROR(VLOOKUP(J605,注销!J:J,1,FALSE)),0,1))&gt;0,"注销","没有")</f>
        <v>注销</v>
      </c>
      <c r="T605" s="123" t="str">
        <f>IF((IF(ISERROR(VLOOKUP(J605,注销!I:I,1,FALSE)),0,1)+IF(ISERROR(VLOOKUP(J605,注销!J:J,1,FALSE)),0,1))&gt;0,"注销","没有")</f>
        <v>注销</v>
      </c>
      <c r="U605" s="10" t="str">
        <f>IF(IF(ISERROR(VLOOKUP(J605,J$1:J604,1,FALSE)),0,1)+IF(ISERROR(VLOOKUP(J605,K$1:K604,1,FALSE)),0,1),"已有","没有")</f>
        <v>没有</v>
      </c>
      <c r="W605" s="9"/>
      <c r="X605" s="9"/>
      <c r="Y605" s="9"/>
    </row>
    <row r="606" spans="1:25" s="7" customFormat="1">
      <c r="A606" s="126">
        <v>603</v>
      </c>
      <c r="B606" s="126" t="s">
        <v>108</v>
      </c>
      <c r="C606" s="56" t="s">
        <v>122</v>
      </c>
      <c r="D606" s="42" t="s">
        <v>121</v>
      </c>
      <c r="E606" s="126">
        <v>14</v>
      </c>
      <c r="F606" s="68">
        <v>41848</v>
      </c>
      <c r="G606" s="126" t="s">
        <v>840</v>
      </c>
      <c r="H606" s="68">
        <v>41841</v>
      </c>
      <c r="I606" s="126"/>
      <c r="J606" s="137" t="str">
        <f t="shared" si="60"/>
        <v>厦航天津-重庆</v>
      </c>
      <c r="K606" s="124" t="str">
        <f t="shared" si="61"/>
        <v>厦航重庆-天津</v>
      </c>
      <c r="L606" s="167" t="str">
        <f t="shared" si="62"/>
        <v>天津</v>
      </c>
      <c r="M606" s="167" t="str">
        <f t="shared" si="63"/>
        <v>重庆</v>
      </c>
      <c r="N606" s="167" t="str">
        <f t="shared" si="64"/>
        <v/>
      </c>
      <c r="O606" s="167" t="str">
        <f t="shared" si="65"/>
        <v/>
      </c>
      <c r="P606" s="167" t="str">
        <f>IF(ISERROR(OR(IFERROR(VLOOKUP(B606,受限情况!$G$3:$G$30,1,FALSE),0),IFERROR(VLOOKUP(L606,受限情况!$A$3:$A$28,1,FALSE),0),IFERROR(VLOOKUP(M606,受限情况!$A$3:$A$28,1,FALSE),0),IFERROR(VLOOKUP(N606,受限情况!$A$3:$A$28,1,FALSE),0),IFERROR(VLOOKUP(O606,受限情况!$A$3:$A$28,1,FALSE),0))),"受限","不限")</f>
        <v>不限</v>
      </c>
      <c r="Q606" s="122" t="str">
        <f>IFERROR(IF(AND(H606&gt;=VLOOKUP(B606,受限情况!$G$3:$I$28,2,FALSE),H606&lt;=VLOOKUP(B606,受限情况!$G$3:$I$28,3,FALSE))=TRUE,"错误","正确"),"正确")</f>
        <v>正确</v>
      </c>
      <c r="R606" s="124" t="str">
        <f>IF(OR(IFERROR(AND(H606&gt;=VLOOKUP(L606,受限情况!$A$3:$C$28,2,FALSE),H606&lt;=VLOOKUP(L606,受限情况!$A$3:$C$28,3,FALSE)),0),IFERROR(AND(H606&gt;=VLOOKUP(M606,受限情况!$A$3:$C$28,2,FALSE),H606&lt;=VLOOKUP(M606,受限情况!$A$3:$C$28,3,FALSE)),0),IFERROR(AND(H606&gt;=VLOOKUP(N606,受限情况!$A$3:$C$28,2,FALSE),H606&lt;=VLOOKUP(N606,受限情况!$A$3:$C$28,3,FALSE)),0),IFERROR(AND(H606&gt;=VLOOKUP(O606,受限情况!$A$3:$C$28,2,FALSE),H606&lt;=VLOOKUP(O606,受限情况!$A$3:$C$28,3,FALSE)),0))=TRUE,"错误","正确")</f>
        <v>正确</v>
      </c>
      <c r="S606" s="123" t="str">
        <f>IF((IF(ISERROR(VLOOKUP(J606,注销!I:I,1,FALSE)),0,1)+IF(ISERROR(VLOOKUP(J606,注销!J:J,1,FALSE)),0,1))&gt;0,"注销","没有")</f>
        <v>没有</v>
      </c>
      <c r="T606" s="123" t="str">
        <f>IF((IF(ISERROR(VLOOKUP(J606,注销!I:I,1,FALSE)),0,1)+IF(ISERROR(VLOOKUP(J606,注销!J:J,1,FALSE)),0,1))&gt;0,"注销","没有")</f>
        <v>没有</v>
      </c>
      <c r="U606" s="10" t="str">
        <f>IF(IF(ISERROR(VLOOKUP(J606,J$1:J605,1,FALSE)),0,1)+IF(ISERROR(VLOOKUP(J606,K$1:K605,1,FALSE)),0,1),"已有","没有")</f>
        <v>没有</v>
      </c>
      <c r="W606" s="9"/>
      <c r="X606" s="9"/>
      <c r="Y606" s="9"/>
    </row>
    <row r="607" spans="1:25" s="7" customFormat="1">
      <c r="A607" s="126">
        <v>604</v>
      </c>
      <c r="B607" s="126" t="s">
        <v>1324</v>
      </c>
      <c r="C607" s="56" t="s">
        <v>181</v>
      </c>
      <c r="D607" s="42" t="s">
        <v>121</v>
      </c>
      <c r="E607" s="126">
        <v>14</v>
      </c>
      <c r="F607" s="68">
        <v>41879</v>
      </c>
      <c r="G607" s="126" t="s">
        <v>841</v>
      </c>
      <c r="H607" s="68">
        <v>41871</v>
      </c>
      <c r="I607" s="126"/>
      <c r="J607" s="137" t="str">
        <f t="shared" si="60"/>
        <v>天津天津-成都</v>
      </c>
      <c r="K607" s="124" t="str">
        <f t="shared" si="61"/>
        <v>天津成都-天津</v>
      </c>
      <c r="L607" s="167" t="str">
        <f t="shared" si="62"/>
        <v>天津</v>
      </c>
      <c r="M607" s="167" t="str">
        <f t="shared" si="63"/>
        <v>成都</v>
      </c>
      <c r="N607" s="167" t="str">
        <f t="shared" si="64"/>
        <v/>
      </c>
      <c r="O607" s="167" t="str">
        <f t="shared" si="65"/>
        <v/>
      </c>
      <c r="P607" s="167" t="str">
        <f>IF(ISERROR(OR(IFERROR(VLOOKUP(B607,受限情况!$G$3:$G$30,1,FALSE),0),IFERROR(VLOOKUP(L607,受限情况!$A$3:$A$28,1,FALSE),0),IFERROR(VLOOKUP(M607,受限情况!$A$3:$A$28,1,FALSE),0),IFERROR(VLOOKUP(N607,受限情况!$A$3:$A$28,1,FALSE),0),IFERROR(VLOOKUP(O607,受限情况!$A$3:$A$28,1,FALSE),0))),"受限","不限")</f>
        <v>不限</v>
      </c>
      <c r="Q607" s="122" t="str">
        <f>IFERROR(IF(AND(H607&gt;=VLOOKUP(B607,受限情况!$G$3:$I$28,2,FALSE),H607&lt;=VLOOKUP(B607,受限情况!$G$3:$I$28,3,FALSE))=TRUE,"错误","正确"),"正确")</f>
        <v>正确</v>
      </c>
      <c r="R607" s="124" t="str">
        <f>IF(OR(IFERROR(AND(H607&gt;=VLOOKUP(L607,受限情况!$A$3:$C$28,2,FALSE),H607&lt;=VLOOKUP(L607,受限情况!$A$3:$C$28,3,FALSE)),0),IFERROR(AND(H607&gt;=VLOOKUP(M607,受限情况!$A$3:$C$28,2,FALSE),H607&lt;=VLOOKUP(M607,受限情况!$A$3:$C$28,3,FALSE)),0),IFERROR(AND(H607&gt;=VLOOKUP(N607,受限情况!$A$3:$C$28,2,FALSE),H607&lt;=VLOOKUP(N607,受限情况!$A$3:$C$28,3,FALSE)),0),IFERROR(AND(H607&gt;=VLOOKUP(O607,受限情况!$A$3:$C$28,2,FALSE),H607&lt;=VLOOKUP(O607,受限情况!$A$3:$C$28,3,FALSE)),0))=TRUE,"错误","正确")</f>
        <v>正确</v>
      </c>
      <c r="S607" s="123" t="str">
        <f>IF((IF(ISERROR(VLOOKUP(J607,注销!I:I,1,FALSE)),0,1)+IF(ISERROR(VLOOKUP(J607,注销!J:J,1,FALSE)),0,1))&gt;0,"注销","没有")</f>
        <v>没有</v>
      </c>
      <c r="T607" s="123" t="str">
        <f>IF((IF(ISERROR(VLOOKUP(J607,注销!I:I,1,FALSE)),0,1)+IF(ISERROR(VLOOKUP(J607,注销!J:J,1,FALSE)),0,1))&gt;0,"注销","没有")</f>
        <v>没有</v>
      </c>
      <c r="U607" s="10" t="str">
        <f>IF(IF(ISERROR(VLOOKUP(J607,J$1:J606,1,FALSE)),0,1)+IF(ISERROR(VLOOKUP(J607,K$1:K606,1,FALSE)),0,1),"已有","没有")</f>
        <v>没有</v>
      </c>
      <c r="W607" s="9"/>
      <c r="X607" s="9"/>
      <c r="Y607" s="9"/>
    </row>
    <row r="608" spans="1:25" s="7" customFormat="1">
      <c r="A608" s="126">
        <v>605</v>
      </c>
      <c r="B608" s="126" t="s">
        <v>1329</v>
      </c>
      <c r="C608" s="56" t="s">
        <v>1059</v>
      </c>
      <c r="D608" s="42" t="s">
        <v>121</v>
      </c>
      <c r="E608" s="126">
        <v>14</v>
      </c>
      <c r="F608" s="68">
        <v>41883</v>
      </c>
      <c r="G608" s="126" t="s">
        <v>842</v>
      </c>
      <c r="H608" s="68">
        <v>41871</v>
      </c>
      <c r="I608" s="126"/>
      <c r="J608" s="137" t="str">
        <f t="shared" si="60"/>
        <v>河北石家庄-厦门</v>
      </c>
      <c r="K608" s="124" t="str">
        <f t="shared" si="61"/>
        <v>河北厦门-石家庄</v>
      </c>
      <c r="L608" s="167" t="str">
        <f t="shared" si="62"/>
        <v>石家庄</v>
      </c>
      <c r="M608" s="167" t="str">
        <f t="shared" si="63"/>
        <v>厦门</v>
      </c>
      <c r="N608" s="167" t="str">
        <f t="shared" si="64"/>
        <v/>
      </c>
      <c r="O608" s="167" t="str">
        <f t="shared" si="65"/>
        <v/>
      </c>
      <c r="P608" s="167" t="str">
        <f>IF(ISERROR(OR(IFERROR(VLOOKUP(B608,受限情况!$G$3:$G$30,1,FALSE),0),IFERROR(VLOOKUP(L608,受限情况!$A$3:$A$28,1,FALSE),0),IFERROR(VLOOKUP(M608,受限情况!$A$3:$A$28,1,FALSE),0),IFERROR(VLOOKUP(N608,受限情况!$A$3:$A$28,1,FALSE),0),IFERROR(VLOOKUP(O608,受限情况!$A$3:$A$28,1,FALSE),0))),"受限","不限")</f>
        <v>不限</v>
      </c>
      <c r="Q608" s="122" t="str">
        <f>IFERROR(IF(AND(H608&gt;=VLOOKUP(B608,受限情况!$G$3:$I$28,2,FALSE),H608&lt;=VLOOKUP(B608,受限情况!$G$3:$I$28,3,FALSE))=TRUE,"错误","正确"),"正确")</f>
        <v>正确</v>
      </c>
      <c r="R608" s="124" t="str">
        <f>IF(OR(IFERROR(AND(H608&gt;=VLOOKUP(L608,受限情况!$A$3:$C$28,2,FALSE),H608&lt;=VLOOKUP(L608,受限情况!$A$3:$C$28,3,FALSE)),0),IFERROR(AND(H608&gt;=VLOOKUP(M608,受限情况!$A$3:$C$28,2,FALSE),H608&lt;=VLOOKUP(M608,受限情况!$A$3:$C$28,3,FALSE)),0),IFERROR(AND(H608&gt;=VLOOKUP(N608,受限情况!$A$3:$C$28,2,FALSE),H608&lt;=VLOOKUP(N608,受限情况!$A$3:$C$28,3,FALSE)),0),IFERROR(AND(H608&gt;=VLOOKUP(O608,受限情况!$A$3:$C$28,2,FALSE),H608&lt;=VLOOKUP(O608,受限情况!$A$3:$C$28,3,FALSE)),0))=TRUE,"错误","正确")</f>
        <v>正确</v>
      </c>
      <c r="S608" s="123" t="str">
        <f>IF((IF(ISERROR(VLOOKUP(J608,注销!I:I,1,FALSE)),0,1)+IF(ISERROR(VLOOKUP(J608,注销!J:J,1,FALSE)),0,1))&gt;0,"注销","没有")</f>
        <v>没有</v>
      </c>
      <c r="T608" s="123" t="str">
        <f>IF((IF(ISERROR(VLOOKUP(J608,注销!I:I,1,FALSE)),0,1)+IF(ISERROR(VLOOKUP(J608,注销!J:J,1,FALSE)),0,1))&gt;0,"注销","没有")</f>
        <v>没有</v>
      </c>
      <c r="U608" s="10" t="str">
        <f>IF(IF(ISERROR(VLOOKUP(J608,J$1:J607,1,FALSE)),0,1)+IF(ISERROR(VLOOKUP(J608,K$1:K607,1,FALSE)),0,1),"已有","没有")</f>
        <v>没有</v>
      </c>
      <c r="W608" s="9"/>
      <c r="X608" s="9"/>
      <c r="Y608" s="9"/>
    </row>
    <row r="609" spans="1:25" s="7" customFormat="1">
      <c r="A609" s="126">
        <v>606</v>
      </c>
      <c r="B609" s="126" t="s">
        <v>1324</v>
      </c>
      <c r="C609" s="56" t="s">
        <v>123</v>
      </c>
      <c r="D609" s="42" t="s">
        <v>121</v>
      </c>
      <c r="E609" s="126">
        <v>6</v>
      </c>
      <c r="F609" s="68">
        <v>41883</v>
      </c>
      <c r="G609" s="126" t="s">
        <v>843</v>
      </c>
      <c r="H609" s="68">
        <v>41880</v>
      </c>
      <c r="I609" s="126"/>
      <c r="J609" s="137" t="str">
        <f t="shared" si="60"/>
        <v>天津天津-郑州-梅州</v>
      </c>
      <c r="K609" s="124" t="str">
        <f t="shared" si="61"/>
        <v>天津梅州-郑州-天津</v>
      </c>
      <c r="L609" s="167" t="str">
        <f t="shared" si="62"/>
        <v>天津</v>
      </c>
      <c r="M609" s="167" t="str">
        <f t="shared" si="63"/>
        <v>郑州</v>
      </c>
      <c r="N609" s="167" t="str">
        <f t="shared" si="64"/>
        <v>梅州</v>
      </c>
      <c r="O609" s="167" t="str">
        <f t="shared" si="65"/>
        <v/>
      </c>
      <c r="P609" s="167" t="str">
        <f>IF(ISERROR(OR(IFERROR(VLOOKUP(B609,受限情况!$G$3:$G$30,1,FALSE),0),IFERROR(VLOOKUP(L609,受限情况!$A$3:$A$28,1,FALSE),0),IFERROR(VLOOKUP(M609,受限情况!$A$3:$A$28,1,FALSE),0),IFERROR(VLOOKUP(N609,受限情况!$A$3:$A$28,1,FALSE),0),IFERROR(VLOOKUP(O609,受限情况!$A$3:$A$28,1,FALSE),0))),"受限","不限")</f>
        <v>不限</v>
      </c>
      <c r="Q609" s="122" t="str">
        <f>IFERROR(IF(AND(H609&gt;=VLOOKUP(B609,受限情况!$G$3:$I$28,2,FALSE),H609&lt;=VLOOKUP(B609,受限情况!$G$3:$I$28,3,FALSE))=TRUE,"错误","正确"),"正确")</f>
        <v>正确</v>
      </c>
      <c r="R609" s="124" t="str">
        <f>IF(OR(IFERROR(AND(H609&gt;=VLOOKUP(L609,受限情况!$A$3:$C$28,2,FALSE),H609&lt;=VLOOKUP(L609,受限情况!$A$3:$C$28,3,FALSE)),0),IFERROR(AND(H609&gt;=VLOOKUP(M609,受限情况!$A$3:$C$28,2,FALSE),H609&lt;=VLOOKUP(M609,受限情况!$A$3:$C$28,3,FALSE)),0),IFERROR(AND(H609&gt;=VLOOKUP(N609,受限情况!$A$3:$C$28,2,FALSE),H609&lt;=VLOOKUP(N609,受限情况!$A$3:$C$28,3,FALSE)),0),IFERROR(AND(H609&gt;=VLOOKUP(O609,受限情况!$A$3:$C$28,2,FALSE),H609&lt;=VLOOKUP(O609,受限情况!$A$3:$C$28,3,FALSE)),0))=TRUE,"错误","正确")</f>
        <v>正确</v>
      </c>
      <c r="S609" s="123" t="str">
        <f>IF((IF(ISERROR(VLOOKUP(J609,注销!I:I,1,FALSE)),0,1)+IF(ISERROR(VLOOKUP(J609,注销!J:J,1,FALSE)),0,1))&gt;0,"注销","没有")</f>
        <v>没有</v>
      </c>
      <c r="T609" s="123" t="str">
        <f>IF((IF(ISERROR(VLOOKUP(J609,注销!I:I,1,FALSE)),0,1)+IF(ISERROR(VLOOKUP(J609,注销!J:J,1,FALSE)),0,1))&gt;0,"注销","没有")</f>
        <v>没有</v>
      </c>
      <c r="U609" s="10" t="str">
        <f>IF(IF(ISERROR(VLOOKUP(J609,J$1:J608,1,FALSE)),0,1)+IF(ISERROR(VLOOKUP(J609,K$1:K608,1,FALSE)),0,1),"已有","没有")</f>
        <v>没有</v>
      </c>
      <c r="W609" s="9"/>
      <c r="X609" s="9"/>
      <c r="Y609" s="9"/>
    </row>
    <row r="610" spans="1:25" s="7" customFormat="1">
      <c r="A610" s="126">
        <v>607</v>
      </c>
      <c r="B610" s="126" t="s">
        <v>1324</v>
      </c>
      <c r="C610" s="56" t="s">
        <v>124</v>
      </c>
      <c r="D610" s="42" t="s">
        <v>121</v>
      </c>
      <c r="E610" s="126">
        <v>14</v>
      </c>
      <c r="F610" s="68">
        <v>41883</v>
      </c>
      <c r="G610" s="126" t="s">
        <v>843</v>
      </c>
      <c r="H610" s="68">
        <v>41880</v>
      </c>
      <c r="I610" s="126"/>
      <c r="J610" s="137" t="str">
        <f t="shared" si="60"/>
        <v>天津鄂尔多斯-南京</v>
      </c>
      <c r="K610" s="124" t="str">
        <f t="shared" si="61"/>
        <v>天津南京-鄂尔多斯</v>
      </c>
      <c r="L610" s="167" t="str">
        <f t="shared" si="62"/>
        <v>鄂尔多斯</v>
      </c>
      <c r="M610" s="167" t="str">
        <f t="shared" si="63"/>
        <v>南京</v>
      </c>
      <c r="N610" s="167" t="str">
        <f t="shared" si="64"/>
        <v/>
      </c>
      <c r="O610" s="167" t="str">
        <f t="shared" si="65"/>
        <v/>
      </c>
      <c r="P610" s="167" t="str">
        <f>IF(ISERROR(OR(IFERROR(VLOOKUP(B610,受限情况!$G$3:$G$30,1,FALSE),0),IFERROR(VLOOKUP(L610,受限情况!$A$3:$A$28,1,FALSE),0),IFERROR(VLOOKUP(M610,受限情况!$A$3:$A$28,1,FALSE),0),IFERROR(VLOOKUP(N610,受限情况!$A$3:$A$28,1,FALSE),0),IFERROR(VLOOKUP(O610,受限情况!$A$3:$A$28,1,FALSE),0))),"受限","不限")</f>
        <v>不限</v>
      </c>
      <c r="Q610" s="122" t="str">
        <f>IFERROR(IF(AND(H610&gt;=VLOOKUP(B610,受限情况!$G$3:$I$28,2,FALSE),H610&lt;=VLOOKUP(B610,受限情况!$G$3:$I$28,3,FALSE))=TRUE,"错误","正确"),"正确")</f>
        <v>正确</v>
      </c>
      <c r="R610" s="124" t="str">
        <f>IF(OR(IFERROR(AND(H610&gt;=VLOOKUP(L610,受限情况!$A$3:$C$28,2,FALSE),H610&lt;=VLOOKUP(L610,受限情况!$A$3:$C$28,3,FALSE)),0),IFERROR(AND(H610&gt;=VLOOKUP(M610,受限情况!$A$3:$C$28,2,FALSE),H610&lt;=VLOOKUP(M610,受限情况!$A$3:$C$28,3,FALSE)),0),IFERROR(AND(H610&gt;=VLOOKUP(N610,受限情况!$A$3:$C$28,2,FALSE),H610&lt;=VLOOKUP(N610,受限情况!$A$3:$C$28,3,FALSE)),0),IFERROR(AND(H610&gt;=VLOOKUP(O610,受限情况!$A$3:$C$28,2,FALSE),H610&lt;=VLOOKUP(O610,受限情况!$A$3:$C$28,3,FALSE)),0))=TRUE,"错误","正确")</f>
        <v>正确</v>
      </c>
      <c r="S610" s="123" t="str">
        <f>IF((IF(ISERROR(VLOOKUP(J610,注销!I:I,1,FALSE)),0,1)+IF(ISERROR(VLOOKUP(J610,注销!J:J,1,FALSE)),0,1))&gt;0,"注销","没有")</f>
        <v>注销</v>
      </c>
      <c r="T610" s="123" t="str">
        <f>IF((IF(ISERROR(VLOOKUP(J610,注销!I:I,1,FALSE)),0,1)+IF(ISERROR(VLOOKUP(J610,注销!J:J,1,FALSE)),0,1))&gt;0,"注销","没有")</f>
        <v>注销</v>
      </c>
      <c r="U610" s="10" t="str">
        <f>IF(IF(ISERROR(VLOOKUP(J610,J$1:J609,1,FALSE)),0,1)+IF(ISERROR(VLOOKUP(J610,K$1:K609,1,FALSE)),0,1),"已有","没有")</f>
        <v>没有</v>
      </c>
      <c r="W610" s="9"/>
      <c r="X610" s="9"/>
      <c r="Y610" s="9"/>
    </row>
    <row r="611" spans="1:25" s="7" customFormat="1">
      <c r="A611" s="126">
        <v>608</v>
      </c>
      <c r="B611" s="126" t="s">
        <v>1327</v>
      </c>
      <c r="C611" s="56" t="s">
        <v>125</v>
      </c>
      <c r="D611" s="42" t="s">
        <v>121</v>
      </c>
      <c r="E611" s="126">
        <v>14</v>
      </c>
      <c r="F611" s="68">
        <v>41898</v>
      </c>
      <c r="G611" s="126" t="s">
        <v>844</v>
      </c>
      <c r="H611" s="68">
        <v>41894</v>
      </c>
      <c r="I611" s="126"/>
      <c r="J611" s="137" t="str">
        <f t="shared" si="60"/>
        <v>奥凯阿拉善右旗-嘉峪关-敦煌</v>
      </c>
      <c r="K611" s="124" t="str">
        <f t="shared" si="61"/>
        <v>奥凯敦煌-嘉峪关-阿拉善右旗</v>
      </c>
      <c r="L611" s="167" t="str">
        <f t="shared" si="62"/>
        <v>阿拉善右旗</v>
      </c>
      <c r="M611" s="167" t="str">
        <f t="shared" si="63"/>
        <v>嘉峪关</v>
      </c>
      <c r="N611" s="167" t="str">
        <f t="shared" si="64"/>
        <v>敦煌</v>
      </c>
      <c r="O611" s="167" t="str">
        <f t="shared" si="65"/>
        <v/>
      </c>
      <c r="P611" s="167" t="str">
        <f>IF(ISERROR(OR(IFERROR(VLOOKUP(B611,受限情况!$G$3:$G$30,1,FALSE),0),IFERROR(VLOOKUP(L611,受限情况!$A$3:$A$28,1,FALSE),0),IFERROR(VLOOKUP(M611,受限情况!$A$3:$A$28,1,FALSE),0),IFERROR(VLOOKUP(N611,受限情况!$A$3:$A$28,1,FALSE),0),IFERROR(VLOOKUP(O611,受限情况!$A$3:$A$28,1,FALSE),0))),"受限","不限")</f>
        <v>不限</v>
      </c>
      <c r="Q611" s="122" t="str">
        <f>IFERROR(IF(AND(H611&gt;=VLOOKUP(B611,受限情况!$G$3:$I$28,2,FALSE),H611&lt;=VLOOKUP(B611,受限情况!$G$3:$I$28,3,FALSE))=TRUE,"错误","正确"),"正确")</f>
        <v>正确</v>
      </c>
      <c r="R611" s="124" t="str">
        <f>IF(OR(IFERROR(AND(H611&gt;=VLOOKUP(L611,受限情况!$A$3:$C$28,2,FALSE),H611&lt;=VLOOKUP(L611,受限情况!$A$3:$C$28,3,FALSE)),0),IFERROR(AND(H611&gt;=VLOOKUP(M611,受限情况!$A$3:$C$28,2,FALSE),H611&lt;=VLOOKUP(M611,受限情况!$A$3:$C$28,3,FALSE)),0),IFERROR(AND(H611&gt;=VLOOKUP(N611,受限情况!$A$3:$C$28,2,FALSE),H611&lt;=VLOOKUP(N611,受限情况!$A$3:$C$28,3,FALSE)),0),IFERROR(AND(H611&gt;=VLOOKUP(O611,受限情况!$A$3:$C$28,2,FALSE),H611&lt;=VLOOKUP(O611,受限情况!$A$3:$C$28,3,FALSE)),0))=TRUE,"错误","正确")</f>
        <v>正确</v>
      </c>
      <c r="S611" s="123" t="str">
        <f>IF((IF(ISERROR(VLOOKUP(J611,注销!I:I,1,FALSE)),0,1)+IF(ISERROR(VLOOKUP(J611,注销!J:J,1,FALSE)),0,1))&gt;0,"注销","没有")</f>
        <v>没有</v>
      </c>
      <c r="T611" s="123" t="str">
        <f>IF((IF(ISERROR(VLOOKUP(J611,注销!I:I,1,FALSE)),0,1)+IF(ISERROR(VLOOKUP(J611,注销!J:J,1,FALSE)),0,1))&gt;0,"注销","没有")</f>
        <v>没有</v>
      </c>
      <c r="U611" s="10" t="str">
        <f>IF(IF(ISERROR(VLOOKUP(J611,J$1:J610,1,FALSE)),0,1)+IF(ISERROR(VLOOKUP(J611,K$1:K610,1,FALSE)),0,1),"已有","没有")</f>
        <v>没有</v>
      </c>
      <c r="W611" s="9"/>
      <c r="X611" s="9"/>
      <c r="Y611" s="9"/>
    </row>
    <row r="612" spans="1:25" s="7" customFormat="1">
      <c r="A612" s="126">
        <v>609</v>
      </c>
      <c r="B612" s="126" t="s">
        <v>1327</v>
      </c>
      <c r="C612" s="56" t="s">
        <v>126</v>
      </c>
      <c r="D612" s="42" t="s">
        <v>121</v>
      </c>
      <c r="E612" s="126">
        <v>14</v>
      </c>
      <c r="F612" s="68">
        <v>41898</v>
      </c>
      <c r="G612" s="126" t="s">
        <v>844</v>
      </c>
      <c r="H612" s="68">
        <v>41894</v>
      </c>
      <c r="I612" s="126"/>
      <c r="J612" s="137" t="str">
        <f t="shared" si="60"/>
        <v>奥凯额济纳旗-嘉峪关</v>
      </c>
      <c r="K612" s="124" t="str">
        <f t="shared" si="61"/>
        <v>奥凯嘉峪关-额济纳旗</v>
      </c>
      <c r="L612" s="167" t="str">
        <f t="shared" si="62"/>
        <v>额济纳旗</v>
      </c>
      <c r="M612" s="167" t="str">
        <f t="shared" si="63"/>
        <v>嘉峪关</v>
      </c>
      <c r="N612" s="167" t="str">
        <f t="shared" si="64"/>
        <v/>
      </c>
      <c r="O612" s="167" t="str">
        <f t="shared" si="65"/>
        <v/>
      </c>
      <c r="P612" s="167" t="str">
        <f>IF(ISERROR(OR(IFERROR(VLOOKUP(B612,受限情况!$G$3:$G$30,1,FALSE),0),IFERROR(VLOOKUP(L612,受限情况!$A$3:$A$28,1,FALSE),0),IFERROR(VLOOKUP(M612,受限情况!$A$3:$A$28,1,FALSE),0),IFERROR(VLOOKUP(N612,受限情况!$A$3:$A$28,1,FALSE),0),IFERROR(VLOOKUP(O612,受限情况!$A$3:$A$28,1,FALSE),0))),"受限","不限")</f>
        <v>不限</v>
      </c>
      <c r="Q612" s="122" t="str">
        <f>IFERROR(IF(AND(H612&gt;=VLOOKUP(B612,受限情况!$G$3:$I$28,2,FALSE),H612&lt;=VLOOKUP(B612,受限情况!$G$3:$I$28,3,FALSE))=TRUE,"错误","正确"),"正确")</f>
        <v>正确</v>
      </c>
      <c r="R612" s="124" t="str">
        <f>IF(OR(IFERROR(AND(H612&gt;=VLOOKUP(L612,受限情况!$A$3:$C$28,2,FALSE),H612&lt;=VLOOKUP(L612,受限情况!$A$3:$C$28,3,FALSE)),0),IFERROR(AND(H612&gt;=VLOOKUP(M612,受限情况!$A$3:$C$28,2,FALSE),H612&lt;=VLOOKUP(M612,受限情况!$A$3:$C$28,3,FALSE)),0),IFERROR(AND(H612&gt;=VLOOKUP(N612,受限情况!$A$3:$C$28,2,FALSE),H612&lt;=VLOOKUP(N612,受限情况!$A$3:$C$28,3,FALSE)),0),IFERROR(AND(H612&gt;=VLOOKUP(O612,受限情况!$A$3:$C$28,2,FALSE),H612&lt;=VLOOKUP(O612,受限情况!$A$3:$C$28,3,FALSE)),0))=TRUE,"错误","正确")</f>
        <v>正确</v>
      </c>
      <c r="S612" s="123" t="str">
        <f>IF((IF(ISERROR(VLOOKUP(J612,注销!I:I,1,FALSE)),0,1)+IF(ISERROR(VLOOKUP(J612,注销!J:J,1,FALSE)),0,1))&gt;0,"注销","没有")</f>
        <v>没有</v>
      </c>
      <c r="T612" s="123" t="str">
        <f>IF((IF(ISERROR(VLOOKUP(J612,注销!I:I,1,FALSE)),0,1)+IF(ISERROR(VLOOKUP(J612,注销!J:J,1,FALSE)),0,1))&gt;0,"注销","没有")</f>
        <v>没有</v>
      </c>
      <c r="U612" s="10" t="str">
        <f>IF(IF(ISERROR(VLOOKUP(J612,J$1:J611,1,FALSE)),0,1)+IF(ISERROR(VLOOKUP(J612,K$1:K611,1,FALSE)),0,1),"已有","没有")</f>
        <v>没有</v>
      </c>
      <c r="W612" s="9"/>
      <c r="X612" s="9"/>
      <c r="Y612" s="9"/>
    </row>
    <row r="613" spans="1:25" s="7" customFormat="1">
      <c r="A613" s="126">
        <v>610</v>
      </c>
      <c r="B613" s="126" t="s">
        <v>1325</v>
      </c>
      <c r="C613" s="56" t="s">
        <v>127</v>
      </c>
      <c r="D613" s="42" t="s">
        <v>121</v>
      </c>
      <c r="E613" s="126">
        <v>14</v>
      </c>
      <c r="F613" s="68">
        <v>41902</v>
      </c>
      <c r="G613" s="126" t="s">
        <v>845</v>
      </c>
      <c r="H613" s="68">
        <v>41902</v>
      </c>
      <c r="I613" s="126"/>
      <c r="J613" s="137" t="str">
        <f t="shared" si="60"/>
        <v>春秋石家庄-福州</v>
      </c>
      <c r="K613" s="124" t="str">
        <f t="shared" si="61"/>
        <v>春秋福州-石家庄</v>
      </c>
      <c r="L613" s="167" t="str">
        <f t="shared" si="62"/>
        <v>石家庄</v>
      </c>
      <c r="M613" s="167" t="str">
        <f t="shared" si="63"/>
        <v>福州</v>
      </c>
      <c r="N613" s="167" t="str">
        <f t="shared" si="64"/>
        <v/>
      </c>
      <c r="O613" s="167" t="str">
        <f t="shared" si="65"/>
        <v/>
      </c>
      <c r="P613" s="167" t="str">
        <f>IF(ISERROR(OR(IFERROR(VLOOKUP(B613,受限情况!$G$3:$G$30,1,FALSE),0),IFERROR(VLOOKUP(L613,受限情况!$A$3:$A$28,1,FALSE),0),IFERROR(VLOOKUP(M613,受限情况!$A$3:$A$28,1,FALSE),0),IFERROR(VLOOKUP(N613,受限情况!$A$3:$A$28,1,FALSE),0),IFERROR(VLOOKUP(O613,受限情况!$A$3:$A$28,1,FALSE),0))),"受限","不限")</f>
        <v>不限</v>
      </c>
      <c r="Q613" s="122" t="str">
        <f>IFERROR(IF(AND(H613&gt;=VLOOKUP(B613,受限情况!$G$3:$I$28,2,FALSE),H613&lt;=VLOOKUP(B613,受限情况!$G$3:$I$28,3,FALSE))=TRUE,"错误","正确"),"正确")</f>
        <v>正确</v>
      </c>
      <c r="R613" s="124" t="str">
        <f>IF(OR(IFERROR(AND(H613&gt;=VLOOKUP(L613,受限情况!$A$3:$C$28,2,FALSE),H613&lt;=VLOOKUP(L613,受限情况!$A$3:$C$28,3,FALSE)),0),IFERROR(AND(H613&gt;=VLOOKUP(M613,受限情况!$A$3:$C$28,2,FALSE),H613&lt;=VLOOKUP(M613,受限情况!$A$3:$C$28,3,FALSE)),0),IFERROR(AND(H613&gt;=VLOOKUP(N613,受限情况!$A$3:$C$28,2,FALSE),H613&lt;=VLOOKUP(N613,受限情况!$A$3:$C$28,3,FALSE)),0),IFERROR(AND(H613&gt;=VLOOKUP(O613,受限情况!$A$3:$C$28,2,FALSE),H613&lt;=VLOOKUP(O613,受限情况!$A$3:$C$28,3,FALSE)),0))=TRUE,"错误","正确")</f>
        <v>正确</v>
      </c>
      <c r="S613" s="123" t="str">
        <f>IF((IF(ISERROR(VLOOKUP(J613,注销!I:I,1,FALSE)),0,1)+IF(ISERROR(VLOOKUP(J613,注销!J:J,1,FALSE)),0,1))&gt;0,"注销","没有")</f>
        <v>注销</v>
      </c>
      <c r="T613" s="123" t="str">
        <f>IF((IF(ISERROR(VLOOKUP(J613,注销!I:I,1,FALSE)),0,1)+IF(ISERROR(VLOOKUP(J613,注销!J:J,1,FALSE)),0,1))&gt;0,"注销","没有")</f>
        <v>注销</v>
      </c>
      <c r="U613" s="10" t="str">
        <f>IF(IF(ISERROR(VLOOKUP(J613,J$1:J612,1,FALSE)),0,1)+IF(ISERROR(VLOOKUP(J613,K$1:K612,1,FALSE)),0,1),"已有","没有")</f>
        <v>已有</v>
      </c>
      <c r="W613" s="9"/>
      <c r="X613" s="9"/>
      <c r="Y613" s="9"/>
    </row>
    <row r="614" spans="1:25" s="7" customFormat="1">
      <c r="A614" s="126">
        <v>611</v>
      </c>
      <c r="B614" s="126" t="s">
        <v>1329</v>
      </c>
      <c r="C614" s="56" t="s">
        <v>128</v>
      </c>
      <c r="D614" s="42" t="s">
        <v>121</v>
      </c>
      <c r="E614" s="126">
        <v>14</v>
      </c>
      <c r="F614" s="68">
        <v>41913</v>
      </c>
      <c r="G614" s="126" t="s">
        <v>846</v>
      </c>
      <c r="H614" s="68">
        <v>41921</v>
      </c>
      <c r="I614" s="126"/>
      <c r="J614" s="137" t="str">
        <f t="shared" si="60"/>
        <v>河北石家庄-温州</v>
      </c>
      <c r="K614" s="124" t="str">
        <f t="shared" si="61"/>
        <v>河北温州-石家庄</v>
      </c>
      <c r="L614" s="167" t="str">
        <f t="shared" si="62"/>
        <v>石家庄</v>
      </c>
      <c r="M614" s="167" t="str">
        <f t="shared" si="63"/>
        <v>温州</v>
      </c>
      <c r="N614" s="167" t="str">
        <f t="shared" si="64"/>
        <v/>
      </c>
      <c r="O614" s="167" t="str">
        <f t="shared" si="65"/>
        <v/>
      </c>
      <c r="P614" s="167" t="str">
        <f>IF(ISERROR(OR(IFERROR(VLOOKUP(B614,受限情况!$G$3:$G$30,1,FALSE),0),IFERROR(VLOOKUP(L614,受限情况!$A$3:$A$28,1,FALSE),0),IFERROR(VLOOKUP(M614,受限情况!$A$3:$A$28,1,FALSE),0),IFERROR(VLOOKUP(N614,受限情况!$A$3:$A$28,1,FALSE),0),IFERROR(VLOOKUP(O614,受限情况!$A$3:$A$28,1,FALSE),0))),"受限","不限")</f>
        <v>不限</v>
      </c>
      <c r="Q614" s="122" t="str">
        <f>IFERROR(IF(AND(H614&gt;=VLOOKUP(B614,受限情况!$G$3:$I$28,2,FALSE),H614&lt;=VLOOKUP(B614,受限情况!$G$3:$I$28,3,FALSE))=TRUE,"错误","正确"),"正确")</f>
        <v>正确</v>
      </c>
      <c r="R614" s="124" t="str">
        <f>IF(OR(IFERROR(AND(H614&gt;=VLOOKUP(L614,受限情况!$A$3:$C$28,2,FALSE),H614&lt;=VLOOKUP(L614,受限情况!$A$3:$C$28,3,FALSE)),0),IFERROR(AND(H614&gt;=VLOOKUP(M614,受限情况!$A$3:$C$28,2,FALSE),H614&lt;=VLOOKUP(M614,受限情况!$A$3:$C$28,3,FALSE)),0),IFERROR(AND(H614&gt;=VLOOKUP(N614,受限情况!$A$3:$C$28,2,FALSE),H614&lt;=VLOOKUP(N614,受限情况!$A$3:$C$28,3,FALSE)),0),IFERROR(AND(H614&gt;=VLOOKUP(O614,受限情况!$A$3:$C$28,2,FALSE),H614&lt;=VLOOKUP(O614,受限情况!$A$3:$C$28,3,FALSE)),0))=TRUE,"错误","正确")</f>
        <v>正确</v>
      </c>
      <c r="S614" s="123" t="str">
        <f>IF((IF(ISERROR(VLOOKUP(J614,注销!I:I,1,FALSE)),0,1)+IF(ISERROR(VLOOKUP(J614,注销!J:J,1,FALSE)),0,1))&gt;0,"注销","没有")</f>
        <v>注销</v>
      </c>
      <c r="T614" s="123" t="str">
        <f>IF((IF(ISERROR(VLOOKUP(J614,注销!I:I,1,FALSE)),0,1)+IF(ISERROR(VLOOKUP(J614,注销!J:J,1,FALSE)),0,1))&gt;0,"注销","没有")</f>
        <v>注销</v>
      </c>
      <c r="U614" s="10" t="str">
        <f>IF(IF(ISERROR(VLOOKUP(J614,J$1:J613,1,FALSE)),0,1)+IF(ISERROR(VLOOKUP(J614,K$1:K613,1,FALSE)),0,1),"已有","没有")</f>
        <v>没有</v>
      </c>
      <c r="W614" s="9"/>
      <c r="X614" s="9"/>
      <c r="Y614" s="9"/>
    </row>
    <row r="615" spans="1:25" s="7" customFormat="1">
      <c r="A615" s="126">
        <v>612</v>
      </c>
      <c r="B615" s="126" t="s">
        <v>1329</v>
      </c>
      <c r="C615" s="56" t="s">
        <v>129</v>
      </c>
      <c r="D615" s="42" t="s">
        <v>121</v>
      </c>
      <c r="E615" s="126">
        <v>14</v>
      </c>
      <c r="F615" s="68">
        <v>41913</v>
      </c>
      <c r="G615" s="126" t="s">
        <v>846</v>
      </c>
      <c r="H615" s="68">
        <v>41921</v>
      </c>
      <c r="I615" s="126"/>
      <c r="J615" s="137" t="str">
        <f t="shared" si="60"/>
        <v>河北石家庄-海口</v>
      </c>
      <c r="K615" s="124" t="str">
        <f t="shared" si="61"/>
        <v>河北海口-石家庄</v>
      </c>
      <c r="L615" s="167" t="str">
        <f t="shared" si="62"/>
        <v>石家庄</v>
      </c>
      <c r="M615" s="167" t="str">
        <f t="shared" si="63"/>
        <v>海口</v>
      </c>
      <c r="N615" s="167" t="str">
        <f t="shared" si="64"/>
        <v/>
      </c>
      <c r="O615" s="167" t="str">
        <f t="shared" si="65"/>
        <v/>
      </c>
      <c r="P615" s="167" t="str">
        <f>IF(ISERROR(OR(IFERROR(VLOOKUP(B615,受限情况!$G$3:$G$30,1,FALSE),0),IFERROR(VLOOKUP(L615,受限情况!$A$3:$A$28,1,FALSE),0),IFERROR(VLOOKUP(M615,受限情况!$A$3:$A$28,1,FALSE),0),IFERROR(VLOOKUP(N615,受限情况!$A$3:$A$28,1,FALSE),0),IFERROR(VLOOKUP(O615,受限情况!$A$3:$A$28,1,FALSE),0))),"受限","不限")</f>
        <v>不限</v>
      </c>
      <c r="Q615" s="122" t="str">
        <f>IFERROR(IF(AND(H615&gt;=VLOOKUP(B615,受限情况!$G$3:$I$28,2,FALSE),H615&lt;=VLOOKUP(B615,受限情况!$G$3:$I$28,3,FALSE))=TRUE,"错误","正确"),"正确")</f>
        <v>正确</v>
      </c>
      <c r="R615" s="124" t="str">
        <f>IF(OR(IFERROR(AND(H615&gt;=VLOOKUP(L615,受限情况!$A$3:$C$28,2,FALSE),H615&lt;=VLOOKUP(L615,受限情况!$A$3:$C$28,3,FALSE)),0),IFERROR(AND(H615&gt;=VLOOKUP(M615,受限情况!$A$3:$C$28,2,FALSE),H615&lt;=VLOOKUP(M615,受限情况!$A$3:$C$28,3,FALSE)),0),IFERROR(AND(H615&gt;=VLOOKUP(N615,受限情况!$A$3:$C$28,2,FALSE),H615&lt;=VLOOKUP(N615,受限情况!$A$3:$C$28,3,FALSE)),0),IFERROR(AND(H615&gt;=VLOOKUP(O615,受限情况!$A$3:$C$28,2,FALSE),H615&lt;=VLOOKUP(O615,受限情况!$A$3:$C$28,3,FALSE)),0))=TRUE,"错误","正确")</f>
        <v>正确</v>
      </c>
      <c r="S615" s="123" t="str">
        <f>IF((IF(ISERROR(VLOOKUP(J615,注销!I:I,1,FALSE)),0,1)+IF(ISERROR(VLOOKUP(J615,注销!J:J,1,FALSE)),0,1))&gt;0,"注销","没有")</f>
        <v>没有</v>
      </c>
      <c r="T615" s="123" t="str">
        <f>IF((IF(ISERROR(VLOOKUP(J615,注销!I:I,1,FALSE)),0,1)+IF(ISERROR(VLOOKUP(J615,注销!J:J,1,FALSE)),0,1))&gt;0,"注销","没有")</f>
        <v>没有</v>
      </c>
      <c r="U615" s="10" t="str">
        <f>IF(IF(ISERROR(VLOOKUP(J615,J$1:J614,1,FALSE)),0,1)+IF(ISERROR(VLOOKUP(J615,K$1:K614,1,FALSE)),0,1),"已有","没有")</f>
        <v>已有</v>
      </c>
      <c r="W615" s="9"/>
      <c r="X615" s="9"/>
      <c r="Y615" s="9"/>
    </row>
    <row r="616" spans="1:25" s="7" customFormat="1">
      <c r="A616" s="126">
        <v>613</v>
      </c>
      <c r="B616" s="126" t="s">
        <v>130</v>
      </c>
      <c r="C616" s="56" t="s">
        <v>1367</v>
      </c>
      <c r="D616" s="42" t="s">
        <v>121</v>
      </c>
      <c r="E616" s="126">
        <v>14</v>
      </c>
      <c r="F616" s="68">
        <v>41938</v>
      </c>
      <c r="G616" s="126" t="s">
        <v>847</v>
      </c>
      <c r="H616" s="68">
        <v>41932</v>
      </c>
      <c r="I616" s="126"/>
      <c r="J616" s="137" t="str">
        <f t="shared" si="60"/>
        <v>中联航北京南苑-阿尔山</v>
      </c>
      <c r="K616" s="124" t="str">
        <f t="shared" si="61"/>
        <v>中联航阿尔山-北京南苑</v>
      </c>
      <c r="L616" s="167" t="str">
        <f t="shared" si="62"/>
        <v>北京南苑</v>
      </c>
      <c r="M616" s="167" t="str">
        <f t="shared" si="63"/>
        <v>阿尔山</v>
      </c>
      <c r="N616" s="167" t="str">
        <f t="shared" si="64"/>
        <v/>
      </c>
      <c r="O616" s="167" t="str">
        <f t="shared" si="65"/>
        <v/>
      </c>
      <c r="P616" s="167" t="str">
        <f>IF(ISERROR(OR(IFERROR(VLOOKUP(B616,受限情况!$G$3:$G$30,1,FALSE),0),IFERROR(VLOOKUP(L616,受限情况!$A$3:$A$28,1,FALSE),0),IFERROR(VLOOKUP(M616,受限情况!$A$3:$A$28,1,FALSE),0),IFERROR(VLOOKUP(N616,受限情况!$A$3:$A$28,1,FALSE),0),IFERROR(VLOOKUP(O616,受限情况!$A$3:$A$28,1,FALSE),0))),"受限","不限")</f>
        <v>受限</v>
      </c>
      <c r="Q616" s="122" t="str">
        <f>IFERROR(IF(AND(H616&gt;=VLOOKUP(B616,受限情况!$G$3:$I$28,2,FALSE),H616&lt;=VLOOKUP(B616,受限情况!$G$3:$I$28,3,FALSE))=TRUE,"错误","正确"),"正确")</f>
        <v>正确</v>
      </c>
      <c r="R616" s="124" t="str">
        <f>IF(OR(IFERROR(AND(H616&gt;=VLOOKUP(L616,受限情况!$A$3:$C$28,2,FALSE),H616&lt;=VLOOKUP(L616,受限情况!$A$3:$C$28,3,FALSE)),0),IFERROR(AND(H616&gt;=VLOOKUP(M616,受限情况!$A$3:$C$28,2,FALSE),H616&lt;=VLOOKUP(M616,受限情况!$A$3:$C$28,3,FALSE)),0),IFERROR(AND(H616&gt;=VLOOKUP(N616,受限情况!$A$3:$C$28,2,FALSE),H616&lt;=VLOOKUP(N616,受限情况!$A$3:$C$28,3,FALSE)),0),IFERROR(AND(H616&gt;=VLOOKUP(O616,受限情况!$A$3:$C$28,2,FALSE),H616&lt;=VLOOKUP(O616,受限情况!$A$3:$C$28,3,FALSE)),0))=TRUE,"错误","正确")</f>
        <v>正确</v>
      </c>
      <c r="S616" s="123" t="str">
        <f>IF((IF(ISERROR(VLOOKUP(J616,注销!I:I,1,FALSE)),0,1)+IF(ISERROR(VLOOKUP(J616,注销!J:J,1,FALSE)),0,1))&gt;0,"注销","没有")</f>
        <v>没有</v>
      </c>
      <c r="T616" s="123" t="str">
        <f>IF((IF(ISERROR(VLOOKUP(J616,注销!I:I,1,FALSE)),0,1)+IF(ISERROR(VLOOKUP(J616,注销!J:J,1,FALSE)),0,1))&gt;0,"注销","没有")</f>
        <v>没有</v>
      </c>
      <c r="U616" s="10" t="str">
        <f>IF(IF(ISERROR(VLOOKUP(J616,J$1:J615,1,FALSE)),0,1)+IF(ISERROR(VLOOKUP(J616,K$1:K615,1,FALSE)),0,1),"已有","没有")</f>
        <v>没有</v>
      </c>
      <c r="W616" s="9"/>
      <c r="X616" s="9"/>
      <c r="Y616" s="9"/>
    </row>
    <row r="617" spans="1:25" s="7" customFormat="1">
      <c r="A617" s="126">
        <v>614</v>
      </c>
      <c r="B617" s="126" t="s">
        <v>108</v>
      </c>
      <c r="C617" s="56" t="s">
        <v>131</v>
      </c>
      <c r="D617" s="42" t="s">
        <v>121</v>
      </c>
      <c r="E617" s="126">
        <v>14</v>
      </c>
      <c r="F617" s="68">
        <v>41938</v>
      </c>
      <c r="G617" s="126" t="s">
        <v>848</v>
      </c>
      <c r="H617" s="68">
        <v>41935</v>
      </c>
      <c r="I617" s="126"/>
      <c r="J617" s="137" t="str">
        <f t="shared" si="60"/>
        <v>厦航天津-福州-南宁</v>
      </c>
      <c r="K617" s="124" t="str">
        <f t="shared" si="61"/>
        <v>厦航南宁-福州-天津</v>
      </c>
      <c r="L617" s="167" t="str">
        <f t="shared" si="62"/>
        <v>天津</v>
      </c>
      <c r="M617" s="167" t="str">
        <f t="shared" si="63"/>
        <v>福州</v>
      </c>
      <c r="N617" s="167" t="str">
        <f t="shared" si="64"/>
        <v>南宁</v>
      </c>
      <c r="O617" s="167" t="str">
        <f t="shared" si="65"/>
        <v/>
      </c>
      <c r="P617" s="167" t="str">
        <f>IF(ISERROR(OR(IFERROR(VLOOKUP(B617,受限情况!$G$3:$G$30,1,FALSE),0),IFERROR(VLOOKUP(L617,受限情况!$A$3:$A$28,1,FALSE),0),IFERROR(VLOOKUP(M617,受限情况!$A$3:$A$28,1,FALSE),0),IFERROR(VLOOKUP(N617,受限情况!$A$3:$A$28,1,FALSE),0),IFERROR(VLOOKUP(O617,受限情况!$A$3:$A$28,1,FALSE),0))),"受限","不限")</f>
        <v>不限</v>
      </c>
      <c r="Q617" s="122" t="str">
        <f>IFERROR(IF(AND(H617&gt;=VLOOKUP(B617,受限情况!$G$3:$I$28,2,FALSE),H617&lt;=VLOOKUP(B617,受限情况!$G$3:$I$28,3,FALSE))=TRUE,"错误","正确"),"正确")</f>
        <v>正确</v>
      </c>
      <c r="R617" s="124" t="str">
        <f>IF(OR(IFERROR(AND(H617&gt;=VLOOKUP(L617,受限情况!$A$3:$C$28,2,FALSE),H617&lt;=VLOOKUP(L617,受限情况!$A$3:$C$28,3,FALSE)),0),IFERROR(AND(H617&gt;=VLOOKUP(M617,受限情况!$A$3:$C$28,2,FALSE),H617&lt;=VLOOKUP(M617,受限情况!$A$3:$C$28,3,FALSE)),0),IFERROR(AND(H617&gt;=VLOOKUP(N617,受限情况!$A$3:$C$28,2,FALSE),H617&lt;=VLOOKUP(N617,受限情况!$A$3:$C$28,3,FALSE)),0),IFERROR(AND(H617&gt;=VLOOKUP(O617,受限情况!$A$3:$C$28,2,FALSE),H617&lt;=VLOOKUP(O617,受限情况!$A$3:$C$28,3,FALSE)),0))=TRUE,"错误","正确")</f>
        <v>正确</v>
      </c>
      <c r="S617" s="123" t="str">
        <f>IF((IF(ISERROR(VLOOKUP(J617,注销!I:I,1,FALSE)),0,1)+IF(ISERROR(VLOOKUP(J617,注销!J:J,1,FALSE)),0,1))&gt;0,"注销","没有")</f>
        <v>没有</v>
      </c>
      <c r="T617" s="123" t="str">
        <f>IF((IF(ISERROR(VLOOKUP(J617,注销!I:I,1,FALSE)),0,1)+IF(ISERROR(VLOOKUP(J617,注销!J:J,1,FALSE)),0,1))&gt;0,"注销","没有")</f>
        <v>没有</v>
      </c>
      <c r="U617" s="10" t="str">
        <f>IF(IF(ISERROR(VLOOKUP(J617,J$1:J616,1,FALSE)),0,1)+IF(ISERROR(VLOOKUP(J617,K$1:K616,1,FALSE)),0,1),"已有","没有")</f>
        <v>没有</v>
      </c>
      <c r="W617" s="9"/>
      <c r="X617" s="9"/>
      <c r="Y617" s="9"/>
    </row>
    <row r="618" spans="1:25" s="7" customFormat="1">
      <c r="A618" s="126">
        <v>615</v>
      </c>
      <c r="B618" s="126" t="s">
        <v>484</v>
      </c>
      <c r="C618" s="56" t="s">
        <v>133</v>
      </c>
      <c r="D618" s="42" t="s">
        <v>121</v>
      </c>
      <c r="E618" s="126">
        <v>14</v>
      </c>
      <c r="F618" s="68">
        <v>41938</v>
      </c>
      <c r="G618" s="126" t="s">
        <v>848</v>
      </c>
      <c r="H618" s="68">
        <v>41935</v>
      </c>
      <c r="I618" s="126"/>
      <c r="J618" s="137" t="str">
        <f t="shared" si="60"/>
        <v>厦航天津-杭州-贵阳</v>
      </c>
      <c r="K618" s="124" t="str">
        <f t="shared" si="61"/>
        <v>厦航贵阳-杭州-天津</v>
      </c>
      <c r="L618" s="167" t="str">
        <f t="shared" si="62"/>
        <v>天津</v>
      </c>
      <c r="M618" s="167" t="str">
        <f t="shared" si="63"/>
        <v>杭州</v>
      </c>
      <c r="N618" s="167" t="str">
        <f t="shared" si="64"/>
        <v>贵阳</v>
      </c>
      <c r="O618" s="167" t="str">
        <f t="shared" si="65"/>
        <v/>
      </c>
      <c r="P618" s="167" t="str">
        <f>IF(ISERROR(OR(IFERROR(VLOOKUP(B618,受限情况!$G$3:$G$30,1,FALSE),0),IFERROR(VLOOKUP(L618,受限情况!$A$3:$A$28,1,FALSE),0),IFERROR(VLOOKUP(M618,受限情况!$A$3:$A$28,1,FALSE),0),IFERROR(VLOOKUP(N618,受限情况!$A$3:$A$28,1,FALSE),0),IFERROR(VLOOKUP(O618,受限情况!$A$3:$A$28,1,FALSE),0))),"受限","不限")</f>
        <v>不限</v>
      </c>
      <c r="Q618" s="122" t="str">
        <f>IFERROR(IF(AND(H618&gt;=VLOOKUP(B618,受限情况!$G$3:$I$28,2,FALSE),H618&lt;=VLOOKUP(B618,受限情况!$G$3:$I$28,3,FALSE))=TRUE,"错误","正确"),"正确")</f>
        <v>正确</v>
      </c>
      <c r="R618" s="124" t="str">
        <f>IF(OR(IFERROR(AND(H618&gt;=VLOOKUP(L618,受限情况!$A$3:$C$28,2,FALSE),H618&lt;=VLOOKUP(L618,受限情况!$A$3:$C$28,3,FALSE)),0),IFERROR(AND(H618&gt;=VLOOKUP(M618,受限情况!$A$3:$C$28,2,FALSE),H618&lt;=VLOOKUP(M618,受限情况!$A$3:$C$28,3,FALSE)),0),IFERROR(AND(H618&gt;=VLOOKUP(N618,受限情况!$A$3:$C$28,2,FALSE),H618&lt;=VLOOKUP(N618,受限情况!$A$3:$C$28,3,FALSE)),0),IFERROR(AND(H618&gt;=VLOOKUP(O618,受限情况!$A$3:$C$28,2,FALSE),H618&lt;=VLOOKUP(O618,受限情况!$A$3:$C$28,3,FALSE)),0))=TRUE,"错误","正确")</f>
        <v>正确</v>
      </c>
      <c r="S618" s="123" t="str">
        <f>IF((IF(ISERROR(VLOOKUP(J618,注销!I:I,1,FALSE)),0,1)+IF(ISERROR(VLOOKUP(J618,注销!J:J,1,FALSE)),0,1))&gt;0,"注销","没有")</f>
        <v>注销</v>
      </c>
      <c r="T618" s="123" t="str">
        <f>IF((IF(ISERROR(VLOOKUP(J618,注销!I:I,1,FALSE)),0,1)+IF(ISERROR(VLOOKUP(J618,注销!J:J,1,FALSE)),0,1))&gt;0,"注销","没有")</f>
        <v>注销</v>
      </c>
      <c r="U618" s="10" t="str">
        <f>IF(IF(ISERROR(VLOOKUP(J618,J$1:J617,1,FALSE)),0,1)+IF(ISERROR(VLOOKUP(J618,K$1:K617,1,FALSE)),0,1),"已有","没有")</f>
        <v>没有</v>
      </c>
      <c r="W618" s="9"/>
      <c r="X618" s="9"/>
      <c r="Y618" s="9"/>
    </row>
    <row r="619" spans="1:25" s="7" customFormat="1">
      <c r="A619" s="126">
        <v>616</v>
      </c>
      <c r="B619" s="126" t="s">
        <v>134</v>
      </c>
      <c r="C619" s="56" t="s">
        <v>135</v>
      </c>
      <c r="D619" s="42" t="s">
        <v>121</v>
      </c>
      <c r="E619" s="126">
        <v>14</v>
      </c>
      <c r="F619" s="68">
        <v>41938</v>
      </c>
      <c r="G619" s="126" t="s">
        <v>849</v>
      </c>
      <c r="H619" s="68">
        <v>41935</v>
      </c>
      <c r="I619" s="126"/>
      <c r="J619" s="137" t="str">
        <f t="shared" si="60"/>
        <v>深航太原-海口</v>
      </c>
      <c r="K619" s="124" t="str">
        <f t="shared" si="61"/>
        <v>深航海口-太原</v>
      </c>
      <c r="L619" s="167" t="str">
        <f t="shared" si="62"/>
        <v>太原</v>
      </c>
      <c r="M619" s="167" t="str">
        <f t="shared" si="63"/>
        <v>海口</v>
      </c>
      <c r="N619" s="167" t="str">
        <f t="shared" si="64"/>
        <v/>
      </c>
      <c r="O619" s="167" t="str">
        <f t="shared" si="65"/>
        <v/>
      </c>
      <c r="P619" s="167" t="str">
        <f>IF(ISERROR(OR(IFERROR(VLOOKUP(B619,受限情况!$G$3:$G$30,1,FALSE),0),IFERROR(VLOOKUP(L619,受限情况!$A$3:$A$28,1,FALSE),0),IFERROR(VLOOKUP(M619,受限情况!$A$3:$A$28,1,FALSE),0),IFERROR(VLOOKUP(N619,受限情况!$A$3:$A$28,1,FALSE),0),IFERROR(VLOOKUP(O619,受限情况!$A$3:$A$28,1,FALSE),0))),"受限","不限")</f>
        <v>受限</v>
      </c>
      <c r="Q619" s="122" t="str">
        <f>IFERROR(IF(AND(H619&gt;=VLOOKUP(B619,受限情况!$G$3:$I$28,2,FALSE),H619&lt;=VLOOKUP(B619,受限情况!$G$3:$I$28,3,FALSE))=TRUE,"错误","正确"),"正确")</f>
        <v>正确</v>
      </c>
      <c r="R619" s="124" t="str">
        <f>IF(OR(IFERROR(AND(H619&gt;=VLOOKUP(L619,受限情况!$A$3:$C$28,2,FALSE),H619&lt;=VLOOKUP(L619,受限情况!$A$3:$C$28,3,FALSE)),0),IFERROR(AND(H619&gt;=VLOOKUP(M619,受限情况!$A$3:$C$28,2,FALSE),H619&lt;=VLOOKUP(M619,受限情况!$A$3:$C$28,3,FALSE)),0),IFERROR(AND(H619&gt;=VLOOKUP(N619,受限情况!$A$3:$C$28,2,FALSE),H619&lt;=VLOOKUP(N619,受限情况!$A$3:$C$28,3,FALSE)),0),IFERROR(AND(H619&gt;=VLOOKUP(O619,受限情况!$A$3:$C$28,2,FALSE),H619&lt;=VLOOKUP(O619,受限情况!$A$3:$C$28,3,FALSE)),0))=TRUE,"错误","正确")</f>
        <v>正确</v>
      </c>
      <c r="S619" s="123" t="str">
        <f>IF((IF(ISERROR(VLOOKUP(J619,注销!I:I,1,FALSE)),0,1)+IF(ISERROR(VLOOKUP(J619,注销!J:J,1,FALSE)),0,1))&gt;0,"注销","没有")</f>
        <v>注销</v>
      </c>
      <c r="T619" s="123" t="str">
        <f>IF((IF(ISERROR(VLOOKUP(J619,注销!I:I,1,FALSE)),0,1)+IF(ISERROR(VLOOKUP(J619,注销!J:J,1,FALSE)),0,1))&gt;0,"注销","没有")</f>
        <v>注销</v>
      </c>
      <c r="U619" s="10" t="str">
        <f>IF(IF(ISERROR(VLOOKUP(J619,J$1:J618,1,FALSE)),0,1)+IF(ISERROR(VLOOKUP(J619,K$1:K618,1,FALSE)),0,1),"已有","没有")</f>
        <v>没有</v>
      </c>
      <c r="W619" s="9"/>
      <c r="X619" s="9"/>
      <c r="Y619" s="9"/>
    </row>
    <row r="620" spans="1:25" s="7" customFormat="1">
      <c r="A620" s="126">
        <v>617</v>
      </c>
      <c r="B620" s="126" t="s">
        <v>1330</v>
      </c>
      <c r="C620" s="56" t="s">
        <v>136</v>
      </c>
      <c r="D620" s="42" t="s">
        <v>121</v>
      </c>
      <c r="E620" s="126">
        <v>14</v>
      </c>
      <c r="F620" s="68">
        <v>41944</v>
      </c>
      <c r="G620" s="126" t="s">
        <v>850</v>
      </c>
      <c r="H620" s="68">
        <v>41935</v>
      </c>
      <c r="I620" s="126"/>
      <c r="J620" s="137" t="str">
        <f t="shared" si="60"/>
        <v>成都太原-长沙-海口</v>
      </c>
      <c r="K620" s="124" t="str">
        <f t="shared" si="61"/>
        <v>成都海口-长沙-太原</v>
      </c>
      <c r="L620" s="167" t="str">
        <f t="shared" si="62"/>
        <v>太原</v>
      </c>
      <c r="M620" s="167" t="str">
        <f t="shared" si="63"/>
        <v>长沙</v>
      </c>
      <c r="N620" s="167" t="str">
        <f t="shared" si="64"/>
        <v>海口</v>
      </c>
      <c r="O620" s="167" t="str">
        <f t="shared" si="65"/>
        <v/>
      </c>
      <c r="P620" s="167" t="str">
        <f>IF(ISERROR(OR(IFERROR(VLOOKUP(B620,受限情况!$G$3:$G$30,1,FALSE),0),IFERROR(VLOOKUP(L620,受限情况!$A$3:$A$28,1,FALSE),0),IFERROR(VLOOKUP(M620,受限情况!$A$3:$A$28,1,FALSE),0),IFERROR(VLOOKUP(N620,受限情况!$A$3:$A$28,1,FALSE),0),IFERROR(VLOOKUP(O620,受限情况!$A$3:$A$28,1,FALSE),0))),"受限","不限")</f>
        <v>不限</v>
      </c>
      <c r="Q620" s="122" t="str">
        <f>IFERROR(IF(AND(H620&gt;=VLOOKUP(B620,受限情况!$G$3:$I$28,2,FALSE),H620&lt;=VLOOKUP(B620,受限情况!$G$3:$I$28,3,FALSE))=TRUE,"错误","正确"),"正确")</f>
        <v>正确</v>
      </c>
      <c r="R620" s="124" t="str">
        <f>IF(OR(IFERROR(AND(H620&gt;=VLOOKUP(L620,受限情况!$A$3:$C$28,2,FALSE),H620&lt;=VLOOKUP(L620,受限情况!$A$3:$C$28,3,FALSE)),0),IFERROR(AND(H620&gt;=VLOOKUP(M620,受限情况!$A$3:$C$28,2,FALSE),H620&lt;=VLOOKUP(M620,受限情况!$A$3:$C$28,3,FALSE)),0),IFERROR(AND(H620&gt;=VLOOKUP(N620,受限情况!$A$3:$C$28,2,FALSE),H620&lt;=VLOOKUP(N620,受限情况!$A$3:$C$28,3,FALSE)),0),IFERROR(AND(H620&gt;=VLOOKUP(O620,受限情况!$A$3:$C$28,2,FALSE),H620&lt;=VLOOKUP(O620,受限情况!$A$3:$C$28,3,FALSE)),0))=TRUE,"错误","正确")</f>
        <v>正确</v>
      </c>
      <c r="S620" s="123" t="str">
        <f>IF((IF(ISERROR(VLOOKUP(J620,注销!I:I,1,FALSE)),0,1)+IF(ISERROR(VLOOKUP(J620,注销!J:J,1,FALSE)),0,1))&gt;0,"注销","没有")</f>
        <v>注销</v>
      </c>
      <c r="T620" s="123" t="str">
        <f>IF((IF(ISERROR(VLOOKUP(J620,注销!I:I,1,FALSE)),0,1)+IF(ISERROR(VLOOKUP(J620,注销!J:J,1,FALSE)),0,1))&gt;0,"注销","没有")</f>
        <v>注销</v>
      </c>
      <c r="U620" s="10" t="str">
        <f>IF(IF(ISERROR(VLOOKUP(J620,J$1:J619,1,FALSE)),0,1)+IF(ISERROR(VLOOKUP(J620,K$1:K619,1,FALSE)),0,1),"已有","没有")</f>
        <v>没有</v>
      </c>
      <c r="W620" s="9"/>
      <c r="X620" s="9"/>
      <c r="Y620" s="9"/>
    </row>
    <row r="621" spans="1:25" s="7" customFormat="1">
      <c r="A621" s="126">
        <v>618</v>
      </c>
      <c r="B621" s="126" t="s">
        <v>130</v>
      </c>
      <c r="C621" s="56" t="s">
        <v>137</v>
      </c>
      <c r="D621" s="42" t="s">
        <v>121</v>
      </c>
      <c r="E621" s="126">
        <v>14</v>
      </c>
      <c r="F621" s="68">
        <v>41938</v>
      </c>
      <c r="G621" s="126" t="s">
        <v>851</v>
      </c>
      <c r="H621" s="68">
        <v>41935</v>
      </c>
      <c r="I621" s="126"/>
      <c r="J621" s="137" t="str">
        <f t="shared" si="60"/>
        <v>中联航石家庄-唐山</v>
      </c>
      <c r="K621" s="124" t="str">
        <f t="shared" si="61"/>
        <v>中联航唐山-石家庄</v>
      </c>
      <c r="L621" s="167" t="str">
        <f t="shared" si="62"/>
        <v>石家庄</v>
      </c>
      <c r="M621" s="167" t="str">
        <f t="shared" si="63"/>
        <v>唐山</v>
      </c>
      <c r="N621" s="167" t="str">
        <f t="shared" si="64"/>
        <v/>
      </c>
      <c r="O621" s="167" t="str">
        <f t="shared" si="65"/>
        <v/>
      </c>
      <c r="P621" s="167" t="str">
        <f>IF(ISERROR(OR(IFERROR(VLOOKUP(B621,受限情况!$G$3:$G$30,1,FALSE),0),IFERROR(VLOOKUP(L621,受限情况!$A$3:$A$28,1,FALSE),0),IFERROR(VLOOKUP(M621,受限情况!$A$3:$A$28,1,FALSE),0),IFERROR(VLOOKUP(N621,受限情况!$A$3:$A$28,1,FALSE),0),IFERROR(VLOOKUP(O621,受限情况!$A$3:$A$28,1,FALSE),0))),"受限","不限")</f>
        <v>不限</v>
      </c>
      <c r="Q621" s="122" t="str">
        <f>IFERROR(IF(AND(H621&gt;=VLOOKUP(B621,受限情况!$G$3:$I$28,2,FALSE),H621&lt;=VLOOKUP(B621,受限情况!$G$3:$I$28,3,FALSE))=TRUE,"错误","正确"),"正确")</f>
        <v>正确</v>
      </c>
      <c r="R621" s="124" t="str">
        <f>IF(OR(IFERROR(AND(H621&gt;=VLOOKUP(L621,受限情况!$A$3:$C$28,2,FALSE),H621&lt;=VLOOKUP(L621,受限情况!$A$3:$C$28,3,FALSE)),0),IFERROR(AND(H621&gt;=VLOOKUP(M621,受限情况!$A$3:$C$28,2,FALSE),H621&lt;=VLOOKUP(M621,受限情况!$A$3:$C$28,3,FALSE)),0),IFERROR(AND(H621&gt;=VLOOKUP(N621,受限情况!$A$3:$C$28,2,FALSE),H621&lt;=VLOOKUP(N621,受限情况!$A$3:$C$28,3,FALSE)),0),IFERROR(AND(H621&gt;=VLOOKUP(O621,受限情况!$A$3:$C$28,2,FALSE),H621&lt;=VLOOKUP(O621,受限情况!$A$3:$C$28,3,FALSE)),0))=TRUE,"错误","正确")</f>
        <v>正确</v>
      </c>
      <c r="S621" s="123" t="str">
        <f>IF((IF(ISERROR(VLOOKUP(J621,注销!I:I,1,FALSE)),0,1)+IF(ISERROR(VLOOKUP(J621,注销!J:J,1,FALSE)),0,1))&gt;0,"注销","没有")</f>
        <v>没有</v>
      </c>
      <c r="T621" s="123" t="str">
        <f>IF((IF(ISERROR(VLOOKUP(J621,注销!I:I,1,FALSE)),0,1)+IF(ISERROR(VLOOKUP(J621,注销!J:J,1,FALSE)),0,1))&gt;0,"注销","没有")</f>
        <v>没有</v>
      </c>
      <c r="U621" s="10" t="str">
        <f>IF(IF(ISERROR(VLOOKUP(J621,J$1:J620,1,FALSE)),0,1)+IF(ISERROR(VLOOKUP(J621,K$1:K620,1,FALSE)),0,1),"已有","没有")</f>
        <v>没有</v>
      </c>
      <c r="W621" s="9"/>
      <c r="X621" s="9"/>
      <c r="Y621" s="9"/>
    </row>
    <row r="622" spans="1:25" s="7" customFormat="1">
      <c r="A622" s="126">
        <v>619</v>
      </c>
      <c r="B622" s="126" t="s">
        <v>486</v>
      </c>
      <c r="C622" s="56" t="s">
        <v>129</v>
      </c>
      <c r="D622" s="42" t="s">
        <v>121</v>
      </c>
      <c r="E622" s="126">
        <v>14</v>
      </c>
      <c r="F622" s="68">
        <v>41938</v>
      </c>
      <c r="G622" s="126" t="s">
        <v>851</v>
      </c>
      <c r="H622" s="68">
        <v>41935</v>
      </c>
      <c r="I622" s="126"/>
      <c r="J622" s="137" t="str">
        <f t="shared" si="60"/>
        <v>中联航石家庄-海口</v>
      </c>
      <c r="K622" s="124" t="str">
        <f t="shared" si="61"/>
        <v>中联航海口-石家庄</v>
      </c>
      <c r="L622" s="167" t="str">
        <f t="shared" si="62"/>
        <v>石家庄</v>
      </c>
      <c r="M622" s="167" t="str">
        <f t="shared" si="63"/>
        <v>海口</v>
      </c>
      <c r="N622" s="167" t="str">
        <f t="shared" si="64"/>
        <v/>
      </c>
      <c r="O622" s="167" t="str">
        <f t="shared" si="65"/>
        <v/>
      </c>
      <c r="P622" s="167" t="str">
        <f>IF(ISERROR(OR(IFERROR(VLOOKUP(B622,受限情况!$G$3:$G$30,1,FALSE),0),IFERROR(VLOOKUP(L622,受限情况!$A$3:$A$28,1,FALSE),0),IFERROR(VLOOKUP(M622,受限情况!$A$3:$A$28,1,FALSE),0),IFERROR(VLOOKUP(N622,受限情况!$A$3:$A$28,1,FALSE),0),IFERROR(VLOOKUP(O622,受限情况!$A$3:$A$28,1,FALSE),0))),"受限","不限")</f>
        <v>不限</v>
      </c>
      <c r="Q622" s="122" t="str">
        <f>IFERROR(IF(AND(H622&gt;=VLOOKUP(B622,受限情况!$G$3:$I$28,2,FALSE),H622&lt;=VLOOKUP(B622,受限情况!$G$3:$I$28,3,FALSE))=TRUE,"错误","正确"),"正确")</f>
        <v>正确</v>
      </c>
      <c r="R622" s="124" t="str">
        <f>IF(OR(IFERROR(AND(H622&gt;=VLOOKUP(L622,受限情况!$A$3:$C$28,2,FALSE),H622&lt;=VLOOKUP(L622,受限情况!$A$3:$C$28,3,FALSE)),0),IFERROR(AND(H622&gt;=VLOOKUP(M622,受限情况!$A$3:$C$28,2,FALSE),H622&lt;=VLOOKUP(M622,受限情况!$A$3:$C$28,3,FALSE)),0),IFERROR(AND(H622&gt;=VLOOKUP(N622,受限情况!$A$3:$C$28,2,FALSE),H622&lt;=VLOOKUP(N622,受限情况!$A$3:$C$28,3,FALSE)),0),IFERROR(AND(H622&gt;=VLOOKUP(O622,受限情况!$A$3:$C$28,2,FALSE),H622&lt;=VLOOKUP(O622,受限情况!$A$3:$C$28,3,FALSE)),0))=TRUE,"错误","正确")</f>
        <v>正确</v>
      </c>
      <c r="S622" s="123" t="str">
        <f>IF((IF(ISERROR(VLOOKUP(J622,注销!I:I,1,FALSE)),0,1)+IF(ISERROR(VLOOKUP(J622,注销!J:J,1,FALSE)),0,1))&gt;0,"注销","没有")</f>
        <v>没有</v>
      </c>
      <c r="T622" s="123" t="str">
        <f>IF((IF(ISERROR(VLOOKUP(J622,注销!I:I,1,FALSE)),0,1)+IF(ISERROR(VLOOKUP(J622,注销!J:J,1,FALSE)),0,1))&gt;0,"注销","没有")</f>
        <v>没有</v>
      </c>
      <c r="U622" s="10" t="str">
        <f>IF(IF(ISERROR(VLOOKUP(J622,J$1:J621,1,FALSE)),0,1)+IF(ISERROR(VLOOKUP(J622,K$1:K621,1,FALSE)),0,1),"已有","没有")</f>
        <v>没有</v>
      </c>
      <c r="W622" s="9"/>
      <c r="X622" s="9"/>
      <c r="Y622" s="9"/>
    </row>
    <row r="623" spans="1:25" s="7" customFormat="1">
      <c r="A623" s="126">
        <v>620</v>
      </c>
      <c r="B623" s="126" t="s">
        <v>486</v>
      </c>
      <c r="C623" s="56" t="s">
        <v>1368</v>
      </c>
      <c r="D623" s="42" t="s">
        <v>121</v>
      </c>
      <c r="E623" s="126">
        <v>14</v>
      </c>
      <c r="F623" s="68">
        <v>41938</v>
      </c>
      <c r="G623" s="126" t="s">
        <v>851</v>
      </c>
      <c r="H623" s="68">
        <v>41935</v>
      </c>
      <c r="I623" s="126"/>
      <c r="J623" s="137" t="str">
        <f t="shared" si="60"/>
        <v>中联航北京南苑-呼和浩特-乌海</v>
      </c>
      <c r="K623" s="124" t="str">
        <f t="shared" si="61"/>
        <v>中联航乌海-呼和浩特-北京南苑</v>
      </c>
      <c r="L623" s="167" t="str">
        <f t="shared" si="62"/>
        <v>北京南苑</v>
      </c>
      <c r="M623" s="167" t="str">
        <f t="shared" si="63"/>
        <v>呼和浩特</v>
      </c>
      <c r="N623" s="167" t="str">
        <f t="shared" si="64"/>
        <v>乌海</v>
      </c>
      <c r="O623" s="167" t="str">
        <f t="shared" si="65"/>
        <v/>
      </c>
      <c r="P623" s="167" t="str">
        <f>IF(ISERROR(OR(IFERROR(VLOOKUP(B623,受限情况!$G$3:$G$30,1,FALSE),0),IFERROR(VLOOKUP(L623,受限情况!$A$3:$A$28,1,FALSE),0),IFERROR(VLOOKUP(M623,受限情况!$A$3:$A$28,1,FALSE),0),IFERROR(VLOOKUP(N623,受限情况!$A$3:$A$28,1,FALSE),0),IFERROR(VLOOKUP(O623,受限情况!$A$3:$A$28,1,FALSE),0))),"受限","不限")</f>
        <v>不限</v>
      </c>
      <c r="Q623" s="122" t="str">
        <f>IFERROR(IF(AND(H623&gt;=VLOOKUP(B623,受限情况!$G$3:$I$28,2,FALSE),H623&lt;=VLOOKUP(B623,受限情况!$G$3:$I$28,3,FALSE))=TRUE,"错误","正确"),"正确")</f>
        <v>正确</v>
      </c>
      <c r="R623" s="124" t="str">
        <f>IF(OR(IFERROR(AND(H623&gt;=VLOOKUP(L623,受限情况!$A$3:$C$28,2,FALSE),H623&lt;=VLOOKUP(L623,受限情况!$A$3:$C$28,3,FALSE)),0),IFERROR(AND(H623&gt;=VLOOKUP(M623,受限情况!$A$3:$C$28,2,FALSE),H623&lt;=VLOOKUP(M623,受限情况!$A$3:$C$28,3,FALSE)),0),IFERROR(AND(H623&gt;=VLOOKUP(N623,受限情况!$A$3:$C$28,2,FALSE),H623&lt;=VLOOKUP(N623,受限情况!$A$3:$C$28,3,FALSE)),0),IFERROR(AND(H623&gt;=VLOOKUP(O623,受限情况!$A$3:$C$28,2,FALSE),H623&lt;=VLOOKUP(O623,受限情况!$A$3:$C$28,3,FALSE)),0))=TRUE,"错误","正确")</f>
        <v>正确</v>
      </c>
      <c r="S623" s="123" t="str">
        <f>IF((IF(ISERROR(VLOOKUP(J623,注销!I:I,1,FALSE)),0,1)+IF(ISERROR(VLOOKUP(J623,注销!J:J,1,FALSE)),0,1))&gt;0,"注销","没有")</f>
        <v>没有</v>
      </c>
      <c r="T623" s="123" t="str">
        <f>IF((IF(ISERROR(VLOOKUP(J623,注销!I:I,1,FALSE)),0,1)+IF(ISERROR(VLOOKUP(J623,注销!J:J,1,FALSE)),0,1))&gt;0,"注销","没有")</f>
        <v>没有</v>
      </c>
      <c r="U623" s="10" t="str">
        <f>IF(IF(ISERROR(VLOOKUP(J623,J$1:J622,1,FALSE)),0,1)+IF(ISERROR(VLOOKUP(J623,K$1:K622,1,FALSE)),0,1),"已有","没有")</f>
        <v>没有</v>
      </c>
      <c r="W623" s="9"/>
      <c r="X623" s="9"/>
      <c r="Y623" s="9"/>
    </row>
    <row r="624" spans="1:25" s="7" customFormat="1">
      <c r="A624" s="126">
        <v>621</v>
      </c>
      <c r="B624" s="126" t="s">
        <v>1309</v>
      </c>
      <c r="C624" s="56" t="s">
        <v>138</v>
      </c>
      <c r="D624" s="42" t="s">
        <v>121</v>
      </c>
      <c r="E624" s="126">
        <v>14</v>
      </c>
      <c r="F624" s="68">
        <v>41938</v>
      </c>
      <c r="G624" s="126" t="s">
        <v>852</v>
      </c>
      <c r="H624" s="68">
        <v>41935</v>
      </c>
      <c r="I624" s="126"/>
      <c r="J624" s="137" t="str">
        <f t="shared" si="60"/>
        <v>华夏呼和浩特-阿尔山</v>
      </c>
      <c r="K624" s="124" t="str">
        <f t="shared" si="61"/>
        <v>华夏阿尔山-呼和浩特</v>
      </c>
      <c r="L624" s="167" t="str">
        <f t="shared" si="62"/>
        <v>呼和浩特</v>
      </c>
      <c r="M624" s="167" t="str">
        <f t="shared" si="63"/>
        <v>阿尔山</v>
      </c>
      <c r="N624" s="167" t="str">
        <f t="shared" si="64"/>
        <v/>
      </c>
      <c r="O624" s="167" t="str">
        <f t="shared" si="65"/>
        <v/>
      </c>
      <c r="P624" s="167" t="str">
        <f>IF(ISERROR(OR(IFERROR(VLOOKUP(B624,受限情况!$G$3:$G$30,1,FALSE),0),IFERROR(VLOOKUP(L624,受限情况!$A$3:$A$28,1,FALSE),0),IFERROR(VLOOKUP(M624,受限情况!$A$3:$A$28,1,FALSE),0),IFERROR(VLOOKUP(N624,受限情况!$A$3:$A$28,1,FALSE),0),IFERROR(VLOOKUP(O624,受限情况!$A$3:$A$28,1,FALSE),0))),"受限","不限")</f>
        <v>受限</v>
      </c>
      <c r="Q624" s="122" t="str">
        <f>IFERROR(IF(AND(H624&gt;=VLOOKUP(B624,受限情况!$G$3:$I$28,2,FALSE),H624&lt;=VLOOKUP(B624,受限情况!$G$3:$I$28,3,FALSE))=TRUE,"错误","正确"),"正确")</f>
        <v>正确</v>
      </c>
      <c r="R624" s="124" t="str">
        <f>IF(OR(IFERROR(AND(H624&gt;=VLOOKUP(L624,受限情况!$A$3:$C$28,2,FALSE),H624&lt;=VLOOKUP(L624,受限情况!$A$3:$C$28,3,FALSE)),0),IFERROR(AND(H624&gt;=VLOOKUP(M624,受限情况!$A$3:$C$28,2,FALSE),H624&lt;=VLOOKUP(M624,受限情况!$A$3:$C$28,3,FALSE)),0),IFERROR(AND(H624&gt;=VLOOKUP(N624,受限情况!$A$3:$C$28,2,FALSE),H624&lt;=VLOOKUP(N624,受限情况!$A$3:$C$28,3,FALSE)),0),IFERROR(AND(H624&gt;=VLOOKUP(O624,受限情况!$A$3:$C$28,2,FALSE),H624&lt;=VLOOKUP(O624,受限情况!$A$3:$C$28,3,FALSE)),0))=TRUE,"错误","正确")</f>
        <v>正确</v>
      </c>
      <c r="S624" s="123" t="str">
        <f>IF((IF(ISERROR(VLOOKUP(J624,注销!I:I,1,FALSE)),0,1)+IF(ISERROR(VLOOKUP(J624,注销!J:J,1,FALSE)),0,1))&gt;0,"注销","没有")</f>
        <v>没有</v>
      </c>
      <c r="T624" s="123" t="str">
        <f>IF((IF(ISERROR(VLOOKUP(J624,注销!I:I,1,FALSE)),0,1)+IF(ISERROR(VLOOKUP(J624,注销!J:J,1,FALSE)),0,1))&gt;0,"注销","没有")</f>
        <v>没有</v>
      </c>
      <c r="U624" s="10" t="str">
        <f>IF(IF(ISERROR(VLOOKUP(J624,J$1:J623,1,FALSE)),0,1)+IF(ISERROR(VLOOKUP(J624,K$1:K623,1,FALSE)),0,1),"已有","没有")</f>
        <v>没有</v>
      </c>
      <c r="W624" s="9"/>
      <c r="X624" s="9"/>
      <c r="Y624" s="9"/>
    </row>
    <row r="625" spans="1:25" s="7" customFormat="1">
      <c r="A625" s="126">
        <v>622</v>
      </c>
      <c r="B625" s="126" t="s">
        <v>1309</v>
      </c>
      <c r="C625" s="56" t="s">
        <v>139</v>
      </c>
      <c r="D625" s="42" t="s">
        <v>121</v>
      </c>
      <c r="E625" s="126">
        <v>14</v>
      </c>
      <c r="F625" s="68">
        <v>41938</v>
      </c>
      <c r="G625" s="126" t="s">
        <v>852</v>
      </c>
      <c r="H625" s="68">
        <v>41935</v>
      </c>
      <c r="I625" s="126"/>
      <c r="J625" s="137" t="str">
        <f t="shared" si="60"/>
        <v>华夏呼和浩特-锡林浩特</v>
      </c>
      <c r="K625" s="124" t="str">
        <f t="shared" si="61"/>
        <v>华夏锡林浩特-呼和浩特</v>
      </c>
      <c r="L625" s="167" t="str">
        <f t="shared" si="62"/>
        <v>呼和浩特</v>
      </c>
      <c r="M625" s="167" t="str">
        <f t="shared" si="63"/>
        <v>锡林浩特</v>
      </c>
      <c r="N625" s="167" t="str">
        <f t="shared" si="64"/>
        <v/>
      </c>
      <c r="O625" s="167" t="str">
        <f t="shared" si="65"/>
        <v/>
      </c>
      <c r="P625" s="167" t="str">
        <f>IF(ISERROR(OR(IFERROR(VLOOKUP(B625,受限情况!$G$3:$G$30,1,FALSE),0),IFERROR(VLOOKUP(L625,受限情况!$A$3:$A$28,1,FALSE),0),IFERROR(VLOOKUP(M625,受限情况!$A$3:$A$28,1,FALSE),0),IFERROR(VLOOKUP(N625,受限情况!$A$3:$A$28,1,FALSE),0),IFERROR(VLOOKUP(O625,受限情况!$A$3:$A$28,1,FALSE),0))),"受限","不限")</f>
        <v>不限</v>
      </c>
      <c r="Q625" s="122" t="str">
        <f>IFERROR(IF(AND(H625&gt;=VLOOKUP(B625,受限情况!$G$3:$I$28,2,FALSE),H625&lt;=VLOOKUP(B625,受限情况!$G$3:$I$28,3,FALSE))=TRUE,"错误","正确"),"正确")</f>
        <v>正确</v>
      </c>
      <c r="R625" s="124" t="str">
        <f>IF(OR(IFERROR(AND(H625&gt;=VLOOKUP(L625,受限情况!$A$3:$C$28,2,FALSE),H625&lt;=VLOOKUP(L625,受限情况!$A$3:$C$28,3,FALSE)),0),IFERROR(AND(H625&gt;=VLOOKUP(M625,受限情况!$A$3:$C$28,2,FALSE),H625&lt;=VLOOKUP(M625,受限情况!$A$3:$C$28,3,FALSE)),0),IFERROR(AND(H625&gt;=VLOOKUP(N625,受限情况!$A$3:$C$28,2,FALSE),H625&lt;=VLOOKUP(N625,受限情况!$A$3:$C$28,3,FALSE)),0),IFERROR(AND(H625&gt;=VLOOKUP(O625,受限情况!$A$3:$C$28,2,FALSE),H625&lt;=VLOOKUP(O625,受限情况!$A$3:$C$28,3,FALSE)),0))=TRUE,"错误","正确")</f>
        <v>正确</v>
      </c>
      <c r="S625" s="123" t="str">
        <f>IF((IF(ISERROR(VLOOKUP(J625,注销!I:I,1,FALSE)),0,1)+IF(ISERROR(VLOOKUP(J625,注销!J:J,1,FALSE)),0,1))&gt;0,"注销","没有")</f>
        <v>没有</v>
      </c>
      <c r="T625" s="123" t="str">
        <f>IF((IF(ISERROR(VLOOKUP(J625,注销!I:I,1,FALSE)),0,1)+IF(ISERROR(VLOOKUP(J625,注销!J:J,1,FALSE)),0,1))&gt;0,"注销","没有")</f>
        <v>没有</v>
      </c>
      <c r="U625" s="10" t="str">
        <f>IF(IF(ISERROR(VLOOKUP(J625,J$1:J624,1,FALSE)),0,1)+IF(ISERROR(VLOOKUP(J625,K$1:K624,1,FALSE)),0,1),"已有","没有")</f>
        <v>没有</v>
      </c>
      <c r="W625" s="9"/>
      <c r="X625" s="9"/>
      <c r="Y625" s="9"/>
    </row>
    <row r="626" spans="1:25" s="7" customFormat="1">
      <c r="A626" s="126">
        <v>623</v>
      </c>
      <c r="B626" s="126" t="s">
        <v>1309</v>
      </c>
      <c r="C626" s="56" t="s">
        <v>140</v>
      </c>
      <c r="D626" s="42" t="s">
        <v>121</v>
      </c>
      <c r="E626" s="126">
        <v>14</v>
      </c>
      <c r="F626" s="68">
        <v>41938</v>
      </c>
      <c r="G626" s="126" t="s">
        <v>852</v>
      </c>
      <c r="H626" s="68">
        <v>41935</v>
      </c>
      <c r="I626" s="126"/>
      <c r="J626" s="137" t="str">
        <f t="shared" si="60"/>
        <v>华夏呼和浩特-满洲里</v>
      </c>
      <c r="K626" s="124" t="str">
        <f t="shared" si="61"/>
        <v>华夏满洲里-呼和浩特</v>
      </c>
      <c r="L626" s="167" t="str">
        <f t="shared" si="62"/>
        <v>呼和浩特</v>
      </c>
      <c r="M626" s="167" t="str">
        <f t="shared" si="63"/>
        <v>满洲里</v>
      </c>
      <c r="N626" s="167" t="str">
        <f t="shared" si="64"/>
        <v/>
      </c>
      <c r="O626" s="167" t="str">
        <f t="shared" si="65"/>
        <v/>
      </c>
      <c r="P626" s="167" t="str">
        <f>IF(ISERROR(OR(IFERROR(VLOOKUP(B626,受限情况!$G$3:$G$30,1,FALSE),0),IFERROR(VLOOKUP(L626,受限情况!$A$3:$A$28,1,FALSE),0),IFERROR(VLOOKUP(M626,受限情况!$A$3:$A$28,1,FALSE),0),IFERROR(VLOOKUP(N626,受限情况!$A$3:$A$28,1,FALSE),0),IFERROR(VLOOKUP(O626,受限情况!$A$3:$A$28,1,FALSE),0))),"受限","不限")</f>
        <v>不限</v>
      </c>
      <c r="Q626" s="122" t="str">
        <f>IFERROR(IF(AND(H626&gt;=VLOOKUP(B626,受限情况!$G$3:$I$28,2,FALSE),H626&lt;=VLOOKUP(B626,受限情况!$G$3:$I$28,3,FALSE))=TRUE,"错误","正确"),"正确")</f>
        <v>正确</v>
      </c>
      <c r="R626" s="124" t="str">
        <f>IF(OR(IFERROR(AND(H626&gt;=VLOOKUP(L626,受限情况!$A$3:$C$28,2,FALSE),H626&lt;=VLOOKUP(L626,受限情况!$A$3:$C$28,3,FALSE)),0),IFERROR(AND(H626&gt;=VLOOKUP(M626,受限情况!$A$3:$C$28,2,FALSE),H626&lt;=VLOOKUP(M626,受限情况!$A$3:$C$28,3,FALSE)),0),IFERROR(AND(H626&gt;=VLOOKUP(N626,受限情况!$A$3:$C$28,2,FALSE),H626&lt;=VLOOKUP(N626,受限情况!$A$3:$C$28,3,FALSE)),0),IFERROR(AND(H626&gt;=VLOOKUP(O626,受限情况!$A$3:$C$28,2,FALSE),H626&lt;=VLOOKUP(O626,受限情况!$A$3:$C$28,3,FALSE)),0))=TRUE,"错误","正确")</f>
        <v>正确</v>
      </c>
      <c r="S626" s="123" t="str">
        <f>IF((IF(ISERROR(VLOOKUP(J626,注销!I:I,1,FALSE)),0,1)+IF(ISERROR(VLOOKUP(J626,注销!J:J,1,FALSE)),0,1))&gt;0,"注销","没有")</f>
        <v>没有</v>
      </c>
      <c r="T626" s="123" t="str">
        <f>IF((IF(ISERROR(VLOOKUP(J626,注销!I:I,1,FALSE)),0,1)+IF(ISERROR(VLOOKUP(J626,注销!J:J,1,FALSE)),0,1))&gt;0,"注销","没有")</f>
        <v>没有</v>
      </c>
      <c r="U626" s="10" t="str">
        <f>IF(IF(ISERROR(VLOOKUP(J626,J$1:J625,1,FALSE)),0,1)+IF(ISERROR(VLOOKUP(J626,K$1:K625,1,FALSE)),0,1),"已有","没有")</f>
        <v>没有</v>
      </c>
      <c r="W626" s="9"/>
      <c r="X626" s="9"/>
      <c r="Y626" s="9"/>
    </row>
    <row r="627" spans="1:25" s="7" customFormat="1">
      <c r="A627" s="126">
        <v>624</v>
      </c>
      <c r="B627" s="126" t="s">
        <v>1309</v>
      </c>
      <c r="C627" s="56" t="s">
        <v>141</v>
      </c>
      <c r="D627" s="42" t="s">
        <v>121</v>
      </c>
      <c r="E627" s="126">
        <v>14</v>
      </c>
      <c r="F627" s="68">
        <v>41938</v>
      </c>
      <c r="G627" s="126" t="s">
        <v>852</v>
      </c>
      <c r="H627" s="68">
        <v>41935</v>
      </c>
      <c r="I627" s="126"/>
      <c r="J627" s="137" t="str">
        <f t="shared" si="60"/>
        <v>华夏呼和浩特-乌兰浩特</v>
      </c>
      <c r="K627" s="124" t="str">
        <f t="shared" si="61"/>
        <v>华夏乌兰浩特-呼和浩特</v>
      </c>
      <c r="L627" s="167" t="str">
        <f t="shared" si="62"/>
        <v>呼和浩特</v>
      </c>
      <c r="M627" s="167" t="str">
        <f t="shared" si="63"/>
        <v>乌兰浩特</v>
      </c>
      <c r="N627" s="167" t="str">
        <f t="shared" si="64"/>
        <v/>
      </c>
      <c r="O627" s="167" t="str">
        <f t="shared" si="65"/>
        <v/>
      </c>
      <c r="P627" s="167" t="str">
        <f>IF(ISERROR(OR(IFERROR(VLOOKUP(B627,受限情况!$G$3:$G$30,1,FALSE),0),IFERROR(VLOOKUP(L627,受限情况!$A$3:$A$28,1,FALSE),0),IFERROR(VLOOKUP(M627,受限情况!$A$3:$A$28,1,FALSE),0),IFERROR(VLOOKUP(N627,受限情况!$A$3:$A$28,1,FALSE),0),IFERROR(VLOOKUP(O627,受限情况!$A$3:$A$28,1,FALSE),0))),"受限","不限")</f>
        <v>不限</v>
      </c>
      <c r="Q627" s="122" t="str">
        <f>IFERROR(IF(AND(H627&gt;=VLOOKUP(B627,受限情况!$G$3:$I$28,2,FALSE),H627&lt;=VLOOKUP(B627,受限情况!$G$3:$I$28,3,FALSE))=TRUE,"错误","正确"),"正确")</f>
        <v>正确</v>
      </c>
      <c r="R627" s="124" t="str">
        <f>IF(OR(IFERROR(AND(H627&gt;=VLOOKUP(L627,受限情况!$A$3:$C$28,2,FALSE),H627&lt;=VLOOKUP(L627,受限情况!$A$3:$C$28,3,FALSE)),0),IFERROR(AND(H627&gt;=VLOOKUP(M627,受限情况!$A$3:$C$28,2,FALSE),H627&lt;=VLOOKUP(M627,受限情况!$A$3:$C$28,3,FALSE)),0),IFERROR(AND(H627&gt;=VLOOKUP(N627,受限情况!$A$3:$C$28,2,FALSE),H627&lt;=VLOOKUP(N627,受限情况!$A$3:$C$28,3,FALSE)),0),IFERROR(AND(H627&gt;=VLOOKUP(O627,受限情况!$A$3:$C$28,2,FALSE),H627&lt;=VLOOKUP(O627,受限情况!$A$3:$C$28,3,FALSE)),0))=TRUE,"错误","正确")</f>
        <v>正确</v>
      </c>
      <c r="S627" s="123" t="str">
        <f>IF((IF(ISERROR(VLOOKUP(J627,注销!I:I,1,FALSE)),0,1)+IF(ISERROR(VLOOKUP(J627,注销!J:J,1,FALSE)),0,1))&gt;0,"注销","没有")</f>
        <v>没有</v>
      </c>
      <c r="T627" s="123" t="str">
        <f>IF((IF(ISERROR(VLOOKUP(J627,注销!I:I,1,FALSE)),0,1)+IF(ISERROR(VLOOKUP(J627,注销!J:J,1,FALSE)),0,1))&gt;0,"注销","没有")</f>
        <v>没有</v>
      </c>
      <c r="U627" s="10" t="str">
        <f>IF(IF(ISERROR(VLOOKUP(J627,J$1:J626,1,FALSE)),0,1)+IF(ISERROR(VLOOKUP(J627,K$1:K626,1,FALSE)),0,1),"已有","没有")</f>
        <v>没有</v>
      </c>
      <c r="W627" s="9"/>
      <c r="X627" s="9"/>
      <c r="Y627" s="9"/>
    </row>
    <row r="628" spans="1:25" s="7" customFormat="1">
      <c r="A628" s="126">
        <v>625</v>
      </c>
      <c r="B628" s="126" t="s">
        <v>1309</v>
      </c>
      <c r="C628" s="56" t="s">
        <v>142</v>
      </c>
      <c r="D628" s="42" t="s">
        <v>121</v>
      </c>
      <c r="E628" s="126">
        <v>28</v>
      </c>
      <c r="F628" s="68">
        <v>41938</v>
      </c>
      <c r="G628" s="126" t="s">
        <v>852</v>
      </c>
      <c r="H628" s="68">
        <v>41935</v>
      </c>
      <c r="I628" s="126"/>
      <c r="J628" s="137" t="str">
        <f t="shared" si="60"/>
        <v>华夏呼和浩特-通辽</v>
      </c>
      <c r="K628" s="124" t="str">
        <f t="shared" si="61"/>
        <v>华夏通辽-呼和浩特</v>
      </c>
      <c r="L628" s="167" t="str">
        <f t="shared" si="62"/>
        <v>呼和浩特</v>
      </c>
      <c r="M628" s="167" t="str">
        <f t="shared" si="63"/>
        <v>通辽</v>
      </c>
      <c r="N628" s="167" t="str">
        <f t="shared" si="64"/>
        <v/>
      </c>
      <c r="O628" s="167" t="str">
        <f t="shared" si="65"/>
        <v/>
      </c>
      <c r="P628" s="167" t="str">
        <f>IF(ISERROR(OR(IFERROR(VLOOKUP(B628,受限情况!$G$3:$G$30,1,FALSE),0),IFERROR(VLOOKUP(L628,受限情况!$A$3:$A$28,1,FALSE),0),IFERROR(VLOOKUP(M628,受限情况!$A$3:$A$28,1,FALSE),0),IFERROR(VLOOKUP(N628,受限情况!$A$3:$A$28,1,FALSE),0),IFERROR(VLOOKUP(O628,受限情况!$A$3:$A$28,1,FALSE),0))),"受限","不限")</f>
        <v>不限</v>
      </c>
      <c r="Q628" s="122" t="str">
        <f>IFERROR(IF(AND(H628&gt;=VLOOKUP(B628,受限情况!$G$3:$I$28,2,FALSE),H628&lt;=VLOOKUP(B628,受限情况!$G$3:$I$28,3,FALSE))=TRUE,"错误","正确"),"正确")</f>
        <v>正确</v>
      </c>
      <c r="R628" s="124" t="str">
        <f>IF(OR(IFERROR(AND(H628&gt;=VLOOKUP(L628,受限情况!$A$3:$C$28,2,FALSE),H628&lt;=VLOOKUP(L628,受限情况!$A$3:$C$28,3,FALSE)),0),IFERROR(AND(H628&gt;=VLOOKUP(M628,受限情况!$A$3:$C$28,2,FALSE),H628&lt;=VLOOKUP(M628,受限情况!$A$3:$C$28,3,FALSE)),0),IFERROR(AND(H628&gt;=VLOOKUP(N628,受限情况!$A$3:$C$28,2,FALSE),H628&lt;=VLOOKUP(N628,受限情况!$A$3:$C$28,3,FALSE)),0),IFERROR(AND(H628&gt;=VLOOKUP(O628,受限情况!$A$3:$C$28,2,FALSE),H628&lt;=VLOOKUP(O628,受限情况!$A$3:$C$28,3,FALSE)),0))=TRUE,"错误","正确")</f>
        <v>正确</v>
      </c>
      <c r="S628" s="123" t="str">
        <f>IF((IF(ISERROR(VLOOKUP(J628,注销!I:I,1,FALSE)),0,1)+IF(ISERROR(VLOOKUP(J628,注销!J:J,1,FALSE)),0,1))&gt;0,"注销","没有")</f>
        <v>没有</v>
      </c>
      <c r="T628" s="123" t="str">
        <f>IF((IF(ISERROR(VLOOKUP(J628,注销!I:I,1,FALSE)),0,1)+IF(ISERROR(VLOOKUP(J628,注销!J:J,1,FALSE)),0,1))&gt;0,"注销","没有")</f>
        <v>没有</v>
      </c>
      <c r="U628" s="10" t="str">
        <f>IF(IF(ISERROR(VLOOKUP(J628,J$1:J627,1,FALSE)),0,1)+IF(ISERROR(VLOOKUP(J628,K$1:K627,1,FALSE)),0,1),"已有","没有")</f>
        <v>没有</v>
      </c>
      <c r="W628" s="9"/>
      <c r="X628" s="9"/>
      <c r="Y628" s="9"/>
    </row>
    <row r="629" spans="1:25" s="7" customFormat="1">
      <c r="A629" s="126">
        <v>626</v>
      </c>
      <c r="B629" s="126" t="s">
        <v>1327</v>
      </c>
      <c r="C629" s="56" t="s">
        <v>143</v>
      </c>
      <c r="D629" s="42" t="s">
        <v>121</v>
      </c>
      <c r="E629" s="126">
        <v>6</v>
      </c>
      <c r="F629" s="68">
        <v>41940</v>
      </c>
      <c r="G629" s="126" t="s">
        <v>853</v>
      </c>
      <c r="H629" s="68">
        <v>41935</v>
      </c>
      <c r="I629" s="126"/>
      <c r="J629" s="137" t="str">
        <f t="shared" si="60"/>
        <v>奥凯天津-长沙-海口</v>
      </c>
      <c r="K629" s="124" t="str">
        <f t="shared" si="61"/>
        <v>奥凯海口-长沙-天津</v>
      </c>
      <c r="L629" s="167" t="str">
        <f t="shared" si="62"/>
        <v>天津</v>
      </c>
      <c r="M629" s="167" t="str">
        <f t="shared" si="63"/>
        <v>长沙</v>
      </c>
      <c r="N629" s="167" t="str">
        <f t="shared" si="64"/>
        <v>海口</v>
      </c>
      <c r="O629" s="167" t="str">
        <f t="shared" si="65"/>
        <v/>
      </c>
      <c r="P629" s="167" t="str">
        <f>IF(ISERROR(OR(IFERROR(VLOOKUP(B629,受限情况!$G$3:$G$30,1,FALSE),0),IFERROR(VLOOKUP(L629,受限情况!$A$3:$A$28,1,FALSE),0),IFERROR(VLOOKUP(M629,受限情况!$A$3:$A$28,1,FALSE),0),IFERROR(VLOOKUP(N629,受限情况!$A$3:$A$28,1,FALSE),0),IFERROR(VLOOKUP(O629,受限情况!$A$3:$A$28,1,FALSE),0))),"受限","不限")</f>
        <v>不限</v>
      </c>
      <c r="Q629" s="122" t="str">
        <f>IFERROR(IF(AND(H629&gt;=VLOOKUP(B629,受限情况!$G$3:$I$28,2,FALSE),H629&lt;=VLOOKUP(B629,受限情况!$G$3:$I$28,3,FALSE))=TRUE,"错误","正确"),"正确")</f>
        <v>正确</v>
      </c>
      <c r="R629" s="124" t="str">
        <f>IF(OR(IFERROR(AND(H629&gt;=VLOOKUP(L629,受限情况!$A$3:$C$28,2,FALSE),H629&lt;=VLOOKUP(L629,受限情况!$A$3:$C$28,3,FALSE)),0),IFERROR(AND(H629&gt;=VLOOKUP(M629,受限情况!$A$3:$C$28,2,FALSE),H629&lt;=VLOOKUP(M629,受限情况!$A$3:$C$28,3,FALSE)),0),IFERROR(AND(H629&gt;=VLOOKUP(N629,受限情况!$A$3:$C$28,2,FALSE),H629&lt;=VLOOKUP(N629,受限情况!$A$3:$C$28,3,FALSE)),0),IFERROR(AND(H629&gt;=VLOOKUP(O629,受限情况!$A$3:$C$28,2,FALSE),H629&lt;=VLOOKUP(O629,受限情况!$A$3:$C$28,3,FALSE)),0))=TRUE,"错误","正确")</f>
        <v>正确</v>
      </c>
      <c r="S629" s="123" t="str">
        <f>IF((IF(ISERROR(VLOOKUP(J629,注销!I:I,1,FALSE)),0,1)+IF(ISERROR(VLOOKUP(J629,注销!J:J,1,FALSE)),0,1))&gt;0,"注销","没有")</f>
        <v>没有</v>
      </c>
      <c r="T629" s="123" t="str">
        <f>IF((IF(ISERROR(VLOOKUP(J629,注销!I:I,1,FALSE)),0,1)+IF(ISERROR(VLOOKUP(J629,注销!J:J,1,FALSE)),0,1))&gt;0,"注销","没有")</f>
        <v>没有</v>
      </c>
      <c r="U629" s="10" t="str">
        <f>IF(IF(ISERROR(VLOOKUP(J629,J$1:J628,1,FALSE)),0,1)+IF(ISERROR(VLOOKUP(J629,K$1:K628,1,FALSE)),0,1),"已有","没有")</f>
        <v>没有</v>
      </c>
      <c r="W629" s="9"/>
      <c r="X629" s="9"/>
      <c r="Y629" s="9"/>
    </row>
    <row r="630" spans="1:25" s="7" customFormat="1">
      <c r="A630" s="126">
        <v>627</v>
      </c>
      <c r="B630" s="126" t="s">
        <v>1327</v>
      </c>
      <c r="C630" s="56" t="s">
        <v>144</v>
      </c>
      <c r="D630" s="42" t="s">
        <v>121</v>
      </c>
      <c r="E630" s="126">
        <v>8</v>
      </c>
      <c r="F630" s="68">
        <v>41938</v>
      </c>
      <c r="G630" s="126" t="s">
        <v>853</v>
      </c>
      <c r="H630" s="68">
        <v>41935</v>
      </c>
      <c r="I630" s="126"/>
      <c r="J630" s="137" t="str">
        <f t="shared" si="60"/>
        <v>奥凯天津-连云港-海口</v>
      </c>
      <c r="K630" s="124" t="str">
        <f t="shared" si="61"/>
        <v>奥凯海口-连云港-天津</v>
      </c>
      <c r="L630" s="167" t="str">
        <f t="shared" si="62"/>
        <v>天津</v>
      </c>
      <c r="M630" s="167" t="str">
        <f t="shared" si="63"/>
        <v>连云港</v>
      </c>
      <c r="N630" s="167" t="str">
        <f t="shared" si="64"/>
        <v>海口</v>
      </c>
      <c r="O630" s="167" t="str">
        <f t="shared" si="65"/>
        <v/>
      </c>
      <c r="P630" s="167" t="str">
        <f>IF(ISERROR(OR(IFERROR(VLOOKUP(B630,受限情况!$G$3:$G$30,1,FALSE),0),IFERROR(VLOOKUP(L630,受限情况!$A$3:$A$28,1,FALSE),0),IFERROR(VLOOKUP(M630,受限情况!$A$3:$A$28,1,FALSE),0),IFERROR(VLOOKUP(N630,受限情况!$A$3:$A$28,1,FALSE),0),IFERROR(VLOOKUP(O630,受限情况!$A$3:$A$28,1,FALSE),0))),"受限","不限")</f>
        <v>不限</v>
      </c>
      <c r="Q630" s="122" t="str">
        <f>IFERROR(IF(AND(H630&gt;=VLOOKUP(B630,受限情况!$G$3:$I$28,2,FALSE),H630&lt;=VLOOKUP(B630,受限情况!$G$3:$I$28,3,FALSE))=TRUE,"错误","正确"),"正确")</f>
        <v>正确</v>
      </c>
      <c r="R630" s="124" t="str">
        <f>IF(OR(IFERROR(AND(H630&gt;=VLOOKUP(L630,受限情况!$A$3:$C$28,2,FALSE),H630&lt;=VLOOKUP(L630,受限情况!$A$3:$C$28,3,FALSE)),0),IFERROR(AND(H630&gt;=VLOOKUP(M630,受限情况!$A$3:$C$28,2,FALSE),H630&lt;=VLOOKUP(M630,受限情况!$A$3:$C$28,3,FALSE)),0),IFERROR(AND(H630&gt;=VLOOKUP(N630,受限情况!$A$3:$C$28,2,FALSE),H630&lt;=VLOOKUP(N630,受限情况!$A$3:$C$28,3,FALSE)),0),IFERROR(AND(H630&gt;=VLOOKUP(O630,受限情况!$A$3:$C$28,2,FALSE),H630&lt;=VLOOKUP(O630,受限情况!$A$3:$C$28,3,FALSE)),0))=TRUE,"错误","正确")</f>
        <v>正确</v>
      </c>
      <c r="S630" s="123" t="str">
        <f>IF((IF(ISERROR(VLOOKUP(J630,注销!I:I,1,FALSE)),0,1)+IF(ISERROR(VLOOKUP(J630,注销!J:J,1,FALSE)),0,1))&gt;0,"注销","没有")</f>
        <v>没有</v>
      </c>
      <c r="T630" s="123" t="str">
        <f>IF((IF(ISERROR(VLOOKUP(J630,注销!I:I,1,FALSE)),0,1)+IF(ISERROR(VLOOKUP(J630,注销!J:J,1,FALSE)),0,1))&gt;0,"注销","没有")</f>
        <v>没有</v>
      </c>
      <c r="U630" s="10" t="str">
        <f>IF(IF(ISERROR(VLOOKUP(J630,J$1:J629,1,FALSE)),0,1)+IF(ISERROR(VLOOKUP(J630,K$1:K629,1,FALSE)),0,1),"已有","没有")</f>
        <v>没有</v>
      </c>
      <c r="W630" s="9"/>
      <c r="X630" s="9"/>
      <c r="Y630" s="9"/>
    </row>
    <row r="631" spans="1:25" s="7" customFormat="1">
      <c r="A631" s="126">
        <v>628</v>
      </c>
      <c r="B631" s="126" t="s">
        <v>1327</v>
      </c>
      <c r="C631" s="56" t="s">
        <v>145</v>
      </c>
      <c r="D631" s="42" t="s">
        <v>121</v>
      </c>
      <c r="E631" s="126">
        <v>4</v>
      </c>
      <c r="F631" s="68">
        <v>41939</v>
      </c>
      <c r="G631" s="126" t="s">
        <v>853</v>
      </c>
      <c r="H631" s="68">
        <v>41935</v>
      </c>
      <c r="I631" s="126"/>
      <c r="J631" s="137" t="str">
        <f t="shared" si="60"/>
        <v>奥凯天津-深圳-百色</v>
      </c>
      <c r="K631" s="124" t="str">
        <f t="shared" si="61"/>
        <v>奥凯百色-深圳-天津</v>
      </c>
      <c r="L631" s="167" t="str">
        <f t="shared" si="62"/>
        <v>天津</v>
      </c>
      <c r="M631" s="167" t="str">
        <f t="shared" si="63"/>
        <v>深圳</v>
      </c>
      <c r="N631" s="167" t="str">
        <f t="shared" si="64"/>
        <v>百色</v>
      </c>
      <c r="O631" s="167" t="str">
        <f t="shared" si="65"/>
        <v/>
      </c>
      <c r="P631" s="167" t="str">
        <f>IF(ISERROR(OR(IFERROR(VLOOKUP(B631,受限情况!$G$3:$G$30,1,FALSE),0),IFERROR(VLOOKUP(L631,受限情况!$A$3:$A$28,1,FALSE),0),IFERROR(VLOOKUP(M631,受限情况!$A$3:$A$28,1,FALSE),0),IFERROR(VLOOKUP(N631,受限情况!$A$3:$A$28,1,FALSE),0),IFERROR(VLOOKUP(O631,受限情况!$A$3:$A$28,1,FALSE),0))),"受限","不限")</f>
        <v>不限</v>
      </c>
      <c r="Q631" s="122" t="str">
        <f>IFERROR(IF(AND(H631&gt;=VLOOKUP(B631,受限情况!$G$3:$I$28,2,FALSE),H631&lt;=VLOOKUP(B631,受限情况!$G$3:$I$28,3,FALSE))=TRUE,"错误","正确"),"正确")</f>
        <v>正确</v>
      </c>
      <c r="R631" s="124" t="str">
        <f>IF(OR(IFERROR(AND(H631&gt;=VLOOKUP(L631,受限情况!$A$3:$C$28,2,FALSE),H631&lt;=VLOOKUP(L631,受限情况!$A$3:$C$28,3,FALSE)),0),IFERROR(AND(H631&gt;=VLOOKUP(M631,受限情况!$A$3:$C$28,2,FALSE),H631&lt;=VLOOKUP(M631,受限情况!$A$3:$C$28,3,FALSE)),0),IFERROR(AND(H631&gt;=VLOOKUP(N631,受限情况!$A$3:$C$28,2,FALSE),H631&lt;=VLOOKUP(N631,受限情况!$A$3:$C$28,3,FALSE)),0),IFERROR(AND(H631&gt;=VLOOKUP(O631,受限情况!$A$3:$C$28,2,FALSE),H631&lt;=VLOOKUP(O631,受限情况!$A$3:$C$28,3,FALSE)),0))=TRUE,"错误","正确")</f>
        <v>正确</v>
      </c>
      <c r="S631" s="123" t="str">
        <f>IF((IF(ISERROR(VLOOKUP(J631,注销!I:I,1,FALSE)),0,1)+IF(ISERROR(VLOOKUP(J631,注销!J:J,1,FALSE)),0,1))&gt;0,"注销","没有")</f>
        <v>没有</v>
      </c>
      <c r="T631" s="123" t="str">
        <f>IF((IF(ISERROR(VLOOKUP(J631,注销!I:I,1,FALSE)),0,1)+IF(ISERROR(VLOOKUP(J631,注销!J:J,1,FALSE)),0,1))&gt;0,"注销","没有")</f>
        <v>没有</v>
      </c>
      <c r="U631" s="10" t="str">
        <f>IF(IF(ISERROR(VLOOKUP(J631,J$1:J630,1,FALSE)),0,1)+IF(ISERROR(VLOOKUP(J631,K$1:K630,1,FALSE)),0,1),"已有","没有")</f>
        <v>没有</v>
      </c>
      <c r="W631" s="9"/>
      <c r="X631" s="9"/>
      <c r="Y631" s="9"/>
    </row>
    <row r="632" spans="1:25" s="7" customFormat="1">
      <c r="A632" s="126">
        <v>629</v>
      </c>
      <c r="B632" s="126" t="s">
        <v>1327</v>
      </c>
      <c r="C632" s="56" t="s">
        <v>146</v>
      </c>
      <c r="D632" s="42" t="s">
        <v>121</v>
      </c>
      <c r="E632" s="126">
        <v>6</v>
      </c>
      <c r="F632" s="68">
        <v>41940</v>
      </c>
      <c r="G632" s="126" t="s">
        <v>853</v>
      </c>
      <c r="H632" s="68">
        <v>41935</v>
      </c>
      <c r="I632" s="126"/>
      <c r="J632" s="137" t="str">
        <f t="shared" si="60"/>
        <v>奥凯天津-深圳-海口</v>
      </c>
      <c r="K632" s="124" t="str">
        <f t="shared" si="61"/>
        <v>奥凯海口-深圳-天津</v>
      </c>
      <c r="L632" s="167" t="str">
        <f t="shared" si="62"/>
        <v>天津</v>
      </c>
      <c r="M632" s="167" t="str">
        <f t="shared" si="63"/>
        <v>深圳</v>
      </c>
      <c r="N632" s="167" t="str">
        <f t="shared" si="64"/>
        <v>海口</v>
      </c>
      <c r="O632" s="167" t="str">
        <f t="shared" si="65"/>
        <v/>
      </c>
      <c r="P632" s="167" t="str">
        <f>IF(ISERROR(OR(IFERROR(VLOOKUP(B632,受限情况!$G$3:$G$30,1,FALSE),0),IFERROR(VLOOKUP(L632,受限情况!$A$3:$A$28,1,FALSE),0),IFERROR(VLOOKUP(M632,受限情况!$A$3:$A$28,1,FALSE),0),IFERROR(VLOOKUP(N632,受限情况!$A$3:$A$28,1,FALSE),0),IFERROR(VLOOKUP(O632,受限情况!$A$3:$A$28,1,FALSE),0))),"受限","不限")</f>
        <v>不限</v>
      </c>
      <c r="Q632" s="122" t="str">
        <f>IFERROR(IF(AND(H632&gt;=VLOOKUP(B632,受限情况!$G$3:$I$28,2,FALSE),H632&lt;=VLOOKUP(B632,受限情况!$G$3:$I$28,3,FALSE))=TRUE,"错误","正确"),"正确")</f>
        <v>正确</v>
      </c>
      <c r="R632" s="124" t="str">
        <f>IF(OR(IFERROR(AND(H632&gt;=VLOOKUP(L632,受限情况!$A$3:$C$28,2,FALSE),H632&lt;=VLOOKUP(L632,受限情况!$A$3:$C$28,3,FALSE)),0),IFERROR(AND(H632&gt;=VLOOKUP(M632,受限情况!$A$3:$C$28,2,FALSE),H632&lt;=VLOOKUP(M632,受限情况!$A$3:$C$28,3,FALSE)),0),IFERROR(AND(H632&gt;=VLOOKUP(N632,受限情况!$A$3:$C$28,2,FALSE),H632&lt;=VLOOKUP(N632,受限情况!$A$3:$C$28,3,FALSE)),0),IFERROR(AND(H632&gt;=VLOOKUP(O632,受限情况!$A$3:$C$28,2,FALSE),H632&lt;=VLOOKUP(O632,受限情况!$A$3:$C$28,3,FALSE)),0))=TRUE,"错误","正确")</f>
        <v>正确</v>
      </c>
      <c r="S632" s="123" t="str">
        <f>IF((IF(ISERROR(VLOOKUP(J632,注销!I:I,1,FALSE)),0,1)+IF(ISERROR(VLOOKUP(J632,注销!J:J,1,FALSE)),0,1))&gt;0,"注销","没有")</f>
        <v>没有</v>
      </c>
      <c r="T632" s="123" t="str">
        <f>IF((IF(ISERROR(VLOOKUP(J632,注销!I:I,1,FALSE)),0,1)+IF(ISERROR(VLOOKUP(J632,注销!J:J,1,FALSE)),0,1))&gt;0,"注销","没有")</f>
        <v>没有</v>
      </c>
      <c r="U632" s="10" t="str">
        <f>IF(IF(ISERROR(VLOOKUP(J632,J$1:J631,1,FALSE)),0,1)+IF(ISERROR(VLOOKUP(J632,K$1:K631,1,FALSE)),0,1),"已有","没有")</f>
        <v>没有</v>
      </c>
      <c r="W632" s="9"/>
      <c r="X632" s="9"/>
      <c r="Y632" s="9"/>
    </row>
    <row r="633" spans="1:25" s="7" customFormat="1">
      <c r="A633" s="126">
        <v>630</v>
      </c>
      <c r="B633" s="126" t="s">
        <v>147</v>
      </c>
      <c r="C633" s="56" t="s">
        <v>148</v>
      </c>
      <c r="D633" s="42" t="s">
        <v>121</v>
      </c>
      <c r="E633" s="126">
        <v>14</v>
      </c>
      <c r="F633" s="68">
        <v>41938</v>
      </c>
      <c r="G633" s="126" t="s">
        <v>854</v>
      </c>
      <c r="H633" s="68">
        <v>41935</v>
      </c>
      <c r="I633" s="126"/>
      <c r="J633" s="137" t="str">
        <f t="shared" si="60"/>
        <v>东航运城-厦门</v>
      </c>
      <c r="K633" s="124" t="str">
        <f t="shared" si="61"/>
        <v>东航厦门-运城</v>
      </c>
      <c r="L633" s="167" t="str">
        <f t="shared" si="62"/>
        <v>运城</v>
      </c>
      <c r="M633" s="167" t="str">
        <f t="shared" si="63"/>
        <v>厦门</v>
      </c>
      <c r="N633" s="167" t="str">
        <f t="shared" si="64"/>
        <v/>
      </c>
      <c r="O633" s="167" t="str">
        <f t="shared" si="65"/>
        <v/>
      </c>
      <c r="P633" s="167" t="str">
        <f>IF(ISERROR(OR(IFERROR(VLOOKUP(B633,受限情况!$G$3:$G$30,1,FALSE),0),IFERROR(VLOOKUP(L633,受限情况!$A$3:$A$28,1,FALSE),0),IFERROR(VLOOKUP(M633,受限情况!$A$3:$A$28,1,FALSE),0),IFERROR(VLOOKUP(N633,受限情况!$A$3:$A$28,1,FALSE),0),IFERROR(VLOOKUP(O633,受限情况!$A$3:$A$28,1,FALSE),0))),"受限","不限")</f>
        <v>不限</v>
      </c>
      <c r="Q633" s="122" t="str">
        <f>IFERROR(IF(AND(H633&gt;=VLOOKUP(B633,受限情况!$G$3:$I$28,2,FALSE),H633&lt;=VLOOKUP(B633,受限情况!$G$3:$I$28,3,FALSE))=TRUE,"错误","正确"),"正确")</f>
        <v>正确</v>
      </c>
      <c r="R633" s="124" t="str">
        <f>IF(OR(IFERROR(AND(H633&gt;=VLOOKUP(L633,受限情况!$A$3:$C$28,2,FALSE),H633&lt;=VLOOKUP(L633,受限情况!$A$3:$C$28,3,FALSE)),0),IFERROR(AND(H633&gt;=VLOOKUP(M633,受限情况!$A$3:$C$28,2,FALSE),H633&lt;=VLOOKUP(M633,受限情况!$A$3:$C$28,3,FALSE)),0),IFERROR(AND(H633&gt;=VLOOKUP(N633,受限情况!$A$3:$C$28,2,FALSE),H633&lt;=VLOOKUP(N633,受限情况!$A$3:$C$28,3,FALSE)),0),IFERROR(AND(H633&gt;=VLOOKUP(O633,受限情况!$A$3:$C$28,2,FALSE),H633&lt;=VLOOKUP(O633,受限情况!$A$3:$C$28,3,FALSE)),0))=TRUE,"错误","正确")</f>
        <v>正确</v>
      </c>
      <c r="S633" s="123" t="str">
        <f>IF((IF(ISERROR(VLOOKUP(J633,注销!I:I,1,FALSE)),0,1)+IF(ISERROR(VLOOKUP(J633,注销!J:J,1,FALSE)),0,1))&gt;0,"注销","没有")</f>
        <v>注销</v>
      </c>
      <c r="T633" s="123" t="str">
        <f>IF((IF(ISERROR(VLOOKUP(J633,注销!I:I,1,FALSE)),0,1)+IF(ISERROR(VLOOKUP(J633,注销!J:J,1,FALSE)),0,1))&gt;0,"注销","没有")</f>
        <v>注销</v>
      </c>
      <c r="U633" s="10" t="str">
        <f>IF(IF(ISERROR(VLOOKUP(J633,J$1:J632,1,FALSE)),0,1)+IF(ISERROR(VLOOKUP(J633,K$1:K632,1,FALSE)),0,1),"已有","没有")</f>
        <v>没有</v>
      </c>
      <c r="W633" s="9"/>
      <c r="X633" s="9"/>
      <c r="Y633" s="9"/>
    </row>
    <row r="634" spans="1:25" s="7" customFormat="1">
      <c r="A634" s="126">
        <v>631</v>
      </c>
      <c r="B634" s="126" t="s">
        <v>1329</v>
      </c>
      <c r="C634" s="56" t="s">
        <v>149</v>
      </c>
      <c r="D634" s="42" t="s">
        <v>121</v>
      </c>
      <c r="E634" s="126">
        <v>14</v>
      </c>
      <c r="F634" s="68">
        <v>41938</v>
      </c>
      <c r="G634" s="126" t="s">
        <v>855</v>
      </c>
      <c r="H634" s="68">
        <v>41935</v>
      </c>
      <c r="I634" s="126"/>
      <c r="J634" s="137" t="str">
        <f t="shared" si="60"/>
        <v>河北石家庄-昆明</v>
      </c>
      <c r="K634" s="124" t="str">
        <f t="shared" si="61"/>
        <v>河北昆明-石家庄</v>
      </c>
      <c r="L634" s="167" t="str">
        <f t="shared" si="62"/>
        <v>石家庄</v>
      </c>
      <c r="M634" s="167" t="str">
        <f t="shared" si="63"/>
        <v>昆明</v>
      </c>
      <c r="N634" s="167" t="str">
        <f t="shared" si="64"/>
        <v/>
      </c>
      <c r="O634" s="167" t="str">
        <f t="shared" si="65"/>
        <v/>
      </c>
      <c r="P634" s="167" t="str">
        <f>IF(ISERROR(OR(IFERROR(VLOOKUP(B634,受限情况!$G$3:$G$30,1,FALSE),0),IFERROR(VLOOKUP(L634,受限情况!$A$3:$A$28,1,FALSE),0),IFERROR(VLOOKUP(M634,受限情况!$A$3:$A$28,1,FALSE),0),IFERROR(VLOOKUP(N634,受限情况!$A$3:$A$28,1,FALSE),0),IFERROR(VLOOKUP(O634,受限情况!$A$3:$A$28,1,FALSE),0))),"受限","不限")</f>
        <v>不限</v>
      </c>
      <c r="Q634" s="122" t="str">
        <f>IFERROR(IF(AND(H634&gt;=VLOOKUP(B634,受限情况!$G$3:$I$28,2,FALSE),H634&lt;=VLOOKUP(B634,受限情况!$G$3:$I$28,3,FALSE))=TRUE,"错误","正确"),"正确")</f>
        <v>正确</v>
      </c>
      <c r="R634" s="124" t="str">
        <f>IF(OR(IFERROR(AND(H634&gt;=VLOOKUP(L634,受限情况!$A$3:$C$28,2,FALSE),H634&lt;=VLOOKUP(L634,受限情况!$A$3:$C$28,3,FALSE)),0),IFERROR(AND(H634&gt;=VLOOKUP(M634,受限情况!$A$3:$C$28,2,FALSE),H634&lt;=VLOOKUP(M634,受限情况!$A$3:$C$28,3,FALSE)),0),IFERROR(AND(H634&gt;=VLOOKUP(N634,受限情况!$A$3:$C$28,2,FALSE),H634&lt;=VLOOKUP(N634,受限情况!$A$3:$C$28,3,FALSE)),0),IFERROR(AND(H634&gt;=VLOOKUP(O634,受限情况!$A$3:$C$28,2,FALSE),H634&lt;=VLOOKUP(O634,受限情况!$A$3:$C$28,3,FALSE)),0))=TRUE,"错误","正确")</f>
        <v>正确</v>
      </c>
      <c r="S634" s="123" t="str">
        <f>IF((IF(ISERROR(VLOOKUP(J634,注销!I:I,1,FALSE)),0,1)+IF(ISERROR(VLOOKUP(J634,注销!J:J,1,FALSE)),0,1))&gt;0,"注销","没有")</f>
        <v>注销</v>
      </c>
      <c r="T634" s="123" t="str">
        <f>IF((IF(ISERROR(VLOOKUP(J634,注销!I:I,1,FALSE)),0,1)+IF(ISERROR(VLOOKUP(J634,注销!J:J,1,FALSE)),0,1))&gt;0,"注销","没有")</f>
        <v>注销</v>
      </c>
      <c r="U634" s="10" t="str">
        <f>IF(IF(ISERROR(VLOOKUP(J634,J$1:J633,1,FALSE)),0,1)+IF(ISERROR(VLOOKUP(J634,K$1:K633,1,FALSE)),0,1),"已有","没有")</f>
        <v>已有</v>
      </c>
      <c r="W634" s="9"/>
      <c r="X634" s="9"/>
      <c r="Y634" s="9"/>
    </row>
    <row r="635" spans="1:25" s="7" customFormat="1">
      <c r="A635" s="126">
        <v>632</v>
      </c>
      <c r="B635" s="23" t="s">
        <v>300</v>
      </c>
      <c r="C635" s="56" t="s">
        <v>150</v>
      </c>
      <c r="D635" s="42" t="s">
        <v>121</v>
      </c>
      <c r="E635" s="126">
        <v>14</v>
      </c>
      <c r="F635" s="68">
        <v>41938</v>
      </c>
      <c r="G635" s="126" t="s">
        <v>856</v>
      </c>
      <c r="H635" s="68">
        <v>41935</v>
      </c>
      <c r="I635" s="126" t="s">
        <v>997</v>
      </c>
      <c r="J635" s="137" t="str">
        <f t="shared" si="60"/>
        <v>邮航天津-桂林</v>
      </c>
      <c r="K635" s="124" t="str">
        <f t="shared" si="61"/>
        <v>邮航桂林-天津</v>
      </c>
      <c r="L635" s="167" t="str">
        <f t="shared" si="62"/>
        <v>天津</v>
      </c>
      <c r="M635" s="167" t="str">
        <f t="shared" si="63"/>
        <v>桂林</v>
      </c>
      <c r="N635" s="167" t="str">
        <f t="shared" si="64"/>
        <v/>
      </c>
      <c r="O635" s="167" t="str">
        <f t="shared" si="65"/>
        <v/>
      </c>
      <c r="P635" s="167" t="str">
        <f>IF(ISERROR(OR(IFERROR(VLOOKUP(B635,受限情况!$G$3:$G$30,1,FALSE),0),IFERROR(VLOOKUP(L635,受限情况!$A$3:$A$28,1,FALSE),0),IFERROR(VLOOKUP(M635,受限情况!$A$3:$A$28,1,FALSE),0),IFERROR(VLOOKUP(N635,受限情况!$A$3:$A$28,1,FALSE),0),IFERROR(VLOOKUP(O635,受限情况!$A$3:$A$28,1,FALSE),0))),"受限","不限")</f>
        <v>不限</v>
      </c>
      <c r="Q635" s="122" t="str">
        <f>IFERROR(IF(AND(H635&gt;=VLOOKUP(B635,受限情况!$G$3:$I$28,2,FALSE),H635&lt;=VLOOKUP(B635,受限情况!$G$3:$I$28,3,FALSE))=TRUE,"错误","正确"),"正确")</f>
        <v>正确</v>
      </c>
      <c r="R635" s="124" t="str">
        <f>IF(OR(IFERROR(AND(H635&gt;=VLOOKUP(L635,受限情况!$A$3:$C$28,2,FALSE),H635&lt;=VLOOKUP(L635,受限情况!$A$3:$C$28,3,FALSE)),0),IFERROR(AND(H635&gt;=VLOOKUP(M635,受限情况!$A$3:$C$28,2,FALSE),H635&lt;=VLOOKUP(M635,受限情况!$A$3:$C$28,3,FALSE)),0),IFERROR(AND(H635&gt;=VLOOKUP(N635,受限情况!$A$3:$C$28,2,FALSE),H635&lt;=VLOOKUP(N635,受限情况!$A$3:$C$28,3,FALSE)),0),IFERROR(AND(H635&gt;=VLOOKUP(O635,受限情况!$A$3:$C$28,2,FALSE),H635&lt;=VLOOKUP(O635,受限情况!$A$3:$C$28,3,FALSE)),0))=TRUE,"错误","正确")</f>
        <v>正确</v>
      </c>
      <c r="S635" s="123" t="str">
        <f>IF((IF(ISERROR(VLOOKUP(J635,注销!I:I,1,FALSE)),0,1)+IF(ISERROR(VLOOKUP(J635,注销!J:J,1,FALSE)),0,1))&gt;0,"注销","没有")</f>
        <v>没有</v>
      </c>
      <c r="T635" s="123" t="str">
        <f>IF((IF(ISERROR(VLOOKUP(J635,注销!I:I,1,FALSE)),0,1)+IF(ISERROR(VLOOKUP(J635,注销!J:J,1,FALSE)),0,1))&gt;0,"注销","没有")</f>
        <v>没有</v>
      </c>
      <c r="U635" s="10" t="str">
        <f>IF(IF(ISERROR(VLOOKUP(J635,J$1:J634,1,FALSE)),0,1)+IF(ISERROR(VLOOKUP(J635,K$1:K634,1,FALSE)),0,1),"已有","没有")</f>
        <v>没有</v>
      </c>
      <c r="W635" s="9"/>
      <c r="X635" s="9"/>
      <c r="Y635" s="9"/>
    </row>
    <row r="636" spans="1:25" s="7" customFormat="1">
      <c r="A636" s="126">
        <v>633</v>
      </c>
      <c r="B636" s="126" t="s">
        <v>1324</v>
      </c>
      <c r="C636" s="56" t="s">
        <v>151</v>
      </c>
      <c r="D636" s="42" t="s">
        <v>121</v>
      </c>
      <c r="E636" s="126">
        <v>14</v>
      </c>
      <c r="F636" s="68">
        <v>41938</v>
      </c>
      <c r="G636" s="126" t="s">
        <v>857</v>
      </c>
      <c r="H636" s="68">
        <v>41935</v>
      </c>
      <c r="I636" s="126"/>
      <c r="J636" s="137" t="str">
        <f t="shared" si="60"/>
        <v>天津呼和浩特-天津-青岛</v>
      </c>
      <c r="K636" s="124" t="str">
        <f t="shared" si="61"/>
        <v>天津青岛-天津-呼和浩特</v>
      </c>
      <c r="L636" s="167" t="str">
        <f t="shared" si="62"/>
        <v>呼和浩特</v>
      </c>
      <c r="M636" s="167" t="str">
        <f t="shared" si="63"/>
        <v>天津</v>
      </c>
      <c r="N636" s="167" t="str">
        <f t="shared" si="64"/>
        <v>青岛</v>
      </c>
      <c r="O636" s="167" t="str">
        <f t="shared" si="65"/>
        <v/>
      </c>
      <c r="P636" s="167" t="str">
        <f>IF(ISERROR(OR(IFERROR(VLOOKUP(B636,受限情况!$G$3:$G$30,1,FALSE),0),IFERROR(VLOOKUP(L636,受限情况!$A$3:$A$28,1,FALSE),0),IFERROR(VLOOKUP(M636,受限情况!$A$3:$A$28,1,FALSE),0),IFERROR(VLOOKUP(N636,受限情况!$A$3:$A$28,1,FALSE),0),IFERROR(VLOOKUP(O636,受限情况!$A$3:$A$28,1,FALSE),0))),"受限","不限")</f>
        <v>不限</v>
      </c>
      <c r="Q636" s="122" t="str">
        <f>IFERROR(IF(AND(H636&gt;=VLOOKUP(B636,受限情况!$G$3:$I$28,2,FALSE),H636&lt;=VLOOKUP(B636,受限情况!$G$3:$I$28,3,FALSE))=TRUE,"错误","正确"),"正确")</f>
        <v>正确</v>
      </c>
      <c r="R636" s="124" t="str">
        <f>IF(OR(IFERROR(AND(H636&gt;=VLOOKUP(L636,受限情况!$A$3:$C$28,2,FALSE),H636&lt;=VLOOKUP(L636,受限情况!$A$3:$C$28,3,FALSE)),0),IFERROR(AND(H636&gt;=VLOOKUP(M636,受限情况!$A$3:$C$28,2,FALSE),H636&lt;=VLOOKUP(M636,受限情况!$A$3:$C$28,3,FALSE)),0),IFERROR(AND(H636&gt;=VLOOKUP(N636,受限情况!$A$3:$C$28,2,FALSE),H636&lt;=VLOOKUP(N636,受限情况!$A$3:$C$28,3,FALSE)),0),IFERROR(AND(H636&gt;=VLOOKUP(O636,受限情况!$A$3:$C$28,2,FALSE),H636&lt;=VLOOKUP(O636,受限情况!$A$3:$C$28,3,FALSE)),0))=TRUE,"错误","正确")</f>
        <v>正确</v>
      </c>
      <c r="S636" s="123" t="str">
        <f>IF((IF(ISERROR(VLOOKUP(J636,注销!I:I,1,FALSE)),0,1)+IF(ISERROR(VLOOKUP(J636,注销!J:J,1,FALSE)),0,1))&gt;0,"注销","没有")</f>
        <v>注销</v>
      </c>
      <c r="T636" s="123" t="str">
        <f>IF((IF(ISERROR(VLOOKUP(J636,注销!I:I,1,FALSE)),0,1)+IF(ISERROR(VLOOKUP(J636,注销!J:J,1,FALSE)),0,1))&gt;0,"注销","没有")</f>
        <v>注销</v>
      </c>
      <c r="U636" s="10" t="str">
        <f>IF(IF(ISERROR(VLOOKUP(J636,J$1:J635,1,FALSE)),0,1)+IF(ISERROR(VLOOKUP(J636,K$1:K635,1,FALSE)),0,1),"已有","没有")</f>
        <v>没有</v>
      </c>
      <c r="W636" s="9"/>
      <c r="X636" s="9"/>
      <c r="Y636" s="9"/>
    </row>
    <row r="637" spans="1:25" s="7" customFormat="1">
      <c r="A637" s="126">
        <v>634</v>
      </c>
      <c r="B637" s="126" t="s">
        <v>1324</v>
      </c>
      <c r="C637" s="56" t="s">
        <v>152</v>
      </c>
      <c r="D637" s="42" t="s">
        <v>121</v>
      </c>
      <c r="E637" s="126">
        <v>14</v>
      </c>
      <c r="F637" s="68">
        <v>41938</v>
      </c>
      <c r="G637" s="126" t="s">
        <v>857</v>
      </c>
      <c r="H637" s="68">
        <v>41935</v>
      </c>
      <c r="I637" s="126"/>
      <c r="J637" s="137" t="str">
        <f t="shared" si="60"/>
        <v>天津呼和浩特-巴彦淖尔</v>
      </c>
      <c r="K637" s="124" t="str">
        <f t="shared" si="61"/>
        <v>天津巴彦淖尔-呼和浩特</v>
      </c>
      <c r="L637" s="167" t="str">
        <f t="shared" si="62"/>
        <v>呼和浩特</v>
      </c>
      <c r="M637" s="167" t="str">
        <f t="shared" si="63"/>
        <v>巴彦淖尔</v>
      </c>
      <c r="N637" s="167" t="str">
        <f t="shared" si="64"/>
        <v/>
      </c>
      <c r="O637" s="167" t="str">
        <f t="shared" si="65"/>
        <v/>
      </c>
      <c r="P637" s="167" t="str">
        <f>IF(ISERROR(OR(IFERROR(VLOOKUP(B637,受限情况!$G$3:$G$30,1,FALSE),0),IFERROR(VLOOKUP(L637,受限情况!$A$3:$A$28,1,FALSE),0),IFERROR(VLOOKUP(M637,受限情况!$A$3:$A$28,1,FALSE),0),IFERROR(VLOOKUP(N637,受限情况!$A$3:$A$28,1,FALSE),0),IFERROR(VLOOKUP(O637,受限情况!$A$3:$A$28,1,FALSE),0))),"受限","不限")</f>
        <v>不限</v>
      </c>
      <c r="Q637" s="122" t="str">
        <f>IFERROR(IF(AND(H637&gt;=VLOOKUP(B637,受限情况!$G$3:$I$28,2,FALSE),H637&lt;=VLOOKUP(B637,受限情况!$G$3:$I$28,3,FALSE))=TRUE,"错误","正确"),"正确")</f>
        <v>正确</v>
      </c>
      <c r="R637" s="124" t="str">
        <f>IF(OR(IFERROR(AND(H637&gt;=VLOOKUP(L637,受限情况!$A$3:$C$28,2,FALSE),H637&lt;=VLOOKUP(L637,受限情况!$A$3:$C$28,3,FALSE)),0),IFERROR(AND(H637&gt;=VLOOKUP(M637,受限情况!$A$3:$C$28,2,FALSE),H637&lt;=VLOOKUP(M637,受限情况!$A$3:$C$28,3,FALSE)),0),IFERROR(AND(H637&gt;=VLOOKUP(N637,受限情况!$A$3:$C$28,2,FALSE),H637&lt;=VLOOKUP(N637,受限情况!$A$3:$C$28,3,FALSE)),0),IFERROR(AND(H637&gt;=VLOOKUP(O637,受限情况!$A$3:$C$28,2,FALSE),H637&lt;=VLOOKUP(O637,受限情况!$A$3:$C$28,3,FALSE)),0))=TRUE,"错误","正确")</f>
        <v>正确</v>
      </c>
      <c r="S637" s="123" t="str">
        <f>IF((IF(ISERROR(VLOOKUP(J637,注销!I:I,1,FALSE)),0,1)+IF(ISERROR(VLOOKUP(J637,注销!J:J,1,FALSE)),0,1))&gt;0,"注销","没有")</f>
        <v>没有</v>
      </c>
      <c r="T637" s="123" t="str">
        <f>IF((IF(ISERROR(VLOOKUP(J637,注销!I:I,1,FALSE)),0,1)+IF(ISERROR(VLOOKUP(J637,注销!J:J,1,FALSE)),0,1))&gt;0,"注销","没有")</f>
        <v>没有</v>
      </c>
      <c r="U637" s="10" t="str">
        <f>IF(IF(ISERROR(VLOOKUP(J637,J$1:J636,1,FALSE)),0,1)+IF(ISERROR(VLOOKUP(J637,K$1:K636,1,FALSE)),0,1),"已有","没有")</f>
        <v>没有</v>
      </c>
      <c r="W637" s="9"/>
      <c r="X637" s="9"/>
      <c r="Y637" s="9"/>
    </row>
    <row r="638" spans="1:25" s="7" customFormat="1">
      <c r="A638" s="126">
        <v>635</v>
      </c>
      <c r="B638" s="126" t="s">
        <v>1324</v>
      </c>
      <c r="C638" s="56" t="s">
        <v>153</v>
      </c>
      <c r="D638" s="42" t="s">
        <v>121</v>
      </c>
      <c r="E638" s="126">
        <v>14</v>
      </c>
      <c r="F638" s="68">
        <v>41938</v>
      </c>
      <c r="G638" s="126" t="s">
        <v>857</v>
      </c>
      <c r="H638" s="68">
        <v>41935</v>
      </c>
      <c r="I638" s="126"/>
      <c r="J638" s="137" t="str">
        <f t="shared" si="60"/>
        <v>天津呼和浩特-重庆-贵阳</v>
      </c>
      <c r="K638" s="124" t="str">
        <f t="shared" si="61"/>
        <v>天津贵阳-重庆-呼和浩特</v>
      </c>
      <c r="L638" s="167" t="str">
        <f t="shared" si="62"/>
        <v>呼和浩特</v>
      </c>
      <c r="M638" s="167" t="str">
        <f t="shared" si="63"/>
        <v>重庆</v>
      </c>
      <c r="N638" s="167" t="str">
        <f t="shared" si="64"/>
        <v>贵阳</v>
      </c>
      <c r="O638" s="167" t="str">
        <f t="shared" si="65"/>
        <v/>
      </c>
      <c r="P638" s="167" t="str">
        <f>IF(ISERROR(OR(IFERROR(VLOOKUP(B638,受限情况!$G$3:$G$30,1,FALSE),0),IFERROR(VLOOKUP(L638,受限情况!$A$3:$A$28,1,FALSE),0),IFERROR(VLOOKUP(M638,受限情况!$A$3:$A$28,1,FALSE),0),IFERROR(VLOOKUP(N638,受限情况!$A$3:$A$28,1,FALSE),0),IFERROR(VLOOKUP(O638,受限情况!$A$3:$A$28,1,FALSE),0))),"受限","不限")</f>
        <v>不限</v>
      </c>
      <c r="Q638" s="122" t="str">
        <f>IFERROR(IF(AND(H638&gt;=VLOOKUP(B638,受限情况!$G$3:$I$28,2,FALSE),H638&lt;=VLOOKUP(B638,受限情况!$G$3:$I$28,3,FALSE))=TRUE,"错误","正确"),"正确")</f>
        <v>正确</v>
      </c>
      <c r="R638" s="124" t="str">
        <f>IF(OR(IFERROR(AND(H638&gt;=VLOOKUP(L638,受限情况!$A$3:$C$28,2,FALSE),H638&lt;=VLOOKUP(L638,受限情况!$A$3:$C$28,3,FALSE)),0),IFERROR(AND(H638&gt;=VLOOKUP(M638,受限情况!$A$3:$C$28,2,FALSE),H638&lt;=VLOOKUP(M638,受限情况!$A$3:$C$28,3,FALSE)),0),IFERROR(AND(H638&gt;=VLOOKUP(N638,受限情况!$A$3:$C$28,2,FALSE),H638&lt;=VLOOKUP(N638,受限情况!$A$3:$C$28,3,FALSE)),0),IFERROR(AND(H638&gt;=VLOOKUP(O638,受限情况!$A$3:$C$28,2,FALSE),H638&lt;=VLOOKUP(O638,受限情况!$A$3:$C$28,3,FALSE)),0))=TRUE,"错误","正确")</f>
        <v>正确</v>
      </c>
      <c r="S638" s="123" t="str">
        <f>IF((IF(ISERROR(VLOOKUP(J638,注销!I:I,1,FALSE)),0,1)+IF(ISERROR(VLOOKUP(J638,注销!J:J,1,FALSE)),0,1))&gt;0,"注销","没有")</f>
        <v>注销</v>
      </c>
      <c r="T638" s="123" t="str">
        <f>IF((IF(ISERROR(VLOOKUP(J638,注销!I:I,1,FALSE)),0,1)+IF(ISERROR(VLOOKUP(J638,注销!J:J,1,FALSE)),0,1))&gt;0,"注销","没有")</f>
        <v>注销</v>
      </c>
      <c r="U638" s="10" t="str">
        <f>IF(IF(ISERROR(VLOOKUP(J638,J$1:J637,1,FALSE)),0,1)+IF(ISERROR(VLOOKUP(J638,K$1:K637,1,FALSE)),0,1),"已有","没有")</f>
        <v>没有</v>
      </c>
      <c r="W638" s="9"/>
      <c r="X638" s="9"/>
      <c r="Y638" s="9"/>
    </row>
    <row r="639" spans="1:25" s="7" customFormat="1">
      <c r="A639" s="126">
        <v>636</v>
      </c>
      <c r="B639" s="126" t="s">
        <v>1324</v>
      </c>
      <c r="C639" s="56" t="s">
        <v>154</v>
      </c>
      <c r="D639" s="42" t="s">
        <v>121</v>
      </c>
      <c r="E639" s="126">
        <v>14</v>
      </c>
      <c r="F639" s="68">
        <v>41938</v>
      </c>
      <c r="G639" s="126" t="s">
        <v>857</v>
      </c>
      <c r="H639" s="68">
        <v>41935</v>
      </c>
      <c r="I639" s="126"/>
      <c r="J639" s="137" t="str">
        <f t="shared" si="60"/>
        <v>天津天津-太原-贵阳</v>
      </c>
      <c r="K639" s="124" t="str">
        <f t="shared" si="61"/>
        <v>天津贵阳-太原-天津</v>
      </c>
      <c r="L639" s="167" t="str">
        <f t="shared" si="62"/>
        <v>天津</v>
      </c>
      <c r="M639" s="167" t="str">
        <f t="shared" si="63"/>
        <v>太原</v>
      </c>
      <c r="N639" s="167" t="str">
        <f t="shared" si="64"/>
        <v>贵阳</v>
      </c>
      <c r="O639" s="167" t="str">
        <f t="shared" si="65"/>
        <v/>
      </c>
      <c r="P639" s="167" t="str">
        <f>IF(ISERROR(OR(IFERROR(VLOOKUP(B639,受限情况!$G$3:$G$30,1,FALSE),0),IFERROR(VLOOKUP(L639,受限情况!$A$3:$A$28,1,FALSE),0),IFERROR(VLOOKUP(M639,受限情况!$A$3:$A$28,1,FALSE),0),IFERROR(VLOOKUP(N639,受限情况!$A$3:$A$28,1,FALSE),0),IFERROR(VLOOKUP(O639,受限情况!$A$3:$A$28,1,FALSE),0))),"受限","不限")</f>
        <v>不限</v>
      </c>
      <c r="Q639" s="122" t="str">
        <f>IFERROR(IF(AND(H639&gt;=VLOOKUP(B639,受限情况!$G$3:$I$28,2,FALSE),H639&lt;=VLOOKUP(B639,受限情况!$G$3:$I$28,3,FALSE))=TRUE,"错误","正确"),"正确")</f>
        <v>正确</v>
      </c>
      <c r="R639" s="124" t="str">
        <f>IF(OR(IFERROR(AND(H639&gt;=VLOOKUP(L639,受限情况!$A$3:$C$28,2,FALSE),H639&lt;=VLOOKUP(L639,受限情况!$A$3:$C$28,3,FALSE)),0),IFERROR(AND(H639&gt;=VLOOKUP(M639,受限情况!$A$3:$C$28,2,FALSE),H639&lt;=VLOOKUP(M639,受限情况!$A$3:$C$28,3,FALSE)),0),IFERROR(AND(H639&gt;=VLOOKUP(N639,受限情况!$A$3:$C$28,2,FALSE),H639&lt;=VLOOKUP(N639,受限情况!$A$3:$C$28,3,FALSE)),0),IFERROR(AND(H639&gt;=VLOOKUP(O639,受限情况!$A$3:$C$28,2,FALSE),H639&lt;=VLOOKUP(O639,受限情况!$A$3:$C$28,3,FALSE)),0))=TRUE,"错误","正确")</f>
        <v>正确</v>
      </c>
      <c r="S639" s="123" t="str">
        <f>IF((IF(ISERROR(VLOOKUP(J639,注销!I:I,1,FALSE)),0,1)+IF(ISERROR(VLOOKUP(J639,注销!J:J,1,FALSE)),0,1))&gt;0,"注销","没有")</f>
        <v>注销</v>
      </c>
      <c r="T639" s="123" t="str">
        <f>IF((IF(ISERROR(VLOOKUP(J639,注销!I:I,1,FALSE)),0,1)+IF(ISERROR(VLOOKUP(J639,注销!J:J,1,FALSE)),0,1))&gt;0,"注销","没有")</f>
        <v>注销</v>
      </c>
      <c r="U639" s="10" t="str">
        <f>IF(IF(ISERROR(VLOOKUP(J639,J$1:J638,1,FALSE)),0,1)+IF(ISERROR(VLOOKUP(J639,K$1:K638,1,FALSE)),0,1),"已有","没有")</f>
        <v>没有</v>
      </c>
      <c r="W639" s="9"/>
      <c r="X639" s="9"/>
      <c r="Y639" s="9"/>
    </row>
    <row r="640" spans="1:25" s="7" customFormat="1">
      <c r="A640" s="126">
        <v>637</v>
      </c>
      <c r="B640" s="126" t="s">
        <v>1324</v>
      </c>
      <c r="C640" s="56" t="s">
        <v>166</v>
      </c>
      <c r="D640" s="42" t="s">
        <v>121</v>
      </c>
      <c r="E640" s="126">
        <v>8</v>
      </c>
      <c r="F640" s="68">
        <v>41938</v>
      </c>
      <c r="G640" s="126" t="s">
        <v>857</v>
      </c>
      <c r="H640" s="68">
        <v>41935</v>
      </c>
      <c r="I640" s="126"/>
      <c r="J640" s="137" t="str">
        <f t="shared" si="60"/>
        <v>天津天津-义乌-珠海</v>
      </c>
      <c r="K640" s="124" t="str">
        <f t="shared" si="61"/>
        <v>天津珠海-义乌-天津</v>
      </c>
      <c r="L640" s="167" t="str">
        <f t="shared" si="62"/>
        <v>天津</v>
      </c>
      <c r="M640" s="167" t="str">
        <f t="shared" si="63"/>
        <v>义乌</v>
      </c>
      <c r="N640" s="167" t="str">
        <f t="shared" si="64"/>
        <v>珠海</v>
      </c>
      <c r="O640" s="167" t="str">
        <f t="shared" si="65"/>
        <v/>
      </c>
      <c r="P640" s="167" t="str">
        <f>IF(ISERROR(OR(IFERROR(VLOOKUP(B640,受限情况!$G$3:$G$30,1,FALSE),0),IFERROR(VLOOKUP(L640,受限情况!$A$3:$A$28,1,FALSE),0),IFERROR(VLOOKUP(M640,受限情况!$A$3:$A$28,1,FALSE),0),IFERROR(VLOOKUP(N640,受限情况!$A$3:$A$28,1,FALSE),0),IFERROR(VLOOKUP(O640,受限情况!$A$3:$A$28,1,FALSE),0))),"受限","不限")</f>
        <v>不限</v>
      </c>
      <c r="Q640" s="122" t="str">
        <f>IFERROR(IF(AND(H640&gt;=VLOOKUP(B640,受限情况!$G$3:$I$28,2,FALSE),H640&lt;=VLOOKUP(B640,受限情况!$G$3:$I$28,3,FALSE))=TRUE,"错误","正确"),"正确")</f>
        <v>正确</v>
      </c>
      <c r="R640" s="124" t="str">
        <f>IF(OR(IFERROR(AND(H640&gt;=VLOOKUP(L640,受限情况!$A$3:$C$28,2,FALSE),H640&lt;=VLOOKUP(L640,受限情况!$A$3:$C$28,3,FALSE)),0),IFERROR(AND(H640&gt;=VLOOKUP(M640,受限情况!$A$3:$C$28,2,FALSE),H640&lt;=VLOOKUP(M640,受限情况!$A$3:$C$28,3,FALSE)),0),IFERROR(AND(H640&gt;=VLOOKUP(N640,受限情况!$A$3:$C$28,2,FALSE),H640&lt;=VLOOKUP(N640,受限情况!$A$3:$C$28,3,FALSE)),0),IFERROR(AND(H640&gt;=VLOOKUP(O640,受限情况!$A$3:$C$28,2,FALSE),H640&lt;=VLOOKUP(O640,受限情况!$A$3:$C$28,3,FALSE)),0))=TRUE,"错误","正确")</f>
        <v>正确</v>
      </c>
      <c r="S640" s="123" t="str">
        <f>IF((IF(ISERROR(VLOOKUP(J640,注销!I:I,1,FALSE)),0,1)+IF(ISERROR(VLOOKUP(J640,注销!J:J,1,FALSE)),0,1))&gt;0,"注销","没有")</f>
        <v>注销</v>
      </c>
      <c r="T640" s="123" t="str">
        <f>IF((IF(ISERROR(VLOOKUP(J640,注销!I:I,1,FALSE)),0,1)+IF(ISERROR(VLOOKUP(J640,注销!J:J,1,FALSE)),0,1))&gt;0,"注销","没有")</f>
        <v>注销</v>
      </c>
      <c r="U640" s="10" t="str">
        <f>IF(IF(ISERROR(VLOOKUP(J640,J$1:J639,1,FALSE)),0,1)+IF(ISERROR(VLOOKUP(J640,K$1:K639,1,FALSE)),0,1),"已有","没有")</f>
        <v>没有</v>
      </c>
      <c r="W640" s="9"/>
      <c r="X640" s="9"/>
      <c r="Y640" s="9"/>
    </row>
    <row r="641" spans="1:25" s="7" customFormat="1">
      <c r="A641" s="126">
        <v>638</v>
      </c>
      <c r="B641" s="126" t="s">
        <v>1324</v>
      </c>
      <c r="C641" s="56" t="s">
        <v>1153</v>
      </c>
      <c r="D641" s="42" t="s">
        <v>121</v>
      </c>
      <c r="E641" s="126">
        <v>14</v>
      </c>
      <c r="F641" s="68">
        <v>41938</v>
      </c>
      <c r="G641" s="126" t="s">
        <v>857</v>
      </c>
      <c r="H641" s="68">
        <v>41935</v>
      </c>
      <c r="I641" s="126"/>
      <c r="J641" s="137" t="str">
        <f t="shared" si="60"/>
        <v>天津呼和浩特-太原-济南</v>
      </c>
      <c r="K641" s="124" t="str">
        <f t="shared" si="61"/>
        <v>天津济南-太原-呼和浩特</v>
      </c>
      <c r="L641" s="167" t="str">
        <f t="shared" si="62"/>
        <v>呼和浩特</v>
      </c>
      <c r="M641" s="167" t="str">
        <f t="shared" si="63"/>
        <v>太原</v>
      </c>
      <c r="N641" s="167" t="str">
        <f t="shared" si="64"/>
        <v>济南</v>
      </c>
      <c r="O641" s="167" t="str">
        <f t="shared" si="65"/>
        <v/>
      </c>
      <c r="P641" s="167" t="str">
        <f>IF(ISERROR(OR(IFERROR(VLOOKUP(B641,受限情况!$G$3:$G$30,1,FALSE),0),IFERROR(VLOOKUP(L641,受限情况!$A$3:$A$28,1,FALSE),0),IFERROR(VLOOKUP(M641,受限情况!$A$3:$A$28,1,FALSE),0),IFERROR(VLOOKUP(N641,受限情况!$A$3:$A$28,1,FALSE),0),IFERROR(VLOOKUP(O641,受限情况!$A$3:$A$28,1,FALSE),0))),"受限","不限")</f>
        <v>不限</v>
      </c>
      <c r="Q641" s="122" t="str">
        <f>IFERROR(IF(AND(H641&gt;=VLOOKUP(B641,受限情况!$G$3:$I$28,2,FALSE),H641&lt;=VLOOKUP(B641,受限情况!$G$3:$I$28,3,FALSE))=TRUE,"错误","正确"),"正确")</f>
        <v>正确</v>
      </c>
      <c r="R641" s="124" t="str">
        <f>IF(OR(IFERROR(AND(H641&gt;=VLOOKUP(L641,受限情况!$A$3:$C$28,2,FALSE),H641&lt;=VLOOKUP(L641,受限情况!$A$3:$C$28,3,FALSE)),0),IFERROR(AND(H641&gt;=VLOOKUP(M641,受限情况!$A$3:$C$28,2,FALSE),H641&lt;=VLOOKUP(M641,受限情况!$A$3:$C$28,3,FALSE)),0),IFERROR(AND(H641&gt;=VLOOKUP(N641,受限情况!$A$3:$C$28,2,FALSE),H641&lt;=VLOOKUP(N641,受限情况!$A$3:$C$28,3,FALSE)),0),IFERROR(AND(H641&gt;=VLOOKUP(O641,受限情况!$A$3:$C$28,2,FALSE),H641&lt;=VLOOKUP(O641,受限情况!$A$3:$C$28,3,FALSE)),0))=TRUE,"错误","正确")</f>
        <v>正确</v>
      </c>
      <c r="S641" s="123" t="str">
        <f>IF((IF(ISERROR(VLOOKUP(J641,注销!I:I,1,FALSE)),0,1)+IF(ISERROR(VLOOKUP(J641,注销!J:J,1,FALSE)),0,1))&gt;0,"注销","没有")</f>
        <v>注销</v>
      </c>
      <c r="T641" s="123" t="str">
        <f>IF((IF(ISERROR(VLOOKUP(J641,注销!I:I,1,FALSE)),0,1)+IF(ISERROR(VLOOKUP(J641,注销!J:J,1,FALSE)),0,1))&gt;0,"注销","没有")</f>
        <v>注销</v>
      </c>
      <c r="U641" s="10" t="str">
        <f>IF(IF(ISERROR(VLOOKUP(J641,J$1:J640,1,FALSE)),0,1)+IF(ISERROR(VLOOKUP(J641,K$1:K640,1,FALSE)),0,1),"已有","没有")</f>
        <v>已有</v>
      </c>
      <c r="W641" s="9"/>
      <c r="X641" s="9"/>
      <c r="Y641" s="9"/>
    </row>
    <row r="642" spans="1:25" s="7" customFormat="1">
      <c r="A642" s="126">
        <v>639</v>
      </c>
      <c r="B642" s="126" t="s">
        <v>1324</v>
      </c>
      <c r="C642" s="56" t="s">
        <v>155</v>
      </c>
      <c r="D642" s="42" t="s">
        <v>121</v>
      </c>
      <c r="E642" s="126">
        <v>14</v>
      </c>
      <c r="F642" s="68">
        <v>41938</v>
      </c>
      <c r="G642" s="126" t="s">
        <v>857</v>
      </c>
      <c r="H642" s="68">
        <v>41935</v>
      </c>
      <c r="I642" s="126"/>
      <c r="J642" s="137" t="str">
        <f t="shared" si="60"/>
        <v>天津呼和浩特-大连</v>
      </c>
      <c r="K642" s="124" t="str">
        <f t="shared" si="61"/>
        <v>天津大连-呼和浩特</v>
      </c>
      <c r="L642" s="167" t="str">
        <f t="shared" si="62"/>
        <v>呼和浩特</v>
      </c>
      <c r="M642" s="167" t="str">
        <f t="shared" si="63"/>
        <v>大连</v>
      </c>
      <c r="N642" s="167" t="str">
        <f t="shared" si="64"/>
        <v/>
      </c>
      <c r="O642" s="167" t="str">
        <f t="shared" si="65"/>
        <v/>
      </c>
      <c r="P642" s="167" t="str">
        <f>IF(ISERROR(OR(IFERROR(VLOOKUP(B642,受限情况!$G$3:$G$30,1,FALSE),0),IFERROR(VLOOKUP(L642,受限情况!$A$3:$A$28,1,FALSE),0),IFERROR(VLOOKUP(M642,受限情况!$A$3:$A$28,1,FALSE),0),IFERROR(VLOOKUP(N642,受限情况!$A$3:$A$28,1,FALSE),0),IFERROR(VLOOKUP(O642,受限情况!$A$3:$A$28,1,FALSE),0))),"受限","不限")</f>
        <v>受限</v>
      </c>
      <c r="Q642" s="122" t="str">
        <f>IFERROR(IF(AND(H642&gt;=VLOOKUP(B642,受限情况!$G$3:$I$28,2,FALSE),H642&lt;=VLOOKUP(B642,受限情况!$G$3:$I$28,3,FALSE))=TRUE,"错误","正确"),"正确")</f>
        <v>正确</v>
      </c>
      <c r="R642" s="124" t="str">
        <f>IF(OR(IFERROR(AND(H642&gt;=VLOOKUP(L642,受限情况!$A$3:$C$28,2,FALSE),H642&lt;=VLOOKUP(L642,受限情况!$A$3:$C$28,3,FALSE)),0),IFERROR(AND(H642&gt;=VLOOKUP(M642,受限情况!$A$3:$C$28,2,FALSE),H642&lt;=VLOOKUP(M642,受限情况!$A$3:$C$28,3,FALSE)),0),IFERROR(AND(H642&gt;=VLOOKUP(N642,受限情况!$A$3:$C$28,2,FALSE),H642&lt;=VLOOKUP(N642,受限情况!$A$3:$C$28,3,FALSE)),0),IFERROR(AND(H642&gt;=VLOOKUP(O642,受限情况!$A$3:$C$28,2,FALSE),H642&lt;=VLOOKUP(O642,受限情况!$A$3:$C$28,3,FALSE)),0))=TRUE,"错误","正确")</f>
        <v>正确</v>
      </c>
      <c r="S642" s="123" t="str">
        <f>IF((IF(ISERROR(VLOOKUP(J642,注销!I:I,1,FALSE)),0,1)+IF(ISERROR(VLOOKUP(J642,注销!J:J,1,FALSE)),0,1))&gt;0,"注销","没有")</f>
        <v>注销</v>
      </c>
      <c r="T642" s="123" t="str">
        <f>IF((IF(ISERROR(VLOOKUP(J642,注销!I:I,1,FALSE)),0,1)+IF(ISERROR(VLOOKUP(J642,注销!J:J,1,FALSE)),0,1))&gt;0,"注销","没有")</f>
        <v>注销</v>
      </c>
      <c r="U642" s="10" t="str">
        <f>IF(IF(ISERROR(VLOOKUP(J642,J$1:J641,1,FALSE)),0,1)+IF(ISERROR(VLOOKUP(J642,K$1:K641,1,FALSE)),0,1),"已有","没有")</f>
        <v>没有</v>
      </c>
      <c r="W642" s="9"/>
      <c r="X642" s="9"/>
      <c r="Y642" s="9"/>
    </row>
    <row r="643" spans="1:25" s="7" customFormat="1">
      <c r="A643" s="126">
        <v>640</v>
      </c>
      <c r="B643" s="126" t="s">
        <v>1324</v>
      </c>
      <c r="C643" s="56" t="s">
        <v>156</v>
      </c>
      <c r="D643" s="42" t="s">
        <v>121</v>
      </c>
      <c r="E643" s="126">
        <v>14</v>
      </c>
      <c r="F643" s="68">
        <v>41938</v>
      </c>
      <c r="G643" s="126" t="s">
        <v>857</v>
      </c>
      <c r="H643" s="68">
        <v>41935</v>
      </c>
      <c r="I643" s="126"/>
      <c r="J643" s="137" t="str">
        <f t="shared" si="60"/>
        <v>天津天津-厦门</v>
      </c>
      <c r="K643" s="124" t="str">
        <f t="shared" si="61"/>
        <v>天津厦门-天津</v>
      </c>
      <c r="L643" s="167" t="str">
        <f t="shared" si="62"/>
        <v>天津</v>
      </c>
      <c r="M643" s="167" t="str">
        <f t="shared" si="63"/>
        <v>厦门</v>
      </c>
      <c r="N643" s="167" t="str">
        <f t="shared" si="64"/>
        <v/>
      </c>
      <c r="O643" s="167" t="str">
        <f t="shared" si="65"/>
        <v/>
      </c>
      <c r="P643" s="167" t="str">
        <f>IF(ISERROR(OR(IFERROR(VLOOKUP(B643,受限情况!$G$3:$G$30,1,FALSE),0),IFERROR(VLOOKUP(L643,受限情况!$A$3:$A$28,1,FALSE),0),IFERROR(VLOOKUP(M643,受限情况!$A$3:$A$28,1,FALSE),0),IFERROR(VLOOKUP(N643,受限情况!$A$3:$A$28,1,FALSE),0),IFERROR(VLOOKUP(O643,受限情况!$A$3:$A$28,1,FALSE),0))),"受限","不限")</f>
        <v>不限</v>
      </c>
      <c r="Q643" s="122" t="str">
        <f>IFERROR(IF(AND(H643&gt;=VLOOKUP(B643,受限情况!$G$3:$I$28,2,FALSE),H643&lt;=VLOOKUP(B643,受限情况!$G$3:$I$28,3,FALSE))=TRUE,"错误","正确"),"正确")</f>
        <v>正确</v>
      </c>
      <c r="R643" s="124" t="str">
        <f>IF(OR(IFERROR(AND(H643&gt;=VLOOKUP(L643,受限情况!$A$3:$C$28,2,FALSE),H643&lt;=VLOOKUP(L643,受限情况!$A$3:$C$28,3,FALSE)),0),IFERROR(AND(H643&gt;=VLOOKUP(M643,受限情况!$A$3:$C$28,2,FALSE),H643&lt;=VLOOKUP(M643,受限情况!$A$3:$C$28,3,FALSE)),0),IFERROR(AND(H643&gt;=VLOOKUP(N643,受限情况!$A$3:$C$28,2,FALSE),H643&lt;=VLOOKUP(N643,受限情况!$A$3:$C$28,3,FALSE)),0),IFERROR(AND(H643&gt;=VLOOKUP(O643,受限情况!$A$3:$C$28,2,FALSE),H643&lt;=VLOOKUP(O643,受限情况!$A$3:$C$28,3,FALSE)),0))=TRUE,"错误","正确")</f>
        <v>正确</v>
      </c>
      <c r="S643" s="123" t="str">
        <f>IF((IF(ISERROR(VLOOKUP(J643,注销!I:I,1,FALSE)),0,1)+IF(ISERROR(VLOOKUP(J643,注销!J:J,1,FALSE)),0,1))&gt;0,"注销","没有")</f>
        <v>没有</v>
      </c>
      <c r="T643" s="123" t="str">
        <f>IF((IF(ISERROR(VLOOKUP(J643,注销!I:I,1,FALSE)),0,1)+IF(ISERROR(VLOOKUP(J643,注销!J:J,1,FALSE)),0,1))&gt;0,"注销","没有")</f>
        <v>没有</v>
      </c>
      <c r="U643" s="10" t="str">
        <f>IF(IF(ISERROR(VLOOKUP(J643,J$1:J642,1,FALSE)),0,1)+IF(ISERROR(VLOOKUP(J643,K$1:K642,1,FALSE)),0,1),"已有","没有")</f>
        <v>已有</v>
      </c>
      <c r="W643" s="9"/>
      <c r="X643" s="9"/>
      <c r="Y643" s="9"/>
    </row>
    <row r="644" spans="1:25" s="7" customFormat="1">
      <c r="A644" s="126">
        <v>641</v>
      </c>
      <c r="B644" s="126" t="s">
        <v>1324</v>
      </c>
      <c r="C644" s="56" t="s">
        <v>157</v>
      </c>
      <c r="D644" s="42" t="s">
        <v>121</v>
      </c>
      <c r="E644" s="126">
        <v>8</v>
      </c>
      <c r="F644" s="68">
        <v>41938</v>
      </c>
      <c r="G644" s="126" t="s">
        <v>857</v>
      </c>
      <c r="H644" s="68">
        <v>41935</v>
      </c>
      <c r="I644" s="126"/>
      <c r="J644" s="137" t="str">
        <f t="shared" ref="J644:J707" si="66">B644&amp;C644</f>
        <v>天津天津-扬州-海口</v>
      </c>
      <c r="K644" s="124" t="str">
        <f t="shared" ref="K644:K707" si="67">B644&amp;O644&amp;IF(O644="",,"-")&amp;N644&amp;IF(N644="",,"-")&amp;M644&amp;IF(M644="",,"-")&amp;L644</f>
        <v>天津海口-扬州-天津</v>
      </c>
      <c r="L644" s="167" t="str">
        <f t="shared" ref="L644:L707" si="68">TRIM(MID(SUBSTITUTE($C644,"-",REPT(" ",50)),COLUMN(A644)*50-49,50))</f>
        <v>天津</v>
      </c>
      <c r="M644" s="167" t="str">
        <f t="shared" ref="M644:M707" si="69">TRIM(MID(SUBSTITUTE($C644,"-",REPT(" ",50)),COLUMN(B644)*50-49,50))</f>
        <v>扬州</v>
      </c>
      <c r="N644" s="167" t="str">
        <f t="shared" ref="N644:N707" si="70">TRIM(MID(SUBSTITUTE($C644,"-",REPT(" ",50)),COLUMN(C644)*50-49,50))</f>
        <v>海口</v>
      </c>
      <c r="O644" s="167" t="str">
        <f t="shared" ref="O644:O707" si="71">TRIM(MID(SUBSTITUTE($C644,"-",REPT(" ",50)),COLUMN(D644)*50-49,50))</f>
        <v/>
      </c>
      <c r="P644" s="167" t="str">
        <f>IF(ISERROR(OR(IFERROR(VLOOKUP(B644,受限情况!$G$3:$G$30,1,FALSE),0),IFERROR(VLOOKUP(L644,受限情况!$A$3:$A$28,1,FALSE),0),IFERROR(VLOOKUP(M644,受限情况!$A$3:$A$28,1,FALSE),0),IFERROR(VLOOKUP(N644,受限情况!$A$3:$A$28,1,FALSE),0),IFERROR(VLOOKUP(O644,受限情况!$A$3:$A$28,1,FALSE),0))),"受限","不限")</f>
        <v>不限</v>
      </c>
      <c r="Q644" s="122" t="str">
        <f>IFERROR(IF(AND(H644&gt;=VLOOKUP(B644,受限情况!$G$3:$I$28,2,FALSE),H644&lt;=VLOOKUP(B644,受限情况!$G$3:$I$28,3,FALSE))=TRUE,"错误","正确"),"正确")</f>
        <v>正确</v>
      </c>
      <c r="R644" s="124" t="str">
        <f>IF(OR(IFERROR(AND(H644&gt;=VLOOKUP(L644,受限情况!$A$3:$C$28,2,FALSE),H644&lt;=VLOOKUP(L644,受限情况!$A$3:$C$28,3,FALSE)),0),IFERROR(AND(H644&gt;=VLOOKUP(M644,受限情况!$A$3:$C$28,2,FALSE),H644&lt;=VLOOKUP(M644,受限情况!$A$3:$C$28,3,FALSE)),0),IFERROR(AND(H644&gt;=VLOOKUP(N644,受限情况!$A$3:$C$28,2,FALSE),H644&lt;=VLOOKUP(N644,受限情况!$A$3:$C$28,3,FALSE)),0),IFERROR(AND(H644&gt;=VLOOKUP(O644,受限情况!$A$3:$C$28,2,FALSE),H644&lt;=VLOOKUP(O644,受限情况!$A$3:$C$28,3,FALSE)),0))=TRUE,"错误","正确")</f>
        <v>正确</v>
      </c>
      <c r="S644" s="123" t="str">
        <f>IF((IF(ISERROR(VLOOKUP(J644,注销!I:I,1,FALSE)),0,1)+IF(ISERROR(VLOOKUP(J644,注销!J:J,1,FALSE)),0,1))&gt;0,"注销","没有")</f>
        <v>注销</v>
      </c>
      <c r="T644" s="123" t="str">
        <f>IF((IF(ISERROR(VLOOKUP(J644,注销!I:I,1,FALSE)),0,1)+IF(ISERROR(VLOOKUP(J644,注销!J:J,1,FALSE)),0,1))&gt;0,"注销","没有")</f>
        <v>注销</v>
      </c>
      <c r="U644" s="10" t="str">
        <f>IF(IF(ISERROR(VLOOKUP(J644,J$1:J643,1,FALSE)),0,1)+IF(ISERROR(VLOOKUP(J644,K$1:K643,1,FALSE)),0,1),"已有","没有")</f>
        <v>没有</v>
      </c>
      <c r="W644" s="9"/>
      <c r="X644" s="9"/>
      <c r="Y644" s="9"/>
    </row>
    <row r="645" spans="1:25" s="7" customFormat="1">
      <c r="A645" s="126">
        <v>642</v>
      </c>
      <c r="B645" s="126" t="s">
        <v>1324</v>
      </c>
      <c r="C645" s="56" t="s">
        <v>158</v>
      </c>
      <c r="D645" s="42" t="s">
        <v>121</v>
      </c>
      <c r="E645" s="126">
        <v>6</v>
      </c>
      <c r="F645" s="68">
        <v>41938</v>
      </c>
      <c r="G645" s="126" t="s">
        <v>857</v>
      </c>
      <c r="H645" s="68">
        <v>41935</v>
      </c>
      <c r="I645" s="126"/>
      <c r="J645" s="137" t="str">
        <f t="shared" si="66"/>
        <v>天津天津-南昌-井冈山</v>
      </c>
      <c r="K645" s="124" t="str">
        <f t="shared" si="67"/>
        <v>天津井冈山-南昌-天津</v>
      </c>
      <c r="L645" s="167" t="str">
        <f t="shared" si="68"/>
        <v>天津</v>
      </c>
      <c r="M645" s="167" t="str">
        <f t="shared" si="69"/>
        <v>南昌</v>
      </c>
      <c r="N645" s="167" t="str">
        <f t="shared" si="70"/>
        <v>井冈山</v>
      </c>
      <c r="O645" s="167" t="str">
        <f t="shared" si="71"/>
        <v/>
      </c>
      <c r="P645" s="167" t="str">
        <f>IF(ISERROR(OR(IFERROR(VLOOKUP(B645,受限情况!$G$3:$G$30,1,FALSE),0),IFERROR(VLOOKUP(L645,受限情况!$A$3:$A$28,1,FALSE),0),IFERROR(VLOOKUP(M645,受限情况!$A$3:$A$28,1,FALSE),0),IFERROR(VLOOKUP(N645,受限情况!$A$3:$A$28,1,FALSE),0),IFERROR(VLOOKUP(O645,受限情况!$A$3:$A$28,1,FALSE),0))),"受限","不限")</f>
        <v>不限</v>
      </c>
      <c r="Q645" s="122" t="str">
        <f>IFERROR(IF(AND(H645&gt;=VLOOKUP(B645,受限情况!$G$3:$I$28,2,FALSE),H645&lt;=VLOOKUP(B645,受限情况!$G$3:$I$28,3,FALSE))=TRUE,"错误","正确"),"正确")</f>
        <v>正确</v>
      </c>
      <c r="R645" s="124" t="str">
        <f>IF(OR(IFERROR(AND(H645&gt;=VLOOKUP(L645,受限情况!$A$3:$C$28,2,FALSE),H645&lt;=VLOOKUP(L645,受限情况!$A$3:$C$28,3,FALSE)),0),IFERROR(AND(H645&gt;=VLOOKUP(M645,受限情况!$A$3:$C$28,2,FALSE),H645&lt;=VLOOKUP(M645,受限情况!$A$3:$C$28,3,FALSE)),0),IFERROR(AND(H645&gt;=VLOOKUP(N645,受限情况!$A$3:$C$28,2,FALSE),H645&lt;=VLOOKUP(N645,受限情况!$A$3:$C$28,3,FALSE)),0),IFERROR(AND(H645&gt;=VLOOKUP(O645,受限情况!$A$3:$C$28,2,FALSE),H645&lt;=VLOOKUP(O645,受限情况!$A$3:$C$28,3,FALSE)),0))=TRUE,"错误","正确")</f>
        <v>正确</v>
      </c>
      <c r="S645" s="123" t="str">
        <f>IF((IF(ISERROR(VLOOKUP(J645,注销!I:I,1,FALSE)),0,1)+IF(ISERROR(VLOOKUP(J645,注销!J:J,1,FALSE)),0,1))&gt;0,"注销","没有")</f>
        <v>注销</v>
      </c>
      <c r="T645" s="123" t="str">
        <f>IF((IF(ISERROR(VLOOKUP(J645,注销!I:I,1,FALSE)),0,1)+IF(ISERROR(VLOOKUP(J645,注销!J:J,1,FALSE)),0,1))&gt;0,"注销","没有")</f>
        <v>注销</v>
      </c>
      <c r="U645" s="10" t="str">
        <f>IF(IF(ISERROR(VLOOKUP(J645,J$1:J644,1,FALSE)),0,1)+IF(ISERROR(VLOOKUP(J645,K$1:K644,1,FALSE)),0,1),"已有","没有")</f>
        <v>没有</v>
      </c>
      <c r="W645" s="9"/>
      <c r="X645" s="9"/>
      <c r="Y645" s="9"/>
    </row>
    <row r="646" spans="1:25" s="7" customFormat="1">
      <c r="A646" s="126">
        <v>643</v>
      </c>
      <c r="B646" s="126" t="s">
        <v>1324</v>
      </c>
      <c r="C646" s="56" t="s">
        <v>159</v>
      </c>
      <c r="D646" s="42" t="s">
        <v>121</v>
      </c>
      <c r="E646" s="126">
        <v>8</v>
      </c>
      <c r="F646" s="68">
        <v>41938</v>
      </c>
      <c r="G646" s="126" t="s">
        <v>857</v>
      </c>
      <c r="H646" s="68">
        <v>41935</v>
      </c>
      <c r="I646" s="126"/>
      <c r="J646" s="137" t="str">
        <f t="shared" si="66"/>
        <v>天津天津-济宁-海口</v>
      </c>
      <c r="K646" s="124" t="str">
        <f t="shared" si="67"/>
        <v>天津海口-济宁-天津</v>
      </c>
      <c r="L646" s="167" t="str">
        <f t="shared" si="68"/>
        <v>天津</v>
      </c>
      <c r="M646" s="167" t="str">
        <f t="shared" si="69"/>
        <v>济宁</v>
      </c>
      <c r="N646" s="167" t="str">
        <f t="shared" si="70"/>
        <v>海口</v>
      </c>
      <c r="O646" s="167" t="str">
        <f t="shared" si="71"/>
        <v/>
      </c>
      <c r="P646" s="167" t="str">
        <f>IF(ISERROR(OR(IFERROR(VLOOKUP(B646,受限情况!$G$3:$G$30,1,FALSE),0),IFERROR(VLOOKUP(L646,受限情况!$A$3:$A$28,1,FALSE),0),IFERROR(VLOOKUP(M646,受限情况!$A$3:$A$28,1,FALSE),0),IFERROR(VLOOKUP(N646,受限情况!$A$3:$A$28,1,FALSE),0),IFERROR(VLOOKUP(O646,受限情况!$A$3:$A$28,1,FALSE),0))),"受限","不限")</f>
        <v>不限</v>
      </c>
      <c r="Q646" s="122" t="str">
        <f>IFERROR(IF(AND(H646&gt;=VLOOKUP(B646,受限情况!$G$3:$I$28,2,FALSE),H646&lt;=VLOOKUP(B646,受限情况!$G$3:$I$28,3,FALSE))=TRUE,"错误","正确"),"正确")</f>
        <v>正确</v>
      </c>
      <c r="R646" s="124" t="str">
        <f>IF(OR(IFERROR(AND(H646&gt;=VLOOKUP(L646,受限情况!$A$3:$C$28,2,FALSE),H646&lt;=VLOOKUP(L646,受限情况!$A$3:$C$28,3,FALSE)),0),IFERROR(AND(H646&gt;=VLOOKUP(M646,受限情况!$A$3:$C$28,2,FALSE),H646&lt;=VLOOKUP(M646,受限情况!$A$3:$C$28,3,FALSE)),0),IFERROR(AND(H646&gt;=VLOOKUP(N646,受限情况!$A$3:$C$28,2,FALSE),H646&lt;=VLOOKUP(N646,受限情况!$A$3:$C$28,3,FALSE)),0),IFERROR(AND(H646&gt;=VLOOKUP(O646,受限情况!$A$3:$C$28,2,FALSE),H646&lt;=VLOOKUP(O646,受限情况!$A$3:$C$28,3,FALSE)),0))=TRUE,"错误","正确")</f>
        <v>正确</v>
      </c>
      <c r="S646" s="123" t="str">
        <f>IF((IF(ISERROR(VLOOKUP(J646,注销!I:I,1,FALSE)),0,1)+IF(ISERROR(VLOOKUP(J646,注销!J:J,1,FALSE)),0,1))&gt;0,"注销","没有")</f>
        <v>注销</v>
      </c>
      <c r="T646" s="123" t="str">
        <f>IF((IF(ISERROR(VLOOKUP(J646,注销!I:I,1,FALSE)),0,1)+IF(ISERROR(VLOOKUP(J646,注销!J:J,1,FALSE)),0,1))&gt;0,"注销","没有")</f>
        <v>注销</v>
      </c>
      <c r="U646" s="10" t="str">
        <f>IF(IF(ISERROR(VLOOKUP(J646,J$1:J645,1,FALSE)),0,1)+IF(ISERROR(VLOOKUP(J646,K$1:K645,1,FALSE)),0,1),"已有","没有")</f>
        <v>没有</v>
      </c>
      <c r="W646" s="9"/>
      <c r="X646" s="9"/>
      <c r="Y646" s="9"/>
    </row>
    <row r="647" spans="1:25" s="7" customFormat="1">
      <c r="A647" s="126">
        <v>644</v>
      </c>
      <c r="B647" s="126" t="s">
        <v>1324</v>
      </c>
      <c r="C647" s="56" t="s">
        <v>160</v>
      </c>
      <c r="D647" s="42" t="s">
        <v>121</v>
      </c>
      <c r="E647" s="126">
        <v>6</v>
      </c>
      <c r="F647" s="68">
        <v>41938</v>
      </c>
      <c r="G647" s="126" t="s">
        <v>857</v>
      </c>
      <c r="H647" s="68">
        <v>41935</v>
      </c>
      <c r="I647" s="126"/>
      <c r="J647" s="137" t="str">
        <f t="shared" si="66"/>
        <v>天津天津-鄂尔多斯-银川</v>
      </c>
      <c r="K647" s="124" t="str">
        <f t="shared" si="67"/>
        <v>天津银川-鄂尔多斯-天津</v>
      </c>
      <c r="L647" s="167" t="str">
        <f t="shared" si="68"/>
        <v>天津</v>
      </c>
      <c r="M647" s="167" t="str">
        <f t="shared" si="69"/>
        <v>鄂尔多斯</v>
      </c>
      <c r="N647" s="167" t="str">
        <f t="shared" si="70"/>
        <v>银川</v>
      </c>
      <c r="O647" s="167" t="str">
        <f t="shared" si="71"/>
        <v/>
      </c>
      <c r="P647" s="167" t="str">
        <f>IF(ISERROR(OR(IFERROR(VLOOKUP(B647,受限情况!$G$3:$G$30,1,FALSE),0),IFERROR(VLOOKUP(L647,受限情况!$A$3:$A$28,1,FALSE),0),IFERROR(VLOOKUP(M647,受限情况!$A$3:$A$28,1,FALSE),0),IFERROR(VLOOKUP(N647,受限情况!$A$3:$A$28,1,FALSE),0),IFERROR(VLOOKUP(O647,受限情况!$A$3:$A$28,1,FALSE),0))),"受限","不限")</f>
        <v>不限</v>
      </c>
      <c r="Q647" s="122" t="str">
        <f>IFERROR(IF(AND(H647&gt;=VLOOKUP(B647,受限情况!$G$3:$I$28,2,FALSE),H647&lt;=VLOOKUP(B647,受限情况!$G$3:$I$28,3,FALSE))=TRUE,"错误","正确"),"正确")</f>
        <v>正确</v>
      </c>
      <c r="R647" s="124" t="str">
        <f>IF(OR(IFERROR(AND(H647&gt;=VLOOKUP(L647,受限情况!$A$3:$C$28,2,FALSE),H647&lt;=VLOOKUP(L647,受限情况!$A$3:$C$28,3,FALSE)),0),IFERROR(AND(H647&gt;=VLOOKUP(M647,受限情况!$A$3:$C$28,2,FALSE),H647&lt;=VLOOKUP(M647,受限情况!$A$3:$C$28,3,FALSE)),0),IFERROR(AND(H647&gt;=VLOOKUP(N647,受限情况!$A$3:$C$28,2,FALSE),H647&lt;=VLOOKUP(N647,受限情况!$A$3:$C$28,3,FALSE)),0),IFERROR(AND(H647&gt;=VLOOKUP(O647,受限情况!$A$3:$C$28,2,FALSE),H647&lt;=VLOOKUP(O647,受限情况!$A$3:$C$28,3,FALSE)),0))=TRUE,"错误","正确")</f>
        <v>正确</v>
      </c>
      <c r="S647" s="123" t="str">
        <f>IF((IF(ISERROR(VLOOKUP(J647,注销!I:I,1,FALSE)),0,1)+IF(ISERROR(VLOOKUP(J647,注销!J:J,1,FALSE)),0,1))&gt;0,"注销","没有")</f>
        <v>注销</v>
      </c>
      <c r="T647" s="123" t="str">
        <f>IF((IF(ISERROR(VLOOKUP(J647,注销!I:I,1,FALSE)),0,1)+IF(ISERROR(VLOOKUP(J647,注销!J:J,1,FALSE)),0,1))&gt;0,"注销","没有")</f>
        <v>注销</v>
      </c>
      <c r="U647" s="10" t="str">
        <f>IF(IF(ISERROR(VLOOKUP(J647,J$1:J646,1,FALSE)),0,1)+IF(ISERROR(VLOOKUP(J647,K$1:K646,1,FALSE)),0,1),"已有","没有")</f>
        <v>已有</v>
      </c>
      <c r="W647" s="9"/>
      <c r="X647" s="9"/>
      <c r="Y647" s="9"/>
    </row>
    <row r="648" spans="1:25" s="7" customFormat="1">
      <c r="A648" s="126">
        <v>645</v>
      </c>
      <c r="B648" s="22" t="s">
        <v>1324</v>
      </c>
      <c r="C648" s="63" t="s">
        <v>524</v>
      </c>
      <c r="D648" s="49" t="s">
        <v>173</v>
      </c>
      <c r="E648" s="22">
        <v>14</v>
      </c>
      <c r="F648" s="76">
        <v>41974</v>
      </c>
      <c r="G648" s="22" t="s">
        <v>858</v>
      </c>
      <c r="H648" s="76">
        <v>41962</v>
      </c>
      <c r="I648" s="126"/>
      <c r="J648" s="137" t="str">
        <f t="shared" si="66"/>
        <v>天津天津-呼和浩特</v>
      </c>
      <c r="K648" s="124" t="str">
        <f t="shared" si="67"/>
        <v>天津呼和浩特-天津</v>
      </c>
      <c r="L648" s="167" t="str">
        <f t="shared" si="68"/>
        <v>天津</v>
      </c>
      <c r="M648" s="167" t="str">
        <f t="shared" si="69"/>
        <v>呼和浩特</v>
      </c>
      <c r="N648" s="167" t="str">
        <f t="shared" si="70"/>
        <v/>
      </c>
      <c r="O648" s="167" t="str">
        <f t="shared" si="71"/>
        <v/>
      </c>
      <c r="P648" s="167" t="str">
        <f>IF(ISERROR(OR(IFERROR(VLOOKUP(B648,受限情况!$G$3:$G$30,1,FALSE),0),IFERROR(VLOOKUP(L648,受限情况!$A$3:$A$28,1,FALSE),0),IFERROR(VLOOKUP(M648,受限情况!$A$3:$A$28,1,FALSE),0),IFERROR(VLOOKUP(N648,受限情况!$A$3:$A$28,1,FALSE),0),IFERROR(VLOOKUP(O648,受限情况!$A$3:$A$28,1,FALSE),0))),"受限","不限")</f>
        <v>不限</v>
      </c>
      <c r="Q648" s="122" t="str">
        <f>IFERROR(IF(AND(H648&gt;=VLOOKUP(B648,受限情况!$G$3:$I$28,2,FALSE),H648&lt;=VLOOKUP(B648,受限情况!$G$3:$I$28,3,FALSE))=TRUE,"错误","正确"),"正确")</f>
        <v>正确</v>
      </c>
      <c r="R648" s="124" t="str">
        <f>IF(OR(IFERROR(AND(H648&gt;=VLOOKUP(L648,受限情况!$A$3:$C$28,2,FALSE),H648&lt;=VLOOKUP(L648,受限情况!$A$3:$C$28,3,FALSE)),0),IFERROR(AND(H648&gt;=VLOOKUP(M648,受限情况!$A$3:$C$28,2,FALSE),H648&lt;=VLOOKUP(M648,受限情况!$A$3:$C$28,3,FALSE)),0),IFERROR(AND(H648&gt;=VLOOKUP(N648,受限情况!$A$3:$C$28,2,FALSE),H648&lt;=VLOOKUP(N648,受限情况!$A$3:$C$28,3,FALSE)),0),IFERROR(AND(H648&gt;=VLOOKUP(O648,受限情况!$A$3:$C$28,2,FALSE),H648&lt;=VLOOKUP(O648,受限情况!$A$3:$C$28,3,FALSE)),0))=TRUE,"错误","正确")</f>
        <v>正确</v>
      </c>
      <c r="S648" s="123" t="str">
        <f>IF((IF(ISERROR(VLOOKUP(J648,注销!I:I,1,FALSE)),0,1)+IF(ISERROR(VLOOKUP(J648,注销!J:J,1,FALSE)),0,1))&gt;0,"注销","没有")</f>
        <v>注销</v>
      </c>
      <c r="T648" s="123" t="str">
        <f>IF((IF(ISERROR(VLOOKUP(J648,注销!I:I,1,FALSE)),0,1)+IF(ISERROR(VLOOKUP(J648,注销!J:J,1,FALSE)),0,1))&gt;0,"注销","没有")</f>
        <v>注销</v>
      </c>
      <c r="U648" s="10" t="str">
        <f>IF(IF(ISERROR(VLOOKUP(J648,J$1:J647,1,FALSE)),0,1)+IF(ISERROR(VLOOKUP(J648,K$1:K647,1,FALSE)),0,1),"已有","没有")</f>
        <v>已有</v>
      </c>
      <c r="W648" s="9"/>
      <c r="X648" s="9"/>
      <c r="Y648" s="9"/>
    </row>
    <row r="649" spans="1:25" s="7" customFormat="1">
      <c r="A649" s="126">
        <v>646</v>
      </c>
      <c r="B649" s="22" t="s">
        <v>486</v>
      </c>
      <c r="C649" s="63" t="s">
        <v>174</v>
      </c>
      <c r="D649" s="49" t="s">
        <v>173</v>
      </c>
      <c r="E649" s="22">
        <v>8</v>
      </c>
      <c r="F649" s="76">
        <v>41974</v>
      </c>
      <c r="G649" s="22" t="s">
        <v>859</v>
      </c>
      <c r="H649" s="76">
        <v>41967</v>
      </c>
      <c r="I649" s="126"/>
      <c r="J649" s="137" t="str">
        <f t="shared" si="66"/>
        <v>中联航鄂尔多斯-厦门</v>
      </c>
      <c r="K649" s="124" t="str">
        <f t="shared" si="67"/>
        <v>中联航厦门-鄂尔多斯</v>
      </c>
      <c r="L649" s="167" t="str">
        <f t="shared" si="68"/>
        <v>鄂尔多斯</v>
      </c>
      <c r="M649" s="167" t="str">
        <f t="shared" si="69"/>
        <v>厦门</v>
      </c>
      <c r="N649" s="167" t="str">
        <f t="shared" si="70"/>
        <v/>
      </c>
      <c r="O649" s="167" t="str">
        <f t="shared" si="71"/>
        <v/>
      </c>
      <c r="P649" s="167" t="str">
        <f>IF(ISERROR(OR(IFERROR(VLOOKUP(B649,受限情况!$G$3:$G$30,1,FALSE),0),IFERROR(VLOOKUP(L649,受限情况!$A$3:$A$28,1,FALSE),0),IFERROR(VLOOKUP(M649,受限情况!$A$3:$A$28,1,FALSE),0),IFERROR(VLOOKUP(N649,受限情况!$A$3:$A$28,1,FALSE),0),IFERROR(VLOOKUP(O649,受限情况!$A$3:$A$28,1,FALSE),0))),"受限","不限")</f>
        <v>不限</v>
      </c>
      <c r="Q649" s="122" t="str">
        <f>IFERROR(IF(AND(H649&gt;=VLOOKUP(B649,受限情况!$G$3:$I$28,2,FALSE),H649&lt;=VLOOKUP(B649,受限情况!$G$3:$I$28,3,FALSE))=TRUE,"错误","正确"),"正确")</f>
        <v>正确</v>
      </c>
      <c r="R649" s="124" t="str">
        <f>IF(OR(IFERROR(AND(H649&gt;=VLOOKUP(L649,受限情况!$A$3:$C$28,2,FALSE),H649&lt;=VLOOKUP(L649,受限情况!$A$3:$C$28,3,FALSE)),0),IFERROR(AND(H649&gt;=VLOOKUP(M649,受限情况!$A$3:$C$28,2,FALSE),H649&lt;=VLOOKUP(M649,受限情况!$A$3:$C$28,3,FALSE)),0),IFERROR(AND(H649&gt;=VLOOKUP(N649,受限情况!$A$3:$C$28,2,FALSE),H649&lt;=VLOOKUP(N649,受限情况!$A$3:$C$28,3,FALSE)),0),IFERROR(AND(H649&gt;=VLOOKUP(O649,受限情况!$A$3:$C$28,2,FALSE),H649&lt;=VLOOKUP(O649,受限情况!$A$3:$C$28,3,FALSE)),0))=TRUE,"错误","正确")</f>
        <v>正确</v>
      </c>
      <c r="S649" s="123" t="str">
        <f>IF((IF(ISERROR(VLOOKUP(J649,注销!I:I,1,FALSE)),0,1)+IF(ISERROR(VLOOKUP(J649,注销!J:J,1,FALSE)),0,1))&gt;0,"注销","没有")</f>
        <v>没有</v>
      </c>
      <c r="T649" s="123" t="str">
        <f>IF((IF(ISERROR(VLOOKUP(J649,注销!I:I,1,FALSE)),0,1)+IF(ISERROR(VLOOKUP(J649,注销!J:J,1,FALSE)),0,1))&gt;0,"注销","没有")</f>
        <v>没有</v>
      </c>
      <c r="U649" s="10" t="str">
        <f>IF(IF(ISERROR(VLOOKUP(J649,J$1:J648,1,FALSE)),0,1)+IF(ISERROR(VLOOKUP(J649,K$1:K648,1,FALSE)),0,1),"已有","没有")</f>
        <v>没有</v>
      </c>
      <c r="W649" s="9"/>
      <c r="X649" s="9"/>
      <c r="Y649" s="9"/>
    </row>
    <row r="650" spans="1:25" s="7" customFormat="1">
      <c r="A650" s="126">
        <v>647</v>
      </c>
      <c r="B650" s="22" t="s">
        <v>486</v>
      </c>
      <c r="C650" s="63" t="s">
        <v>175</v>
      </c>
      <c r="D650" s="49" t="s">
        <v>173</v>
      </c>
      <c r="E650" s="22">
        <v>8</v>
      </c>
      <c r="F650" s="76">
        <v>41974</v>
      </c>
      <c r="G650" s="22" t="s">
        <v>859</v>
      </c>
      <c r="H650" s="76">
        <v>41967</v>
      </c>
      <c r="I650" s="126"/>
      <c r="J650" s="137" t="str">
        <f t="shared" si="66"/>
        <v>中联航鄂尔多斯-佛山</v>
      </c>
      <c r="K650" s="124" t="str">
        <f t="shared" si="67"/>
        <v>中联航佛山-鄂尔多斯</v>
      </c>
      <c r="L650" s="167" t="str">
        <f t="shared" si="68"/>
        <v>鄂尔多斯</v>
      </c>
      <c r="M650" s="167" t="str">
        <f t="shared" si="69"/>
        <v>佛山</v>
      </c>
      <c r="N650" s="167" t="str">
        <f t="shared" si="70"/>
        <v/>
      </c>
      <c r="O650" s="167" t="str">
        <f t="shared" si="71"/>
        <v/>
      </c>
      <c r="P650" s="167" t="str">
        <f>IF(ISERROR(OR(IFERROR(VLOOKUP(B650,受限情况!$G$3:$G$30,1,FALSE),0),IFERROR(VLOOKUP(L650,受限情况!$A$3:$A$28,1,FALSE),0),IFERROR(VLOOKUP(M650,受限情况!$A$3:$A$28,1,FALSE),0),IFERROR(VLOOKUP(N650,受限情况!$A$3:$A$28,1,FALSE),0),IFERROR(VLOOKUP(O650,受限情况!$A$3:$A$28,1,FALSE),0))),"受限","不限")</f>
        <v>不限</v>
      </c>
      <c r="Q650" s="122" t="str">
        <f>IFERROR(IF(AND(H650&gt;=VLOOKUP(B650,受限情况!$G$3:$I$28,2,FALSE),H650&lt;=VLOOKUP(B650,受限情况!$G$3:$I$28,3,FALSE))=TRUE,"错误","正确"),"正确")</f>
        <v>正确</v>
      </c>
      <c r="R650" s="124" t="str">
        <f>IF(OR(IFERROR(AND(H650&gt;=VLOOKUP(L650,受限情况!$A$3:$C$28,2,FALSE),H650&lt;=VLOOKUP(L650,受限情况!$A$3:$C$28,3,FALSE)),0),IFERROR(AND(H650&gt;=VLOOKUP(M650,受限情况!$A$3:$C$28,2,FALSE),H650&lt;=VLOOKUP(M650,受限情况!$A$3:$C$28,3,FALSE)),0),IFERROR(AND(H650&gt;=VLOOKUP(N650,受限情况!$A$3:$C$28,2,FALSE),H650&lt;=VLOOKUP(N650,受限情况!$A$3:$C$28,3,FALSE)),0),IFERROR(AND(H650&gt;=VLOOKUP(O650,受限情况!$A$3:$C$28,2,FALSE),H650&lt;=VLOOKUP(O650,受限情况!$A$3:$C$28,3,FALSE)),0))=TRUE,"错误","正确")</f>
        <v>正确</v>
      </c>
      <c r="S650" s="123" t="str">
        <f>IF((IF(ISERROR(VLOOKUP(J650,注销!I:I,1,FALSE)),0,1)+IF(ISERROR(VLOOKUP(J650,注销!J:J,1,FALSE)),0,1))&gt;0,"注销","没有")</f>
        <v>注销</v>
      </c>
      <c r="T650" s="123" t="str">
        <f>IF((IF(ISERROR(VLOOKUP(J650,注销!I:I,1,FALSE)),0,1)+IF(ISERROR(VLOOKUP(J650,注销!J:J,1,FALSE)),0,1))&gt;0,"注销","没有")</f>
        <v>注销</v>
      </c>
      <c r="U650" s="10" t="str">
        <f>IF(IF(ISERROR(VLOOKUP(J650,J$1:J649,1,FALSE)),0,1)+IF(ISERROR(VLOOKUP(J650,K$1:K649,1,FALSE)),0,1),"已有","没有")</f>
        <v>没有</v>
      </c>
      <c r="W650" s="9"/>
      <c r="X650" s="9"/>
      <c r="Y650" s="9"/>
    </row>
    <row r="651" spans="1:25" s="7" customFormat="1">
      <c r="A651" s="126">
        <v>648</v>
      </c>
      <c r="B651" s="22" t="s">
        <v>486</v>
      </c>
      <c r="C651" s="63" t="s">
        <v>176</v>
      </c>
      <c r="D651" s="49" t="s">
        <v>173</v>
      </c>
      <c r="E651" s="22">
        <v>6</v>
      </c>
      <c r="F651" s="76">
        <v>41974</v>
      </c>
      <c r="G651" s="22" t="s">
        <v>859</v>
      </c>
      <c r="H651" s="76">
        <v>41967</v>
      </c>
      <c r="I651" s="126"/>
      <c r="J651" s="137" t="str">
        <f t="shared" si="66"/>
        <v>中联航鄂尔多斯-长沙</v>
      </c>
      <c r="K651" s="124" t="str">
        <f t="shared" si="67"/>
        <v>中联航长沙-鄂尔多斯</v>
      </c>
      <c r="L651" s="167" t="str">
        <f t="shared" si="68"/>
        <v>鄂尔多斯</v>
      </c>
      <c r="M651" s="167" t="str">
        <f t="shared" si="69"/>
        <v>长沙</v>
      </c>
      <c r="N651" s="167" t="str">
        <f t="shared" si="70"/>
        <v/>
      </c>
      <c r="O651" s="167" t="str">
        <f t="shared" si="71"/>
        <v/>
      </c>
      <c r="P651" s="167" t="str">
        <f>IF(ISERROR(OR(IFERROR(VLOOKUP(B651,受限情况!$G$3:$G$30,1,FALSE),0),IFERROR(VLOOKUP(L651,受限情况!$A$3:$A$28,1,FALSE),0),IFERROR(VLOOKUP(M651,受限情况!$A$3:$A$28,1,FALSE),0),IFERROR(VLOOKUP(N651,受限情况!$A$3:$A$28,1,FALSE),0),IFERROR(VLOOKUP(O651,受限情况!$A$3:$A$28,1,FALSE),0))),"受限","不限")</f>
        <v>不限</v>
      </c>
      <c r="Q651" s="122" t="str">
        <f>IFERROR(IF(AND(H651&gt;=VLOOKUP(B651,受限情况!$G$3:$I$28,2,FALSE),H651&lt;=VLOOKUP(B651,受限情况!$G$3:$I$28,3,FALSE))=TRUE,"错误","正确"),"正确")</f>
        <v>正确</v>
      </c>
      <c r="R651" s="124" t="str">
        <f>IF(OR(IFERROR(AND(H651&gt;=VLOOKUP(L651,受限情况!$A$3:$C$28,2,FALSE),H651&lt;=VLOOKUP(L651,受限情况!$A$3:$C$28,3,FALSE)),0),IFERROR(AND(H651&gt;=VLOOKUP(M651,受限情况!$A$3:$C$28,2,FALSE),H651&lt;=VLOOKUP(M651,受限情况!$A$3:$C$28,3,FALSE)),0),IFERROR(AND(H651&gt;=VLOOKUP(N651,受限情况!$A$3:$C$28,2,FALSE),H651&lt;=VLOOKUP(N651,受限情况!$A$3:$C$28,3,FALSE)),0),IFERROR(AND(H651&gt;=VLOOKUP(O651,受限情况!$A$3:$C$28,2,FALSE),H651&lt;=VLOOKUP(O651,受限情况!$A$3:$C$28,3,FALSE)),0))=TRUE,"错误","正确")</f>
        <v>正确</v>
      </c>
      <c r="S651" s="123" t="str">
        <f>IF((IF(ISERROR(VLOOKUP(J651,注销!I:I,1,FALSE)),0,1)+IF(ISERROR(VLOOKUP(J651,注销!J:J,1,FALSE)),0,1))&gt;0,"注销","没有")</f>
        <v>注销</v>
      </c>
      <c r="T651" s="123" t="str">
        <f>IF((IF(ISERROR(VLOOKUP(J651,注销!I:I,1,FALSE)),0,1)+IF(ISERROR(VLOOKUP(J651,注销!J:J,1,FALSE)),0,1))&gt;0,"注销","没有")</f>
        <v>注销</v>
      </c>
      <c r="U651" s="10" t="str">
        <f>IF(IF(ISERROR(VLOOKUP(J651,J$1:J650,1,FALSE)),0,1)+IF(ISERROR(VLOOKUP(J651,K$1:K650,1,FALSE)),0,1),"已有","没有")</f>
        <v>没有</v>
      </c>
      <c r="W651" s="9"/>
      <c r="X651" s="9"/>
      <c r="Y651" s="9"/>
    </row>
    <row r="652" spans="1:25" s="7" customFormat="1">
      <c r="A652" s="126">
        <v>649</v>
      </c>
      <c r="B652" s="22" t="s">
        <v>486</v>
      </c>
      <c r="C652" s="63" t="s">
        <v>177</v>
      </c>
      <c r="D652" s="49" t="s">
        <v>173</v>
      </c>
      <c r="E652" s="22">
        <v>8</v>
      </c>
      <c r="F652" s="76">
        <v>41974</v>
      </c>
      <c r="G652" s="22" t="s">
        <v>859</v>
      </c>
      <c r="H652" s="76">
        <v>41967</v>
      </c>
      <c r="I652" s="126"/>
      <c r="J652" s="137" t="str">
        <f t="shared" si="66"/>
        <v>中联航鄂尔多斯-海口</v>
      </c>
      <c r="K652" s="124" t="str">
        <f t="shared" si="67"/>
        <v>中联航海口-鄂尔多斯</v>
      </c>
      <c r="L652" s="167" t="str">
        <f t="shared" si="68"/>
        <v>鄂尔多斯</v>
      </c>
      <c r="M652" s="167" t="str">
        <f t="shared" si="69"/>
        <v>海口</v>
      </c>
      <c r="N652" s="167" t="str">
        <f t="shared" si="70"/>
        <v/>
      </c>
      <c r="O652" s="167" t="str">
        <f t="shared" si="71"/>
        <v/>
      </c>
      <c r="P652" s="167" t="str">
        <f>IF(ISERROR(OR(IFERROR(VLOOKUP(B652,受限情况!$G$3:$G$30,1,FALSE),0),IFERROR(VLOOKUP(L652,受限情况!$A$3:$A$28,1,FALSE),0),IFERROR(VLOOKUP(M652,受限情况!$A$3:$A$28,1,FALSE),0),IFERROR(VLOOKUP(N652,受限情况!$A$3:$A$28,1,FALSE),0),IFERROR(VLOOKUP(O652,受限情况!$A$3:$A$28,1,FALSE),0))),"受限","不限")</f>
        <v>不限</v>
      </c>
      <c r="Q652" s="122" t="str">
        <f>IFERROR(IF(AND(H652&gt;=VLOOKUP(B652,受限情况!$G$3:$I$28,2,FALSE),H652&lt;=VLOOKUP(B652,受限情况!$G$3:$I$28,3,FALSE))=TRUE,"错误","正确"),"正确")</f>
        <v>正确</v>
      </c>
      <c r="R652" s="124" t="str">
        <f>IF(OR(IFERROR(AND(H652&gt;=VLOOKUP(L652,受限情况!$A$3:$C$28,2,FALSE),H652&lt;=VLOOKUP(L652,受限情况!$A$3:$C$28,3,FALSE)),0),IFERROR(AND(H652&gt;=VLOOKUP(M652,受限情况!$A$3:$C$28,2,FALSE),H652&lt;=VLOOKUP(M652,受限情况!$A$3:$C$28,3,FALSE)),0),IFERROR(AND(H652&gt;=VLOOKUP(N652,受限情况!$A$3:$C$28,2,FALSE),H652&lt;=VLOOKUP(N652,受限情况!$A$3:$C$28,3,FALSE)),0),IFERROR(AND(H652&gt;=VLOOKUP(O652,受限情况!$A$3:$C$28,2,FALSE),H652&lt;=VLOOKUP(O652,受限情况!$A$3:$C$28,3,FALSE)),0))=TRUE,"错误","正确")</f>
        <v>正确</v>
      </c>
      <c r="S652" s="123" t="str">
        <f>IF((IF(ISERROR(VLOOKUP(J652,注销!I:I,1,FALSE)),0,1)+IF(ISERROR(VLOOKUP(J652,注销!J:J,1,FALSE)),0,1))&gt;0,"注销","没有")</f>
        <v>没有</v>
      </c>
      <c r="T652" s="123" t="str">
        <f>IF((IF(ISERROR(VLOOKUP(J652,注销!I:I,1,FALSE)),0,1)+IF(ISERROR(VLOOKUP(J652,注销!J:J,1,FALSE)),0,1))&gt;0,"注销","没有")</f>
        <v>没有</v>
      </c>
      <c r="U652" s="10" t="str">
        <f>IF(IF(ISERROR(VLOOKUP(J652,J$1:J651,1,FALSE)),0,1)+IF(ISERROR(VLOOKUP(J652,K$1:K651,1,FALSE)),0,1),"已有","没有")</f>
        <v>没有</v>
      </c>
      <c r="W652" s="9"/>
      <c r="X652" s="9"/>
      <c r="Y652" s="9"/>
    </row>
    <row r="653" spans="1:25" s="7" customFormat="1">
      <c r="A653" s="126">
        <v>650</v>
      </c>
      <c r="B653" s="22" t="s">
        <v>486</v>
      </c>
      <c r="C653" s="63" t="s">
        <v>124</v>
      </c>
      <c r="D653" s="49" t="s">
        <v>173</v>
      </c>
      <c r="E653" s="22">
        <v>6</v>
      </c>
      <c r="F653" s="76">
        <v>41974</v>
      </c>
      <c r="G653" s="22" t="s">
        <v>859</v>
      </c>
      <c r="H653" s="76">
        <v>41967</v>
      </c>
      <c r="I653" s="126"/>
      <c r="J653" s="137" t="str">
        <f t="shared" si="66"/>
        <v>中联航鄂尔多斯-南京</v>
      </c>
      <c r="K653" s="124" t="str">
        <f t="shared" si="67"/>
        <v>中联航南京-鄂尔多斯</v>
      </c>
      <c r="L653" s="167" t="str">
        <f t="shared" si="68"/>
        <v>鄂尔多斯</v>
      </c>
      <c r="M653" s="167" t="str">
        <f t="shared" si="69"/>
        <v>南京</v>
      </c>
      <c r="N653" s="167" t="str">
        <f t="shared" si="70"/>
        <v/>
      </c>
      <c r="O653" s="167" t="str">
        <f t="shared" si="71"/>
        <v/>
      </c>
      <c r="P653" s="167" t="str">
        <f>IF(ISERROR(OR(IFERROR(VLOOKUP(B653,受限情况!$G$3:$G$30,1,FALSE),0),IFERROR(VLOOKUP(L653,受限情况!$A$3:$A$28,1,FALSE),0),IFERROR(VLOOKUP(M653,受限情况!$A$3:$A$28,1,FALSE),0),IFERROR(VLOOKUP(N653,受限情况!$A$3:$A$28,1,FALSE),0),IFERROR(VLOOKUP(O653,受限情况!$A$3:$A$28,1,FALSE),0))),"受限","不限")</f>
        <v>不限</v>
      </c>
      <c r="Q653" s="122" t="str">
        <f>IFERROR(IF(AND(H653&gt;=VLOOKUP(B653,受限情况!$G$3:$I$28,2,FALSE),H653&lt;=VLOOKUP(B653,受限情况!$G$3:$I$28,3,FALSE))=TRUE,"错误","正确"),"正确")</f>
        <v>正确</v>
      </c>
      <c r="R653" s="124" t="str">
        <f>IF(OR(IFERROR(AND(H653&gt;=VLOOKUP(L653,受限情况!$A$3:$C$28,2,FALSE),H653&lt;=VLOOKUP(L653,受限情况!$A$3:$C$28,3,FALSE)),0),IFERROR(AND(H653&gt;=VLOOKUP(M653,受限情况!$A$3:$C$28,2,FALSE),H653&lt;=VLOOKUP(M653,受限情况!$A$3:$C$28,3,FALSE)),0),IFERROR(AND(H653&gt;=VLOOKUP(N653,受限情况!$A$3:$C$28,2,FALSE),H653&lt;=VLOOKUP(N653,受限情况!$A$3:$C$28,3,FALSE)),0),IFERROR(AND(H653&gt;=VLOOKUP(O653,受限情况!$A$3:$C$28,2,FALSE),H653&lt;=VLOOKUP(O653,受限情况!$A$3:$C$28,3,FALSE)),0))=TRUE,"错误","正确")</f>
        <v>正确</v>
      </c>
      <c r="S653" s="123" t="str">
        <f>IF((IF(ISERROR(VLOOKUP(J653,注销!I:I,1,FALSE)),0,1)+IF(ISERROR(VLOOKUP(J653,注销!J:J,1,FALSE)),0,1))&gt;0,"注销","没有")</f>
        <v>没有</v>
      </c>
      <c r="T653" s="123" t="str">
        <f>IF((IF(ISERROR(VLOOKUP(J653,注销!I:I,1,FALSE)),0,1)+IF(ISERROR(VLOOKUP(J653,注销!J:J,1,FALSE)),0,1))&gt;0,"注销","没有")</f>
        <v>没有</v>
      </c>
      <c r="U653" s="10" t="str">
        <f>IF(IF(ISERROR(VLOOKUP(J653,J$1:J652,1,FALSE)),0,1)+IF(ISERROR(VLOOKUP(J653,K$1:K652,1,FALSE)),0,1),"已有","没有")</f>
        <v>没有</v>
      </c>
      <c r="W653" s="9"/>
      <c r="X653" s="9"/>
      <c r="Y653" s="9"/>
    </row>
    <row r="654" spans="1:25" s="7" customFormat="1">
      <c r="A654" s="126">
        <v>651</v>
      </c>
      <c r="B654" s="126" t="s">
        <v>178</v>
      </c>
      <c r="C654" s="56" t="s">
        <v>1349</v>
      </c>
      <c r="D654" s="49" t="s">
        <v>173</v>
      </c>
      <c r="E654" s="126">
        <v>14</v>
      </c>
      <c r="F654" s="76">
        <v>41974</v>
      </c>
      <c r="G654" s="22" t="s">
        <v>860</v>
      </c>
      <c r="H654" s="68"/>
      <c r="I654" s="126"/>
      <c r="J654" s="137" t="str">
        <f t="shared" si="66"/>
        <v>东航北京首都-赤峰</v>
      </c>
      <c r="K654" s="124" t="str">
        <f t="shared" si="67"/>
        <v>东航赤峰-北京首都</v>
      </c>
      <c r="L654" s="167" t="str">
        <f t="shared" si="68"/>
        <v>北京首都</v>
      </c>
      <c r="M654" s="167" t="str">
        <f t="shared" si="69"/>
        <v>赤峰</v>
      </c>
      <c r="N654" s="167" t="str">
        <f t="shared" si="70"/>
        <v/>
      </c>
      <c r="O654" s="167" t="str">
        <f t="shared" si="71"/>
        <v/>
      </c>
      <c r="P654" s="167" t="str">
        <f>IF(ISERROR(OR(IFERROR(VLOOKUP(B654,受限情况!$G$3:$G$30,1,FALSE),0),IFERROR(VLOOKUP(L654,受限情况!$A$3:$A$28,1,FALSE),0),IFERROR(VLOOKUP(M654,受限情况!$A$3:$A$28,1,FALSE),0),IFERROR(VLOOKUP(N654,受限情况!$A$3:$A$28,1,FALSE),0),IFERROR(VLOOKUP(O654,受限情况!$A$3:$A$28,1,FALSE),0))),"受限","不限")</f>
        <v>受限</v>
      </c>
      <c r="Q654" s="122" t="str">
        <f>IFERROR(IF(AND(H654&gt;=VLOOKUP(B654,受限情况!$G$3:$I$28,2,FALSE),H654&lt;=VLOOKUP(B654,受限情况!$G$3:$I$28,3,FALSE))=TRUE,"错误","正确"),"正确")</f>
        <v>正确</v>
      </c>
      <c r="R654" s="124" t="str">
        <f>IF(OR(IFERROR(AND(H654&gt;=VLOOKUP(L654,受限情况!$A$3:$C$28,2,FALSE),H654&lt;=VLOOKUP(L654,受限情况!$A$3:$C$28,3,FALSE)),0),IFERROR(AND(H654&gt;=VLOOKUP(M654,受限情况!$A$3:$C$28,2,FALSE),H654&lt;=VLOOKUP(M654,受限情况!$A$3:$C$28,3,FALSE)),0),IFERROR(AND(H654&gt;=VLOOKUP(N654,受限情况!$A$3:$C$28,2,FALSE),H654&lt;=VLOOKUP(N654,受限情况!$A$3:$C$28,3,FALSE)),0),IFERROR(AND(H654&gt;=VLOOKUP(O654,受限情况!$A$3:$C$28,2,FALSE),H654&lt;=VLOOKUP(O654,受限情况!$A$3:$C$28,3,FALSE)),0))=TRUE,"错误","正确")</f>
        <v>正确</v>
      </c>
      <c r="S654" s="123" t="str">
        <f>IF((IF(ISERROR(VLOOKUP(J654,注销!I:I,1,FALSE)),0,1)+IF(ISERROR(VLOOKUP(J654,注销!J:J,1,FALSE)),0,1))&gt;0,"注销","没有")</f>
        <v>注销</v>
      </c>
      <c r="T654" s="123" t="str">
        <f>IF((IF(ISERROR(VLOOKUP(J654,注销!I:I,1,FALSE)),0,1)+IF(ISERROR(VLOOKUP(J654,注销!J:J,1,FALSE)),0,1))&gt;0,"注销","没有")</f>
        <v>注销</v>
      </c>
      <c r="U654" s="10" t="str">
        <f>IF(IF(ISERROR(VLOOKUP(J654,J$1:J653,1,FALSE)),0,1)+IF(ISERROR(VLOOKUP(J654,K$1:K653,1,FALSE)),0,1),"已有","没有")</f>
        <v>没有</v>
      </c>
      <c r="W654" s="9"/>
      <c r="X654" s="9"/>
      <c r="Y654" s="9"/>
    </row>
    <row r="655" spans="1:25" s="7" customFormat="1">
      <c r="A655" s="126">
        <v>652</v>
      </c>
      <c r="B655" s="18" t="s">
        <v>179</v>
      </c>
      <c r="C655" s="57" t="s">
        <v>180</v>
      </c>
      <c r="D655" s="43" t="s">
        <v>173</v>
      </c>
      <c r="E655" s="18">
        <v>14</v>
      </c>
      <c r="F655" s="69">
        <v>42024</v>
      </c>
      <c r="G655" s="16" t="s">
        <v>960</v>
      </c>
      <c r="H655" s="69">
        <v>42010</v>
      </c>
      <c r="I655" s="126"/>
      <c r="J655" s="137" t="str">
        <f t="shared" si="66"/>
        <v>国航天津-海口</v>
      </c>
      <c r="K655" s="124" t="str">
        <f t="shared" si="67"/>
        <v>国航海口-天津</v>
      </c>
      <c r="L655" s="167" t="str">
        <f t="shared" si="68"/>
        <v>天津</v>
      </c>
      <c r="M655" s="167" t="str">
        <f t="shared" si="69"/>
        <v>海口</v>
      </c>
      <c r="N655" s="167" t="str">
        <f t="shared" si="70"/>
        <v/>
      </c>
      <c r="O655" s="167" t="str">
        <f t="shared" si="71"/>
        <v/>
      </c>
      <c r="P655" s="167" t="str">
        <f>IF(ISERROR(OR(IFERROR(VLOOKUP(B655,受限情况!$G$3:$G$30,1,FALSE),0),IFERROR(VLOOKUP(L655,受限情况!$A$3:$A$28,1,FALSE),0),IFERROR(VLOOKUP(M655,受限情况!$A$3:$A$28,1,FALSE),0),IFERROR(VLOOKUP(N655,受限情况!$A$3:$A$28,1,FALSE),0),IFERROR(VLOOKUP(O655,受限情况!$A$3:$A$28,1,FALSE),0))),"受限","不限")</f>
        <v>不限</v>
      </c>
      <c r="Q655" s="122" t="str">
        <f>IFERROR(IF(AND(H655&gt;=VLOOKUP(B655,受限情况!$G$3:$I$28,2,FALSE),H655&lt;=VLOOKUP(B655,受限情况!$G$3:$I$28,3,FALSE))=TRUE,"错误","正确"),"正确")</f>
        <v>正确</v>
      </c>
      <c r="R655" s="124" t="str">
        <f>IF(OR(IFERROR(AND(H655&gt;=VLOOKUP(L655,受限情况!$A$3:$C$28,2,FALSE),H655&lt;=VLOOKUP(L655,受限情况!$A$3:$C$28,3,FALSE)),0),IFERROR(AND(H655&gt;=VLOOKUP(M655,受限情况!$A$3:$C$28,2,FALSE),H655&lt;=VLOOKUP(M655,受限情况!$A$3:$C$28,3,FALSE)),0),IFERROR(AND(H655&gt;=VLOOKUP(N655,受限情况!$A$3:$C$28,2,FALSE),H655&lt;=VLOOKUP(N655,受限情况!$A$3:$C$28,3,FALSE)),0),IFERROR(AND(H655&gt;=VLOOKUP(O655,受限情况!$A$3:$C$28,2,FALSE),H655&lt;=VLOOKUP(O655,受限情况!$A$3:$C$28,3,FALSE)),0))=TRUE,"错误","正确")</f>
        <v>正确</v>
      </c>
      <c r="S655" s="123" t="str">
        <f>IF((IF(ISERROR(VLOOKUP(J655,注销!I:I,1,FALSE)),0,1)+IF(ISERROR(VLOOKUP(J655,注销!J:J,1,FALSE)),0,1))&gt;0,"注销","没有")</f>
        <v>没有</v>
      </c>
      <c r="T655" s="123" t="str">
        <f>IF((IF(ISERROR(VLOOKUP(J655,注销!I:I,1,FALSE)),0,1)+IF(ISERROR(VLOOKUP(J655,注销!J:J,1,FALSE)),0,1))&gt;0,"注销","没有")</f>
        <v>没有</v>
      </c>
      <c r="U655" s="10" t="str">
        <f>IF(IF(ISERROR(VLOOKUP(J655,J$1:J654,1,FALSE)),0,1)+IF(ISERROR(VLOOKUP(J655,K$1:K654,1,FALSE)),0,1),"已有","没有")</f>
        <v>没有</v>
      </c>
      <c r="W655" s="9"/>
      <c r="X655" s="9"/>
      <c r="Y655" s="9"/>
    </row>
    <row r="656" spans="1:25" s="7" customFormat="1">
      <c r="A656" s="126">
        <v>653</v>
      </c>
      <c r="B656" s="23" t="s">
        <v>1327</v>
      </c>
      <c r="C656" s="56" t="s">
        <v>181</v>
      </c>
      <c r="D656" s="42" t="s">
        <v>182</v>
      </c>
      <c r="E656" s="126">
        <v>14</v>
      </c>
      <c r="F656" s="68">
        <v>42039</v>
      </c>
      <c r="G656" s="18" t="s">
        <v>210</v>
      </c>
      <c r="H656" s="68">
        <v>42037</v>
      </c>
      <c r="I656" s="126" t="s">
        <v>998</v>
      </c>
      <c r="J656" s="137" t="str">
        <f t="shared" si="66"/>
        <v>奥凯天津-成都</v>
      </c>
      <c r="K656" s="124" t="str">
        <f t="shared" si="67"/>
        <v>奥凯成都-天津</v>
      </c>
      <c r="L656" s="167" t="str">
        <f t="shared" si="68"/>
        <v>天津</v>
      </c>
      <c r="M656" s="167" t="str">
        <f t="shared" si="69"/>
        <v>成都</v>
      </c>
      <c r="N656" s="167" t="str">
        <f t="shared" si="70"/>
        <v/>
      </c>
      <c r="O656" s="167" t="str">
        <f t="shared" si="71"/>
        <v/>
      </c>
      <c r="P656" s="167" t="str">
        <f>IF(ISERROR(OR(IFERROR(VLOOKUP(B656,受限情况!$G$3:$G$30,1,FALSE),0),IFERROR(VLOOKUP(L656,受限情况!$A$3:$A$28,1,FALSE),0),IFERROR(VLOOKUP(M656,受限情况!$A$3:$A$28,1,FALSE),0),IFERROR(VLOOKUP(N656,受限情况!$A$3:$A$28,1,FALSE),0),IFERROR(VLOOKUP(O656,受限情况!$A$3:$A$28,1,FALSE),0))),"受限","不限")</f>
        <v>不限</v>
      </c>
      <c r="Q656" s="122" t="str">
        <f>IFERROR(IF(AND(H656&gt;=VLOOKUP(B656,受限情况!$G$3:$I$28,2,FALSE),H656&lt;=VLOOKUP(B656,受限情况!$G$3:$I$28,3,FALSE))=TRUE,"错误","正确"),"正确")</f>
        <v>正确</v>
      </c>
      <c r="R656" s="124" t="str">
        <f>IF(OR(IFERROR(AND(H656&gt;=VLOOKUP(L656,受限情况!$A$3:$C$28,2,FALSE),H656&lt;=VLOOKUP(L656,受限情况!$A$3:$C$28,3,FALSE)),0),IFERROR(AND(H656&gt;=VLOOKUP(M656,受限情况!$A$3:$C$28,2,FALSE),H656&lt;=VLOOKUP(M656,受限情况!$A$3:$C$28,3,FALSE)),0),IFERROR(AND(H656&gt;=VLOOKUP(N656,受限情况!$A$3:$C$28,2,FALSE),H656&lt;=VLOOKUP(N656,受限情况!$A$3:$C$28,3,FALSE)),0),IFERROR(AND(H656&gt;=VLOOKUP(O656,受限情况!$A$3:$C$28,2,FALSE),H656&lt;=VLOOKUP(O656,受限情况!$A$3:$C$28,3,FALSE)),0))=TRUE,"错误","正确")</f>
        <v>正确</v>
      </c>
      <c r="S656" s="123" t="str">
        <f>IF((IF(ISERROR(VLOOKUP(J656,注销!I:I,1,FALSE)),0,1)+IF(ISERROR(VLOOKUP(J656,注销!J:J,1,FALSE)),0,1))&gt;0,"注销","没有")</f>
        <v>没有</v>
      </c>
      <c r="T656" s="123" t="str">
        <f>IF((IF(ISERROR(VLOOKUP(J656,注销!I:I,1,FALSE)),0,1)+IF(ISERROR(VLOOKUP(J656,注销!J:J,1,FALSE)),0,1))&gt;0,"注销","没有")</f>
        <v>没有</v>
      </c>
      <c r="U656" s="10" t="str">
        <f>IF(IF(ISERROR(VLOOKUP(J656,J$1:J655,1,FALSE)),0,1)+IF(ISERROR(VLOOKUP(J656,K$1:K655,1,FALSE)),0,1),"已有","没有")</f>
        <v>已有</v>
      </c>
      <c r="W656" s="9"/>
      <c r="X656" s="9"/>
      <c r="Y656" s="9"/>
    </row>
    <row r="657" spans="1:25" s="7" customFormat="1">
      <c r="A657" s="126">
        <v>654</v>
      </c>
      <c r="B657" s="126" t="s">
        <v>1327</v>
      </c>
      <c r="C657" s="56" t="s">
        <v>183</v>
      </c>
      <c r="D657" s="42" t="s">
        <v>182</v>
      </c>
      <c r="E657" s="126">
        <v>14</v>
      </c>
      <c r="F657" s="68">
        <v>42039</v>
      </c>
      <c r="G657" s="18" t="s">
        <v>1158</v>
      </c>
      <c r="H657" s="68">
        <v>42037</v>
      </c>
      <c r="I657" s="126" t="s">
        <v>998</v>
      </c>
      <c r="J657" s="137" t="str">
        <f t="shared" si="66"/>
        <v>奥凯天津-连云港-海口</v>
      </c>
      <c r="K657" s="124" t="str">
        <f t="shared" si="67"/>
        <v>奥凯海口-连云港-天津</v>
      </c>
      <c r="L657" s="167" t="str">
        <f t="shared" si="68"/>
        <v>天津</v>
      </c>
      <c r="M657" s="167" t="str">
        <f t="shared" si="69"/>
        <v>连云港</v>
      </c>
      <c r="N657" s="167" t="str">
        <f t="shared" si="70"/>
        <v>海口</v>
      </c>
      <c r="O657" s="167" t="str">
        <f t="shared" si="71"/>
        <v/>
      </c>
      <c r="P657" s="167" t="str">
        <f>IF(ISERROR(OR(IFERROR(VLOOKUP(B657,受限情况!$G$3:$G$30,1,FALSE),0),IFERROR(VLOOKUP(L657,受限情况!$A$3:$A$28,1,FALSE),0),IFERROR(VLOOKUP(M657,受限情况!$A$3:$A$28,1,FALSE),0),IFERROR(VLOOKUP(N657,受限情况!$A$3:$A$28,1,FALSE),0),IFERROR(VLOOKUP(O657,受限情况!$A$3:$A$28,1,FALSE),0))),"受限","不限")</f>
        <v>不限</v>
      </c>
      <c r="Q657" s="122" t="str">
        <f>IFERROR(IF(AND(H657&gt;=VLOOKUP(B657,受限情况!$G$3:$I$28,2,FALSE),H657&lt;=VLOOKUP(B657,受限情况!$G$3:$I$28,3,FALSE))=TRUE,"错误","正确"),"正确")</f>
        <v>正确</v>
      </c>
      <c r="R657" s="124" t="str">
        <f>IF(OR(IFERROR(AND(H657&gt;=VLOOKUP(L657,受限情况!$A$3:$C$28,2,FALSE),H657&lt;=VLOOKUP(L657,受限情况!$A$3:$C$28,3,FALSE)),0),IFERROR(AND(H657&gt;=VLOOKUP(M657,受限情况!$A$3:$C$28,2,FALSE),H657&lt;=VLOOKUP(M657,受限情况!$A$3:$C$28,3,FALSE)),0),IFERROR(AND(H657&gt;=VLOOKUP(N657,受限情况!$A$3:$C$28,2,FALSE),H657&lt;=VLOOKUP(N657,受限情况!$A$3:$C$28,3,FALSE)),0),IFERROR(AND(H657&gt;=VLOOKUP(O657,受限情况!$A$3:$C$28,2,FALSE),H657&lt;=VLOOKUP(O657,受限情况!$A$3:$C$28,3,FALSE)),0))=TRUE,"错误","正确")</f>
        <v>正确</v>
      </c>
      <c r="S657" s="123" t="str">
        <f>IF((IF(ISERROR(VLOOKUP(J657,注销!I:I,1,FALSE)),0,1)+IF(ISERROR(VLOOKUP(J657,注销!J:J,1,FALSE)),0,1))&gt;0,"注销","没有")</f>
        <v>没有</v>
      </c>
      <c r="T657" s="123" t="str">
        <f>IF((IF(ISERROR(VLOOKUP(J657,注销!I:I,1,FALSE)),0,1)+IF(ISERROR(VLOOKUP(J657,注销!J:J,1,FALSE)),0,1))&gt;0,"注销","没有")</f>
        <v>没有</v>
      </c>
      <c r="U657" s="10" t="str">
        <f>IF(IF(ISERROR(VLOOKUP(J657,J$1:J656,1,FALSE)),0,1)+IF(ISERROR(VLOOKUP(J657,K$1:K656,1,FALSE)),0,1),"已有","没有")</f>
        <v>已有</v>
      </c>
      <c r="W657" s="9"/>
      <c r="X657" s="9"/>
      <c r="Y657" s="9"/>
    </row>
    <row r="658" spans="1:25" s="7" customFormat="1">
      <c r="A658" s="126">
        <v>655</v>
      </c>
      <c r="B658" s="126" t="s">
        <v>1327</v>
      </c>
      <c r="C658" s="56" t="s">
        <v>540</v>
      </c>
      <c r="D658" s="42" t="s">
        <v>182</v>
      </c>
      <c r="E658" s="126">
        <v>8</v>
      </c>
      <c r="F658" s="68">
        <v>42039</v>
      </c>
      <c r="G658" s="18" t="s">
        <v>1158</v>
      </c>
      <c r="H658" s="68">
        <v>42037</v>
      </c>
      <c r="I658" s="126" t="s">
        <v>998</v>
      </c>
      <c r="J658" s="137" t="str">
        <f t="shared" si="66"/>
        <v>奥凯天津-西宁</v>
      </c>
      <c r="K658" s="124" t="str">
        <f t="shared" si="67"/>
        <v>奥凯西宁-天津</v>
      </c>
      <c r="L658" s="167" t="str">
        <f t="shared" si="68"/>
        <v>天津</v>
      </c>
      <c r="M658" s="167" t="str">
        <f t="shared" si="69"/>
        <v>西宁</v>
      </c>
      <c r="N658" s="167" t="str">
        <f t="shared" si="70"/>
        <v/>
      </c>
      <c r="O658" s="167" t="str">
        <f t="shared" si="71"/>
        <v/>
      </c>
      <c r="P658" s="167" t="str">
        <f>IF(ISERROR(OR(IFERROR(VLOOKUP(B658,受限情况!$G$3:$G$30,1,FALSE),0),IFERROR(VLOOKUP(L658,受限情况!$A$3:$A$28,1,FALSE),0),IFERROR(VLOOKUP(M658,受限情况!$A$3:$A$28,1,FALSE),0),IFERROR(VLOOKUP(N658,受限情况!$A$3:$A$28,1,FALSE),0),IFERROR(VLOOKUP(O658,受限情况!$A$3:$A$28,1,FALSE),0))),"受限","不限")</f>
        <v>不限</v>
      </c>
      <c r="Q658" s="122" t="str">
        <f>IFERROR(IF(AND(H658&gt;=VLOOKUP(B658,受限情况!$G$3:$I$28,2,FALSE),H658&lt;=VLOOKUP(B658,受限情况!$G$3:$I$28,3,FALSE))=TRUE,"错误","正确"),"正确")</f>
        <v>正确</v>
      </c>
      <c r="R658" s="124" t="str">
        <f>IF(OR(IFERROR(AND(H658&gt;=VLOOKUP(L658,受限情况!$A$3:$C$28,2,FALSE),H658&lt;=VLOOKUP(L658,受限情况!$A$3:$C$28,3,FALSE)),0),IFERROR(AND(H658&gt;=VLOOKUP(M658,受限情况!$A$3:$C$28,2,FALSE),H658&lt;=VLOOKUP(M658,受限情况!$A$3:$C$28,3,FALSE)),0),IFERROR(AND(H658&gt;=VLOOKUP(N658,受限情况!$A$3:$C$28,2,FALSE),H658&lt;=VLOOKUP(N658,受限情况!$A$3:$C$28,3,FALSE)),0),IFERROR(AND(H658&gt;=VLOOKUP(O658,受限情况!$A$3:$C$28,2,FALSE),H658&lt;=VLOOKUP(O658,受限情况!$A$3:$C$28,3,FALSE)),0))=TRUE,"错误","正确")</f>
        <v>正确</v>
      </c>
      <c r="S658" s="123" t="str">
        <f>IF((IF(ISERROR(VLOOKUP(J658,注销!I:I,1,FALSE)),0,1)+IF(ISERROR(VLOOKUP(J658,注销!J:J,1,FALSE)),0,1))&gt;0,"注销","没有")</f>
        <v>没有</v>
      </c>
      <c r="T658" s="123" t="str">
        <f>IF((IF(ISERROR(VLOOKUP(J658,注销!I:I,1,FALSE)),0,1)+IF(ISERROR(VLOOKUP(J658,注销!J:J,1,FALSE)),0,1))&gt;0,"注销","没有")</f>
        <v>没有</v>
      </c>
      <c r="U658" s="10" t="str">
        <f>IF(IF(ISERROR(VLOOKUP(J658,J$1:J657,1,FALSE)),0,1)+IF(ISERROR(VLOOKUP(J658,K$1:K657,1,FALSE)),0,1),"已有","没有")</f>
        <v>已有</v>
      </c>
      <c r="W658" s="9"/>
      <c r="X658" s="9"/>
      <c r="Y658" s="9"/>
    </row>
    <row r="659" spans="1:25" s="7" customFormat="1">
      <c r="A659" s="126">
        <v>656</v>
      </c>
      <c r="B659" s="126" t="s">
        <v>1327</v>
      </c>
      <c r="C659" s="56" t="s">
        <v>184</v>
      </c>
      <c r="D659" s="42" t="s">
        <v>182</v>
      </c>
      <c r="E659" s="126">
        <v>14</v>
      </c>
      <c r="F659" s="68">
        <v>42039</v>
      </c>
      <c r="G659" s="18" t="s">
        <v>1158</v>
      </c>
      <c r="H659" s="68">
        <v>42037</v>
      </c>
      <c r="I659" s="126" t="s">
        <v>998</v>
      </c>
      <c r="J659" s="137" t="str">
        <f t="shared" si="66"/>
        <v>奥凯天津-西安-南宁</v>
      </c>
      <c r="K659" s="124" t="str">
        <f t="shared" si="67"/>
        <v>奥凯南宁-西安-天津</v>
      </c>
      <c r="L659" s="167" t="str">
        <f t="shared" si="68"/>
        <v>天津</v>
      </c>
      <c r="M659" s="167" t="str">
        <f t="shared" si="69"/>
        <v>西安</v>
      </c>
      <c r="N659" s="167" t="str">
        <f t="shared" si="70"/>
        <v>南宁</v>
      </c>
      <c r="O659" s="167" t="str">
        <f t="shared" si="71"/>
        <v/>
      </c>
      <c r="P659" s="167" t="str">
        <f>IF(ISERROR(OR(IFERROR(VLOOKUP(B659,受限情况!$G$3:$G$30,1,FALSE),0),IFERROR(VLOOKUP(L659,受限情况!$A$3:$A$28,1,FALSE),0),IFERROR(VLOOKUP(M659,受限情况!$A$3:$A$28,1,FALSE),0),IFERROR(VLOOKUP(N659,受限情况!$A$3:$A$28,1,FALSE),0),IFERROR(VLOOKUP(O659,受限情况!$A$3:$A$28,1,FALSE),0))),"受限","不限")</f>
        <v>不限</v>
      </c>
      <c r="Q659" s="122" t="str">
        <f>IFERROR(IF(AND(H659&gt;=VLOOKUP(B659,受限情况!$G$3:$I$28,2,FALSE),H659&lt;=VLOOKUP(B659,受限情况!$G$3:$I$28,3,FALSE))=TRUE,"错误","正确"),"正确")</f>
        <v>正确</v>
      </c>
      <c r="R659" s="124" t="str">
        <f>IF(OR(IFERROR(AND(H659&gt;=VLOOKUP(L659,受限情况!$A$3:$C$28,2,FALSE),H659&lt;=VLOOKUP(L659,受限情况!$A$3:$C$28,3,FALSE)),0),IFERROR(AND(H659&gt;=VLOOKUP(M659,受限情况!$A$3:$C$28,2,FALSE),H659&lt;=VLOOKUP(M659,受限情况!$A$3:$C$28,3,FALSE)),0),IFERROR(AND(H659&gt;=VLOOKUP(N659,受限情况!$A$3:$C$28,2,FALSE),H659&lt;=VLOOKUP(N659,受限情况!$A$3:$C$28,3,FALSE)),0),IFERROR(AND(H659&gt;=VLOOKUP(O659,受限情况!$A$3:$C$28,2,FALSE),H659&lt;=VLOOKUP(O659,受限情况!$A$3:$C$28,3,FALSE)),0))=TRUE,"错误","正确")</f>
        <v>正确</v>
      </c>
      <c r="S659" s="123" t="str">
        <f>IF((IF(ISERROR(VLOOKUP(J659,注销!I:I,1,FALSE)),0,1)+IF(ISERROR(VLOOKUP(J659,注销!J:J,1,FALSE)),0,1))&gt;0,"注销","没有")</f>
        <v>没有</v>
      </c>
      <c r="T659" s="123" t="str">
        <f>IF((IF(ISERROR(VLOOKUP(J659,注销!I:I,1,FALSE)),0,1)+IF(ISERROR(VLOOKUP(J659,注销!J:J,1,FALSE)),0,1))&gt;0,"注销","没有")</f>
        <v>没有</v>
      </c>
      <c r="U659" s="10" t="str">
        <f>IF(IF(ISERROR(VLOOKUP(J659,J$1:J658,1,FALSE)),0,1)+IF(ISERROR(VLOOKUP(J659,K$1:K658,1,FALSE)),0,1),"已有","没有")</f>
        <v>已有</v>
      </c>
      <c r="W659" s="9"/>
      <c r="X659" s="9"/>
      <c r="Y659" s="9"/>
    </row>
    <row r="660" spans="1:25" s="7" customFormat="1">
      <c r="A660" s="126">
        <v>657</v>
      </c>
      <c r="B660" s="126" t="s">
        <v>1327</v>
      </c>
      <c r="C660" s="56" t="s">
        <v>529</v>
      </c>
      <c r="D660" s="42" t="s">
        <v>182</v>
      </c>
      <c r="E660" s="126">
        <v>8</v>
      </c>
      <c r="F660" s="68">
        <v>42039</v>
      </c>
      <c r="G660" s="18" t="s">
        <v>1158</v>
      </c>
      <c r="H660" s="68">
        <v>42037</v>
      </c>
      <c r="I660" s="126" t="s">
        <v>998</v>
      </c>
      <c r="J660" s="137" t="str">
        <f t="shared" si="66"/>
        <v>奥凯天津-长沙-昆明</v>
      </c>
      <c r="K660" s="124" t="str">
        <f t="shared" si="67"/>
        <v>奥凯昆明-长沙-天津</v>
      </c>
      <c r="L660" s="167" t="str">
        <f t="shared" si="68"/>
        <v>天津</v>
      </c>
      <c r="M660" s="167" t="str">
        <f t="shared" si="69"/>
        <v>长沙</v>
      </c>
      <c r="N660" s="167" t="str">
        <f t="shared" si="70"/>
        <v>昆明</v>
      </c>
      <c r="O660" s="167" t="str">
        <f t="shared" si="71"/>
        <v/>
      </c>
      <c r="P660" s="167" t="str">
        <f>IF(ISERROR(OR(IFERROR(VLOOKUP(B660,受限情况!$G$3:$G$30,1,FALSE),0),IFERROR(VLOOKUP(L660,受限情况!$A$3:$A$28,1,FALSE),0),IFERROR(VLOOKUP(M660,受限情况!$A$3:$A$28,1,FALSE),0),IFERROR(VLOOKUP(N660,受限情况!$A$3:$A$28,1,FALSE),0),IFERROR(VLOOKUP(O660,受限情况!$A$3:$A$28,1,FALSE),0))),"受限","不限")</f>
        <v>不限</v>
      </c>
      <c r="Q660" s="122" t="str">
        <f>IFERROR(IF(AND(H660&gt;=VLOOKUP(B660,受限情况!$G$3:$I$28,2,FALSE),H660&lt;=VLOOKUP(B660,受限情况!$G$3:$I$28,3,FALSE))=TRUE,"错误","正确"),"正确")</f>
        <v>正确</v>
      </c>
      <c r="R660" s="124" t="str">
        <f>IF(OR(IFERROR(AND(H660&gt;=VLOOKUP(L660,受限情况!$A$3:$C$28,2,FALSE),H660&lt;=VLOOKUP(L660,受限情况!$A$3:$C$28,3,FALSE)),0),IFERROR(AND(H660&gt;=VLOOKUP(M660,受限情况!$A$3:$C$28,2,FALSE),H660&lt;=VLOOKUP(M660,受限情况!$A$3:$C$28,3,FALSE)),0),IFERROR(AND(H660&gt;=VLOOKUP(N660,受限情况!$A$3:$C$28,2,FALSE),H660&lt;=VLOOKUP(N660,受限情况!$A$3:$C$28,3,FALSE)),0),IFERROR(AND(H660&gt;=VLOOKUP(O660,受限情况!$A$3:$C$28,2,FALSE),H660&lt;=VLOOKUP(O660,受限情况!$A$3:$C$28,3,FALSE)),0))=TRUE,"错误","正确")</f>
        <v>正确</v>
      </c>
      <c r="S660" s="123" t="str">
        <f>IF((IF(ISERROR(VLOOKUP(J660,注销!I:I,1,FALSE)),0,1)+IF(ISERROR(VLOOKUP(J660,注销!J:J,1,FALSE)),0,1))&gt;0,"注销","没有")</f>
        <v>没有</v>
      </c>
      <c r="T660" s="123" t="str">
        <f>IF((IF(ISERROR(VLOOKUP(J660,注销!I:I,1,FALSE)),0,1)+IF(ISERROR(VLOOKUP(J660,注销!J:J,1,FALSE)),0,1))&gt;0,"注销","没有")</f>
        <v>没有</v>
      </c>
      <c r="U660" s="10" t="str">
        <f>IF(IF(ISERROR(VLOOKUP(J660,J$1:J659,1,FALSE)),0,1)+IF(ISERROR(VLOOKUP(J660,K$1:K659,1,FALSE)),0,1),"已有","没有")</f>
        <v>已有</v>
      </c>
      <c r="W660" s="9"/>
      <c r="X660" s="9"/>
      <c r="Y660" s="9"/>
    </row>
    <row r="661" spans="1:25" s="7" customFormat="1">
      <c r="A661" s="126">
        <v>658</v>
      </c>
      <c r="B661" s="126" t="s">
        <v>1327</v>
      </c>
      <c r="C661" s="56" t="s">
        <v>185</v>
      </c>
      <c r="D661" s="42" t="s">
        <v>182</v>
      </c>
      <c r="E661" s="126">
        <v>6</v>
      </c>
      <c r="F661" s="68">
        <v>42039</v>
      </c>
      <c r="G661" s="18" t="s">
        <v>1158</v>
      </c>
      <c r="H661" s="68">
        <v>42037</v>
      </c>
      <c r="I661" s="126" t="s">
        <v>998</v>
      </c>
      <c r="J661" s="137" t="str">
        <f t="shared" si="66"/>
        <v>奥凯天津-榆林-昆明</v>
      </c>
      <c r="K661" s="124" t="str">
        <f t="shared" si="67"/>
        <v>奥凯昆明-榆林-天津</v>
      </c>
      <c r="L661" s="167" t="str">
        <f t="shared" si="68"/>
        <v>天津</v>
      </c>
      <c r="M661" s="167" t="str">
        <f t="shared" si="69"/>
        <v>榆林</v>
      </c>
      <c r="N661" s="167" t="str">
        <f t="shared" si="70"/>
        <v>昆明</v>
      </c>
      <c r="O661" s="167" t="str">
        <f t="shared" si="71"/>
        <v/>
      </c>
      <c r="P661" s="167" t="str">
        <f>IF(ISERROR(OR(IFERROR(VLOOKUP(B661,受限情况!$G$3:$G$30,1,FALSE),0),IFERROR(VLOOKUP(L661,受限情况!$A$3:$A$28,1,FALSE),0),IFERROR(VLOOKUP(M661,受限情况!$A$3:$A$28,1,FALSE),0),IFERROR(VLOOKUP(N661,受限情况!$A$3:$A$28,1,FALSE),0),IFERROR(VLOOKUP(O661,受限情况!$A$3:$A$28,1,FALSE),0))),"受限","不限")</f>
        <v>不限</v>
      </c>
      <c r="Q661" s="122" t="str">
        <f>IFERROR(IF(AND(H661&gt;=VLOOKUP(B661,受限情况!$G$3:$I$28,2,FALSE),H661&lt;=VLOOKUP(B661,受限情况!$G$3:$I$28,3,FALSE))=TRUE,"错误","正确"),"正确")</f>
        <v>正确</v>
      </c>
      <c r="R661" s="124" t="str">
        <f>IF(OR(IFERROR(AND(H661&gt;=VLOOKUP(L661,受限情况!$A$3:$C$28,2,FALSE),H661&lt;=VLOOKUP(L661,受限情况!$A$3:$C$28,3,FALSE)),0),IFERROR(AND(H661&gt;=VLOOKUP(M661,受限情况!$A$3:$C$28,2,FALSE),H661&lt;=VLOOKUP(M661,受限情况!$A$3:$C$28,3,FALSE)),0),IFERROR(AND(H661&gt;=VLOOKUP(N661,受限情况!$A$3:$C$28,2,FALSE),H661&lt;=VLOOKUP(N661,受限情况!$A$3:$C$28,3,FALSE)),0),IFERROR(AND(H661&gt;=VLOOKUP(O661,受限情况!$A$3:$C$28,2,FALSE),H661&lt;=VLOOKUP(O661,受限情况!$A$3:$C$28,3,FALSE)),0))=TRUE,"错误","正确")</f>
        <v>正确</v>
      </c>
      <c r="S661" s="123" t="str">
        <f>IF((IF(ISERROR(VLOOKUP(J661,注销!I:I,1,FALSE)),0,1)+IF(ISERROR(VLOOKUP(J661,注销!J:J,1,FALSE)),0,1))&gt;0,"注销","没有")</f>
        <v>没有</v>
      </c>
      <c r="T661" s="123" t="str">
        <f>IF((IF(ISERROR(VLOOKUP(J661,注销!I:I,1,FALSE)),0,1)+IF(ISERROR(VLOOKUP(J661,注销!J:J,1,FALSE)),0,1))&gt;0,"注销","没有")</f>
        <v>没有</v>
      </c>
      <c r="U661" s="10" t="str">
        <f>IF(IF(ISERROR(VLOOKUP(J661,J$1:J660,1,FALSE)),0,1)+IF(ISERROR(VLOOKUP(J661,K$1:K660,1,FALSE)),0,1),"已有","没有")</f>
        <v>已有</v>
      </c>
      <c r="W661" s="9"/>
      <c r="X661" s="9"/>
      <c r="Y661" s="9"/>
    </row>
    <row r="662" spans="1:25" s="7" customFormat="1">
      <c r="A662" s="126">
        <v>659</v>
      </c>
      <c r="B662" s="126" t="s">
        <v>1327</v>
      </c>
      <c r="C662" s="56" t="s">
        <v>186</v>
      </c>
      <c r="D662" s="42" t="s">
        <v>182</v>
      </c>
      <c r="E662" s="126">
        <v>14</v>
      </c>
      <c r="F662" s="68">
        <v>42039</v>
      </c>
      <c r="G662" s="18" t="s">
        <v>1158</v>
      </c>
      <c r="H662" s="68">
        <v>42037</v>
      </c>
      <c r="I662" s="126" t="s">
        <v>998</v>
      </c>
      <c r="J662" s="137" t="str">
        <f t="shared" si="66"/>
        <v>奥凯天津-深圳</v>
      </c>
      <c r="K662" s="124" t="str">
        <f t="shared" si="67"/>
        <v>奥凯深圳-天津</v>
      </c>
      <c r="L662" s="167" t="str">
        <f t="shared" si="68"/>
        <v>天津</v>
      </c>
      <c r="M662" s="167" t="str">
        <f t="shared" si="69"/>
        <v>深圳</v>
      </c>
      <c r="N662" s="167" t="str">
        <f t="shared" si="70"/>
        <v/>
      </c>
      <c r="O662" s="167" t="str">
        <f t="shared" si="71"/>
        <v/>
      </c>
      <c r="P662" s="167" t="str">
        <f>IF(ISERROR(OR(IFERROR(VLOOKUP(B662,受限情况!$G$3:$G$30,1,FALSE),0),IFERROR(VLOOKUP(L662,受限情况!$A$3:$A$28,1,FALSE),0),IFERROR(VLOOKUP(M662,受限情况!$A$3:$A$28,1,FALSE),0),IFERROR(VLOOKUP(N662,受限情况!$A$3:$A$28,1,FALSE),0),IFERROR(VLOOKUP(O662,受限情况!$A$3:$A$28,1,FALSE),0))),"受限","不限")</f>
        <v>不限</v>
      </c>
      <c r="Q662" s="122" t="str">
        <f>IFERROR(IF(AND(H662&gt;=VLOOKUP(B662,受限情况!$G$3:$I$28,2,FALSE),H662&lt;=VLOOKUP(B662,受限情况!$G$3:$I$28,3,FALSE))=TRUE,"错误","正确"),"正确")</f>
        <v>正确</v>
      </c>
      <c r="R662" s="124" t="str">
        <f>IF(OR(IFERROR(AND(H662&gt;=VLOOKUP(L662,受限情况!$A$3:$C$28,2,FALSE),H662&lt;=VLOOKUP(L662,受限情况!$A$3:$C$28,3,FALSE)),0),IFERROR(AND(H662&gt;=VLOOKUP(M662,受限情况!$A$3:$C$28,2,FALSE),H662&lt;=VLOOKUP(M662,受限情况!$A$3:$C$28,3,FALSE)),0),IFERROR(AND(H662&gt;=VLOOKUP(N662,受限情况!$A$3:$C$28,2,FALSE),H662&lt;=VLOOKUP(N662,受限情况!$A$3:$C$28,3,FALSE)),0),IFERROR(AND(H662&gt;=VLOOKUP(O662,受限情况!$A$3:$C$28,2,FALSE),H662&lt;=VLOOKUP(O662,受限情况!$A$3:$C$28,3,FALSE)),0))=TRUE,"错误","正确")</f>
        <v>正确</v>
      </c>
      <c r="S662" s="123" t="str">
        <f>IF((IF(ISERROR(VLOOKUP(J662,注销!I:I,1,FALSE)),0,1)+IF(ISERROR(VLOOKUP(J662,注销!J:J,1,FALSE)),0,1))&gt;0,"注销","没有")</f>
        <v>没有</v>
      </c>
      <c r="T662" s="123" t="str">
        <f>IF((IF(ISERROR(VLOOKUP(J662,注销!I:I,1,FALSE)),0,1)+IF(ISERROR(VLOOKUP(J662,注销!J:J,1,FALSE)),0,1))&gt;0,"注销","没有")</f>
        <v>没有</v>
      </c>
      <c r="U662" s="10" t="str">
        <f>IF(IF(ISERROR(VLOOKUP(J662,J$1:J661,1,FALSE)),0,1)+IF(ISERROR(VLOOKUP(J662,K$1:K661,1,FALSE)),0,1),"已有","没有")</f>
        <v>已有</v>
      </c>
      <c r="W662" s="9"/>
      <c r="X662" s="9"/>
      <c r="Y662" s="9"/>
    </row>
    <row r="663" spans="1:25" s="7" customFormat="1">
      <c r="A663" s="126">
        <v>660</v>
      </c>
      <c r="B663" s="126" t="s">
        <v>1327</v>
      </c>
      <c r="C663" s="56" t="s">
        <v>187</v>
      </c>
      <c r="D663" s="42" t="s">
        <v>182</v>
      </c>
      <c r="E663" s="126">
        <v>6</v>
      </c>
      <c r="F663" s="68">
        <v>42039</v>
      </c>
      <c r="G663" s="18" t="s">
        <v>1158</v>
      </c>
      <c r="H663" s="68">
        <v>42037</v>
      </c>
      <c r="I663" s="126" t="s">
        <v>998</v>
      </c>
      <c r="J663" s="137" t="str">
        <f t="shared" si="66"/>
        <v>奥凯天津-深圳-海口</v>
      </c>
      <c r="K663" s="124" t="str">
        <f t="shared" si="67"/>
        <v>奥凯海口-深圳-天津</v>
      </c>
      <c r="L663" s="167" t="str">
        <f t="shared" si="68"/>
        <v>天津</v>
      </c>
      <c r="M663" s="167" t="str">
        <f t="shared" si="69"/>
        <v>深圳</v>
      </c>
      <c r="N663" s="167" t="str">
        <f t="shared" si="70"/>
        <v>海口</v>
      </c>
      <c r="O663" s="167" t="str">
        <f t="shared" si="71"/>
        <v/>
      </c>
      <c r="P663" s="167" t="str">
        <f>IF(ISERROR(OR(IFERROR(VLOOKUP(B663,受限情况!$G$3:$G$30,1,FALSE),0),IFERROR(VLOOKUP(L663,受限情况!$A$3:$A$28,1,FALSE),0),IFERROR(VLOOKUP(M663,受限情况!$A$3:$A$28,1,FALSE),0),IFERROR(VLOOKUP(N663,受限情况!$A$3:$A$28,1,FALSE),0),IFERROR(VLOOKUP(O663,受限情况!$A$3:$A$28,1,FALSE),0))),"受限","不限")</f>
        <v>不限</v>
      </c>
      <c r="Q663" s="122" t="str">
        <f>IFERROR(IF(AND(H663&gt;=VLOOKUP(B663,受限情况!$G$3:$I$28,2,FALSE),H663&lt;=VLOOKUP(B663,受限情况!$G$3:$I$28,3,FALSE))=TRUE,"错误","正确"),"正确")</f>
        <v>正确</v>
      </c>
      <c r="R663" s="124" t="str">
        <f>IF(OR(IFERROR(AND(H663&gt;=VLOOKUP(L663,受限情况!$A$3:$C$28,2,FALSE),H663&lt;=VLOOKUP(L663,受限情况!$A$3:$C$28,3,FALSE)),0),IFERROR(AND(H663&gt;=VLOOKUP(M663,受限情况!$A$3:$C$28,2,FALSE),H663&lt;=VLOOKUP(M663,受限情况!$A$3:$C$28,3,FALSE)),0),IFERROR(AND(H663&gt;=VLOOKUP(N663,受限情况!$A$3:$C$28,2,FALSE),H663&lt;=VLOOKUP(N663,受限情况!$A$3:$C$28,3,FALSE)),0),IFERROR(AND(H663&gt;=VLOOKUP(O663,受限情况!$A$3:$C$28,2,FALSE),H663&lt;=VLOOKUP(O663,受限情况!$A$3:$C$28,3,FALSE)),0))=TRUE,"错误","正确")</f>
        <v>正确</v>
      </c>
      <c r="S663" s="123" t="str">
        <f>IF((IF(ISERROR(VLOOKUP(J663,注销!I:I,1,FALSE)),0,1)+IF(ISERROR(VLOOKUP(J663,注销!J:J,1,FALSE)),0,1))&gt;0,"注销","没有")</f>
        <v>没有</v>
      </c>
      <c r="T663" s="123" t="str">
        <f>IF((IF(ISERROR(VLOOKUP(J663,注销!I:I,1,FALSE)),0,1)+IF(ISERROR(VLOOKUP(J663,注销!J:J,1,FALSE)),0,1))&gt;0,"注销","没有")</f>
        <v>没有</v>
      </c>
      <c r="U663" s="10" t="str">
        <f>IF(IF(ISERROR(VLOOKUP(J663,J$1:J662,1,FALSE)),0,1)+IF(ISERROR(VLOOKUP(J663,K$1:K662,1,FALSE)),0,1),"已有","没有")</f>
        <v>已有</v>
      </c>
      <c r="W663" s="9"/>
      <c r="X663" s="9"/>
      <c r="Y663" s="9"/>
    </row>
    <row r="664" spans="1:25" s="7" customFormat="1">
      <c r="A664" s="126">
        <v>661</v>
      </c>
      <c r="B664" s="126" t="s">
        <v>1327</v>
      </c>
      <c r="C664" s="56" t="s">
        <v>188</v>
      </c>
      <c r="D664" s="42" t="s">
        <v>182</v>
      </c>
      <c r="E664" s="126">
        <v>8</v>
      </c>
      <c r="F664" s="68">
        <v>42039</v>
      </c>
      <c r="G664" s="18" t="s">
        <v>1158</v>
      </c>
      <c r="H664" s="68">
        <v>42037</v>
      </c>
      <c r="I664" s="126" t="s">
        <v>998</v>
      </c>
      <c r="J664" s="137" t="str">
        <f t="shared" si="66"/>
        <v>奥凯天津-深圳-百色</v>
      </c>
      <c r="K664" s="124" t="str">
        <f t="shared" si="67"/>
        <v>奥凯百色-深圳-天津</v>
      </c>
      <c r="L664" s="167" t="str">
        <f t="shared" si="68"/>
        <v>天津</v>
      </c>
      <c r="M664" s="167" t="str">
        <f t="shared" si="69"/>
        <v>深圳</v>
      </c>
      <c r="N664" s="167" t="str">
        <f t="shared" si="70"/>
        <v>百色</v>
      </c>
      <c r="O664" s="167" t="str">
        <f t="shared" si="71"/>
        <v/>
      </c>
      <c r="P664" s="167" t="str">
        <f>IF(ISERROR(OR(IFERROR(VLOOKUP(B664,受限情况!$G$3:$G$30,1,FALSE),0),IFERROR(VLOOKUP(L664,受限情况!$A$3:$A$28,1,FALSE),0),IFERROR(VLOOKUP(M664,受限情况!$A$3:$A$28,1,FALSE),0),IFERROR(VLOOKUP(N664,受限情况!$A$3:$A$28,1,FALSE),0),IFERROR(VLOOKUP(O664,受限情况!$A$3:$A$28,1,FALSE),0))),"受限","不限")</f>
        <v>不限</v>
      </c>
      <c r="Q664" s="122" t="str">
        <f>IFERROR(IF(AND(H664&gt;=VLOOKUP(B664,受限情况!$G$3:$I$28,2,FALSE),H664&lt;=VLOOKUP(B664,受限情况!$G$3:$I$28,3,FALSE))=TRUE,"错误","正确"),"正确")</f>
        <v>正确</v>
      </c>
      <c r="R664" s="124" t="str">
        <f>IF(OR(IFERROR(AND(H664&gt;=VLOOKUP(L664,受限情况!$A$3:$C$28,2,FALSE),H664&lt;=VLOOKUP(L664,受限情况!$A$3:$C$28,3,FALSE)),0),IFERROR(AND(H664&gt;=VLOOKUP(M664,受限情况!$A$3:$C$28,2,FALSE),H664&lt;=VLOOKUP(M664,受限情况!$A$3:$C$28,3,FALSE)),0),IFERROR(AND(H664&gt;=VLOOKUP(N664,受限情况!$A$3:$C$28,2,FALSE),H664&lt;=VLOOKUP(N664,受限情况!$A$3:$C$28,3,FALSE)),0),IFERROR(AND(H664&gt;=VLOOKUP(O664,受限情况!$A$3:$C$28,2,FALSE),H664&lt;=VLOOKUP(O664,受限情况!$A$3:$C$28,3,FALSE)),0))=TRUE,"错误","正确")</f>
        <v>正确</v>
      </c>
      <c r="S664" s="123" t="str">
        <f>IF((IF(ISERROR(VLOOKUP(J664,注销!I:I,1,FALSE)),0,1)+IF(ISERROR(VLOOKUP(J664,注销!J:J,1,FALSE)),0,1))&gt;0,"注销","没有")</f>
        <v>没有</v>
      </c>
      <c r="T664" s="123" t="str">
        <f>IF((IF(ISERROR(VLOOKUP(J664,注销!I:I,1,FALSE)),0,1)+IF(ISERROR(VLOOKUP(J664,注销!J:J,1,FALSE)),0,1))&gt;0,"注销","没有")</f>
        <v>没有</v>
      </c>
      <c r="U664" s="10" t="str">
        <f>IF(IF(ISERROR(VLOOKUP(J664,J$1:J663,1,FALSE)),0,1)+IF(ISERROR(VLOOKUP(J664,K$1:K663,1,FALSE)),0,1),"已有","没有")</f>
        <v>已有</v>
      </c>
      <c r="W664" s="9"/>
      <c r="X664" s="9"/>
      <c r="Y664" s="9"/>
    </row>
    <row r="665" spans="1:25" s="7" customFormat="1">
      <c r="A665" s="126">
        <v>662</v>
      </c>
      <c r="B665" s="126" t="s">
        <v>1327</v>
      </c>
      <c r="C665" s="56" t="s">
        <v>189</v>
      </c>
      <c r="D665" s="42" t="s">
        <v>182</v>
      </c>
      <c r="E665" s="126">
        <v>8</v>
      </c>
      <c r="F665" s="68">
        <v>42039</v>
      </c>
      <c r="G665" s="18" t="s">
        <v>1158</v>
      </c>
      <c r="H665" s="68">
        <v>42037</v>
      </c>
      <c r="I665" s="126" t="s">
        <v>998</v>
      </c>
      <c r="J665" s="137" t="str">
        <f t="shared" si="66"/>
        <v>奥凯天津-长沙-湛江</v>
      </c>
      <c r="K665" s="124" t="str">
        <f t="shared" si="67"/>
        <v>奥凯湛江-长沙-天津</v>
      </c>
      <c r="L665" s="167" t="str">
        <f t="shared" si="68"/>
        <v>天津</v>
      </c>
      <c r="M665" s="167" t="str">
        <f t="shared" si="69"/>
        <v>长沙</v>
      </c>
      <c r="N665" s="167" t="str">
        <f t="shared" si="70"/>
        <v>湛江</v>
      </c>
      <c r="O665" s="167" t="str">
        <f t="shared" si="71"/>
        <v/>
      </c>
      <c r="P665" s="167" t="str">
        <f>IF(ISERROR(OR(IFERROR(VLOOKUP(B665,受限情况!$G$3:$G$30,1,FALSE),0),IFERROR(VLOOKUP(L665,受限情况!$A$3:$A$28,1,FALSE),0),IFERROR(VLOOKUP(M665,受限情况!$A$3:$A$28,1,FALSE),0),IFERROR(VLOOKUP(N665,受限情况!$A$3:$A$28,1,FALSE),0),IFERROR(VLOOKUP(O665,受限情况!$A$3:$A$28,1,FALSE),0))),"受限","不限")</f>
        <v>不限</v>
      </c>
      <c r="Q665" s="122" t="str">
        <f>IFERROR(IF(AND(H665&gt;=VLOOKUP(B665,受限情况!$G$3:$I$28,2,FALSE),H665&lt;=VLOOKUP(B665,受限情况!$G$3:$I$28,3,FALSE))=TRUE,"错误","正确"),"正确")</f>
        <v>正确</v>
      </c>
      <c r="R665" s="124" t="str">
        <f>IF(OR(IFERROR(AND(H665&gt;=VLOOKUP(L665,受限情况!$A$3:$C$28,2,FALSE),H665&lt;=VLOOKUP(L665,受限情况!$A$3:$C$28,3,FALSE)),0),IFERROR(AND(H665&gt;=VLOOKUP(M665,受限情况!$A$3:$C$28,2,FALSE),H665&lt;=VLOOKUP(M665,受限情况!$A$3:$C$28,3,FALSE)),0),IFERROR(AND(H665&gt;=VLOOKUP(N665,受限情况!$A$3:$C$28,2,FALSE),H665&lt;=VLOOKUP(N665,受限情况!$A$3:$C$28,3,FALSE)),0),IFERROR(AND(H665&gt;=VLOOKUP(O665,受限情况!$A$3:$C$28,2,FALSE),H665&lt;=VLOOKUP(O665,受限情况!$A$3:$C$28,3,FALSE)),0))=TRUE,"错误","正确")</f>
        <v>正确</v>
      </c>
      <c r="S665" s="123" t="str">
        <f>IF((IF(ISERROR(VLOOKUP(J665,注销!I:I,1,FALSE)),0,1)+IF(ISERROR(VLOOKUP(J665,注销!J:J,1,FALSE)),0,1))&gt;0,"注销","没有")</f>
        <v>没有</v>
      </c>
      <c r="T665" s="123" t="str">
        <f>IF((IF(ISERROR(VLOOKUP(J665,注销!I:I,1,FALSE)),0,1)+IF(ISERROR(VLOOKUP(J665,注销!J:J,1,FALSE)),0,1))&gt;0,"注销","没有")</f>
        <v>没有</v>
      </c>
      <c r="U665" s="10" t="str">
        <f>IF(IF(ISERROR(VLOOKUP(J665,J$1:J664,1,FALSE)),0,1)+IF(ISERROR(VLOOKUP(J665,K$1:K664,1,FALSE)),0,1),"已有","没有")</f>
        <v>已有</v>
      </c>
      <c r="W665" s="9"/>
      <c r="X665" s="9"/>
      <c r="Y665" s="9"/>
    </row>
    <row r="666" spans="1:25" s="7" customFormat="1">
      <c r="A666" s="126">
        <v>663</v>
      </c>
      <c r="B666" s="126" t="s">
        <v>1327</v>
      </c>
      <c r="C666" s="56" t="s">
        <v>560</v>
      </c>
      <c r="D666" s="42" t="s">
        <v>182</v>
      </c>
      <c r="E666" s="126">
        <v>6</v>
      </c>
      <c r="F666" s="68">
        <v>42039</v>
      </c>
      <c r="G666" s="18" t="s">
        <v>1158</v>
      </c>
      <c r="H666" s="68">
        <v>42037</v>
      </c>
      <c r="I666" s="126" t="s">
        <v>998</v>
      </c>
      <c r="J666" s="137" t="str">
        <f t="shared" si="66"/>
        <v>奥凯天津-重庆-三亚</v>
      </c>
      <c r="K666" s="124" t="str">
        <f t="shared" si="67"/>
        <v>奥凯三亚-重庆-天津</v>
      </c>
      <c r="L666" s="167" t="str">
        <f t="shared" si="68"/>
        <v>天津</v>
      </c>
      <c r="M666" s="167" t="str">
        <f t="shared" si="69"/>
        <v>重庆</v>
      </c>
      <c r="N666" s="167" t="str">
        <f t="shared" si="70"/>
        <v>三亚</v>
      </c>
      <c r="O666" s="167" t="str">
        <f t="shared" si="71"/>
        <v/>
      </c>
      <c r="P666" s="167" t="str">
        <f>IF(ISERROR(OR(IFERROR(VLOOKUP(B666,受限情况!$G$3:$G$30,1,FALSE),0),IFERROR(VLOOKUP(L666,受限情况!$A$3:$A$28,1,FALSE),0),IFERROR(VLOOKUP(M666,受限情况!$A$3:$A$28,1,FALSE),0),IFERROR(VLOOKUP(N666,受限情况!$A$3:$A$28,1,FALSE),0),IFERROR(VLOOKUP(O666,受限情况!$A$3:$A$28,1,FALSE),0))),"受限","不限")</f>
        <v>不限</v>
      </c>
      <c r="Q666" s="122" t="str">
        <f>IFERROR(IF(AND(H666&gt;=VLOOKUP(B666,受限情况!$G$3:$I$28,2,FALSE),H666&lt;=VLOOKUP(B666,受限情况!$G$3:$I$28,3,FALSE))=TRUE,"错误","正确"),"正确")</f>
        <v>正确</v>
      </c>
      <c r="R666" s="124" t="str">
        <f>IF(OR(IFERROR(AND(H666&gt;=VLOOKUP(L666,受限情况!$A$3:$C$28,2,FALSE),H666&lt;=VLOOKUP(L666,受限情况!$A$3:$C$28,3,FALSE)),0),IFERROR(AND(H666&gt;=VLOOKUP(M666,受限情况!$A$3:$C$28,2,FALSE),H666&lt;=VLOOKUP(M666,受限情况!$A$3:$C$28,3,FALSE)),0),IFERROR(AND(H666&gt;=VLOOKUP(N666,受限情况!$A$3:$C$28,2,FALSE),H666&lt;=VLOOKUP(N666,受限情况!$A$3:$C$28,3,FALSE)),0),IFERROR(AND(H666&gt;=VLOOKUP(O666,受限情况!$A$3:$C$28,2,FALSE),H666&lt;=VLOOKUP(O666,受限情况!$A$3:$C$28,3,FALSE)),0))=TRUE,"错误","正确")</f>
        <v>正确</v>
      </c>
      <c r="S666" s="123" t="str">
        <f>IF((IF(ISERROR(VLOOKUP(J666,注销!I:I,1,FALSE)),0,1)+IF(ISERROR(VLOOKUP(J666,注销!J:J,1,FALSE)),0,1))&gt;0,"注销","没有")</f>
        <v>没有</v>
      </c>
      <c r="T666" s="123" t="str">
        <f>IF((IF(ISERROR(VLOOKUP(J666,注销!I:I,1,FALSE)),0,1)+IF(ISERROR(VLOOKUP(J666,注销!J:J,1,FALSE)),0,1))&gt;0,"注销","没有")</f>
        <v>没有</v>
      </c>
      <c r="U666" s="10" t="str">
        <f>IF(IF(ISERROR(VLOOKUP(J666,J$1:J665,1,FALSE)),0,1)+IF(ISERROR(VLOOKUP(J666,K$1:K665,1,FALSE)),0,1),"已有","没有")</f>
        <v>已有</v>
      </c>
      <c r="W666" s="9"/>
      <c r="X666" s="9"/>
      <c r="Y666" s="9"/>
    </row>
    <row r="667" spans="1:25" s="7" customFormat="1">
      <c r="A667" s="126">
        <v>664</v>
      </c>
      <c r="B667" s="126" t="s">
        <v>1327</v>
      </c>
      <c r="C667" s="56" t="s">
        <v>190</v>
      </c>
      <c r="D667" s="42" t="s">
        <v>182</v>
      </c>
      <c r="E667" s="126">
        <v>14</v>
      </c>
      <c r="F667" s="68">
        <v>42039</v>
      </c>
      <c r="G667" s="18" t="s">
        <v>1158</v>
      </c>
      <c r="H667" s="68">
        <v>42037</v>
      </c>
      <c r="I667" s="126" t="s">
        <v>998</v>
      </c>
      <c r="J667" s="137" t="str">
        <f t="shared" si="66"/>
        <v>奥凯天津-杭州</v>
      </c>
      <c r="K667" s="124" t="str">
        <f t="shared" si="67"/>
        <v>奥凯杭州-天津</v>
      </c>
      <c r="L667" s="167" t="str">
        <f t="shared" si="68"/>
        <v>天津</v>
      </c>
      <c r="M667" s="167" t="str">
        <f t="shared" si="69"/>
        <v>杭州</v>
      </c>
      <c r="N667" s="167" t="str">
        <f t="shared" si="70"/>
        <v/>
      </c>
      <c r="O667" s="167" t="str">
        <f t="shared" si="71"/>
        <v/>
      </c>
      <c r="P667" s="167" t="str">
        <f>IF(ISERROR(OR(IFERROR(VLOOKUP(B667,受限情况!$G$3:$G$30,1,FALSE),0),IFERROR(VLOOKUP(L667,受限情况!$A$3:$A$28,1,FALSE),0),IFERROR(VLOOKUP(M667,受限情况!$A$3:$A$28,1,FALSE),0),IFERROR(VLOOKUP(N667,受限情况!$A$3:$A$28,1,FALSE),0),IFERROR(VLOOKUP(O667,受限情况!$A$3:$A$28,1,FALSE),0))),"受限","不限")</f>
        <v>不限</v>
      </c>
      <c r="Q667" s="122" t="str">
        <f>IFERROR(IF(AND(H667&gt;=VLOOKUP(B667,受限情况!$G$3:$I$28,2,FALSE),H667&lt;=VLOOKUP(B667,受限情况!$G$3:$I$28,3,FALSE))=TRUE,"错误","正确"),"正确")</f>
        <v>正确</v>
      </c>
      <c r="R667" s="124" t="str">
        <f>IF(OR(IFERROR(AND(H667&gt;=VLOOKUP(L667,受限情况!$A$3:$C$28,2,FALSE),H667&lt;=VLOOKUP(L667,受限情况!$A$3:$C$28,3,FALSE)),0),IFERROR(AND(H667&gt;=VLOOKUP(M667,受限情况!$A$3:$C$28,2,FALSE),H667&lt;=VLOOKUP(M667,受限情况!$A$3:$C$28,3,FALSE)),0),IFERROR(AND(H667&gt;=VLOOKUP(N667,受限情况!$A$3:$C$28,2,FALSE),H667&lt;=VLOOKUP(N667,受限情况!$A$3:$C$28,3,FALSE)),0),IFERROR(AND(H667&gt;=VLOOKUP(O667,受限情况!$A$3:$C$28,2,FALSE),H667&lt;=VLOOKUP(O667,受限情况!$A$3:$C$28,3,FALSE)),0))=TRUE,"错误","正确")</f>
        <v>正确</v>
      </c>
      <c r="S667" s="123" t="str">
        <f>IF((IF(ISERROR(VLOOKUP(J667,注销!I:I,1,FALSE)),0,1)+IF(ISERROR(VLOOKUP(J667,注销!J:J,1,FALSE)),0,1))&gt;0,"注销","没有")</f>
        <v>没有</v>
      </c>
      <c r="T667" s="123" t="str">
        <f>IF((IF(ISERROR(VLOOKUP(J667,注销!I:I,1,FALSE)),0,1)+IF(ISERROR(VLOOKUP(J667,注销!J:J,1,FALSE)),0,1))&gt;0,"注销","没有")</f>
        <v>没有</v>
      </c>
      <c r="U667" s="10" t="str">
        <f>IF(IF(ISERROR(VLOOKUP(J667,J$1:J666,1,FALSE)),0,1)+IF(ISERROR(VLOOKUP(J667,K$1:K666,1,FALSE)),0,1),"已有","没有")</f>
        <v>已有</v>
      </c>
      <c r="W667" s="9"/>
      <c r="X667" s="9"/>
      <c r="Y667" s="9"/>
    </row>
    <row r="668" spans="1:25" s="7" customFormat="1">
      <c r="A668" s="126">
        <v>665</v>
      </c>
      <c r="B668" s="126" t="s">
        <v>1327</v>
      </c>
      <c r="C668" s="56" t="s">
        <v>33</v>
      </c>
      <c r="D668" s="42" t="s">
        <v>182</v>
      </c>
      <c r="E668" s="126">
        <v>6</v>
      </c>
      <c r="F668" s="68">
        <v>42039</v>
      </c>
      <c r="G668" s="18" t="s">
        <v>1158</v>
      </c>
      <c r="H668" s="68">
        <v>42037</v>
      </c>
      <c r="I668" s="126" t="s">
        <v>998</v>
      </c>
      <c r="J668" s="137" t="str">
        <f t="shared" si="66"/>
        <v>奥凯天津-长沙-海口</v>
      </c>
      <c r="K668" s="124" t="str">
        <f t="shared" si="67"/>
        <v>奥凯海口-长沙-天津</v>
      </c>
      <c r="L668" s="167" t="str">
        <f t="shared" si="68"/>
        <v>天津</v>
      </c>
      <c r="M668" s="167" t="str">
        <f t="shared" si="69"/>
        <v>长沙</v>
      </c>
      <c r="N668" s="167" t="str">
        <f t="shared" si="70"/>
        <v>海口</v>
      </c>
      <c r="O668" s="167" t="str">
        <f t="shared" si="71"/>
        <v/>
      </c>
      <c r="P668" s="167" t="str">
        <f>IF(ISERROR(OR(IFERROR(VLOOKUP(B668,受限情况!$G$3:$G$30,1,FALSE),0),IFERROR(VLOOKUP(L668,受限情况!$A$3:$A$28,1,FALSE),0),IFERROR(VLOOKUP(M668,受限情况!$A$3:$A$28,1,FALSE),0),IFERROR(VLOOKUP(N668,受限情况!$A$3:$A$28,1,FALSE),0),IFERROR(VLOOKUP(O668,受限情况!$A$3:$A$28,1,FALSE),0))),"受限","不限")</f>
        <v>不限</v>
      </c>
      <c r="Q668" s="122" t="str">
        <f>IFERROR(IF(AND(H668&gt;=VLOOKUP(B668,受限情况!$G$3:$I$28,2,FALSE),H668&lt;=VLOOKUP(B668,受限情况!$G$3:$I$28,3,FALSE))=TRUE,"错误","正确"),"正确")</f>
        <v>正确</v>
      </c>
      <c r="R668" s="124" t="str">
        <f>IF(OR(IFERROR(AND(H668&gt;=VLOOKUP(L668,受限情况!$A$3:$C$28,2,FALSE),H668&lt;=VLOOKUP(L668,受限情况!$A$3:$C$28,3,FALSE)),0),IFERROR(AND(H668&gt;=VLOOKUP(M668,受限情况!$A$3:$C$28,2,FALSE),H668&lt;=VLOOKUP(M668,受限情况!$A$3:$C$28,3,FALSE)),0),IFERROR(AND(H668&gt;=VLOOKUP(N668,受限情况!$A$3:$C$28,2,FALSE),H668&lt;=VLOOKUP(N668,受限情况!$A$3:$C$28,3,FALSE)),0),IFERROR(AND(H668&gt;=VLOOKUP(O668,受限情况!$A$3:$C$28,2,FALSE),H668&lt;=VLOOKUP(O668,受限情况!$A$3:$C$28,3,FALSE)),0))=TRUE,"错误","正确")</f>
        <v>正确</v>
      </c>
      <c r="S668" s="123" t="str">
        <f>IF((IF(ISERROR(VLOOKUP(J668,注销!I:I,1,FALSE)),0,1)+IF(ISERROR(VLOOKUP(J668,注销!J:J,1,FALSE)),0,1))&gt;0,"注销","没有")</f>
        <v>没有</v>
      </c>
      <c r="T668" s="123" t="str">
        <f>IF((IF(ISERROR(VLOOKUP(J668,注销!I:I,1,FALSE)),0,1)+IF(ISERROR(VLOOKUP(J668,注销!J:J,1,FALSE)),0,1))&gt;0,"注销","没有")</f>
        <v>没有</v>
      </c>
      <c r="U668" s="10" t="str">
        <f>IF(IF(ISERROR(VLOOKUP(J668,J$1:J667,1,FALSE)),0,1)+IF(ISERROR(VLOOKUP(J668,K$1:K667,1,FALSE)),0,1),"已有","没有")</f>
        <v>已有</v>
      </c>
      <c r="W668" s="9"/>
      <c r="X668" s="9"/>
      <c r="Y668" s="9"/>
    </row>
    <row r="669" spans="1:25" s="7" customFormat="1">
      <c r="A669" s="126">
        <v>666</v>
      </c>
      <c r="B669" s="126" t="s">
        <v>1327</v>
      </c>
      <c r="C669" s="56" t="s">
        <v>191</v>
      </c>
      <c r="D669" s="42" t="s">
        <v>182</v>
      </c>
      <c r="E669" s="126">
        <v>8</v>
      </c>
      <c r="F669" s="68">
        <v>42039</v>
      </c>
      <c r="G669" s="18" t="s">
        <v>1158</v>
      </c>
      <c r="H669" s="68">
        <v>42037</v>
      </c>
      <c r="I669" s="126" t="s">
        <v>998</v>
      </c>
      <c r="J669" s="137" t="str">
        <f t="shared" si="66"/>
        <v>奥凯天津-珠海-三亚</v>
      </c>
      <c r="K669" s="124" t="str">
        <f t="shared" si="67"/>
        <v>奥凯三亚-珠海-天津</v>
      </c>
      <c r="L669" s="167" t="str">
        <f t="shared" si="68"/>
        <v>天津</v>
      </c>
      <c r="M669" s="167" t="str">
        <f t="shared" si="69"/>
        <v>珠海</v>
      </c>
      <c r="N669" s="167" t="str">
        <f t="shared" si="70"/>
        <v>三亚</v>
      </c>
      <c r="O669" s="167" t="str">
        <f t="shared" si="71"/>
        <v/>
      </c>
      <c r="P669" s="167" t="str">
        <f>IF(ISERROR(OR(IFERROR(VLOOKUP(B669,受限情况!$G$3:$G$30,1,FALSE),0),IFERROR(VLOOKUP(L669,受限情况!$A$3:$A$28,1,FALSE),0),IFERROR(VLOOKUP(M669,受限情况!$A$3:$A$28,1,FALSE),0),IFERROR(VLOOKUP(N669,受限情况!$A$3:$A$28,1,FALSE),0),IFERROR(VLOOKUP(O669,受限情况!$A$3:$A$28,1,FALSE),0))),"受限","不限")</f>
        <v>不限</v>
      </c>
      <c r="Q669" s="122" t="str">
        <f>IFERROR(IF(AND(H669&gt;=VLOOKUP(B669,受限情况!$G$3:$I$28,2,FALSE),H669&lt;=VLOOKUP(B669,受限情况!$G$3:$I$28,3,FALSE))=TRUE,"错误","正确"),"正确")</f>
        <v>正确</v>
      </c>
      <c r="R669" s="124" t="str">
        <f>IF(OR(IFERROR(AND(H669&gt;=VLOOKUP(L669,受限情况!$A$3:$C$28,2,FALSE),H669&lt;=VLOOKUP(L669,受限情况!$A$3:$C$28,3,FALSE)),0),IFERROR(AND(H669&gt;=VLOOKUP(M669,受限情况!$A$3:$C$28,2,FALSE),H669&lt;=VLOOKUP(M669,受限情况!$A$3:$C$28,3,FALSE)),0),IFERROR(AND(H669&gt;=VLOOKUP(N669,受限情况!$A$3:$C$28,2,FALSE),H669&lt;=VLOOKUP(N669,受限情况!$A$3:$C$28,3,FALSE)),0),IFERROR(AND(H669&gt;=VLOOKUP(O669,受限情况!$A$3:$C$28,2,FALSE),H669&lt;=VLOOKUP(O669,受限情况!$A$3:$C$28,3,FALSE)),0))=TRUE,"错误","正确")</f>
        <v>正确</v>
      </c>
      <c r="S669" s="123" t="str">
        <f>IF((IF(ISERROR(VLOOKUP(J669,注销!I:I,1,FALSE)),0,1)+IF(ISERROR(VLOOKUP(J669,注销!J:J,1,FALSE)),0,1))&gt;0,"注销","没有")</f>
        <v>没有</v>
      </c>
      <c r="T669" s="123" t="str">
        <f>IF((IF(ISERROR(VLOOKUP(J669,注销!I:I,1,FALSE)),0,1)+IF(ISERROR(VLOOKUP(J669,注销!J:J,1,FALSE)),0,1))&gt;0,"注销","没有")</f>
        <v>没有</v>
      </c>
      <c r="U669" s="10" t="str">
        <f>IF(IF(ISERROR(VLOOKUP(J669,J$1:J668,1,FALSE)),0,1)+IF(ISERROR(VLOOKUP(J669,K$1:K668,1,FALSE)),0,1),"已有","没有")</f>
        <v>已有</v>
      </c>
      <c r="W669" s="9"/>
      <c r="X669" s="9"/>
      <c r="Y669" s="9"/>
    </row>
    <row r="670" spans="1:25" s="7" customFormat="1">
      <c r="A670" s="126">
        <v>667</v>
      </c>
      <c r="B670" s="126" t="s">
        <v>1327</v>
      </c>
      <c r="C670" s="56" t="s">
        <v>8</v>
      </c>
      <c r="D670" s="42" t="s">
        <v>182</v>
      </c>
      <c r="E670" s="126">
        <v>6</v>
      </c>
      <c r="F670" s="68">
        <v>42039</v>
      </c>
      <c r="G670" s="18" t="s">
        <v>1158</v>
      </c>
      <c r="H670" s="68">
        <v>42037</v>
      </c>
      <c r="I670" s="126" t="s">
        <v>998</v>
      </c>
      <c r="J670" s="137" t="str">
        <f t="shared" si="66"/>
        <v>奥凯天津-宁波-三亚</v>
      </c>
      <c r="K670" s="124" t="str">
        <f t="shared" si="67"/>
        <v>奥凯三亚-宁波-天津</v>
      </c>
      <c r="L670" s="167" t="str">
        <f t="shared" si="68"/>
        <v>天津</v>
      </c>
      <c r="M670" s="167" t="str">
        <f t="shared" si="69"/>
        <v>宁波</v>
      </c>
      <c r="N670" s="167" t="str">
        <f t="shared" si="70"/>
        <v>三亚</v>
      </c>
      <c r="O670" s="167" t="str">
        <f t="shared" si="71"/>
        <v/>
      </c>
      <c r="P670" s="167" t="str">
        <f>IF(ISERROR(OR(IFERROR(VLOOKUP(B670,受限情况!$G$3:$G$30,1,FALSE),0),IFERROR(VLOOKUP(L670,受限情况!$A$3:$A$28,1,FALSE),0),IFERROR(VLOOKUP(M670,受限情况!$A$3:$A$28,1,FALSE),0),IFERROR(VLOOKUP(N670,受限情况!$A$3:$A$28,1,FALSE),0),IFERROR(VLOOKUP(O670,受限情况!$A$3:$A$28,1,FALSE),0))),"受限","不限")</f>
        <v>不限</v>
      </c>
      <c r="Q670" s="122" t="str">
        <f>IFERROR(IF(AND(H670&gt;=VLOOKUP(B670,受限情况!$G$3:$I$28,2,FALSE),H670&lt;=VLOOKUP(B670,受限情况!$G$3:$I$28,3,FALSE))=TRUE,"错误","正确"),"正确")</f>
        <v>正确</v>
      </c>
      <c r="R670" s="124" t="str">
        <f>IF(OR(IFERROR(AND(H670&gt;=VLOOKUP(L670,受限情况!$A$3:$C$28,2,FALSE),H670&lt;=VLOOKUP(L670,受限情况!$A$3:$C$28,3,FALSE)),0),IFERROR(AND(H670&gt;=VLOOKUP(M670,受限情况!$A$3:$C$28,2,FALSE),H670&lt;=VLOOKUP(M670,受限情况!$A$3:$C$28,3,FALSE)),0),IFERROR(AND(H670&gt;=VLOOKUP(N670,受限情况!$A$3:$C$28,2,FALSE),H670&lt;=VLOOKUP(N670,受限情况!$A$3:$C$28,3,FALSE)),0),IFERROR(AND(H670&gt;=VLOOKUP(O670,受限情况!$A$3:$C$28,2,FALSE),H670&lt;=VLOOKUP(O670,受限情况!$A$3:$C$28,3,FALSE)),0))=TRUE,"错误","正确")</f>
        <v>正确</v>
      </c>
      <c r="S670" s="123" t="str">
        <f>IF((IF(ISERROR(VLOOKUP(J670,注销!I:I,1,FALSE)),0,1)+IF(ISERROR(VLOOKUP(J670,注销!J:J,1,FALSE)),0,1))&gt;0,"注销","没有")</f>
        <v>没有</v>
      </c>
      <c r="T670" s="123" t="str">
        <f>IF((IF(ISERROR(VLOOKUP(J670,注销!I:I,1,FALSE)),0,1)+IF(ISERROR(VLOOKUP(J670,注销!J:J,1,FALSE)),0,1))&gt;0,"注销","没有")</f>
        <v>没有</v>
      </c>
      <c r="U670" s="10" t="str">
        <f>IF(IF(ISERROR(VLOOKUP(J670,J$1:J669,1,FALSE)),0,1)+IF(ISERROR(VLOOKUP(J670,K$1:K669,1,FALSE)),0,1),"已有","没有")</f>
        <v>已有</v>
      </c>
      <c r="W670" s="9"/>
      <c r="X670" s="9"/>
      <c r="Y670" s="9"/>
    </row>
    <row r="671" spans="1:25" s="7" customFormat="1">
      <c r="A671" s="126">
        <v>668</v>
      </c>
      <c r="B671" s="126" t="s">
        <v>1327</v>
      </c>
      <c r="C671" s="56" t="s">
        <v>27</v>
      </c>
      <c r="D671" s="42" t="s">
        <v>182</v>
      </c>
      <c r="E671" s="126">
        <v>8</v>
      </c>
      <c r="F671" s="68">
        <v>42039</v>
      </c>
      <c r="G671" s="18" t="s">
        <v>1158</v>
      </c>
      <c r="H671" s="68">
        <v>42037</v>
      </c>
      <c r="I671" s="126" t="s">
        <v>998</v>
      </c>
      <c r="J671" s="137" t="str">
        <f t="shared" si="66"/>
        <v>奥凯天津-三亚</v>
      </c>
      <c r="K671" s="124" t="str">
        <f t="shared" si="67"/>
        <v>奥凯三亚-天津</v>
      </c>
      <c r="L671" s="167" t="str">
        <f t="shared" si="68"/>
        <v>天津</v>
      </c>
      <c r="M671" s="167" t="str">
        <f t="shared" si="69"/>
        <v>三亚</v>
      </c>
      <c r="N671" s="167" t="str">
        <f t="shared" si="70"/>
        <v/>
      </c>
      <c r="O671" s="167" t="str">
        <f t="shared" si="71"/>
        <v/>
      </c>
      <c r="P671" s="167" t="str">
        <f>IF(ISERROR(OR(IFERROR(VLOOKUP(B671,受限情况!$G$3:$G$30,1,FALSE),0),IFERROR(VLOOKUP(L671,受限情况!$A$3:$A$28,1,FALSE),0),IFERROR(VLOOKUP(M671,受限情况!$A$3:$A$28,1,FALSE),0),IFERROR(VLOOKUP(N671,受限情况!$A$3:$A$28,1,FALSE),0),IFERROR(VLOOKUP(O671,受限情况!$A$3:$A$28,1,FALSE),0))),"受限","不限")</f>
        <v>不限</v>
      </c>
      <c r="Q671" s="122" t="str">
        <f>IFERROR(IF(AND(H671&gt;=VLOOKUP(B671,受限情况!$G$3:$I$28,2,FALSE),H671&lt;=VLOOKUP(B671,受限情况!$G$3:$I$28,3,FALSE))=TRUE,"错误","正确"),"正确")</f>
        <v>正确</v>
      </c>
      <c r="R671" s="124" t="str">
        <f>IF(OR(IFERROR(AND(H671&gt;=VLOOKUP(L671,受限情况!$A$3:$C$28,2,FALSE),H671&lt;=VLOOKUP(L671,受限情况!$A$3:$C$28,3,FALSE)),0),IFERROR(AND(H671&gt;=VLOOKUP(M671,受限情况!$A$3:$C$28,2,FALSE),H671&lt;=VLOOKUP(M671,受限情况!$A$3:$C$28,3,FALSE)),0),IFERROR(AND(H671&gt;=VLOOKUP(N671,受限情况!$A$3:$C$28,2,FALSE),H671&lt;=VLOOKUP(N671,受限情况!$A$3:$C$28,3,FALSE)),0),IFERROR(AND(H671&gt;=VLOOKUP(O671,受限情况!$A$3:$C$28,2,FALSE),H671&lt;=VLOOKUP(O671,受限情况!$A$3:$C$28,3,FALSE)),0))=TRUE,"错误","正确")</f>
        <v>正确</v>
      </c>
      <c r="S671" s="123" t="str">
        <f>IF((IF(ISERROR(VLOOKUP(J671,注销!I:I,1,FALSE)),0,1)+IF(ISERROR(VLOOKUP(J671,注销!J:J,1,FALSE)),0,1))&gt;0,"注销","没有")</f>
        <v>没有</v>
      </c>
      <c r="T671" s="123" t="str">
        <f>IF((IF(ISERROR(VLOOKUP(J671,注销!I:I,1,FALSE)),0,1)+IF(ISERROR(VLOOKUP(J671,注销!J:J,1,FALSE)),0,1))&gt;0,"注销","没有")</f>
        <v>没有</v>
      </c>
      <c r="U671" s="10" t="str">
        <f>IF(IF(ISERROR(VLOOKUP(J671,J$1:J670,1,FALSE)),0,1)+IF(ISERROR(VLOOKUP(J671,K$1:K670,1,FALSE)),0,1),"已有","没有")</f>
        <v>已有</v>
      </c>
      <c r="W671" s="9"/>
      <c r="X671" s="9"/>
      <c r="Y671" s="9"/>
    </row>
    <row r="672" spans="1:25" s="7" customFormat="1">
      <c r="A672" s="126">
        <v>669</v>
      </c>
      <c r="B672" s="126" t="s">
        <v>1327</v>
      </c>
      <c r="C672" s="56" t="s">
        <v>547</v>
      </c>
      <c r="D672" s="42" t="s">
        <v>182</v>
      </c>
      <c r="E672" s="126">
        <v>14</v>
      </c>
      <c r="F672" s="68">
        <v>42039</v>
      </c>
      <c r="G672" s="18" t="s">
        <v>1158</v>
      </c>
      <c r="H672" s="68">
        <v>42037</v>
      </c>
      <c r="I672" s="126" t="s">
        <v>998</v>
      </c>
      <c r="J672" s="137" t="str">
        <f t="shared" si="66"/>
        <v>奥凯天津-厦门</v>
      </c>
      <c r="K672" s="124" t="str">
        <f t="shared" si="67"/>
        <v>奥凯厦门-天津</v>
      </c>
      <c r="L672" s="167" t="str">
        <f t="shared" si="68"/>
        <v>天津</v>
      </c>
      <c r="M672" s="167" t="str">
        <f t="shared" si="69"/>
        <v>厦门</v>
      </c>
      <c r="N672" s="167" t="str">
        <f t="shared" si="70"/>
        <v/>
      </c>
      <c r="O672" s="167" t="str">
        <f t="shared" si="71"/>
        <v/>
      </c>
      <c r="P672" s="167" t="str">
        <f>IF(ISERROR(OR(IFERROR(VLOOKUP(B672,受限情况!$G$3:$G$30,1,FALSE),0),IFERROR(VLOOKUP(L672,受限情况!$A$3:$A$28,1,FALSE),0),IFERROR(VLOOKUP(M672,受限情况!$A$3:$A$28,1,FALSE),0),IFERROR(VLOOKUP(N672,受限情况!$A$3:$A$28,1,FALSE),0),IFERROR(VLOOKUP(O672,受限情况!$A$3:$A$28,1,FALSE),0))),"受限","不限")</f>
        <v>不限</v>
      </c>
      <c r="Q672" s="122" t="str">
        <f>IFERROR(IF(AND(H672&gt;=VLOOKUP(B672,受限情况!$G$3:$I$28,2,FALSE),H672&lt;=VLOOKUP(B672,受限情况!$G$3:$I$28,3,FALSE))=TRUE,"错误","正确"),"正确")</f>
        <v>正确</v>
      </c>
      <c r="R672" s="124" t="str">
        <f>IF(OR(IFERROR(AND(H672&gt;=VLOOKUP(L672,受限情况!$A$3:$C$28,2,FALSE),H672&lt;=VLOOKUP(L672,受限情况!$A$3:$C$28,3,FALSE)),0),IFERROR(AND(H672&gt;=VLOOKUP(M672,受限情况!$A$3:$C$28,2,FALSE),H672&lt;=VLOOKUP(M672,受限情况!$A$3:$C$28,3,FALSE)),0),IFERROR(AND(H672&gt;=VLOOKUP(N672,受限情况!$A$3:$C$28,2,FALSE),H672&lt;=VLOOKUP(N672,受限情况!$A$3:$C$28,3,FALSE)),0),IFERROR(AND(H672&gt;=VLOOKUP(O672,受限情况!$A$3:$C$28,2,FALSE),H672&lt;=VLOOKUP(O672,受限情况!$A$3:$C$28,3,FALSE)),0))=TRUE,"错误","正确")</f>
        <v>正确</v>
      </c>
      <c r="S672" s="123" t="str">
        <f>IF((IF(ISERROR(VLOOKUP(J672,注销!I:I,1,FALSE)),0,1)+IF(ISERROR(VLOOKUP(J672,注销!J:J,1,FALSE)),0,1))&gt;0,"注销","没有")</f>
        <v>没有</v>
      </c>
      <c r="T672" s="123" t="str">
        <f>IF((IF(ISERROR(VLOOKUP(J672,注销!I:I,1,FALSE)),0,1)+IF(ISERROR(VLOOKUP(J672,注销!J:J,1,FALSE)),0,1))&gt;0,"注销","没有")</f>
        <v>没有</v>
      </c>
      <c r="U672" s="10" t="str">
        <f>IF(IF(ISERROR(VLOOKUP(J672,J$1:J671,1,FALSE)),0,1)+IF(ISERROR(VLOOKUP(J672,K$1:K671,1,FALSE)),0,1),"已有","没有")</f>
        <v>已有</v>
      </c>
      <c r="W672" s="9"/>
      <c r="X672" s="9"/>
      <c r="Y672" s="9"/>
    </row>
    <row r="673" spans="1:25" s="7" customFormat="1">
      <c r="A673" s="126">
        <v>670</v>
      </c>
      <c r="B673" s="126" t="s">
        <v>1327</v>
      </c>
      <c r="C673" s="56" t="s">
        <v>192</v>
      </c>
      <c r="D673" s="42" t="s">
        <v>182</v>
      </c>
      <c r="E673" s="126">
        <v>14</v>
      </c>
      <c r="F673" s="68">
        <v>42039</v>
      </c>
      <c r="G673" s="18" t="s">
        <v>1158</v>
      </c>
      <c r="H673" s="68">
        <v>42037</v>
      </c>
      <c r="I673" s="126" t="s">
        <v>998</v>
      </c>
      <c r="J673" s="137" t="str">
        <f t="shared" si="66"/>
        <v>奥凯天津-张家界</v>
      </c>
      <c r="K673" s="124" t="str">
        <f t="shared" si="67"/>
        <v>奥凯张家界-天津</v>
      </c>
      <c r="L673" s="167" t="str">
        <f t="shared" si="68"/>
        <v>天津</v>
      </c>
      <c r="M673" s="167" t="str">
        <f t="shared" si="69"/>
        <v>张家界</v>
      </c>
      <c r="N673" s="167" t="str">
        <f t="shared" si="70"/>
        <v/>
      </c>
      <c r="O673" s="167" t="str">
        <f t="shared" si="71"/>
        <v/>
      </c>
      <c r="P673" s="167" t="str">
        <f>IF(ISERROR(OR(IFERROR(VLOOKUP(B673,受限情况!$G$3:$G$30,1,FALSE),0),IFERROR(VLOOKUP(L673,受限情况!$A$3:$A$28,1,FALSE),0),IFERROR(VLOOKUP(M673,受限情况!$A$3:$A$28,1,FALSE),0),IFERROR(VLOOKUP(N673,受限情况!$A$3:$A$28,1,FALSE),0),IFERROR(VLOOKUP(O673,受限情况!$A$3:$A$28,1,FALSE),0))),"受限","不限")</f>
        <v>不限</v>
      </c>
      <c r="Q673" s="122" t="str">
        <f>IFERROR(IF(AND(H673&gt;=VLOOKUP(B673,受限情况!$G$3:$I$28,2,FALSE),H673&lt;=VLOOKUP(B673,受限情况!$G$3:$I$28,3,FALSE))=TRUE,"错误","正确"),"正确")</f>
        <v>正确</v>
      </c>
      <c r="R673" s="124" t="str">
        <f>IF(OR(IFERROR(AND(H673&gt;=VLOOKUP(L673,受限情况!$A$3:$C$28,2,FALSE),H673&lt;=VLOOKUP(L673,受限情况!$A$3:$C$28,3,FALSE)),0),IFERROR(AND(H673&gt;=VLOOKUP(M673,受限情况!$A$3:$C$28,2,FALSE),H673&lt;=VLOOKUP(M673,受限情况!$A$3:$C$28,3,FALSE)),0),IFERROR(AND(H673&gt;=VLOOKUP(N673,受限情况!$A$3:$C$28,2,FALSE),H673&lt;=VLOOKUP(N673,受限情况!$A$3:$C$28,3,FALSE)),0),IFERROR(AND(H673&gt;=VLOOKUP(O673,受限情况!$A$3:$C$28,2,FALSE),H673&lt;=VLOOKUP(O673,受限情况!$A$3:$C$28,3,FALSE)),0))=TRUE,"错误","正确")</f>
        <v>正确</v>
      </c>
      <c r="S673" s="123" t="str">
        <f>IF((IF(ISERROR(VLOOKUP(J673,注销!I:I,1,FALSE)),0,1)+IF(ISERROR(VLOOKUP(J673,注销!J:J,1,FALSE)),0,1))&gt;0,"注销","没有")</f>
        <v>没有</v>
      </c>
      <c r="T673" s="123" t="str">
        <f>IF((IF(ISERROR(VLOOKUP(J673,注销!I:I,1,FALSE)),0,1)+IF(ISERROR(VLOOKUP(J673,注销!J:J,1,FALSE)),0,1))&gt;0,"注销","没有")</f>
        <v>没有</v>
      </c>
      <c r="U673" s="10" t="str">
        <f>IF(IF(ISERROR(VLOOKUP(J673,J$1:J672,1,FALSE)),0,1)+IF(ISERROR(VLOOKUP(J673,K$1:K672,1,FALSE)),0,1),"已有","没有")</f>
        <v>已有</v>
      </c>
      <c r="W673" s="9"/>
      <c r="X673" s="9"/>
      <c r="Y673" s="9"/>
    </row>
    <row r="674" spans="1:25" s="7" customFormat="1">
      <c r="A674" s="126">
        <v>671</v>
      </c>
      <c r="B674" s="126" t="s">
        <v>1327</v>
      </c>
      <c r="C674" s="56" t="s">
        <v>9</v>
      </c>
      <c r="D674" s="42" t="s">
        <v>182</v>
      </c>
      <c r="E674" s="126">
        <v>8</v>
      </c>
      <c r="F674" s="68">
        <v>42039</v>
      </c>
      <c r="G674" s="18" t="s">
        <v>1158</v>
      </c>
      <c r="H674" s="68">
        <v>42037</v>
      </c>
      <c r="I674" s="126" t="s">
        <v>998</v>
      </c>
      <c r="J674" s="137" t="str">
        <f t="shared" si="66"/>
        <v>奥凯天津-长沙</v>
      </c>
      <c r="K674" s="124" t="str">
        <f t="shared" si="67"/>
        <v>奥凯长沙-天津</v>
      </c>
      <c r="L674" s="167" t="str">
        <f t="shared" si="68"/>
        <v>天津</v>
      </c>
      <c r="M674" s="167" t="str">
        <f t="shared" si="69"/>
        <v>长沙</v>
      </c>
      <c r="N674" s="167" t="str">
        <f t="shared" si="70"/>
        <v/>
      </c>
      <c r="O674" s="167" t="str">
        <f t="shared" si="71"/>
        <v/>
      </c>
      <c r="P674" s="167" t="str">
        <f>IF(ISERROR(OR(IFERROR(VLOOKUP(B674,受限情况!$G$3:$G$30,1,FALSE),0),IFERROR(VLOOKUP(L674,受限情况!$A$3:$A$28,1,FALSE),0),IFERROR(VLOOKUP(M674,受限情况!$A$3:$A$28,1,FALSE),0),IFERROR(VLOOKUP(N674,受限情况!$A$3:$A$28,1,FALSE),0),IFERROR(VLOOKUP(O674,受限情况!$A$3:$A$28,1,FALSE),0))),"受限","不限")</f>
        <v>不限</v>
      </c>
      <c r="Q674" s="122" t="str">
        <f>IFERROR(IF(AND(H674&gt;=VLOOKUP(B674,受限情况!$G$3:$I$28,2,FALSE),H674&lt;=VLOOKUP(B674,受限情况!$G$3:$I$28,3,FALSE))=TRUE,"错误","正确"),"正确")</f>
        <v>正确</v>
      </c>
      <c r="R674" s="124" t="str">
        <f>IF(OR(IFERROR(AND(H674&gt;=VLOOKUP(L674,受限情况!$A$3:$C$28,2,FALSE),H674&lt;=VLOOKUP(L674,受限情况!$A$3:$C$28,3,FALSE)),0),IFERROR(AND(H674&gt;=VLOOKUP(M674,受限情况!$A$3:$C$28,2,FALSE),H674&lt;=VLOOKUP(M674,受限情况!$A$3:$C$28,3,FALSE)),0),IFERROR(AND(H674&gt;=VLOOKUP(N674,受限情况!$A$3:$C$28,2,FALSE),H674&lt;=VLOOKUP(N674,受限情况!$A$3:$C$28,3,FALSE)),0),IFERROR(AND(H674&gt;=VLOOKUP(O674,受限情况!$A$3:$C$28,2,FALSE),H674&lt;=VLOOKUP(O674,受限情况!$A$3:$C$28,3,FALSE)),0))=TRUE,"错误","正确")</f>
        <v>正确</v>
      </c>
      <c r="S674" s="123" t="str">
        <f>IF((IF(ISERROR(VLOOKUP(J674,注销!I:I,1,FALSE)),0,1)+IF(ISERROR(VLOOKUP(J674,注销!J:J,1,FALSE)),0,1))&gt;0,"注销","没有")</f>
        <v>没有</v>
      </c>
      <c r="T674" s="123" t="str">
        <f>IF((IF(ISERROR(VLOOKUP(J674,注销!I:I,1,FALSE)),0,1)+IF(ISERROR(VLOOKUP(J674,注销!J:J,1,FALSE)),0,1))&gt;0,"注销","没有")</f>
        <v>没有</v>
      </c>
      <c r="U674" s="10" t="str">
        <f>IF(IF(ISERROR(VLOOKUP(J674,J$1:J673,1,FALSE)),0,1)+IF(ISERROR(VLOOKUP(J674,K$1:K673,1,FALSE)),0,1),"已有","没有")</f>
        <v>已有</v>
      </c>
      <c r="W674" s="9"/>
      <c r="X674" s="9"/>
      <c r="Y674" s="9"/>
    </row>
    <row r="675" spans="1:25" s="7" customFormat="1">
      <c r="A675" s="126">
        <v>672</v>
      </c>
      <c r="B675" s="126" t="s">
        <v>1327</v>
      </c>
      <c r="C675" s="56" t="s">
        <v>193</v>
      </c>
      <c r="D675" s="42" t="s">
        <v>182</v>
      </c>
      <c r="E675" s="126">
        <v>14</v>
      </c>
      <c r="F675" s="68">
        <v>42039</v>
      </c>
      <c r="G675" s="18" t="s">
        <v>1158</v>
      </c>
      <c r="H675" s="68">
        <v>42037</v>
      </c>
      <c r="I675" s="126" t="s">
        <v>998</v>
      </c>
      <c r="J675" s="137" t="str">
        <f t="shared" si="66"/>
        <v>奥凯天津-张家界-重庆</v>
      </c>
      <c r="K675" s="124" t="str">
        <f t="shared" si="67"/>
        <v>奥凯重庆-张家界-天津</v>
      </c>
      <c r="L675" s="167" t="str">
        <f t="shared" si="68"/>
        <v>天津</v>
      </c>
      <c r="M675" s="167" t="str">
        <f t="shared" si="69"/>
        <v>张家界</v>
      </c>
      <c r="N675" s="167" t="str">
        <f t="shared" si="70"/>
        <v>重庆</v>
      </c>
      <c r="O675" s="167" t="str">
        <f t="shared" si="71"/>
        <v/>
      </c>
      <c r="P675" s="167" t="str">
        <f>IF(ISERROR(OR(IFERROR(VLOOKUP(B675,受限情况!$G$3:$G$30,1,FALSE),0),IFERROR(VLOOKUP(L675,受限情况!$A$3:$A$28,1,FALSE),0),IFERROR(VLOOKUP(M675,受限情况!$A$3:$A$28,1,FALSE),0),IFERROR(VLOOKUP(N675,受限情况!$A$3:$A$28,1,FALSE),0),IFERROR(VLOOKUP(O675,受限情况!$A$3:$A$28,1,FALSE),0))),"受限","不限")</f>
        <v>不限</v>
      </c>
      <c r="Q675" s="122" t="str">
        <f>IFERROR(IF(AND(H675&gt;=VLOOKUP(B675,受限情况!$G$3:$I$28,2,FALSE),H675&lt;=VLOOKUP(B675,受限情况!$G$3:$I$28,3,FALSE))=TRUE,"错误","正确"),"正确")</f>
        <v>正确</v>
      </c>
      <c r="R675" s="124" t="str">
        <f>IF(OR(IFERROR(AND(H675&gt;=VLOOKUP(L675,受限情况!$A$3:$C$28,2,FALSE),H675&lt;=VLOOKUP(L675,受限情况!$A$3:$C$28,3,FALSE)),0),IFERROR(AND(H675&gt;=VLOOKUP(M675,受限情况!$A$3:$C$28,2,FALSE),H675&lt;=VLOOKUP(M675,受限情况!$A$3:$C$28,3,FALSE)),0),IFERROR(AND(H675&gt;=VLOOKUP(N675,受限情况!$A$3:$C$28,2,FALSE),H675&lt;=VLOOKUP(N675,受限情况!$A$3:$C$28,3,FALSE)),0),IFERROR(AND(H675&gt;=VLOOKUP(O675,受限情况!$A$3:$C$28,2,FALSE),H675&lt;=VLOOKUP(O675,受限情况!$A$3:$C$28,3,FALSE)),0))=TRUE,"错误","正确")</f>
        <v>正确</v>
      </c>
      <c r="S675" s="123" t="str">
        <f>IF((IF(ISERROR(VLOOKUP(J675,注销!I:I,1,FALSE)),0,1)+IF(ISERROR(VLOOKUP(J675,注销!J:J,1,FALSE)),0,1))&gt;0,"注销","没有")</f>
        <v>没有</v>
      </c>
      <c r="T675" s="123" t="str">
        <f>IF((IF(ISERROR(VLOOKUP(J675,注销!I:I,1,FALSE)),0,1)+IF(ISERROR(VLOOKUP(J675,注销!J:J,1,FALSE)),0,1))&gt;0,"注销","没有")</f>
        <v>没有</v>
      </c>
      <c r="U675" s="10" t="str">
        <f>IF(IF(ISERROR(VLOOKUP(J675,J$1:J674,1,FALSE)),0,1)+IF(ISERROR(VLOOKUP(J675,K$1:K674,1,FALSE)),0,1),"已有","没有")</f>
        <v>已有</v>
      </c>
      <c r="W675" s="9"/>
      <c r="X675" s="9"/>
      <c r="Y675" s="9"/>
    </row>
    <row r="676" spans="1:25" s="7" customFormat="1">
      <c r="A676" s="126">
        <v>673</v>
      </c>
      <c r="B676" s="126" t="s">
        <v>1327</v>
      </c>
      <c r="C676" s="56" t="s">
        <v>194</v>
      </c>
      <c r="D676" s="42" t="s">
        <v>182</v>
      </c>
      <c r="E676" s="126">
        <v>8</v>
      </c>
      <c r="F676" s="68">
        <v>42039</v>
      </c>
      <c r="G676" s="18" t="s">
        <v>1158</v>
      </c>
      <c r="H676" s="68">
        <v>42037</v>
      </c>
      <c r="I676" s="126" t="s">
        <v>998</v>
      </c>
      <c r="J676" s="137" t="str">
        <f t="shared" si="66"/>
        <v>奥凯天津-郑州-贵阳</v>
      </c>
      <c r="K676" s="124" t="str">
        <f t="shared" si="67"/>
        <v>奥凯贵阳-郑州-天津</v>
      </c>
      <c r="L676" s="167" t="str">
        <f t="shared" si="68"/>
        <v>天津</v>
      </c>
      <c r="M676" s="167" t="str">
        <f t="shared" si="69"/>
        <v>郑州</v>
      </c>
      <c r="N676" s="167" t="str">
        <f t="shared" si="70"/>
        <v>贵阳</v>
      </c>
      <c r="O676" s="167" t="str">
        <f t="shared" si="71"/>
        <v/>
      </c>
      <c r="P676" s="167" t="str">
        <f>IF(ISERROR(OR(IFERROR(VLOOKUP(B676,受限情况!$G$3:$G$30,1,FALSE),0),IFERROR(VLOOKUP(L676,受限情况!$A$3:$A$28,1,FALSE),0),IFERROR(VLOOKUP(M676,受限情况!$A$3:$A$28,1,FALSE),0),IFERROR(VLOOKUP(N676,受限情况!$A$3:$A$28,1,FALSE),0),IFERROR(VLOOKUP(O676,受限情况!$A$3:$A$28,1,FALSE),0))),"受限","不限")</f>
        <v>不限</v>
      </c>
      <c r="Q676" s="122" t="str">
        <f>IFERROR(IF(AND(H676&gt;=VLOOKUP(B676,受限情况!$G$3:$I$28,2,FALSE),H676&lt;=VLOOKUP(B676,受限情况!$G$3:$I$28,3,FALSE))=TRUE,"错误","正确"),"正确")</f>
        <v>正确</v>
      </c>
      <c r="R676" s="124" t="str">
        <f>IF(OR(IFERROR(AND(H676&gt;=VLOOKUP(L676,受限情况!$A$3:$C$28,2,FALSE),H676&lt;=VLOOKUP(L676,受限情况!$A$3:$C$28,3,FALSE)),0),IFERROR(AND(H676&gt;=VLOOKUP(M676,受限情况!$A$3:$C$28,2,FALSE),H676&lt;=VLOOKUP(M676,受限情况!$A$3:$C$28,3,FALSE)),0),IFERROR(AND(H676&gt;=VLOOKUP(N676,受限情况!$A$3:$C$28,2,FALSE),H676&lt;=VLOOKUP(N676,受限情况!$A$3:$C$28,3,FALSE)),0),IFERROR(AND(H676&gt;=VLOOKUP(O676,受限情况!$A$3:$C$28,2,FALSE),H676&lt;=VLOOKUP(O676,受限情况!$A$3:$C$28,3,FALSE)),0))=TRUE,"错误","正确")</f>
        <v>正确</v>
      </c>
      <c r="S676" s="123" t="str">
        <f>IF((IF(ISERROR(VLOOKUP(J676,注销!I:I,1,FALSE)),0,1)+IF(ISERROR(VLOOKUP(J676,注销!J:J,1,FALSE)),0,1))&gt;0,"注销","没有")</f>
        <v>没有</v>
      </c>
      <c r="T676" s="123" t="str">
        <f>IF((IF(ISERROR(VLOOKUP(J676,注销!I:I,1,FALSE)),0,1)+IF(ISERROR(VLOOKUP(J676,注销!J:J,1,FALSE)),0,1))&gt;0,"注销","没有")</f>
        <v>没有</v>
      </c>
      <c r="U676" s="10" t="str">
        <f>IF(IF(ISERROR(VLOOKUP(J676,J$1:J675,1,FALSE)),0,1)+IF(ISERROR(VLOOKUP(J676,K$1:K675,1,FALSE)),0,1),"已有","没有")</f>
        <v>已有</v>
      </c>
      <c r="W676" s="9"/>
      <c r="X676" s="9"/>
      <c r="Y676" s="9"/>
    </row>
    <row r="677" spans="1:25" s="7" customFormat="1">
      <c r="A677" s="126">
        <v>674</v>
      </c>
      <c r="B677" s="126" t="s">
        <v>1327</v>
      </c>
      <c r="C677" s="56" t="s">
        <v>520</v>
      </c>
      <c r="D677" s="42" t="s">
        <v>182</v>
      </c>
      <c r="E677" s="126">
        <v>8</v>
      </c>
      <c r="F677" s="68">
        <v>42039</v>
      </c>
      <c r="G677" s="18" t="s">
        <v>1158</v>
      </c>
      <c r="H677" s="68">
        <v>42037</v>
      </c>
      <c r="I677" s="126" t="s">
        <v>998</v>
      </c>
      <c r="J677" s="137" t="str">
        <f t="shared" si="66"/>
        <v>奥凯天津-昆明</v>
      </c>
      <c r="K677" s="124" t="str">
        <f t="shared" si="67"/>
        <v>奥凯昆明-天津</v>
      </c>
      <c r="L677" s="167" t="str">
        <f t="shared" si="68"/>
        <v>天津</v>
      </c>
      <c r="M677" s="167" t="str">
        <f t="shared" si="69"/>
        <v>昆明</v>
      </c>
      <c r="N677" s="167" t="str">
        <f t="shared" si="70"/>
        <v/>
      </c>
      <c r="O677" s="167" t="str">
        <f t="shared" si="71"/>
        <v/>
      </c>
      <c r="P677" s="167" t="str">
        <f>IF(ISERROR(OR(IFERROR(VLOOKUP(B677,受限情况!$G$3:$G$30,1,FALSE),0),IFERROR(VLOOKUP(L677,受限情况!$A$3:$A$28,1,FALSE),0),IFERROR(VLOOKUP(M677,受限情况!$A$3:$A$28,1,FALSE),0),IFERROR(VLOOKUP(N677,受限情况!$A$3:$A$28,1,FALSE),0),IFERROR(VLOOKUP(O677,受限情况!$A$3:$A$28,1,FALSE),0))),"受限","不限")</f>
        <v>不限</v>
      </c>
      <c r="Q677" s="122" t="str">
        <f>IFERROR(IF(AND(H677&gt;=VLOOKUP(B677,受限情况!$G$3:$I$28,2,FALSE),H677&lt;=VLOOKUP(B677,受限情况!$G$3:$I$28,3,FALSE))=TRUE,"错误","正确"),"正确")</f>
        <v>正确</v>
      </c>
      <c r="R677" s="124" t="str">
        <f>IF(OR(IFERROR(AND(H677&gt;=VLOOKUP(L677,受限情况!$A$3:$C$28,2,FALSE),H677&lt;=VLOOKUP(L677,受限情况!$A$3:$C$28,3,FALSE)),0),IFERROR(AND(H677&gt;=VLOOKUP(M677,受限情况!$A$3:$C$28,2,FALSE),H677&lt;=VLOOKUP(M677,受限情况!$A$3:$C$28,3,FALSE)),0),IFERROR(AND(H677&gt;=VLOOKUP(N677,受限情况!$A$3:$C$28,2,FALSE),H677&lt;=VLOOKUP(N677,受限情况!$A$3:$C$28,3,FALSE)),0),IFERROR(AND(H677&gt;=VLOOKUP(O677,受限情况!$A$3:$C$28,2,FALSE),H677&lt;=VLOOKUP(O677,受限情况!$A$3:$C$28,3,FALSE)),0))=TRUE,"错误","正确")</f>
        <v>正确</v>
      </c>
      <c r="S677" s="123" t="str">
        <f>IF((IF(ISERROR(VLOOKUP(J677,注销!I:I,1,FALSE)),0,1)+IF(ISERROR(VLOOKUP(J677,注销!J:J,1,FALSE)),0,1))&gt;0,"注销","没有")</f>
        <v>没有</v>
      </c>
      <c r="T677" s="123" t="str">
        <f>IF((IF(ISERROR(VLOOKUP(J677,注销!I:I,1,FALSE)),0,1)+IF(ISERROR(VLOOKUP(J677,注销!J:J,1,FALSE)),0,1))&gt;0,"注销","没有")</f>
        <v>没有</v>
      </c>
      <c r="U677" s="10" t="str">
        <f>IF(IF(ISERROR(VLOOKUP(J677,J$1:J676,1,FALSE)),0,1)+IF(ISERROR(VLOOKUP(J677,K$1:K676,1,FALSE)),0,1),"已有","没有")</f>
        <v>已有</v>
      </c>
      <c r="W677" s="9"/>
      <c r="X677" s="9"/>
      <c r="Y677" s="9"/>
    </row>
    <row r="678" spans="1:25" s="7" customFormat="1">
      <c r="A678" s="126">
        <v>675</v>
      </c>
      <c r="B678" s="126" t="s">
        <v>1327</v>
      </c>
      <c r="C678" s="56" t="s">
        <v>550</v>
      </c>
      <c r="D678" s="42" t="s">
        <v>182</v>
      </c>
      <c r="E678" s="126">
        <v>6</v>
      </c>
      <c r="F678" s="68">
        <v>42039</v>
      </c>
      <c r="G678" s="18" t="s">
        <v>1158</v>
      </c>
      <c r="H678" s="68">
        <v>42037</v>
      </c>
      <c r="I678" s="126" t="s">
        <v>998</v>
      </c>
      <c r="J678" s="137" t="str">
        <f t="shared" si="66"/>
        <v>奥凯天津-杭州-三亚</v>
      </c>
      <c r="K678" s="124" t="str">
        <f t="shared" si="67"/>
        <v>奥凯三亚-杭州-天津</v>
      </c>
      <c r="L678" s="167" t="str">
        <f t="shared" si="68"/>
        <v>天津</v>
      </c>
      <c r="M678" s="167" t="str">
        <f t="shared" si="69"/>
        <v>杭州</v>
      </c>
      <c r="N678" s="167" t="str">
        <f t="shared" si="70"/>
        <v>三亚</v>
      </c>
      <c r="O678" s="167" t="str">
        <f t="shared" si="71"/>
        <v/>
      </c>
      <c r="P678" s="167" t="str">
        <f>IF(ISERROR(OR(IFERROR(VLOOKUP(B678,受限情况!$G$3:$G$30,1,FALSE),0),IFERROR(VLOOKUP(L678,受限情况!$A$3:$A$28,1,FALSE),0),IFERROR(VLOOKUP(M678,受限情况!$A$3:$A$28,1,FALSE),0),IFERROR(VLOOKUP(N678,受限情况!$A$3:$A$28,1,FALSE),0),IFERROR(VLOOKUP(O678,受限情况!$A$3:$A$28,1,FALSE),0))),"受限","不限")</f>
        <v>不限</v>
      </c>
      <c r="Q678" s="122" t="str">
        <f>IFERROR(IF(AND(H678&gt;=VLOOKUP(B678,受限情况!$G$3:$I$28,2,FALSE),H678&lt;=VLOOKUP(B678,受限情况!$G$3:$I$28,3,FALSE))=TRUE,"错误","正确"),"正确")</f>
        <v>正确</v>
      </c>
      <c r="R678" s="124" t="str">
        <f>IF(OR(IFERROR(AND(H678&gt;=VLOOKUP(L678,受限情况!$A$3:$C$28,2,FALSE),H678&lt;=VLOOKUP(L678,受限情况!$A$3:$C$28,3,FALSE)),0),IFERROR(AND(H678&gt;=VLOOKUP(M678,受限情况!$A$3:$C$28,2,FALSE),H678&lt;=VLOOKUP(M678,受限情况!$A$3:$C$28,3,FALSE)),0),IFERROR(AND(H678&gt;=VLOOKUP(N678,受限情况!$A$3:$C$28,2,FALSE),H678&lt;=VLOOKUP(N678,受限情况!$A$3:$C$28,3,FALSE)),0),IFERROR(AND(H678&gt;=VLOOKUP(O678,受限情况!$A$3:$C$28,2,FALSE),H678&lt;=VLOOKUP(O678,受限情况!$A$3:$C$28,3,FALSE)),0))=TRUE,"错误","正确")</f>
        <v>正确</v>
      </c>
      <c r="S678" s="123" t="str">
        <f>IF((IF(ISERROR(VLOOKUP(J678,注销!I:I,1,FALSE)),0,1)+IF(ISERROR(VLOOKUP(J678,注销!J:J,1,FALSE)),0,1))&gt;0,"注销","没有")</f>
        <v>没有</v>
      </c>
      <c r="T678" s="123" t="str">
        <f>IF((IF(ISERROR(VLOOKUP(J678,注销!I:I,1,FALSE)),0,1)+IF(ISERROR(VLOOKUP(J678,注销!J:J,1,FALSE)),0,1))&gt;0,"注销","没有")</f>
        <v>没有</v>
      </c>
      <c r="U678" s="10" t="str">
        <f>IF(IF(ISERROR(VLOOKUP(J678,J$1:J677,1,FALSE)),0,1)+IF(ISERROR(VLOOKUP(J678,K$1:K677,1,FALSE)),0,1),"已有","没有")</f>
        <v>已有</v>
      </c>
      <c r="W678" s="9"/>
      <c r="X678" s="9"/>
      <c r="Y678" s="9"/>
    </row>
    <row r="679" spans="1:25" s="7" customFormat="1">
      <c r="A679" s="126">
        <v>676</v>
      </c>
      <c r="B679" s="126" t="s">
        <v>1327</v>
      </c>
      <c r="C679" s="56" t="s">
        <v>559</v>
      </c>
      <c r="D679" s="42" t="s">
        <v>182</v>
      </c>
      <c r="E679" s="126">
        <v>8</v>
      </c>
      <c r="F679" s="68">
        <v>42039</v>
      </c>
      <c r="G679" s="18" t="s">
        <v>1158</v>
      </c>
      <c r="H679" s="68">
        <v>42037</v>
      </c>
      <c r="I679" s="126" t="s">
        <v>998</v>
      </c>
      <c r="J679" s="137" t="str">
        <f t="shared" si="66"/>
        <v>奥凯天津-泉州-海口</v>
      </c>
      <c r="K679" s="124" t="str">
        <f t="shared" si="67"/>
        <v>奥凯海口-泉州-天津</v>
      </c>
      <c r="L679" s="167" t="str">
        <f t="shared" si="68"/>
        <v>天津</v>
      </c>
      <c r="M679" s="167" t="str">
        <f t="shared" si="69"/>
        <v>泉州</v>
      </c>
      <c r="N679" s="167" t="str">
        <f t="shared" si="70"/>
        <v>海口</v>
      </c>
      <c r="O679" s="167" t="str">
        <f t="shared" si="71"/>
        <v/>
      </c>
      <c r="P679" s="167" t="str">
        <f>IF(ISERROR(OR(IFERROR(VLOOKUP(B679,受限情况!$G$3:$G$30,1,FALSE),0),IFERROR(VLOOKUP(L679,受限情况!$A$3:$A$28,1,FALSE),0),IFERROR(VLOOKUP(M679,受限情况!$A$3:$A$28,1,FALSE),0),IFERROR(VLOOKUP(N679,受限情况!$A$3:$A$28,1,FALSE),0),IFERROR(VLOOKUP(O679,受限情况!$A$3:$A$28,1,FALSE),0))),"受限","不限")</f>
        <v>不限</v>
      </c>
      <c r="Q679" s="122" t="str">
        <f>IFERROR(IF(AND(H679&gt;=VLOOKUP(B679,受限情况!$G$3:$I$28,2,FALSE),H679&lt;=VLOOKUP(B679,受限情况!$G$3:$I$28,3,FALSE))=TRUE,"错误","正确"),"正确")</f>
        <v>正确</v>
      </c>
      <c r="R679" s="124" t="str">
        <f>IF(OR(IFERROR(AND(H679&gt;=VLOOKUP(L679,受限情况!$A$3:$C$28,2,FALSE),H679&lt;=VLOOKUP(L679,受限情况!$A$3:$C$28,3,FALSE)),0),IFERROR(AND(H679&gt;=VLOOKUP(M679,受限情况!$A$3:$C$28,2,FALSE),H679&lt;=VLOOKUP(M679,受限情况!$A$3:$C$28,3,FALSE)),0),IFERROR(AND(H679&gt;=VLOOKUP(N679,受限情况!$A$3:$C$28,2,FALSE),H679&lt;=VLOOKUP(N679,受限情况!$A$3:$C$28,3,FALSE)),0),IFERROR(AND(H679&gt;=VLOOKUP(O679,受限情况!$A$3:$C$28,2,FALSE),H679&lt;=VLOOKUP(O679,受限情况!$A$3:$C$28,3,FALSE)),0))=TRUE,"错误","正确")</f>
        <v>正确</v>
      </c>
      <c r="S679" s="123" t="str">
        <f>IF((IF(ISERROR(VLOOKUP(J679,注销!I:I,1,FALSE)),0,1)+IF(ISERROR(VLOOKUP(J679,注销!J:J,1,FALSE)),0,1))&gt;0,"注销","没有")</f>
        <v>没有</v>
      </c>
      <c r="T679" s="123" t="str">
        <f>IF((IF(ISERROR(VLOOKUP(J679,注销!I:I,1,FALSE)),0,1)+IF(ISERROR(VLOOKUP(J679,注销!J:J,1,FALSE)),0,1))&gt;0,"注销","没有")</f>
        <v>没有</v>
      </c>
      <c r="U679" s="10" t="str">
        <f>IF(IF(ISERROR(VLOOKUP(J679,J$1:J678,1,FALSE)),0,1)+IF(ISERROR(VLOOKUP(J679,K$1:K678,1,FALSE)),0,1),"已有","没有")</f>
        <v>已有</v>
      </c>
      <c r="W679" s="9"/>
      <c r="X679" s="9"/>
      <c r="Y679" s="9"/>
    </row>
    <row r="680" spans="1:25" s="7" customFormat="1">
      <c r="A680" s="126">
        <v>677</v>
      </c>
      <c r="B680" s="126" t="s">
        <v>1327</v>
      </c>
      <c r="C680" s="56" t="s">
        <v>526</v>
      </c>
      <c r="D680" s="42" t="s">
        <v>182</v>
      </c>
      <c r="E680" s="126">
        <v>14</v>
      </c>
      <c r="F680" s="68">
        <v>42039</v>
      </c>
      <c r="G680" s="18" t="s">
        <v>1158</v>
      </c>
      <c r="H680" s="68">
        <v>42037</v>
      </c>
      <c r="I680" s="126" t="s">
        <v>998</v>
      </c>
      <c r="J680" s="137" t="str">
        <f t="shared" si="66"/>
        <v>奥凯天津-大连</v>
      </c>
      <c r="K680" s="124" t="str">
        <f t="shared" si="67"/>
        <v>奥凯大连-天津</v>
      </c>
      <c r="L680" s="167" t="str">
        <f t="shared" si="68"/>
        <v>天津</v>
      </c>
      <c r="M680" s="167" t="str">
        <f t="shared" si="69"/>
        <v>大连</v>
      </c>
      <c r="N680" s="167" t="str">
        <f t="shared" si="70"/>
        <v/>
      </c>
      <c r="O680" s="167" t="str">
        <f t="shared" si="71"/>
        <v/>
      </c>
      <c r="P680" s="167" t="str">
        <f>IF(ISERROR(OR(IFERROR(VLOOKUP(B680,受限情况!$G$3:$G$30,1,FALSE),0),IFERROR(VLOOKUP(L680,受限情况!$A$3:$A$28,1,FALSE),0),IFERROR(VLOOKUP(M680,受限情况!$A$3:$A$28,1,FALSE),0),IFERROR(VLOOKUP(N680,受限情况!$A$3:$A$28,1,FALSE),0),IFERROR(VLOOKUP(O680,受限情况!$A$3:$A$28,1,FALSE),0))),"受限","不限")</f>
        <v>受限</v>
      </c>
      <c r="Q680" s="122" t="str">
        <f>IFERROR(IF(AND(H680&gt;=VLOOKUP(B680,受限情况!$G$3:$I$28,2,FALSE),H680&lt;=VLOOKUP(B680,受限情况!$G$3:$I$28,3,FALSE))=TRUE,"错误","正确"),"正确")</f>
        <v>正确</v>
      </c>
      <c r="R680" s="124" t="str">
        <f>IF(OR(IFERROR(AND(H680&gt;=VLOOKUP(L680,受限情况!$A$3:$C$28,2,FALSE),H680&lt;=VLOOKUP(L680,受限情况!$A$3:$C$28,3,FALSE)),0),IFERROR(AND(H680&gt;=VLOOKUP(M680,受限情况!$A$3:$C$28,2,FALSE),H680&lt;=VLOOKUP(M680,受限情况!$A$3:$C$28,3,FALSE)),0),IFERROR(AND(H680&gt;=VLOOKUP(N680,受限情况!$A$3:$C$28,2,FALSE),H680&lt;=VLOOKUP(N680,受限情况!$A$3:$C$28,3,FALSE)),0),IFERROR(AND(H680&gt;=VLOOKUP(O680,受限情况!$A$3:$C$28,2,FALSE),H680&lt;=VLOOKUP(O680,受限情况!$A$3:$C$28,3,FALSE)),0))=TRUE,"错误","正确")</f>
        <v>正确</v>
      </c>
      <c r="S680" s="123" t="str">
        <f>IF((IF(ISERROR(VLOOKUP(J680,注销!I:I,1,FALSE)),0,1)+IF(ISERROR(VLOOKUP(J680,注销!J:J,1,FALSE)),0,1))&gt;0,"注销","没有")</f>
        <v>没有</v>
      </c>
      <c r="T680" s="123" t="str">
        <f>IF((IF(ISERROR(VLOOKUP(J680,注销!I:I,1,FALSE)),0,1)+IF(ISERROR(VLOOKUP(J680,注销!J:J,1,FALSE)),0,1))&gt;0,"注销","没有")</f>
        <v>没有</v>
      </c>
      <c r="U680" s="10" t="str">
        <f>IF(IF(ISERROR(VLOOKUP(J680,J$1:J679,1,FALSE)),0,1)+IF(ISERROR(VLOOKUP(J680,K$1:K679,1,FALSE)),0,1),"已有","没有")</f>
        <v>已有</v>
      </c>
      <c r="W680" s="9"/>
      <c r="X680" s="9"/>
      <c r="Y680" s="9"/>
    </row>
    <row r="681" spans="1:25" s="7" customFormat="1">
      <c r="A681" s="126">
        <v>678</v>
      </c>
      <c r="B681" s="126" t="s">
        <v>1327</v>
      </c>
      <c r="C681" s="56" t="s">
        <v>0</v>
      </c>
      <c r="D681" s="42" t="s">
        <v>182</v>
      </c>
      <c r="E681" s="126">
        <v>8</v>
      </c>
      <c r="F681" s="68">
        <v>42039</v>
      </c>
      <c r="G681" s="18" t="s">
        <v>1158</v>
      </c>
      <c r="H681" s="68">
        <v>42037</v>
      </c>
      <c r="I681" s="126" t="s">
        <v>998</v>
      </c>
      <c r="J681" s="137" t="str">
        <f t="shared" si="66"/>
        <v>奥凯天津-延吉</v>
      </c>
      <c r="K681" s="124" t="str">
        <f t="shared" si="67"/>
        <v>奥凯延吉-天津</v>
      </c>
      <c r="L681" s="167" t="str">
        <f t="shared" si="68"/>
        <v>天津</v>
      </c>
      <c r="M681" s="167" t="str">
        <f t="shared" si="69"/>
        <v>延吉</v>
      </c>
      <c r="N681" s="167" t="str">
        <f t="shared" si="70"/>
        <v/>
      </c>
      <c r="O681" s="167" t="str">
        <f t="shared" si="71"/>
        <v/>
      </c>
      <c r="P681" s="167" t="str">
        <f>IF(ISERROR(OR(IFERROR(VLOOKUP(B681,受限情况!$G$3:$G$30,1,FALSE),0),IFERROR(VLOOKUP(L681,受限情况!$A$3:$A$28,1,FALSE),0),IFERROR(VLOOKUP(M681,受限情况!$A$3:$A$28,1,FALSE),0),IFERROR(VLOOKUP(N681,受限情况!$A$3:$A$28,1,FALSE),0),IFERROR(VLOOKUP(O681,受限情况!$A$3:$A$28,1,FALSE),0))),"受限","不限")</f>
        <v>不限</v>
      </c>
      <c r="Q681" s="122" t="str">
        <f>IFERROR(IF(AND(H681&gt;=VLOOKUP(B681,受限情况!$G$3:$I$28,2,FALSE),H681&lt;=VLOOKUP(B681,受限情况!$G$3:$I$28,3,FALSE))=TRUE,"错误","正确"),"正确")</f>
        <v>正确</v>
      </c>
      <c r="R681" s="124" t="str">
        <f>IF(OR(IFERROR(AND(H681&gt;=VLOOKUP(L681,受限情况!$A$3:$C$28,2,FALSE),H681&lt;=VLOOKUP(L681,受限情况!$A$3:$C$28,3,FALSE)),0),IFERROR(AND(H681&gt;=VLOOKUP(M681,受限情况!$A$3:$C$28,2,FALSE),H681&lt;=VLOOKUP(M681,受限情况!$A$3:$C$28,3,FALSE)),0),IFERROR(AND(H681&gt;=VLOOKUP(N681,受限情况!$A$3:$C$28,2,FALSE),H681&lt;=VLOOKUP(N681,受限情况!$A$3:$C$28,3,FALSE)),0),IFERROR(AND(H681&gt;=VLOOKUP(O681,受限情况!$A$3:$C$28,2,FALSE),H681&lt;=VLOOKUP(O681,受限情况!$A$3:$C$28,3,FALSE)),0))=TRUE,"错误","正确")</f>
        <v>正确</v>
      </c>
      <c r="S681" s="123" t="str">
        <f>IF((IF(ISERROR(VLOOKUP(J681,注销!I:I,1,FALSE)),0,1)+IF(ISERROR(VLOOKUP(J681,注销!J:J,1,FALSE)),0,1))&gt;0,"注销","没有")</f>
        <v>没有</v>
      </c>
      <c r="T681" s="123" t="str">
        <f>IF((IF(ISERROR(VLOOKUP(J681,注销!I:I,1,FALSE)),0,1)+IF(ISERROR(VLOOKUP(J681,注销!J:J,1,FALSE)),0,1))&gt;0,"注销","没有")</f>
        <v>没有</v>
      </c>
      <c r="U681" s="10" t="str">
        <f>IF(IF(ISERROR(VLOOKUP(J681,J$1:J680,1,FALSE)),0,1)+IF(ISERROR(VLOOKUP(J681,K$1:K680,1,FALSE)),0,1),"已有","没有")</f>
        <v>已有</v>
      </c>
      <c r="W681" s="9"/>
      <c r="X681" s="9"/>
      <c r="Y681" s="9"/>
    </row>
    <row r="682" spans="1:25" s="7" customFormat="1">
      <c r="A682" s="126">
        <v>679</v>
      </c>
      <c r="B682" s="126" t="s">
        <v>481</v>
      </c>
      <c r="C682" s="56" t="s">
        <v>195</v>
      </c>
      <c r="D682" s="42" t="s">
        <v>196</v>
      </c>
      <c r="E682" s="126">
        <v>14</v>
      </c>
      <c r="F682" s="68">
        <v>42039</v>
      </c>
      <c r="G682" s="18" t="s">
        <v>197</v>
      </c>
      <c r="H682" s="68">
        <v>42037</v>
      </c>
      <c r="I682" s="126"/>
      <c r="J682" s="137" t="str">
        <f t="shared" si="66"/>
        <v>国航天津-重庆</v>
      </c>
      <c r="K682" s="124" t="str">
        <f t="shared" si="67"/>
        <v>国航重庆-天津</v>
      </c>
      <c r="L682" s="167" t="str">
        <f t="shared" si="68"/>
        <v>天津</v>
      </c>
      <c r="M682" s="167" t="str">
        <f t="shared" si="69"/>
        <v>重庆</v>
      </c>
      <c r="N682" s="167" t="str">
        <f t="shared" si="70"/>
        <v/>
      </c>
      <c r="O682" s="167" t="str">
        <f t="shared" si="71"/>
        <v/>
      </c>
      <c r="P682" s="167" t="str">
        <f>IF(ISERROR(OR(IFERROR(VLOOKUP(B682,受限情况!$G$3:$G$30,1,FALSE),0),IFERROR(VLOOKUP(L682,受限情况!$A$3:$A$28,1,FALSE),0),IFERROR(VLOOKUP(M682,受限情况!$A$3:$A$28,1,FALSE),0),IFERROR(VLOOKUP(N682,受限情况!$A$3:$A$28,1,FALSE),0),IFERROR(VLOOKUP(O682,受限情况!$A$3:$A$28,1,FALSE),0))),"受限","不限")</f>
        <v>不限</v>
      </c>
      <c r="Q682" s="122" t="str">
        <f>IFERROR(IF(AND(H682&gt;=VLOOKUP(B682,受限情况!$G$3:$I$28,2,FALSE),H682&lt;=VLOOKUP(B682,受限情况!$G$3:$I$28,3,FALSE))=TRUE,"错误","正确"),"正确")</f>
        <v>正确</v>
      </c>
      <c r="R682" s="124" t="str">
        <f>IF(OR(IFERROR(AND(H682&gt;=VLOOKUP(L682,受限情况!$A$3:$C$28,2,FALSE),H682&lt;=VLOOKUP(L682,受限情况!$A$3:$C$28,3,FALSE)),0),IFERROR(AND(H682&gt;=VLOOKUP(M682,受限情况!$A$3:$C$28,2,FALSE),H682&lt;=VLOOKUP(M682,受限情况!$A$3:$C$28,3,FALSE)),0),IFERROR(AND(H682&gt;=VLOOKUP(N682,受限情况!$A$3:$C$28,2,FALSE),H682&lt;=VLOOKUP(N682,受限情况!$A$3:$C$28,3,FALSE)),0),IFERROR(AND(H682&gt;=VLOOKUP(O682,受限情况!$A$3:$C$28,2,FALSE),H682&lt;=VLOOKUP(O682,受限情况!$A$3:$C$28,3,FALSE)),0))=TRUE,"错误","正确")</f>
        <v>正确</v>
      </c>
      <c r="S682" s="123" t="str">
        <f>IF((IF(ISERROR(VLOOKUP(J682,注销!I:I,1,FALSE)),0,1)+IF(ISERROR(VLOOKUP(J682,注销!J:J,1,FALSE)),0,1))&gt;0,"注销","没有")</f>
        <v>没有</v>
      </c>
      <c r="T682" s="123" t="str">
        <f>IF((IF(ISERROR(VLOOKUP(J682,注销!I:I,1,FALSE)),0,1)+IF(ISERROR(VLOOKUP(J682,注销!J:J,1,FALSE)),0,1))&gt;0,"注销","没有")</f>
        <v>没有</v>
      </c>
      <c r="U682" s="10" t="str">
        <f>IF(IF(ISERROR(VLOOKUP(J682,J$1:J681,1,FALSE)),0,1)+IF(ISERROR(VLOOKUP(J682,K$1:K681,1,FALSE)),0,1),"已有","没有")</f>
        <v>没有</v>
      </c>
      <c r="W682" s="9"/>
      <c r="X682" s="9"/>
      <c r="Y682" s="9"/>
    </row>
    <row r="683" spans="1:25" s="7" customFormat="1">
      <c r="A683" s="126">
        <v>680</v>
      </c>
      <c r="B683" s="126" t="s">
        <v>482</v>
      </c>
      <c r="C683" s="56" t="s">
        <v>1491</v>
      </c>
      <c r="D683" s="42" t="s">
        <v>198</v>
      </c>
      <c r="E683" s="126">
        <v>14</v>
      </c>
      <c r="F683" s="68">
        <v>42064</v>
      </c>
      <c r="G683" s="18" t="s">
        <v>206</v>
      </c>
      <c r="H683" s="68">
        <v>42037</v>
      </c>
      <c r="I683" s="126"/>
      <c r="J683" s="137" t="str">
        <f t="shared" si="66"/>
        <v>东航石家庄-杭州</v>
      </c>
      <c r="K683" s="124" t="str">
        <f t="shared" si="67"/>
        <v>东航杭州-石家庄</v>
      </c>
      <c r="L683" s="167" t="str">
        <f t="shared" si="68"/>
        <v>石家庄</v>
      </c>
      <c r="M683" s="167" t="str">
        <f t="shared" si="69"/>
        <v>杭州</v>
      </c>
      <c r="N683" s="167" t="str">
        <f t="shared" si="70"/>
        <v/>
      </c>
      <c r="O683" s="167" t="str">
        <f t="shared" si="71"/>
        <v/>
      </c>
      <c r="P683" s="167" t="str">
        <f>IF(ISERROR(OR(IFERROR(VLOOKUP(B683,受限情况!$G$3:$G$30,1,FALSE),0),IFERROR(VLOOKUP(L683,受限情况!$A$3:$A$28,1,FALSE),0),IFERROR(VLOOKUP(M683,受限情况!$A$3:$A$28,1,FALSE),0),IFERROR(VLOOKUP(N683,受限情况!$A$3:$A$28,1,FALSE),0),IFERROR(VLOOKUP(O683,受限情况!$A$3:$A$28,1,FALSE),0))),"受限","不限")</f>
        <v>不限</v>
      </c>
      <c r="Q683" s="122" t="str">
        <f>IFERROR(IF(AND(H683&gt;=VLOOKUP(B683,受限情况!$G$3:$I$28,2,FALSE),H683&lt;=VLOOKUP(B683,受限情况!$G$3:$I$28,3,FALSE))=TRUE,"错误","正确"),"正确")</f>
        <v>正确</v>
      </c>
      <c r="R683" s="124" t="str">
        <f>IF(OR(IFERROR(AND(H683&gt;=VLOOKUP(L683,受限情况!$A$3:$C$28,2,FALSE),H683&lt;=VLOOKUP(L683,受限情况!$A$3:$C$28,3,FALSE)),0),IFERROR(AND(H683&gt;=VLOOKUP(M683,受限情况!$A$3:$C$28,2,FALSE),H683&lt;=VLOOKUP(M683,受限情况!$A$3:$C$28,3,FALSE)),0),IFERROR(AND(H683&gt;=VLOOKUP(N683,受限情况!$A$3:$C$28,2,FALSE),H683&lt;=VLOOKUP(N683,受限情况!$A$3:$C$28,3,FALSE)),0),IFERROR(AND(H683&gt;=VLOOKUP(O683,受限情况!$A$3:$C$28,2,FALSE),H683&lt;=VLOOKUP(O683,受限情况!$A$3:$C$28,3,FALSE)),0))=TRUE,"错误","正确")</f>
        <v>正确</v>
      </c>
      <c r="S683" s="123" t="str">
        <f>IF((IF(ISERROR(VLOOKUP(J683,注销!I:I,1,FALSE)),0,1)+IF(ISERROR(VLOOKUP(J683,注销!J:J,1,FALSE)),0,1))&gt;0,"注销","没有")</f>
        <v>注销</v>
      </c>
      <c r="T683" s="123" t="str">
        <f>IF((IF(ISERROR(VLOOKUP(J683,注销!I:I,1,FALSE)),0,1)+IF(ISERROR(VLOOKUP(J683,注销!J:J,1,FALSE)),0,1))&gt;0,"注销","没有")</f>
        <v>注销</v>
      </c>
      <c r="U683" s="10" t="str">
        <f>IF(IF(ISERROR(VLOOKUP(J683,J$1:J682,1,FALSE)),0,1)+IF(ISERROR(VLOOKUP(J683,K$1:K682,1,FALSE)),0,1),"已有","没有")</f>
        <v>没有</v>
      </c>
      <c r="W683" s="9"/>
      <c r="X683" s="9"/>
      <c r="Y683" s="9"/>
    </row>
    <row r="684" spans="1:25" s="7" customFormat="1">
      <c r="A684" s="126">
        <v>681</v>
      </c>
      <c r="B684" s="126" t="s">
        <v>486</v>
      </c>
      <c r="C684" s="56" t="s">
        <v>199</v>
      </c>
      <c r="D684" s="42" t="s">
        <v>200</v>
      </c>
      <c r="E684" s="126">
        <v>14</v>
      </c>
      <c r="F684" s="68">
        <v>42044</v>
      </c>
      <c r="G684" s="18" t="s">
        <v>207</v>
      </c>
      <c r="H684" s="68">
        <v>42037</v>
      </c>
      <c r="I684" s="126"/>
      <c r="J684" s="137" t="str">
        <f t="shared" si="66"/>
        <v>中联航石家庄-佛山</v>
      </c>
      <c r="K684" s="124" t="str">
        <f t="shared" si="67"/>
        <v>中联航佛山-石家庄</v>
      </c>
      <c r="L684" s="167" t="str">
        <f t="shared" si="68"/>
        <v>石家庄</v>
      </c>
      <c r="M684" s="167" t="str">
        <f t="shared" si="69"/>
        <v>佛山</v>
      </c>
      <c r="N684" s="167" t="str">
        <f t="shared" si="70"/>
        <v/>
      </c>
      <c r="O684" s="167" t="str">
        <f t="shared" si="71"/>
        <v/>
      </c>
      <c r="P684" s="167" t="str">
        <f>IF(ISERROR(OR(IFERROR(VLOOKUP(B684,受限情况!$G$3:$G$30,1,FALSE),0),IFERROR(VLOOKUP(L684,受限情况!$A$3:$A$28,1,FALSE),0),IFERROR(VLOOKUP(M684,受限情况!$A$3:$A$28,1,FALSE),0),IFERROR(VLOOKUP(N684,受限情况!$A$3:$A$28,1,FALSE),0),IFERROR(VLOOKUP(O684,受限情况!$A$3:$A$28,1,FALSE),0))),"受限","不限")</f>
        <v>不限</v>
      </c>
      <c r="Q684" s="122" t="str">
        <f>IFERROR(IF(AND(H684&gt;=VLOOKUP(B684,受限情况!$G$3:$I$28,2,FALSE),H684&lt;=VLOOKUP(B684,受限情况!$G$3:$I$28,3,FALSE))=TRUE,"错误","正确"),"正确")</f>
        <v>正确</v>
      </c>
      <c r="R684" s="124" t="str">
        <f>IF(OR(IFERROR(AND(H684&gt;=VLOOKUP(L684,受限情况!$A$3:$C$28,2,FALSE),H684&lt;=VLOOKUP(L684,受限情况!$A$3:$C$28,3,FALSE)),0),IFERROR(AND(H684&gt;=VLOOKUP(M684,受限情况!$A$3:$C$28,2,FALSE),H684&lt;=VLOOKUP(M684,受限情况!$A$3:$C$28,3,FALSE)),0),IFERROR(AND(H684&gt;=VLOOKUP(N684,受限情况!$A$3:$C$28,2,FALSE),H684&lt;=VLOOKUP(N684,受限情况!$A$3:$C$28,3,FALSE)),0),IFERROR(AND(H684&gt;=VLOOKUP(O684,受限情况!$A$3:$C$28,2,FALSE),H684&lt;=VLOOKUP(O684,受限情况!$A$3:$C$28,3,FALSE)),0))=TRUE,"错误","正确")</f>
        <v>正确</v>
      </c>
      <c r="S684" s="123" t="str">
        <f>IF((IF(ISERROR(VLOOKUP(J684,注销!I:I,1,FALSE)),0,1)+IF(ISERROR(VLOOKUP(J684,注销!J:J,1,FALSE)),0,1))&gt;0,"注销","没有")</f>
        <v>没有</v>
      </c>
      <c r="T684" s="123" t="str">
        <f>IF((IF(ISERROR(VLOOKUP(J684,注销!I:I,1,FALSE)),0,1)+IF(ISERROR(VLOOKUP(J684,注销!J:J,1,FALSE)),0,1))&gt;0,"注销","没有")</f>
        <v>没有</v>
      </c>
      <c r="U684" s="10" t="str">
        <f>IF(IF(ISERROR(VLOOKUP(J684,J$1:J683,1,FALSE)),0,1)+IF(ISERROR(VLOOKUP(J684,K$1:K683,1,FALSE)),0,1),"已有","没有")</f>
        <v>没有</v>
      </c>
      <c r="W684" s="9"/>
      <c r="X684" s="9"/>
      <c r="Y684" s="9"/>
    </row>
    <row r="685" spans="1:25" s="7" customFormat="1">
      <c r="A685" s="126">
        <v>682</v>
      </c>
      <c r="B685" s="126" t="s">
        <v>486</v>
      </c>
      <c r="C685" s="56" t="s">
        <v>201</v>
      </c>
      <c r="D685" s="42" t="s">
        <v>200</v>
      </c>
      <c r="E685" s="126">
        <v>14</v>
      </c>
      <c r="F685" s="68">
        <v>42064</v>
      </c>
      <c r="G685" s="18" t="s">
        <v>1159</v>
      </c>
      <c r="H685" s="68">
        <v>42037</v>
      </c>
      <c r="I685" s="126"/>
      <c r="J685" s="137" t="str">
        <f t="shared" si="66"/>
        <v>中联航石家庄-深圳</v>
      </c>
      <c r="K685" s="124" t="str">
        <f t="shared" si="67"/>
        <v>中联航深圳-石家庄</v>
      </c>
      <c r="L685" s="167" t="str">
        <f t="shared" si="68"/>
        <v>石家庄</v>
      </c>
      <c r="M685" s="167" t="str">
        <f t="shared" si="69"/>
        <v>深圳</v>
      </c>
      <c r="N685" s="167" t="str">
        <f t="shared" si="70"/>
        <v/>
      </c>
      <c r="O685" s="167" t="str">
        <f t="shared" si="71"/>
        <v/>
      </c>
      <c r="P685" s="167" t="str">
        <f>IF(ISERROR(OR(IFERROR(VLOOKUP(B685,受限情况!$G$3:$G$30,1,FALSE),0),IFERROR(VLOOKUP(L685,受限情况!$A$3:$A$28,1,FALSE),0),IFERROR(VLOOKUP(M685,受限情况!$A$3:$A$28,1,FALSE),0),IFERROR(VLOOKUP(N685,受限情况!$A$3:$A$28,1,FALSE),0),IFERROR(VLOOKUP(O685,受限情况!$A$3:$A$28,1,FALSE),0))),"受限","不限")</f>
        <v>不限</v>
      </c>
      <c r="Q685" s="122" t="str">
        <f>IFERROR(IF(AND(H685&gt;=VLOOKUP(B685,受限情况!$G$3:$I$28,2,FALSE),H685&lt;=VLOOKUP(B685,受限情况!$G$3:$I$28,3,FALSE))=TRUE,"错误","正确"),"正确")</f>
        <v>正确</v>
      </c>
      <c r="R685" s="124" t="str">
        <f>IF(OR(IFERROR(AND(H685&gt;=VLOOKUP(L685,受限情况!$A$3:$C$28,2,FALSE),H685&lt;=VLOOKUP(L685,受限情况!$A$3:$C$28,3,FALSE)),0),IFERROR(AND(H685&gt;=VLOOKUP(M685,受限情况!$A$3:$C$28,2,FALSE),H685&lt;=VLOOKUP(M685,受限情况!$A$3:$C$28,3,FALSE)),0),IFERROR(AND(H685&gt;=VLOOKUP(N685,受限情况!$A$3:$C$28,2,FALSE),H685&lt;=VLOOKUP(N685,受限情况!$A$3:$C$28,3,FALSE)),0),IFERROR(AND(H685&gt;=VLOOKUP(O685,受限情况!$A$3:$C$28,2,FALSE),H685&lt;=VLOOKUP(O685,受限情况!$A$3:$C$28,3,FALSE)),0))=TRUE,"错误","正确")</f>
        <v>正确</v>
      </c>
      <c r="S685" s="123" t="str">
        <f>IF((IF(ISERROR(VLOOKUP(J685,注销!I:I,1,FALSE)),0,1)+IF(ISERROR(VLOOKUP(J685,注销!J:J,1,FALSE)),0,1))&gt;0,"注销","没有")</f>
        <v>没有</v>
      </c>
      <c r="T685" s="123" t="str">
        <f>IF((IF(ISERROR(VLOOKUP(J685,注销!I:I,1,FALSE)),0,1)+IF(ISERROR(VLOOKUP(J685,注销!J:J,1,FALSE)),0,1))&gt;0,"注销","没有")</f>
        <v>没有</v>
      </c>
      <c r="U685" s="10" t="str">
        <f>IF(IF(ISERROR(VLOOKUP(J685,J$1:J684,1,FALSE)),0,1)+IF(ISERROR(VLOOKUP(J685,K$1:K684,1,FALSE)),0,1),"已有","没有")</f>
        <v>没有</v>
      </c>
      <c r="W685" s="9"/>
      <c r="X685" s="9"/>
      <c r="Y685" s="9"/>
    </row>
    <row r="686" spans="1:25" s="7" customFormat="1">
      <c r="A686" s="126">
        <v>683</v>
      </c>
      <c r="B686" s="126" t="s">
        <v>486</v>
      </c>
      <c r="C686" s="56" t="s">
        <v>202</v>
      </c>
      <c r="D686" s="42" t="s">
        <v>200</v>
      </c>
      <c r="E686" s="126">
        <v>14</v>
      </c>
      <c r="F686" s="68">
        <v>42064</v>
      </c>
      <c r="G686" s="18" t="s">
        <v>1159</v>
      </c>
      <c r="H686" s="68">
        <v>42037</v>
      </c>
      <c r="I686" s="126"/>
      <c r="J686" s="137" t="str">
        <f t="shared" si="66"/>
        <v>中联航石家庄-宁波-佛山</v>
      </c>
      <c r="K686" s="124" t="str">
        <f t="shared" si="67"/>
        <v>中联航佛山-宁波-石家庄</v>
      </c>
      <c r="L686" s="167" t="str">
        <f t="shared" si="68"/>
        <v>石家庄</v>
      </c>
      <c r="M686" s="167" t="str">
        <f t="shared" si="69"/>
        <v>宁波</v>
      </c>
      <c r="N686" s="167" t="str">
        <f t="shared" si="70"/>
        <v>佛山</v>
      </c>
      <c r="O686" s="167" t="str">
        <f t="shared" si="71"/>
        <v/>
      </c>
      <c r="P686" s="167" t="str">
        <f>IF(ISERROR(OR(IFERROR(VLOOKUP(B686,受限情况!$G$3:$G$30,1,FALSE),0),IFERROR(VLOOKUP(L686,受限情况!$A$3:$A$28,1,FALSE),0),IFERROR(VLOOKUP(M686,受限情况!$A$3:$A$28,1,FALSE),0),IFERROR(VLOOKUP(N686,受限情况!$A$3:$A$28,1,FALSE),0),IFERROR(VLOOKUP(O686,受限情况!$A$3:$A$28,1,FALSE),0))),"受限","不限")</f>
        <v>不限</v>
      </c>
      <c r="Q686" s="122" t="str">
        <f>IFERROR(IF(AND(H686&gt;=VLOOKUP(B686,受限情况!$G$3:$I$28,2,FALSE),H686&lt;=VLOOKUP(B686,受限情况!$G$3:$I$28,3,FALSE))=TRUE,"错误","正确"),"正确")</f>
        <v>正确</v>
      </c>
      <c r="R686" s="124" t="str">
        <f>IF(OR(IFERROR(AND(H686&gt;=VLOOKUP(L686,受限情况!$A$3:$C$28,2,FALSE),H686&lt;=VLOOKUP(L686,受限情况!$A$3:$C$28,3,FALSE)),0),IFERROR(AND(H686&gt;=VLOOKUP(M686,受限情况!$A$3:$C$28,2,FALSE),H686&lt;=VLOOKUP(M686,受限情况!$A$3:$C$28,3,FALSE)),0),IFERROR(AND(H686&gt;=VLOOKUP(N686,受限情况!$A$3:$C$28,2,FALSE),H686&lt;=VLOOKUP(N686,受限情况!$A$3:$C$28,3,FALSE)),0),IFERROR(AND(H686&gt;=VLOOKUP(O686,受限情况!$A$3:$C$28,2,FALSE),H686&lt;=VLOOKUP(O686,受限情况!$A$3:$C$28,3,FALSE)),0))=TRUE,"错误","正确")</f>
        <v>正确</v>
      </c>
      <c r="S686" s="123" t="str">
        <f>IF((IF(ISERROR(VLOOKUP(J686,注销!I:I,1,FALSE)),0,1)+IF(ISERROR(VLOOKUP(J686,注销!J:J,1,FALSE)),0,1))&gt;0,"注销","没有")</f>
        <v>没有</v>
      </c>
      <c r="T686" s="123" t="str">
        <f>IF((IF(ISERROR(VLOOKUP(J686,注销!I:I,1,FALSE)),0,1)+IF(ISERROR(VLOOKUP(J686,注销!J:J,1,FALSE)),0,1))&gt;0,"注销","没有")</f>
        <v>没有</v>
      </c>
      <c r="U686" s="10" t="str">
        <f>IF(IF(ISERROR(VLOOKUP(J686,J$1:J685,1,FALSE)),0,1)+IF(ISERROR(VLOOKUP(J686,K$1:K685,1,FALSE)),0,1),"已有","没有")</f>
        <v>没有</v>
      </c>
      <c r="W686" s="9"/>
      <c r="X686" s="9"/>
      <c r="Y686" s="9"/>
    </row>
    <row r="687" spans="1:25" s="7" customFormat="1">
      <c r="A687" s="126">
        <v>684</v>
      </c>
      <c r="B687" s="34" t="s">
        <v>1322</v>
      </c>
      <c r="C687" s="56" t="s">
        <v>500</v>
      </c>
      <c r="D687" s="42" t="s">
        <v>196</v>
      </c>
      <c r="E687" s="126">
        <v>14</v>
      </c>
      <c r="F687" s="68">
        <v>42047</v>
      </c>
      <c r="G687" s="18" t="s">
        <v>208</v>
      </c>
      <c r="H687" s="68">
        <v>42045</v>
      </c>
      <c r="I687" s="126"/>
      <c r="J687" s="137" t="str">
        <f t="shared" si="66"/>
        <v>山航呼和浩特-海拉尔</v>
      </c>
      <c r="K687" s="124" t="str">
        <f t="shared" si="67"/>
        <v>山航海拉尔-呼和浩特</v>
      </c>
      <c r="L687" s="167" t="str">
        <f t="shared" si="68"/>
        <v>呼和浩特</v>
      </c>
      <c r="M687" s="167" t="str">
        <f t="shared" si="69"/>
        <v>海拉尔</v>
      </c>
      <c r="N687" s="167" t="str">
        <f t="shared" si="70"/>
        <v/>
      </c>
      <c r="O687" s="167" t="str">
        <f t="shared" si="71"/>
        <v/>
      </c>
      <c r="P687" s="167" t="str">
        <f>IF(ISERROR(OR(IFERROR(VLOOKUP(B687,受限情况!$G$3:$G$30,1,FALSE),0),IFERROR(VLOOKUP(L687,受限情况!$A$3:$A$28,1,FALSE),0),IFERROR(VLOOKUP(M687,受限情况!$A$3:$A$28,1,FALSE),0),IFERROR(VLOOKUP(N687,受限情况!$A$3:$A$28,1,FALSE),0),IFERROR(VLOOKUP(O687,受限情况!$A$3:$A$28,1,FALSE),0))),"受限","不限")</f>
        <v>不限</v>
      </c>
      <c r="Q687" s="122" t="str">
        <f>IFERROR(IF(AND(H687&gt;=VLOOKUP(B687,受限情况!$G$3:$I$28,2,FALSE),H687&lt;=VLOOKUP(B687,受限情况!$G$3:$I$28,3,FALSE))=TRUE,"错误","正确"),"正确")</f>
        <v>正确</v>
      </c>
      <c r="R687" s="124" t="str">
        <f>IF(OR(IFERROR(AND(H687&gt;=VLOOKUP(L687,受限情况!$A$3:$C$28,2,FALSE),H687&lt;=VLOOKUP(L687,受限情况!$A$3:$C$28,3,FALSE)),0),IFERROR(AND(H687&gt;=VLOOKUP(M687,受限情况!$A$3:$C$28,2,FALSE),H687&lt;=VLOOKUP(M687,受限情况!$A$3:$C$28,3,FALSE)),0),IFERROR(AND(H687&gt;=VLOOKUP(N687,受限情况!$A$3:$C$28,2,FALSE),H687&lt;=VLOOKUP(N687,受限情况!$A$3:$C$28,3,FALSE)),0),IFERROR(AND(H687&gt;=VLOOKUP(O687,受限情况!$A$3:$C$28,2,FALSE),H687&lt;=VLOOKUP(O687,受限情况!$A$3:$C$28,3,FALSE)),0))=TRUE,"错误","正确")</f>
        <v>正确</v>
      </c>
      <c r="S687" s="123" t="str">
        <f>IF((IF(ISERROR(VLOOKUP(J687,注销!I:I,1,FALSE)),0,1)+IF(ISERROR(VLOOKUP(J687,注销!J:J,1,FALSE)),0,1))&gt;0,"注销","没有")</f>
        <v>注销</v>
      </c>
      <c r="T687" s="123" t="str">
        <f>IF((IF(ISERROR(VLOOKUP(J687,注销!I:I,1,FALSE)),0,1)+IF(ISERROR(VLOOKUP(J687,注销!J:J,1,FALSE)),0,1))&gt;0,"注销","没有")</f>
        <v>注销</v>
      </c>
      <c r="U687" s="10" t="str">
        <f>IF(IF(ISERROR(VLOOKUP(J687,J$1:J686,1,FALSE)),0,1)+IF(ISERROR(VLOOKUP(J687,K$1:K686,1,FALSE)),0,1),"已有","没有")</f>
        <v>没有</v>
      </c>
      <c r="W687" s="9"/>
      <c r="X687" s="9"/>
      <c r="Y687" s="9"/>
    </row>
    <row r="688" spans="1:25" s="7" customFormat="1">
      <c r="A688" s="126">
        <v>685</v>
      </c>
      <c r="B688" s="126" t="s">
        <v>1322</v>
      </c>
      <c r="C688" s="56" t="s">
        <v>203</v>
      </c>
      <c r="D688" s="42" t="s">
        <v>196</v>
      </c>
      <c r="E688" s="126">
        <v>14</v>
      </c>
      <c r="F688" s="68">
        <v>42047</v>
      </c>
      <c r="G688" s="18" t="s">
        <v>1160</v>
      </c>
      <c r="H688" s="68">
        <v>42045</v>
      </c>
      <c r="I688" s="126"/>
      <c r="J688" s="137" t="str">
        <f t="shared" si="66"/>
        <v>山航海拉尔-呼和浩特-海口</v>
      </c>
      <c r="K688" s="124" t="str">
        <f t="shared" si="67"/>
        <v>山航海口-呼和浩特-海拉尔</v>
      </c>
      <c r="L688" s="167" t="str">
        <f t="shared" si="68"/>
        <v>海拉尔</v>
      </c>
      <c r="M688" s="167" t="str">
        <f t="shared" si="69"/>
        <v>呼和浩特</v>
      </c>
      <c r="N688" s="167" t="str">
        <f t="shared" si="70"/>
        <v>海口</v>
      </c>
      <c r="O688" s="167" t="str">
        <f t="shared" si="71"/>
        <v/>
      </c>
      <c r="P688" s="167" t="str">
        <f>IF(ISERROR(OR(IFERROR(VLOOKUP(B688,受限情况!$G$3:$G$30,1,FALSE),0),IFERROR(VLOOKUP(L688,受限情况!$A$3:$A$28,1,FALSE),0),IFERROR(VLOOKUP(M688,受限情况!$A$3:$A$28,1,FALSE),0),IFERROR(VLOOKUP(N688,受限情况!$A$3:$A$28,1,FALSE),0),IFERROR(VLOOKUP(O688,受限情况!$A$3:$A$28,1,FALSE),0))),"受限","不限")</f>
        <v>不限</v>
      </c>
      <c r="Q688" s="122" t="str">
        <f>IFERROR(IF(AND(H688&gt;=VLOOKUP(B688,受限情况!$G$3:$I$28,2,FALSE),H688&lt;=VLOOKUP(B688,受限情况!$G$3:$I$28,3,FALSE))=TRUE,"错误","正确"),"正确")</f>
        <v>正确</v>
      </c>
      <c r="R688" s="124" t="str">
        <f>IF(OR(IFERROR(AND(H688&gt;=VLOOKUP(L688,受限情况!$A$3:$C$28,2,FALSE),H688&lt;=VLOOKUP(L688,受限情况!$A$3:$C$28,3,FALSE)),0),IFERROR(AND(H688&gt;=VLOOKUP(M688,受限情况!$A$3:$C$28,2,FALSE),H688&lt;=VLOOKUP(M688,受限情况!$A$3:$C$28,3,FALSE)),0),IFERROR(AND(H688&gt;=VLOOKUP(N688,受限情况!$A$3:$C$28,2,FALSE),H688&lt;=VLOOKUP(N688,受限情况!$A$3:$C$28,3,FALSE)),0),IFERROR(AND(H688&gt;=VLOOKUP(O688,受限情况!$A$3:$C$28,2,FALSE),H688&lt;=VLOOKUP(O688,受限情况!$A$3:$C$28,3,FALSE)),0))=TRUE,"错误","正确")</f>
        <v>正确</v>
      </c>
      <c r="S688" s="123" t="str">
        <f>IF((IF(ISERROR(VLOOKUP(J688,注销!I:I,1,FALSE)),0,1)+IF(ISERROR(VLOOKUP(J688,注销!J:J,1,FALSE)),0,1))&gt;0,"注销","没有")</f>
        <v>没有</v>
      </c>
      <c r="T688" s="123" t="str">
        <f>IF((IF(ISERROR(VLOOKUP(J688,注销!I:I,1,FALSE)),0,1)+IF(ISERROR(VLOOKUP(J688,注销!J:J,1,FALSE)),0,1))&gt;0,"注销","没有")</f>
        <v>没有</v>
      </c>
      <c r="U688" s="10" t="str">
        <f>IF(IF(ISERROR(VLOOKUP(J688,J$1:J687,1,FALSE)),0,1)+IF(ISERROR(VLOOKUP(J688,K$1:K687,1,FALSE)),0,1),"已有","没有")</f>
        <v>没有</v>
      </c>
      <c r="W688" s="9"/>
      <c r="X688" s="9"/>
      <c r="Y688" s="9"/>
    </row>
    <row r="689" spans="1:25" s="7" customFormat="1">
      <c r="A689" s="126">
        <v>686</v>
      </c>
      <c r="B689" s="126" t="s">
        <v>1324</v>
      </c>
      <c r="C689" s="56" t="s">
        <v>204</v>
      </c>
      <c r="D689" s="42" t="s">
        <v>205</v>
      </c>
      <c r="E689" s="126">
        <v>6</v>
      </c>
      <c r="F689" s="68">
        <v>42066</v>
      </c>
      <c r="G689" s="18" t="s">
        <v>209</v>
      </c>
      <c r="H689" s="68">
        <v>42048</v>
      </c>
      <c r="I689" s="126"/>
      <c r="J689" s="137" t="str">
        <f t="shared" si="66"/>
        <v>天津呼和浩特-吕梁-长沙</v>
      </c>
      <c r="K689" s="124" t="str">
        <f t="shared" si="67"/>
        <v>天津长沙-吕梁-呼和浩特</v>
      </c>
      <c r="L689" s="167" t="str">
        <f t="shared" si="68"/>
        <v>呼和浩特</v>
      </c>
      <c r="M689" s="167" t="str">
        <f t="shared" si="69"/>
        <v>吕梁</v>
      </c>
      <c r="N689" s="167" t="str">
        <f t="shared" si="70"/>
        <v>长沙</v>
      </c>
      <c r="O689" s="167" t="str">
        <f t="shared" si="71"/>
        <v/>
      </c>
      <c r="P689" s="167" t="str">
        <f>IF(ISERROR(OR(IFERROR(VLOOKUP(B689,受限情况!$G$3:$G$30,1,FALSE),0),IFERROR(VLOOKUP(L689,受限情况!$A$3:$A$28,1,FALSE),0),IFERROR(VLOOKUP(M689,受限情况!$A$3:$A$28,1,FALSE),0),IFERROR(VLOOKUP(N689,受限情况!$A$3:$A$28,1,FALSE),0),IFERROR(VLOOKUP(O689,受限情况!$A$3:$A$28,1,FALSE),0))),"受限","不限")</f>
        <v>不限</v>
      </c>
      <c r="Q689" s="122" t="str">
        <f>IFERROR(IF(AND(H689&gt;=VLOOKUP(B689,受限情况!$G$3:$I$28,2,FALSE),H689&lt;=VLOOKUP(B689,受限情况!$G$3:$I$28,3,FALSE))=TRUE,"错误","正确"),"正确")</f>
        <v>正确</v>
      </c>
      <c r="R689" s="124" t="str">
        <f>IF(OR(IFERROR(AND(H689&gt;=VLOOKUP(L689,受限情况!$A$3:$C$28,2,FALSE),H689&lt;=VLOOKUP(L689,受限情况!$A$3:$C$28,3,FALSE)),0),IFERROR(AND(H689&gt;=VLOOKUP(M689,受限情况!$A$3:$C$28,2,FALSE),H689&lt;=VLOOKUP(M689,受限情况!$A$3:$C$28,3,FALSE)),0),IFERROR(AND(H689&gt;=VLOOKUP(N689,受限情况!$A$3:$C$28,2,FALSE),H689&lt;=VLOOKUP(N689,受限情况!$A$3:$C$28,3,FALSE)),0),IFERROR(AND(H689&gt;=VLOOKUP(O689,受限情况!$A$3:$C$28,2,FALSE),H689&lt;=VLOOKUP(O689,受限情况!$A$3:$C$28,3,FALSE)),0))=TRUE,"错误","正确")</f>
        <v>正确</v>
      </c>
      <c r="S689" s="123" t="str">
        <f>IF((IF(ISERROR(VLOOKUP(J689,注销!I:I,1,FALSE)),0,1)+IF(ISERROR(VLOOKUP(J689,注销!J:J,1,FALSE)),0,1))&gt;0,"注销","没有")</f>
        <v>注销</v>
      </c>
      <c r="T689" s="123" t="str">
        <f>IF((IF(ISERROR(VLOOKUP(J689,注销!I:I,1,FALSE)),0,1)+IF(ISERROR(VLOOKUP(J689,注销!J:J,1,FALSE)),0,1))&gt;0,"注销","没有")</f>
        <v>注销</v>
      </c>
      <c r="U689" s="10" t="str">
        <f>IF(IF(ISERROR(VLOOKUP(J689,J$1:J688,1,FALSE)),0,1)+IF(ISERROR(VLOOKUP(J689,K$1:K688,1,FALSE)),0,1),"已有","没有")</f>
        <v>没有</v>
      </c>
      <c r="W689" s="9"/>
      <c r="X689" s="9"/>
      <c r="Y689" s="9"/>
    </row>
    <row r="690" spans="1:25" s="7" customFormat="1">
      <c r="A690" s="126">
        <v>687</v>
      </c>
      <c r="B690" s="23" t="s">
        <v>1327</v>
      </c>
      <c r="C690" s="56" t="s">
        <v>211</v>
      </c>
      <c r="D690" s="42" t="s">
        <v>212</v>
      </c>
      <c r="E690" s="126">
        <v>8</v>
      </c>
      <c r="F690" s="68">
        <v>42072</v>
      </c>
      <c r="G690" s="18" t="s">
        <v>213</v>
      </c>
      <c r="H690" s="68">
        <v>42067</v>
      </c>
      <c r="I690" s="126"/>
      <c r="J690" s="137" t="str">
        <f t="shared" si="66"/>
        <v>奥凯天津-榆林</v>
      </c>
      <c r="K690" s="124" t="str">
        <f t="shared" si="67"/>
        <v>奥凯榆林-天津</v>
      </c>
      <c r="L690" s="167" t="str">
        <f t="shared" si="68"/>
        <v>天津</v>
      </c>
      <c r="M690" s="167" t="str">
        <f t="shared" si="69"/>
        <v>榆林</v>
      </c>
      <c r="N690" s="167" t="str">
        <f t="shared" si="70"/>
        <v/>
      </c>
      <c r="O690" s="167" t="str">
        <f t="shared" si="71"/>
        <v/>
      </c>
      <c r="P690" s="167" t="str">
        <f>IF(ISERROR(OR(IFERROR(VLOOKUP(B690,受限情况!$G$3:$G$30,1,FALSE),0),IFERROR(VLOOKUP(L690,受限情况!$A$3:$A$28,1,FALSE),0),IFERROR(VLOOKUP(M690,受限情况!$A$3:$A$28,1,FALSE),0),IFERROR(VLOOKUP(N690,受限情况!$A$3:$A$28,1,FALSE),0),IFERROR(VLOOKUP(O690,受限情况!$A$3:$A$28,1,FALSE),0))),"受限","不限")</f>
        <v>不限</v>
      </c>
      <c r="Q690" s="122" t="str">
        <f>IFERROR(IF(AND(H690&gt;=VLOOKUP(B690,受限情况!$G$3:$I$28,2,FALSE),H690&lt;=VLOOKUP(B690,受限情况!$G$3:$I$28,3,FALSE))=TRUE,"错误","正确"),"正确")</f>
        <v>正确</v>
      </c>
      <c r="R690" s="124" t="str">
        <f>IF(OR(IFERROR(AND(H690&gt;=VLOOKUP(L690,受限情况!$A$3:$C$28,2,FALSE),H690&lt;=VLOOKUP(L690,受限情况!$A$3:$C$28,3,FALSE)),0),IFERROR(AND(H690&gt;=VLOOKUP(M690,受限情况!$A$3:$C$28,2,FALSE),H690&lt;=VLOOKUP(M690,受限情况!$A$3:$C$28,3,FALSE)),0),IFERROR(AND(H690&gt;=VLOOKUP(N690,受限情况!$A$3:$C$28,2,FALSE),H690&lt;=VLOOKUP(N690,受限情况!$A$3:$C$28,3,FALSE)),0),IFERROR(AND(H690&gt;=VLOOKUP(O690,受限情况!$A$3:$C$28,2,FALSE),H690&lt;=VLOOKUP(O690,受限情况!$A$3:$C$28,3,FALSE)),0))=TRUE,"错误","正确")</f>
        <v>正确</v>
      </c>
      <c r="S690" s="123" t="str">
        <f>IF((IF(ISERROR(VLOOKUP(J690,注销!I:I,1,FALSE)),0,1)+IF(ISERROR(VLOOKUP(J690,注销!J:J,1,FALSE)),0,1))&gt;0,"注销","没有")</f>
        <v>没有</v>
      </c>
      <c r="T690" s="123" t="str">
        <f>IF((IF(ISERROR(VLOOKUP(J690,注销!I:I,1,FALSE)),0,1)+IF(ISERROR(VLOOKUP(J690,注销!J:J,1,FALSE)),0,1))&gt;0,"注销","没有")</f>
        <v>没有</v>
      </c>
      <c r="U690" s="10" t="str">
        <f>IF(IF(ISERROR(VLOOKUP(J690,J$1:J689,1,FALSE)),0,1)+IF(ISERROR(VLOOKUP(J690,K$1:K689,1,FALSE)),0,1),"已有","没有")</f>
        <v>没有</v>
      </c>
      <c r="W690" s="9"/>
      <c r="X690" s="9"/>
      <c r="Y690" s="9"/>
    </row>
    <row r="691" spans="1:25" s="7" customFormat="1">
      <c r="A691" s="126">
        <v>688</v>
      </c>
      <c r="B691" s="126" t="s">
        <v>481</v>
      </c>
      <c r="C691" s="56" t="s">
        <v>106</v>
      </c>
      <c r="D691" s="42" t="s">
        <v>196</v>
      </c>
      <c r="E691" s="126">
        <v>14</v>
      </c>
      <c r="F691" s="68">
        <v>42170</v>
      </c>
      <c r="G691" s="16" t="s">
        <v>215</v>
      </c>
      <c r="H691" s="68">
        <v>42089</v>
      </c>
      <c r="I691" s="126"/>
      <c r="J691" s="137" t="str">
        <f t="shared" si="66"/>
        <v>国航天津-兰州</v>
      </c>
      <c r="K691" s="124" t="str">
        <f t="shared" si="67"/>
        <v>国航兰州-天津</v>
      </c>
      <c r="L691" s="167" t="str">
        <f t="shared" si="68"/>
        <v>天津</v>
      </c>
      <c r="M691" s="167" t="str">
        <f t="shared" si="69"/>
        <v>兰州</v>
      </c>
      <c r="N691" s="167" t="str">
        <f t="shared" si="70"/>
        <v/>
      </c>
      <c r="O691" s="167" t="str">
        <f t="shared" si="71"/>
        <v/>
      </c>
      <c r="P691" s="167" t="str">
        <f>IF(ISERROR(OR(IFERROR(VLOOKUP(B691,受限情况!$G$3:$G$30,1,FALSE),0),IFERROR(VLOOKUP(L691,受限情况!$A$3:$A$28,1,FALSE),0),IFERROR(VLOOKUP(M691,受限情况!$A$3:$A$28,1,FALSE),0),IFERROR(VLOOKUP(N691,受限情况!$A$3:$A$28,1,FALSE),0),IFERROR(VLOOKUP(O691,受限情况!$A$3:$A$28,1,FALSE),0))),"受限","不限")</f>
        <v>不限</v>
      </c>
      <c r="Q691" s="122" t="str">
        <f>IFERROR(IF(AND(H691&gt;=VLOOKUP(B691,受限情况!$G$3:$I$28,2,FALSE),H691&lt;=VLOOKUP(B691,受限情况!$G$3:$I$28,3,FALSE))=TRUE,"错误","正确"),"正确")</f>
        <v>正确</v>
      </c>
      <c r="R691" s="124" t="str">
        <f>IF(OR(IFERROR(AND(H691&gt;=VLOOKUP(L691,受限情况!$A$3:$C$28,2,FALSE),H691&lt;=VLOOKUP(L691,受限情况!$A$3:$C$28,3,FALSE)),0),IFERROR(AND(H691&gt;=VLOOKUP(M691,受限情况!$A$3:$C$28,2,FALSE),H691&lt;=VLOOKUP(M691,受限情况!$A$3:$C$28,3,FALSE)),0),IFERROR(AND(H691&gt;=VLOOKUP(N691,受限情况!$A$3:$C$28,2,FALSE),H691&lt;=VLOOKUP(N691,受限情况!$A$3:$C$28,3,FALSE)),0),IFERROR(AND(H691&gt;=VLOOKUP(O691,受限情况!$A$3:$C$28,2,FALSE),H691&lt;=VLOOKUP(O691,受限情况!$A$3:$C$28,3,FALSE)),0))=TRUE,"错误","正确")</f>
        <v>正确</v>
      </c>
      <c r="S691" s="123" t="str">
        <f>IF((IF(ISERROR(VLOOKUP(J691,注销!I:I,1,FALSE)),0,1)+IF(ISERROR(VLOOKUP(J691,注销!J:J,1,FALSE)),0,1))&gt;0,"注销","没有")</f>
        <v>没有</v>
      </c>
      <c r="T691" s="123" t="str">
        <f>IF((IF(ISERROR(VLOOKUP(J691,注销!I:I,1,FALSE)),0,1)+IF(ISERROR(VLOOKUP(J691,注销!J:J,1,FALSE)),0,1))&gt;0,"注销","没有")</f>
        <v>没有</v>
      </c>
      <c r="U691" s="10" t="str">
        <f>IF(IF(ISERROR(VLOOKUP(J691,J$1:J690,1,FALSE)),0,1)+IF(ISERROR(VLOOKUP(J691,K$1:K690,1,FALSE)),0,1),"已有","没有")</f>
        <v>没有</v>
      </c>
      <c r="W691" s="9"/>
      <c r="X691" s="9"/>
      <c r="Y691" s="9"/>
    </row>
    <row r="692" spans="1:25" s="7" customFormat="1">
      <c r="A692" s="126">
        <v>689</v>
      </c>
      <c r="B692" s="126" t="s">
        <v>481</v>
      </c>
      <c r="C692" s="56" t="s">
        <v>540</v>
      </c>
      <c r="D692" s="42" t="s">
        <v>196</v>
      </c>
      <c r="E692" s="126">
        <v>14</v>
      </c>
      <c r="F692" s="68">
        <v>42170</v>
      </c>
      <c r="G692" s="18" t="s">
        <v>1161</v>
      </c>
      <c r="H692" s="68">
        <v>42089</v>
      </c>
      <c r="I692" s="126"/>
      <c r="J692" s="137" t="str">
        <f t="shared" si="66"/>
        <v>国航天津-西宁</v>
      </c>
      <c r="K692" s="124" t="str">
        <f t="shared" si="67"/>
        <v>国航西宁-天津</v>
      </c>
      <c r="L692" s="167" t="str">
        <f t="shared" si="68"/>
        <v>天津</v>
      </c>
      <c r="M692" s="167" t="str">
        <f t="shared" si="69"/>
        <v>西宁</v>
      </c>
      <c r="N692" s="167" t="str">
        <f t="shared" si="70"/>
        <v/>
      </c>
      <c r="O692" s="167" t="str">
        <f t="shared" si="71"/>
        <v/>
      </c>
      <c r="P692" s="167" t="str">
        <f>IF(ISERROR(OR(IFERROR(VLOOKUP(B692,受限情况!$G$3:$G$30,1,FALSE),0),IFERROR(VLOOKUP(L692,受限情况!$A$3:$A$28,1,FALSE),0),IFERROR(VLOOKUP(M692,受限情况!$A$3:$A$28,1,FALSE),0),IFERROR(VLOOKUP(N692,受限情况!$A$3:$A$28,1,FALSE),0),IFERROR(VLOOKUP(O692,受限情况!$A$3:$A$28,1,FALSE),0))),"受限","不限")</f>
        <v>不限</v>
      </c>
      <c r="Q692" s="122" t="str">
        <f>IFERROR(IF(AND(H692&gt;=VLOOKUP(B692,受限情况!$G$3:$I$28,2,FALSE),H692&lt;=VLOOKUP(B692,受限情况!$G$3:$I$28,3,FALSE))=TRUE,"错误","正确"),"正确")</f>
        <v>正确</v>
      </c>
      <c r="R692" s="124" t="str">
        <f>IF(OR(IFERROR(AND(H692&gt;=VLOOKUP(L692,受限情况!$A$3:$C$28,2,FALSE),H692&lt;=VLOOKUP(L692,受限情况!$A$3:$C$28,3,FALSE)),0),IFERROR(AND(H692&gt;=VLOOKUP(M692,受限情况!$A$3:$C$28,2,FALSE),H692&lt;=VLOOKUP(M692,受限情况!$A$3:$C$28,3,FALSE)),0),IFERROR(AND(H692&gt;=VLOOKUP(N692,受限情况!$A$3:$C$28,2,FALSE),H692&lt;=VLOOKUP(N692,受限情况!$A$3:$C$28,3,FALSE)),0),IFERROR(AND(H692&gt;=VLOOKUP(O692,受限情况!$A$3:$C$28,2,FALSE),H692&lt;=VLOOKUP(O692,受限情况!$A$3:$C$28,3,FALSE)),0))=TRUE,"错误","正确")</f>
        <v>正确</v>
      </c>
      <c r="S692" s="123" t="str">
        <f>IF((IF(ISERROR(VLOOKUP(J692,注销!I:I,1,FALSE)),0,1)+IF(ISERROR(VLOOKUP(J692,注销!J:J,1,FALSE)),0,1))&gt;0,"注销","没有")</f>
        <v>没有</v>
      </c>
      <c r="T692" s="123" t="str">
        <f>IF((IF(ISERROR(VLOOKUP(J692,注销!I:I,1,FALSE)),0,1)+IF(ISERROR(VLOOKUP(J692,注销!J:J,1,FALSE)),0,1))&gt;0,"注销","没有")</f>
        <v>没有</v>
      </c>
      <c r="U692" s="10" t="str">
        <f>IF(IF(ISERROR(VLOOKUP(J692,J$1:J691,1,FALSE)),0,1)+IF(ISERROR(VLOOKUP(J692,K$1:K691,1,FALSE)),0,1),"已有","没有")</f>
        <v>没有</v>
      </c>
      <c r="W692" s="9"/>
      <c r="X692" s="9"/>
      <c r="Y692" s="9"/>
    </row>
    <row r="693" spans="1:25" s="7" customFormat="1">
      <c r="A693" s="126">
        <v>690</v>
      </c>
      <c r="B693" s="126" t="s">
        <v>481</v>
      </c>
      <c r="C693" s="56" t="s">
        <v>214</v>
      </c>
      <c r="D693" s="42" t="s">
        <v>196</v>
      </c>
      <c r="E693" s="126">
        <v>14</v>
      </c>
      <c r="F693" s="68">
        <v>42092</v>
      </c>
      <c r="G693" s="18" t="s">
        <v>1161</v>
      </c>
      <c r="H693" s="68">
        <v>42089</v>
      </c>
      <c r="I693" s="126"/>
      <c r="J693" s="137" t="str">
        <f t="shared" si="66"/>
        <v>国航天津-贵阳-丽江</v>
      </c>
      <c r="K693" s="124" t="str">
        <f t="shared" si="67"/>
        <v>国航丽江-贵阳-天津</v>
      </c>
      <c r="L693" s="167" t="str">
        <f t="shared" si="68"/>
        <v>天津</v>
      </c>
      <c r="M693" s="167" t="str">
        <f t="shared" si="69"/>
        <v>贵阳</v>
      </c>
      <c r="N693" s="167" t="str">
        <f t="shared" si="70"/>
        <v>丽江</v>
      </c>
      <c r="O693" s="167" t="str">
        <f t="shared" si="71"/>
        <v/>
      </c>
      <c r="P693" s="167" t="str">
        <f>IF(ISERROR(OR(IFERROR(VLOOKUP(B693,受限情况!$G$3:$G$30,1,FALSE),0),IFERROR(VLOOKUP(L693,受限情况!$A$3:$A$28,1,FALSE),0),IFERROR(VLOOKUP(M693,受限情况!$A$3:$A$28,1,FALSE),0),IFERROR(VLOOKUP(N693,受限情况!$A$3:$A$28,1,FALSE),0),IFERROR(VLOOKUP(O693,受限情况!$A$3:$A$28,1,FALSE),0))),"受限","不限")</f>
        <v>不限</v>
      </c>
      <c r="Q693" s="122" t="str">
        <f>IFERROR(IF(AND(H693&gt;=VLOOKUP(B693,受限情况!$G$3:$I$28,2,FALSE),H693&lt;=VLOOKUP(B693,受限情况!$G$3:$I$28,3,FALSE))=TRUE,"错误","正确"),"正确")</f>
        <v>正确</v>
      </c>
      <c r="R693" s="124" t="str">
        <f>IF(OR(IFERROR(AND(H693&gt;=VLOOKUP(L693,受限情况!$A$3:$C$28,2,FALSE),H693&lt;=VLOOKUP(L693,受限情况!$A$3:$C$28,3,FALSE)),0),IFERROR(AND(H693&gt;=VLOOKUP(M693,受限情况!$A$3:$C$28,2,FALSE),H693&lt;=VLOOKUP(M693,受限情况!$A$3:$C$28,3,FALSE)),0),IFERROR(AND(H693&gt;=VLOOKUP(N693,受限情况!$A$3:$C$28,2,FALSE),H693&lt;=VLOOKUP(N693,受限情况!$A$3:$C$28,3,FALSE)),0),IFERROR(AND(H693&gt;=VLOOKUP(O693,受限情况!$A$3:$C$28,2,FALSE),H693&lt;=VLOOKUP(O693,受限情况!$A$3:$C$28,3,FALSE)),0))=TRUE,"错误","正确")</f>
        <v>正确</v>
      </c>
      <c r="S693" s="123" t="str">
        <f>IF((IF(ISERROR(VLOOKUP(J693,注销!I:I,1,FALSE)),0,1)+IF(ISERROR(VLOOKUP(J693,注销!J:J,1,FALSE)),0,1))&gt;0,"注销","没有")</f>
        <v>注销</v>
      </c>
      <c r="T693" s="123" t="str">
        <f>IF((IF(ISERROR(VLOOKUP(J693,注销!I:I,1,FALSE)),0,1)+IF(ISERROR(VLOOKUP(J693,注销!J:J,1,FALSE)),0,1))&gt;0,"注销","没有")</f>
        <v>注销</v>
      </c>
      <c r="U693" s="10" t="str">
        <f>IF(IF(ISERROR(VLOOKUP(J693,J$1:J692,1,FALSE)),0,1)+IF(ISERROR(VLOOKUP(J693,K$1:K692,1,FALSE)),0,1),"已有","没有")</f>
        <v>没有</v>
      </c>
      <c r="W693" s="9"/>
      <c r="X693" s="9"/>
      <c r="Y693" s="9"/>
    </row>
    <row r="694" spans="1:25" s="7" customFormat="1">
      <c r="A694" s="126">
        <v>691</v>
      </c>
      <c r="B694" s="126" t="s">
        <v>481</v>
      </c>
      <c r="C694" s="56" t="s">
        <v>565</v>
      </c>
      <c r="D694" s="42" t="s">
        <v>198</v>
      </c>
      <c r="E694" s="126">
        <v>4</v>
      </c>
      <c r="F694" s="68">
        <v>42092</v>
      </c>
      <c r="G694" s="18" t="s">
        <v>1161</v>
      </c>
      <c r="H694" s="68">
        <v>42089</v>
      </c>
      <c r="I694" s="126"/>
      <c r="J694" s="137" t="str">
        <f t="shared" si="66"/>
        <v>国航天津-武汉</v>
      </c>
      <c r="K694" s="124" t="str">
        <f t="shared" si="67"/>
        <v>国航武汉-天津</v>
      </c>
      <c r="L694" s="167" t="str">
        <f t="shared" si="68"/>
        <v>天津</v>
      </c>
      <c r="M694" s="167" t="str">
        <f t="shared" si="69"/>
        <v>武汉</v>
      </c>
      <c r="N694" s="167" t="str">
        <f t="shared" si="70"/>
        <v/>
      </c>
      <c r="O694" s="167" t="str">
        <f t="shared" si="71"/>
        <v/>
      </c>
      <c r="P694" s="167" t="str">
        <f>IF(ISERROR(OR(IFERROR(VLOOKUP(B694,受限情况!$G$3:$G$30,1,FALSE),0),IFERROR(VLOOKUP(L694,受限情况!$A$3:$A$28,1,FALSE),0),IFERROR(VLOOKUP(M694,受限情况!$A$3:$A$28,1,FALSE),0),IFERROR(VLOOKUP(N694,受限情况!$A$3:$A$28,1,FALSE),0),IFERROR(VLOOKUP(O694,受限情况!$A$3:$A$28,1,FALSE),0))),"受限","不限")</f>
        <v>不限</v>
      </c>
      <c r="Q694" s="122" t="str">
        <f>IFERROR(IF(AND(H694&gt;=VLOOKUP(B694,受限情况!$G$3:$I$28,2,FALSE),H694&lt;=VLOOKUP(B694,受限情况!$G$3:$I$28,3,FALSE))=TRUE,"错误","正确"),"正确")</f>
        <v>正确</v>
      </c>
      <c r="R694" s="124" t="str">
        <f>IF(OR(IFERROR(AND(H694&gt;=VLOOKUP(L694,受限情况!$A$3:$C$28,2,FALSE),H694&lt;=VLOOKUP(L694,受限情况!$A$3:$C$28,3,FALSE)),0),IFERROR(AND(H694&gt;=VLOOKUP(M694,受限情况!$A$3:$C$28,2,FALSE),H694&lt;=VLOOKUP(M694,受限情况!$A$3:$C$28,3,FALSE)),0),IFERROR(AND(H694&gt;=VLOOKUP(N694,受限情况!$A$3:$C$28,2,FALSE),H694&lt;=VLOOKUP(N694,受限情况!$A$3:$C$28,3,FALSE)),0),IFERROR(AND(H694&gt;=VLOOKUP(O694,受限情况!$A$3:$C$28,2,FALSE),H694&lt;=VLOOKUP(O694,受限情况!$A$3:$C$28,3,FALSE)),0))=TRUE,"错误","正确")</f>
        <v>正确</v>
      </c>
      <c r="S694" s="123" t="str">
        <f>IF((IF(ISERROR(VLOOKUP(J694,注销!I:I,1,FALSE)),0,1)+IF(ISERROR(VLOOKUP(J694,注销!J:J,1,FALSE)),0,1))&gt;0,"注销","没有")</f>
        <v>注销</v>
      </c>
      <c r="T694" s="123" t="str">
        <f>IF((IF(ISERROR(VLOOKUP(J694,注销!I:I,1,FALSE)),0,1)+IF(ISERROR(VLOOKUP(J694,注销!J:J,1,FALSE)),0,1))&gt;0,"注销","没有")</f>
        <v>注销</v>
      </c>
      <c r="U694" s="10" t="str">
        <f>IF(IF(ISERROR(VLOOKUP(J694,J$1:J693,1,FALSE)),0,1)+IF(ISERROR(VLOOKUP(J694,K$1:K693,1,FALSE)),0,1),"已有","没有")</f>
        <v>没有</v>
      </c>
      <c r="W694" s="9"/>
      <c r="X694" s="9"/>
      <c r="Y694" s="9"/>
    </row>
    <row r="695" spans="1:25" s="7" customFormat="1">
      <c r="A695" s="126">
        <v>692</v>
      </c>
      <c r="B695" s="126" t="s">
        <v>481</v>
      </c>
      <c r="C695" s="56" t="s">
        <v>532</v>
      </c>
      <c r="D695" s="42" t="s">
        <v>196</v>
      </c>
      <c r="E695" s="126">
        <v>14</v>
      </c>
      <c r="F695" s="68">
        <v>42092</v>
      </c>
      <c r="G695" s="18" t="s">
        <v>1161</v>
      </c>
      <c r="H695" s="68">
        <v>42089</v>
      </c>
      <c r="I695" s="126"/>
      <c r="J695" s="137" t="str">
        <f t="shared" si="66"/>
        <v>国航天津-哈尔滨</v>
      </c>
      <c r="K695" s="124" t="str">
        <f t="shared" si="67"/>
        <v>国航哈尔滨-天津</v>
      </c>
      <c r="L695" s="167" t="str">
        <f t="shared" si="68"/>
        <v>天津</v>
      </c>
      <c r="M695" s="167" t="str">
        <f t="shared" si="69"/>
        <v>哈尔滨</v>
      </c>
      <c r="N695" s="167" t="str">
        <f t="shared" si="70"/>
        <v/>
      </c>
      <c r="O695" s="167" t="str">
        <f t="shared" si="71"/>
        <v/>
      </c>
      <c r="P695" s="167" t="str">
        <f>IF(ISERROR(OR(IFERROR(VLOOKUP(B695,受限情况!$G$3:$G$30,1,FALSE),0),IFERROR(VLOOKUP(L695,受限情况!$A$3:$A$28,1,FALSE),0),IFERROR(VLOOKUP(M695,受限情况!$A$3:$A$28,1,FALSE),0),IFERROR(VLOOKUP(N695,受限情况!$A$3:$A$28,1,FALSE),0),IFERROR(VLOOKUP(O695,受限情况!$A$3:$A$28,1,FALSE),0))),"受限","不限")</f>
        <v>不限</v>
      </c>
      <c r="Q695" s="122" t="str">
        <f>IFERROR(IF(AND(H695&gt;=VLOOKUP(B695,受限情况!$G$3:$I$28,2,FALSE),H695&lt;=VLOOKUP(B695,受限情况!$G$3:$I$28,3,FALSE))=TRUE,"错误","正确"),"正确")</f>
        <v>正确</v>
      </c>
      <c r="R695" s="124" t="str">
        <f>IF(OR(IFERROR(AND(H695&gt;=VLOOKUP(L695,受限情况!$A$3:$C$28,2,FALSE),H695&lt;=VLOOKUP(L695,受限情况!$A$3:$C$28,3,FALSE)),0),IFERROR(AND(H695&gt;=VLOOKUP(M695,受限情况!$A$3:$C$28,2,FALSE),H695&lt;=VLOOKUP(M695,受限情况!$A$3:$C$28,3,FALSE)),0),IFERROR(AND(H695&gt;=VLOOKUP(N695,受限情况!$A$3:$C$28,2,FALSE),H695&lt;=VLOOKUP(N695,受限情况!$A$3:$C$28,3,FALSE)),0),IFERROR(AND(H695&gt;=VLOOKUP(O695,受限情况!$A$3:$C$28,2,FALSE),H695&lt;=VLOOKUP(O695,受限情况!$A$3:$C$28,3,FALSE)),0))=TRUE,"错误","正确")</f>
        <v>正确</v>
      </c>
      <c r="S695" s="123" t="str">
        <f>IF((IF(ISERROR(VLOOKUP(J695,注销!I:I,1,FALSE)),0,1)+IF(ISERROR(VLOOKUP(J695,注销!J:J,1,FALSE)),0,1))&gt;0,"注销","没有")</f>
        <v>注销</v>
      </c>
      <c r="T695" s="123" t="str">
        <f>IF((IF(ISERROR(VLOOKUP(J695,注销!I:I,1,FALSE)),0,1)+IF(ISERROR(VLOOKUP(J695,注销!J:J,1,FALSE)),0,1))&gt;0,"注销","没有")</f>
        <v>注销</v>
      </c>
      <c r="U695" s="10" t="str">
        <f>IF(IF(ISERROR(VLOOKUP(J695,J$1:J694,1,FALSE)),0,1)+IF(ISERROR(VLOOKUP(J695,K$1:K694,1,FALSE)),0,1),"已有","没有")</f>
        <v>已有</v>
      </c>
      <c r="W695" s="9"/>
      <c r="X695" s="9"/>
      <c r="Y695" s="9"/>
    </row>
    <row r="696" spans="1:25" s="7" customFormat="1">
      <c r="A696" s="126">
        <v>693</v>
      </c>
      <c r="B696" s="126" t="s">
        <v>483</v>
      </c>
      <c r="C696" s="56" t="s">
        <v>216</v>
      </c>
      <c r="D696" s="42" t="s">
        <v>182</v>
      </c>
      <c r="E696" s="126">
        <v>14</v>
      </c>
      <c r="F696" s="68">
        <v>42170</v>
      </c>
      <c r="G696" s="18" t="s">
        <v>238</v>
      </c>
      <c r="H696" s="68">
        <v>42089</v>
      </c>
      <c r="I696" s="126"/>
      <c r="J696" s="137" t="str">
        <f t="shared" si="66"/>
        <v>海航海拉尔-太原</v>
      </c>
      <c r="K696" s="124" t="str">
        <f t="shared" si="67"/>
        <v>海航太原-海拉尔</v>
      </c>
      <c r="L696" s="167" t="str">
        <f t="shared" si="68"/>
        <v>海拉尔</v>
      </c>
      <c r="M696" s="167" t="str">
        <f t="shared" si="69"/>
        <v>太原</v>
      </c>
      <c r="N696" s="167" t="str">
        <f t="shared" si="70"/>
        <v/>
      </c>
      <c r="O696" s="167" t="str">
        <f t="shared" si="71"/>
        <v/>
      </c>
      <c r="P696" s="167" t="str">
        <f>IF(ISERROR(OR(IFERROR(VLOOKUP(B696,受限情况!$G$3:$G$30,1,FALSE),0),IFERROR(VLOOKUP(L696,受限情况!$A$3:$A$28,1,FALSE),0),IFERROR(VLOOKUP(M696,受限情况!$A$3:$A$28,1,FALSE),0),IFERROR(VLOOKUP(N696,受限情况!$A$3:$A$28,1,FALSE),0),IFERROR(VLOOKUP(O696,受限情况!$A$3:$A$28,1,FALSE),0))),"受限","不限")</f>
        <v>不限</v>
      </c>
      <c r="Q696" s="122" t="str">
        <f>IFERROR(IF(AND(H696&gt;=VLOOKUP(B696,受限情况!$G$3:$I$28,2,FALSE),H696&lt;=VLOOKUP(B696,受限情况!$G$3:$I$28,3,FALSE))=TRUE,"错误","正确"),"正确")</f>
        <v>正确</v>
      </c>
      <c r="R696" s="124" t="str">
        <f>IF(OR(IFERROR(AND(H696&gt;=VLOOKUP(L696,受限情况!$A$3:$C$28,2,FALSE),H696&lt;=VLOOKUP(L696,受限情况!$A$3:$C$28,3,FALSE)),0),IFERROR(AND(H696&gt;=VLOOKUP(M696,受限情况!$A$3:$C$28,2,FALSE),H696&lt;=VLOOKUP(M696,受限情况!$A$3:$C$28,3,FALSE)),0),IFERROR(AND(H696&gt;=VLOOKUP(N696,受限情况!$A$3:$C$28,2,FALSE),H696&lt;=VLOOKUP(N696,受限情况!$A$3:$C$28,3,FALSE)),0),IFERROR(AND(H696&gt;=VLOOKUP(O696,受限情况!$A$3:$C$28,2,FALSE),H696&lt;=VLOOKUP(O696,受限情况!$A$3:$C$28,3,FALSE)),0))=TRUE,"错误","正确")</f>
        <v>正确</v>
      </c>
      <c r="S696" s="123" t="str">
        <f>IF((IF(ISERROR(VLOOKUP(J696,注销!I:I,1,FALSE)),0,1)+IF(ISERROR(VLOOKUP(J696,注销!J:J,1,FALSE)),0,1))&gt;0,"注销","没有")</f>
        <v>注销</v>
      </c>
      <c r="T696" s="123" t="str">
        <f>IF((IF(ISERROR(VLOOKUP(J696,注销!I:I,1,FALSE)),0,1)+IF(ISERROR(VLOOKUP(J696,注销!J:J,1,FALSE)),0,1))&gt;0,"注销","没有")</f>
        <v>注销</v>
      </c>
      <c r="U696" s="10" t="str">
        <f>IF(IF(ISERROR(VLOOKUP(J696,J$1:J695,1,FALSE)),0,1)+IF(ISERROR(VLOOKUP(J696,K$1:K695,1,FALSE)),0,1),"已有","没有")</f>
        <v>没有</v>
      </c>
      <c r="W696" s="9"/>
      <c r="X696" s="9"/>
      <c r="Y696" s="9"/>
    </row>
    <row r="697" spans="1:25" s="7" customFormat="1">
      <c r="A697" s="126">
        <v>694</v>
      </c>
      <c r="B697" s="126" t="s">
        <v>485</v>
      </c>
      <c r="C697" s="56" t="s">
        <v>537</v>
      </c>
      <c r="D697" s="42" t="s">
        <v>217</v>
      </c>
      <c r="E697" s="126">
        <v>14</v>
      </c>
      <c r="F697" s="68">
        <v>42092</v>
      </c>
      <c r="G697" s="18" t="s">
        <v>239</v>
      </c>
      <c r="H697" s="68">
        <v>42089</v>
      </c>
      <c r="I697" s="126"/>
      <c r="J697" s="137" t="str">
        <f t="shared" si="66"/>
        <v>川航石家庄-大连</v>
      </c>
      <c r="K697" s="124" t="str">
        <f t="shared" si="67"/>
        <v>川航大连-石家庄</v>
      </c>
      <c r="L697" s="167" t="str">
        <f t="shared" si="68"/>
        <v>石家庄</v>
      </c>
      <c r="M697" s="167" t="str">
        <f t="shared" si="69"/>
        <v>大连</v>
      </c>
      <c r="N697" s="167" t="str">
        <f t="shared" si="70"/>
        <v/>
      </c>
      <c r="O697" s="167" t="str">
        <f t="shared" si="71"/>
        <v/>
      </c>
      <c r="P697" s="167" t="str">
        <f>IF(ISERROR(OR(IFERROR(VLOOKUP(B697,受限情况!$G$3:$G$30,1,FALSE),0),IFERROR(VLOOKUP(L697,受限情况!$A$3:$A$28,1,FALSE),0),IFERROR(VLOOKUP(M697,受限情况!$A$3:$A$28,1,FALSE),0),IFERROR(VLOOKUP(N697,受限情况!$A$3:$A$28,1,FALSE),0),IFERROR(VLOOKUP(O697,受限情况!$A$3:$A$28,1,FALSE),0))),"受限","不限")</f>
        <v>受限</v>
      </c>
      <c r="Q697" s="122" t="str">
        <f>IFERROR(IF(AND(H697&gt;=VLOOKUP(B697,受限情况!$G$3:$I$28,2,FALSE),H697&lt;=VLOOKUP(B697,受限情况!$G$3:$I$28,3,FALSE))=TRUE,"错误","正确"),"正确")</f>
        <v>正确</v>
      </c>
      <c r="R697" s="124" t="str">
        <f>IF(OR(IFERROR(AND(H697&gt;=VLOOKUP(L697,受限情况!$A$3:$C$28,2,FALSE),H697&lt;=VLOOKUP(L697,受限情况!$A$3:$C$28,3,FALSE)),0),IFERROR(AND(H697&gt;=VLOOKUP(M697,受限情况!$A$3:$C$28,2,FALSE),H697&lt;=VLOOKUP(M697,受限情况!$A$3:$C$28,3,FALSE)),0),IFERROR(AND(H697&gt;=VLOOKUP(N697,受限情况!$A$3:$C$28,2,FALSE),H697&lt;=VLOOKUP(N697,受限情况!$A$3:$C$28,3,FALSE)),0),IFERROR(AND(H697&gt;=VLOOKUP(O697,受限情况!$A$3:$C$28,2,FALSE),H697&lt;=VLOOKUP(O697,受限情况!$A$3:$C$28,3,FALSE)),0))=TRUE,"错误","正确")</f>
        <v>正确</v>
      </c>
      <c r="S697" s="123" t="str">
        <f>IF((IF(ISERROR(VLOOKUP(J697,注销!I:I,1,FALSE)),0,1)+IF(ISERROR(VLOOKUP(J697,注销!J:J,1,FALSE)),0,1))&gt;0,"注销","没有")</f>
        <v>注销</v>
      </c>
      <c r="T697" s="123" t="str">
        <f>IF((IF(ISERROR(VLOOKUP(J697,注销!I:I,1,FALSE)),0,1)+IF(ISERROR(VLOOKUP(J697,注销!J:J,1,FALSE)),0,1))&gt;0,"注销","没有")</f>
        <v>注销</v>
      </c>
      <c r="U697" s="10" t="str">
        <f>IF(IF(ISERROR(VLOOKUP(J697,J$1:J696,1,FALSE)),0,1)+IF(ISERROR(VLOOKUP(J697,K$1:K696,1,FALSE)),0,1),"已有","没有")</f>
        <v>已有</v>
      </c>
      <c r="W697" s="9"/>
      <c r="X697" s="9"/>
      <c r="Y697" s="9"/>
    </row>
    <row r="698" spans="1:25" s="7" customFormat="1">
      <c r="A698" s="126">
        <v>695</v>
      </c>
      <c r="B698" s="23" t="s">
        <v>1327</v>
      </c>
      <c r="C698" s="56" t="s">
        <v>218</v>
      </c>
      <c r="D698" s="42" t="s">
        <v>182</v>
      </c>
      <c r="E698" s="126">
        <v>6</v>
      </c>
      <c r="F698" s="68">
        <v>42092</v>
      </c>
      <c r="G698" s="18" t="s">
        <v>242</v>
      </c>
      <c r="H698" s="68">
        <v>42089</v>
      </c>
      <c r="I698" s="126"/>
      <c r="J698" s="137" t="str">
        <f t="shared" si="66"/>
        <v>奥凯天津-长沙-贵阳</v>
      </c>
      <c r="K698" s="124" t="str">
        <f t="shared" si="67"/>
        <v>奥凯贵阳-长沙-天津</v>
      </c>
      <c r="L698" s="167" t="str">
        <f t="shared" si="68"/>
        <v>天津</v>
      </c>
      <c r="M698" s="167" t="str">
        <f t="shared" si="69"/>
        <v>长沙</v>
      </c>
      <c r="N698" s="167" t="str">
        <f t="shared" si="70"/>
        <v>贵阳</v>
      </c>
      <c r="O698" s="167" t="str">
        <f t="shared" si="71"/>
        <v/>
      </c>
      <c r="P698" s="167" t="str">
        <f>IF(ISERROR(OR(IFERROR(VLOOKUP(B698,受限情况!$G$3:$G$30,1,FALSE),0),IFERROR(VLOOKUP(L698,受限情况!$A$3:$A$28,1,FALSE),0),IFERROR(VLOOKUP(M698,受限情况!$A$3:$A$28,1,FALSE),0),IFERROR(VLOOKUP(N698,受限情况!$A$3:$A$28,1,FALSE),0),IFERROR(VLOOKUP(O698,受限情况!$A$3:$A$28,1,FALSE),0))),"受限","不限")</f>
        <v>不限</v>
      </c>
      <c r="Q698" s="122" t="str">
        <f>IFERROR(IF(AND(H698&gt;=VLOOKUP(B698,受限情况!$G$3:$I$28,2,FALSE),H698&lt;=VLOOKUP(B698,受限情况!$G$3:$I$28,3,FALSE))=TRUE,"错误","正确"),"正确")</f>
        <v>正确</v>
      </c>
      <c r="R698" s="124" t="str">
        <f>IF(OR(IFERROR(AND(H698&gt;=VLOOKUP(L698,受限情况!$A$3:$C$28,2,FALSE),H698&lt;=VLOOKUP(L698,受限情况!$A$3:$C$28,3,FALSE)),0),IFERROR(AND(H698&gt;=VLOOKUP(M698,受限情况!$A$3:$C$28,2,FALSE),H698&lt;=VLOOKUP(M698,受限情况!$A$3:$C$28,3,FALSE)),0),IFERROR(AND(H698&gt;=VLOOKUP(N698,受限情况!$A$3:$C$28,2,FALSE),H698&lt;=VLOOKUP(N698,受限情况!$A$3:$C$28,3,FALSE)),0),IFERROR(AND(H698&gt;=VLOOKUP(O698,受限情况!$A$3:$C$28,2,FALSE),H698&lt;=VLOOKUP(O698,受限情况!$A$3:$C$28,3,FALSE)),0))=TRUE,"错误","正确")</f>
        <v>正确</v>
      </c>
      <c r="S698" s="123" t="str">
        <f>IF((IF(ISERROR(VLOOKUP(J698,注销!I:I,1,FALSE)),0,1)+IF(ISERROR(VLOOKUP(J698,注销!J:J,1,FALSE)),0,1))&gt;0,"注销","没有")</f>
        <v>没有</v>
      </c>
      <c r="T698" s="123" t="str">
        <f>IF((IF(ISERROR(VLOOKUP(J698,注销!I:I,1,FALSE)),0,1)+IF(ISERROR(VLOOKUP(J698,注销!J:J,1,FALSE)),0,1))&gt;0,"注销","没有")</f>
        <v>没有</v>
      </c>
      <c r="U698" s="10" t="str">
        <f>IF(IF(ISERROR(VLOOKUP(J698,J$1:J697,1,FALSE)),0,1)+IF(ISERROR(VLOOKUP(J698,K$1:K697,1,FALSE)),0,1),"已有","没有")</f>
        <v>没有</v>
      </c>
      <c r="W698" s="9"/>
      <c r="X698" s="9"/>
      <c r="Y698" s="9"/>
    </row>
    <row r="699" spans="1:25" s="7" customFormat="1">
      <c r="A699" s="126">
        <v>696</v>
      </c>
      <c r="B699" s="126" t="s">
        <v>1327</v>
      </c>
      <c r="C699" s="56" t="s">
        <v>219</v>
      </c>
      <c r="D699" s="42" t="s">
        <v>182</v>
      </c>
      <c r="E699" s="126">
        <v>8</v>
      </c>
      <c r="F699" s="68">
        <v>42092</v>
      </c>
      <c r="G699" s="18" t="s">
        <v>1162</v>
      </c>
      <c r="H699" s="68">
        <v>42089</v>
      </c>
      <c r="I699" s="126"/>
      <c r="J699" s="137" t="str">
        <f t="shared" si="66"/>
        <v>奥凯天津-连云港-张家界</v>
      </c>
      <c r="K699" s="124" t="str">
        <f t="shared" si="67"/>
        <v>奥凯张家界-连云港-天津</v>
      </c>
      <c r="L699" s="167" t="str">
        <f t="shared" si="68"/>
        <v>天津</v>
      </c>
      <c r="M699" s="167" t="str">
        <f t="shared" si="69"/>
        <v>连云港</v>
      </c>
      <c r="N699" s="167" t="str">
        <f t="shared" si="70"/>
        <v>张家界</v>
      </c>
      <c r="O699" s="167" t="str">
        <f t="shared" si="71"/>
        <v/>
      </c>
      <c r="P699" s="167" t="str">
        <f>IF(ISERROR(OR(IFERROR(VLOOKUP(B699,受限情况!$G$3:$G$30,1,FALSE),0),IFERROR(VLOOKUP(L699,受限情况!$A$3:$A$28,1,FALSE),0),IFERROR(VLOOKUP(M699,受限情况!$A$3:$A$28,1,FALSE),0),IFERROR(VLOOKUP(N699,受限情况!$A$3:$A$28,1,FALSE),0),IFERROR(VLOOKUP(O699,受限情况!$A$3:$A$28,1,FALSE),0))),"受限","不限")</f>
        <v>不限</v>
      </c>
      <c r="Q699" s="122" t="str">
        <f>IFERROR(IF(AND(H699&gt;=VLOOKUP(B699,受限情况!$G$3:$I$28,2,FALSE),H699&lt;=VLOOKUP(B699,受限情况!$G$3:$I$28,3,FALSE))=TRUE,"错误","正确"),"正确")</f>
        <v>正确</v>
      </c>
      <c r="R699" s="124" t="str">
        <f>IF(OR(IFERROR(AND(H699&gt;=VLOOKUP(L699,受限情况!$A$3:$C$28,2,FALSE),H699&lt;=VLOOKUP(L699,受限情况!$A$3:$C$28,3,FALSE)),0),IFERROR(AND(H699&gt;=VLOOKUP(M699,受限情况!$A$3:$C$28,2,FALSE),H699&lt;=VLOOKUP(M699,受限情况!$A$3:$C$28,3,FALSE)),0),IFERROR(AND(H699&gt;=VLOOKUP(N699,受限情况!$A$3:$C$28,2,FALSE),H699&lt;=VLOOKUP(N699,受限情况!$A$3:$C$28,3,FALSE)),0),IFERROR(AND(H699&gt;=VLOOKUP(O699,受限情况!$A$3:$C$28,2,FALSE),H699&lt;=VLOOKUP(O699,受限情况!$A$3:$C$28,3,FALSE)),0))=TRUE,"错误","正确")</f>
        <v>正确</v>
      </c>
      <c r="S699" s="123" t="str">
        <f>IF((IF(ISERROR(VLOOKUP(J699,注销!I:I,1,FALSE)),0,1)+IF(ISERROR(VLOOKUP(J699,注销!J:J,1,FALSE)),0,1))&gt;0,"注销","没有")</f>
        <v>没有</v>
      </c>
      <c r="T699" s="123" t="str">
        <f>IF((IF(ISERROR(VLOOKUP(J699,注销!I:I,1,FALSE)),0,1)+IF(ISERROR(VLOOKUP(J699,注销!J:J,1,FALSE)),0,1))&gt;0,"注销","没有")</f>
        <v>没有</v>
      </c>
      <c r="U699" s="10" t="str">
        <f>IF(IF(ISERROR(VLOOKUP(J699,J$1:J698,1,FALSE)),0,1)+IF(ISERROR(VLOOKUP(J699,K$1:K698,1,FALSE)),0,1),"已有","没有")</f>
        <v>没有</v>
      </c>
      <c r="W699" s="9"/>
      <c r="X699" s="9"/>
      <c r="Y699" s="9"/>
    </row>
    <row r="700" spans="1:25" s="7" customFormat="1">
      <c r="A700" s="126">
        <v>697</v>
      </c>
      <c r="B700" s="126" t="s">
        <v>1327</v>
      </c>
      <c r="C700" s="56" t="s">
        <v>527</v>
      </c>
      <c r="D700" s="42" t="s">
        <v>182</v>
      </c>
      <c r="E700" s="126">
        <v>8</v>
      </c>
      <c r="F700" s="68">
        <v>42125</v>
      </c>
      <c r="G700" s="18" t="s">
        <v>1162</v>
      </c>
      <c r="H700" s="68">
        <v>42089</v>
      </c>
      <c r="I700" s="126"/>
      <c r="J700" s="137" t="str">
        <f t="shared" si="66"/>
        <v>奥凯天津-青岛</v>
      </c>
      <c r="K700" s="124" t="str">
        <f t="shared" si="67"/>
        <v>奥凯青岛-天津</v>
      </c>
      <c r="L700" s="167" t="str">
        <f t="shared" si="68"/>
        <v>天津</v>
      </c>
      <c r="M700" s="167" t="str">
        <f t="shared" si="69"/>
        <v>青岛</v>
      </c>
      <c r="N700" s="167" t="str">
        <f t="shared" si="70"/>
        <v/>
      </c>
      <c r="O700" s="167" t="str">
        <f t="shared" si="71"/>
        <v/>
      </c>
      <c r="P700" s="167" t="str">
        <f>IF(ISERROR(OR(IFERROR(VLOOKUP(B700,受限情况!$G$3:$G$30,1,FALSE),0),IFERROR(VLOOKUP(L700,受限情况!$A$3:$A$28,1,FALSE),0),IFERROR(VLOOKUP(M700,受限情况!$A$3:$A$28,1,FALSE),0),IFERROR(VLOOKUP(N700,受限情况!$A$3:$A$28,1,FALSE),0),IFERROR(VLOOKUP(O700,受限情况!$A$3:$A$28,1,FALSE),0))),"受限","不限")</f>
        <v>不限</v>
      </c>
      <c r="Q700" s="122" t="str">
        <f>IFERROR(IF(AND(H700&gt;=VLOOKUP(B700,受限情况!$G$3:$I$28,2,FALSE),H700&lt;=VLOOKUP(B700,受限情况!$G$3:$I$28,3,FALSE))=TRUE,"错误","正确"),"正确")</f>
        <v>正确</v>
      </c>
      <c r="R700" s="124" t="str">
        <f>IF(OR(IFERROR(AND(H700&gt;=VLOOKUP(L700,受限情况!$A$3:$C$28,2,FALSE),H700&lt;=VLOOKUP(L700,受限情况!$A$3:$C$28,3,FALSE)),0),IFERROR(AND(H700&gt;=VLOOKUP(M700,受限情况!$A$3:$C$28,2,FALSE),H700&lt;=VLOOKUP(M700,受限情况!$A$3:$C$28,3,FALSE)),0),IFERROR(AND(H700&gt;=VLOOKUP(N700,受限情况!$A$3:$C$28,2,FALSE),H700&lt;=VLOOKUP(N700,受限情况!$A$3:$C$28,3,FALSE)),0),IFERROR(AND(H700&gt;=VLOOKUP(O700,受限情况!$A$3:$C$28,2,FALSE),H700&lt;=VLOOKUP(O700,受限情况!$A$3:$C$28,3,FALSE)),0))=TRUE,"错误","正确")</f>
        <v>正确</v>
      </c>
      <c r="S700" s="123" t="str">
        <f>IF((IF(ISERROR(VLOOKUP(J700,注销!I:I,1,FALSE)),0,1)+IF(ISERROR(VLOOKUP(J700,注销!J:J,1,FALSE)),0,1))&gt;0,"注销","没有")</f>
        <v>没有</v>
      </c>
      <c r="T700" s="123" t="str">
        <f>IF((IF(ISERROR(VLOOKUP(J700,注销!I:I,1,FALSE)),0,1)+IF(ISERROR(VLOOKUP(J700,注销!J:J,1,FALSE)),0,1))&gt;0,"注销","没有")</f>
        <v>没有</v>
      </c>
      <c r="U700" s="10" t="str">
        <f>IF(IF(ISERROR(VLOOKUP(J700,J$1:J699,1,FALSE)),0,1)+IF(ISERROR(VLOOKUP(J700,K$1:K699,1,FALSE)),0,1),"已有","没有")</f>
        <v>没有</v>
      </c>
      <c r="W700" s="9"/>
      <c r="X700" s="9"/>
      <c r="Y700" s="9"/>
    </row>
    <row r="701" spans="1:25" s="7" customFormat="1">
      <c r="A701" s="126">
        <v>698</v>
      </c>
      <c r="B701" s="126" t="s">
        <v>1327</v>
      </c>
      <c r="C701" s="56" t="s">
        <v>195</v>
      </c>
      <c r="D701" s="42" t="s">
        <v>182</v>
      </c>
      <c r="E701" s="126">
        <v>8</v>
      </c>
      <c r="F701" s="68">
        <v>42092</v>
      </c>
      <c r="G701" s="18" t="s">
        <v>1162</v>
      </c>
      <c r="H701" s="68">
        <v>42089</v>
      </c>
      <c r="I701" s="126"/>
      <c r="J701" s="137" t="str">
        <f t="shared" si="66"/>
        <v>奥凯天津-重庆</v>
      </c>
      <c r="K701" s="124" t="str">
        <f t="shared" si="67"/>
        <v>奥凯重庆-天津</v>
      </c>
      <c r="L701" s="167" t="str">
        <f t="shared" si="68"/>
        <v>天津</v>
      </c>
      <c r="M701" s="167" t="str">
        <f t="shared" si="69"/>
        <v>重庆</v>
      </c>
      <c r="N701" s="167" t="str">
        <f t="shared" si="70"/>
        <v/>
      </c>
      <c r="O701" s="167" t="str">
        <f t="shared" si="71"/>
        <v/>
      </c>
      <c r="P701" s="167" t="str">
        <f>IF(ISERROR(OR(IFERROR(VLOOKUP(B701,受限情况!$G$3:$G$30,1,FALSE),0),IFERROR(VLOOKUP(L701,受限情况!$A$3:$A$28,1,FALSE),0),IFERROR(VLOOKUP(M701,受限情况!$A$3:$A$28,1,FALSE),0),IFERROR(VLOOKUP(N701,受限情况!$A$3:$A$28,1,FALSE),0),IFERROR(VLOOKUP(O701,受限情况!$A$3:$A$28,1,FALSE),0))),"受限","不限")</f>
        <v>不限</v>
      </c>
      <c r="Q701" s="122" t="str">
        <f>IFERROR(IF(AND(H701&gt;=VLOOKUP(B701,受限情况!$G$3:$I$28,2,FALSE),H701&lt;=VLOOKUP(B701,受限情况!$G$3:$I$28,3,FALSE))=TRUE,"错误","正确"),"正确")</f>
        <v>正确</v>
      </c>
      <c r="R701" s="124" t="str">
        <f>IF(OR(IFERROR(AND(H701&gt;=VLOOKUP(L701,受限情况!$A$3:$C$28,2,FALSE),H701&lt;=VLOOKUP(L701,受限情况!$A$3:$C$28,3,FALSE)),0),IFERROR(AND(H701&gt;=VLOOKUP(M701,受限情况!$A$3:$C$28,2,FALSE),H701&lt;=VLOOKUP(M701,受限情况!$A$3:$C$28,3,FALSE)),0),IFERROR(AND(H701&gt;=VLOOKUP(N701,受限情况!$A$3:$C$28,2,FALSE),H701&lt;=VLOOKUP(N701,受限情况!$A$3:$C$28,3,FALSE)),0),IFERROR(AND(H701&gt;=VLOOKUP(O701,受限情况!$A$3:$C$28,2,FALSE),H701&lt;=VLOOKUP(O701,受限情况!$A$3:$C$28,3,FALSE)),0))=TRUE,"错误","正确")</f>
        <v>正确</v>
      </c>
      <c r="S701" s="123" t="str">
        <f>IF((IF(ISERROR(VLOOKUP(J701,注销!I:I,1,FALSE)),0,1)+IF(ISERROR(VLOOKUP(J701,注销!J:J,1,FALSE)),0,1))&gt;0,"注销","没有")</f>
        <v>没有</v>
      </c>
      <c r="T701" s="123" t="str">
        <f>IF((IF(ISERROR(VLOOKUP(J701,注销!I:I,1,FALSE)),0,1)+IF(ISERROR(VLOOKUP(J701,注销!J:J,1,FALSE)),0,1))&gt;0,"注销","没有")</f>
        <v>没有</v>
      </c>
      <c r="U701" s="10" t="str">
        <f>IF(IF(ISERROR(VLOOKUP(J701,J$1:J700,1,FALSE)),0,1)+IF(ISERROR(VLOOKUP(J701,K$1:K700,1,FALSE)),0,1),"已有","没有")</f>
        <v>没有</v>
      </c>
      <c r="W701" s="9"/>
      <c r="X701" s="9"/>
      <c r="Y701" s="9"/>
    </row>
    <row r="702" spans="1:25" s="7" customFormat="1">
      <c r="A702" s="126">
        <v>699</v>
      </c>
      <c r="B702" s="126" t="s">
        <v>1327</v>
      </c>
      <c r="C702" s="56" t="s">
        <v>220</v>
      </c>
      <c r="D702" s="42" t="s">
        <v>182</v>
      </c>
      <c r="E702" s="126">
        <v>14</v>
      </c>
      <c r="F702" s="68">
        <v>42125</v>
      </c>
      <c r="G702" s="18" t="s">
        <v>1162</v>
      </c>
      <c r="H702" s="68">
        <v>42089</v>
      </c>
      <c r="I702" s="126"/>
      <c r="J702" s="137" t="str">
        <f t="shared" si="66"/>
        <v>奥凯天津-西安</v>
      </c>
      <c r="K702" s="124" t="str">
        <f t="shared" si="67"/>
        <v>奥凯西安-天津</v>
      </c>
      <c r="L702" s="167" t="str">
        <f t="shared" si="68"/>
        <v>天津</v>
      </c>
      <c r="M702" s="167" t="str">
        <f t="shared" si="69"/>
        <v>西安</v>
      </c>
      <c r="N702" s="167" t="str">
        <f t="shared" si="70"/>
        <v/>
      </c>
      <c r="O702" s="167" t="str">
        <f t="shared" si="71"/>
        <v/>
      </c>
      <c r="P702" s="167" t="str">
        <f>IF(ISERROR(OR(IFERROR(VLOOKUP(B702,受限情况!$G$3:$G$30,1,FALSE),0),IFERROR(VLOOKUP(L702,受限情况!$A$3:$A$28,1,FALSE),0),IFERROR(VLOOKUP(M702,受限情况!$A$3:$A$28,1,FALSE),0),IFERROR(VLOOKUP(N702,受限情况!$A$3:$A$28,1,FALSE),0),IFERROR(VLOOKUP(O702,受限情况!$A$3:$A$28,1,FALSE),0))),"受限","不限")</f>
        <v>不限</v>
      </c>
      <c r="Q702" s="122" t="str">
        <f>IFERROR(IF(AND(H702&gt;=VLOOKUP(B702,受限情况!$G$3:$I$28,2,FALSE),H702&lt;=VLOOKUP(B702,受限情况!$G$3:$I$28,3,FALSE))=TRUE,"错误","正确"),"正确")</f>
        <v>正确</v>
      </c>
      <c r="R702" s="124" t="str">
        <f>IF(OR(IFERROR(AND(H702&gt;=VLOOKUP(L702,受限情况!$A$3:$C$28,2,FALSE),H702&lt;=VLOOKUP(L702,受限情况!$A$3:$C$28,3,FALSE)),0),IFERROR(AND(H702&gt;=VLOOKUP(M702,受限情况!$A$3:$C$28,2,FALSE),H702&lt;=VLOOKUP(M702,受限情况!$A$3:$C$28,3,FALSE)),0),IFERROR(AND(H702&gt;=VLOOKUP(N702,受限情况!$A$3:$C$28,2,FALSE),H702&lt;=VLOOKUP(N702,受限情况!$A$3:$C$28,3,FALSE)),0),IFERROR(AND(H702&gt;=VLOOKUP(O702,受限情况!$A$3:$C$28,2,FALSE),H702&lt;=VLOOKUP(O702,受限情况!$A$3:$C$28,3,FALSE)),0))=TRUE,"错误","正确")</f>
        <v>正确</v>
      </c>
      <c r="S702" s="123" t="str">
        <f>IF((IF(ISERROR(VLOOKUP(J702,注销!I:I,1,FALSE)),0,1)+IF(ISERROR(VLOOKUP(J702,注销!J:J,1,FALSE)),0,1))&gt;0,"注销","没有")</f>
        <v>没有</v>
      </c>
      <c r="T702" s="123" t="str">
        <f>IF((IF(ISERROR(VLOOKUP(J702,注销!I:I,1,FALSE)),0,1)+IF(ISERROR(VLOOKUP(J702,注销!J:J,1,FALSE)),0,1))&gt;0,"注销","没有")</f>
        <v>没有</v>
      </c>
      <c r="U702" s="10" t="str">
        <f>IF(IF(ISERROR(VLOOKUP(J702,J$1:J701,1,FALSE)),0,1)+IF(ISERROR(VLOOKUP(J702,K$1:K701,1,FALSE)),0,1),"已有","没有")</f>
        <v>没有</v>
      </c>
      <c r="W702" s="9"/>
      <c r="X702" s="9"/>
      <c r="Y702" s="9"/>
    </row>
    <row r="703" spans="1:25" s="7" customFormat="1">
      <c r="A703" s="126">
        <v>700</v>
      </c>
      <c r="B703" s="126" t="s">
        <v>486</v>
      </c>
      <c r="C703" s="56" t="s">
        <v>221</v>
      </c>
      <c r="D703" s="42" t="s">
        <v>200</v>
      </c>
      <c r="E703" s="126">
        <v>14</v>
      </c>
      <c r="F703" s="68">
        <v>42125</v>
      </c>
      <c r="G703" s="18" t="s">
        <v>243</v>
      </c>
      <c r="H703" s="68">
        <v>42089</v>
      </c>
      <c r="I703" s="126"/>
      <c r="J703" s="137" t="str">
        <f t="shared" si="66"/>
        <v>中联航北京南苑-阿尔山-满洲里</v>
      </c>
      <c r="K703" s="124" t="str">
        <f t="shared" si="67"/>
        <v>中联航满洲里-阿尔山-北京南苑</v>
      </c>
      <c r="L703" s="167" t="str">
        <f t="shared" si="68"/>
        <v>北京南苑</v>
      </c>
      <c r="M703" s="167" t="str">
        <f t="shared" si="69"/>
        <v>阿尔山</v>
      </c>
      <c r="N703" s="167" t="str">
        <f t="shared" si="70"/>
        <v>满洲里</v>
      </c>
      <c r="O703" s="167" t="str">
        <f t="shared" si="71"/>
        <v/>
      </c>
      <c r="P703" s="167" t="str">
        <f>IF(ISERROR(OR(IFERROR(VLOOKUP(B703,受限情况!$G$3:$G$30,1,FALSE),0),IFERROR(VLOOKUP(L703,受限情况!$A$3:$A$28,1,FALSE),0),IFERROR(VLOOKUP(M703,受限情况!$A$3:$A$28,1,FALSE),0),IFERROR(VLOOKUP(N703,受限情况!$A$3:$A$28,1,FALSE),0),IFERROR(VLOOKUP(O703,受限情况!$A$3:$A$28,1,FALSE),0))),"受限","不限")</f>
        <v>受限</v>
      </c>
      <c r="Q703" s="122" t="str">
        <f>IFERROR(IF(AND(H703&gt;=VLOOKUP(B703,受限情况!$G$3:$I$28,2,FALSE),H703&lt;=VLOOKUP(B703,受限情况!$G$3:$I$28,3,FALSE))=TRUE,"错误","正确"),"正确")</f>
        <v>正确</v>
      </c>
      <c r="R703" s="124" t="str">
        <f>IF(OR(IFERROR(AND(H703&gt;=VLOOKUP(L703,受限情况!$A$3:$C$28,2,FALSE),H703&lt;=VLOOKUP(L703,受限情况!$A$3:$C$28,3,FALSE)),0),IFERROR(AND(H703&gt;=VLOOKUP(M703,受限情况!$A$3:$C$28,2,FALSE),H703&lt;=VLOOKUP(M703,受限情况!$A$3:$C$28,3,FALSE)),0),IFERROR(AND(H703&gt;=VLOOKUP(N703,受限情况!$A$3:$C$28,2,FALSE),H703&lt;=VLOOKUP(N703,受限情况!$A$3:$C$28,3,FALSE)),0),IFERROR(AND(H703&gt;=VLOOKUP(O703,受限情况!$A$3:$C$28,2,FALSE),H703&lt;=VLOOKUP(O703,受限情况!$A$3:$C$28,3,FALSE)),0))=TRUE,"错误","正确")</f>
        <v>正确</v>
      </c>
      <c r="S703" s="123" t="str">
        <f>IF((IF(ISERROR(VLOOKUP(J703,注销!I:I,1,FALSE)),0,1)+IF(ISERROR(VLOOKUP(J703,注销!J:J,1,FALSE)),0,1))&gt;0,"注销","没有")</f>
        <v>没有</v>
      </c>
      <c r="T703" s="123" t="str">
        <f>IF((IF(ISERROR(VLOOKUP(J703,注销!I:I,1,FALSE)),0,1)+IF(ISERROR(VLOOKUP(J703,注销!J:J,1,FALSE)),0,1))&gt;0,"注销","没有")</f>
        <v>没有</v>
      </c>
      <c r="U703" s="10" t="str">
        <f>IF(IF(ISERROR(VLOOKUP(J703,J$1:J702,1,FALSE)),0,1)+IF(ISERROR(VLOOKUP(J703,K$1:K702,1,FALSE)),0,1),"已有","没有")</f>
        <v>没有</v>
      </c>
      <c r="W703" s="9"/>
      <c r="X703" s="9"/>
      <c r="Y703" s="9"/>
    </row>
    <row r="704" spans="1:25" s="7" customFormat="1">
      <c r="A704" s="126">
        <v>701</v>
      </c>
      <c r="B704" s="126" t="s">
        <v>486</v>
      </c>
      <c r="C704" s="56" t="s">
        <v>222</v>
      </c>
      <c r="D704" s="42" t="s">
        <v>200</v>
      </c>
      <c r="E704" s="126">
        <v>14</v>
      </c>
      <c r="F704" s="68">
        <v>42092</v>
      </c>
      <c r="G704" s="18" t="s">
        <v>1163</v>
      </c>
      <c r="H704" s="68">
        <v>42089</v>
      </c>
      <c r="I704" s="126"/>
      <c r="J704" s="137" t="str">
        <f t="shared" si="66"/>
        <v>中联航石家庄-杭州-佛山</v>
      </c>
      <c r="K704" s="124" t="str">
        <f t="shared" si="67"/>
        <v>中联航佛山-杭州-石家庄</v>
      </c>
      <c r="L704" s="167" t="str">
        <f t="shared" si="68"/>
        <v>石家庄</v>
      </c>
      <c r="M704" s="167" t="str">
        <f t="shared" si="69"/>
        <v>杭州</v>
      </c>
      <c r="N704" s="167" t="str">
        <f t="shared" si="70"/>
        <v>佛山</v>
      </c>
      <c r="O704" s="167" t="str">
        <f t="shared" si="71"/>
        <v/>
      </c>
      <c r="P704" s="167" t="str">
        <f>IF(ISERROR(OR(IFERROR(VLOOKUP(B704,受限情况!$G$3:$G$30,1,FALSE),0),IFERROR(VLOOKUP(L704,受限情况!$A$3:$A$28,1,FALSE),0),IFERROR(VLOOKUP(M704,受限情况!$A$3:$A$28,1,FALSE),0),IFERROR(VLOOKUP(N704,受限情况!$A$3:$A$28,1,FALSE),0),IFERROR(VLOOKUP(O704,受限情况!$A$3:$A$28,1,FALSE),0))),"受限","不限")</f>
        <v>不限</v>
      </c>
      <c r="Q704" s="122" t="str">
        <f>IFERROR(IF(AND(H704&gt;=VLOOKUP(B704,受限情况!$G$3:$I$28,2,FALSE),H704&lt;=VLOOKUP(B704,受限情况!$G$3:$I$28,3,FALSE))=TRUE,"错误","正确"),"正确")</f>
        <v>正确</v>
      </c>
      <c r="R704" s="124" t="str">
        <f>IF(OR(IFERROR(AND(H704&gt;=VLOOKUP(L704,受限情况!$A$3:$C$28,2,FALSE),H704&lt;=VLOOKUP(L704,受限情况!$A$3:$C$28,3,FALSE)),0),IFERROR(AND(H704&gt;=VLOOKUP(M704,受限情况!$A$3:$C$28,2,FALSE),H704&lt;=VLOOKUP(M704,受限情况!$A$3:$C$28,3,FALSE)),0),IFERROR(AND(H704&gt;=VLOOKUP(N704,受限情况!$A$3:$C$28,2,FALSE),H704&lt;=VLOOKUP(N704,受限情况!$A$3:$C$28,3,FALSE)),0),IFERROR(AND(H704&gt;=VLOOKUP(O704,受限情况!$A$3:$C$28,2,FALSE),H704&lt;=VLOOKUP(O704,受限情况!$A$3:$C$28,3,FALSE)),0))=TRUE,"错误","正确")</f>
        <v>正确</v>
      </c>
      <c r="S704" s="123" t="str">
        <f>IF((IF(ISERROR(VLOOKUP(J704,注销!I:I,1,FALSE)),0,1)+IF(ISERROR(VLOOKUP(J704,注销!J:J,1,FALSE)),0,1))&gt;0,"注销","没有")</f>
        <v>没有</v>
      </c>
      <c r="T704" s="123" t="str">
        <f>IF((IF(ISERROR(VLOOKUP(J704,注销!I:I,1,FALSE)),0,1)+IF(ISERROR(VLOOKUP(J704,注销!J:J,1,FALSE)),0,1))&gt;0,"注销","没有")</f>
        <v>没有</v>
      </c>
      <c r="U704" s="10" t="str">
        <f>IF(IF(ISERROR(VLOOKUP(J704,J$1:J703,1,FALSE)),0,1)+IF(ISERROR(VLOOKUP(J704,K$1:K703,1,FALSE)),0,1),"已有","没有")</f>
        <v>没有</v>
      </c>
      <c r="W704" s="9"/>
      <c r="X704" s="9"/>
      <c r="Y704" s="9"/>
    </row>
    <row r="705" spans="1:25" s="7" customFormat="1">
      <c r="A705" s="126">
        <v>702</v>
      </c>
      <c r="B705" s="23" t="s">
        <v>1309</v>
      </c>
      <c r="C705" s="56" t="s">
        <v>223</v>
      </c>
      <c r="D705" s="42" t="s">
        <v>224</v>
      </c>
      <c r="E705" s="126">
        <v>14</v>
      </c>
      <c r="F705" s="68">
        <v>42092</v>
      </c>
      <c r="G705" s="18" t="s">
        <v>244</v>
      </c>
      <c r="H705" s="68">
        <v>42089</v>
      </c>
      <c r="I705" s="126"/>
      <c r="J705" s="137" t="str">
        <f t="shared" si="66"/>
        <v>华夏呼和浩特-乌兰浩特-阿尔山</v>
      </c>
      <c r="K705" s="124" t="str">
        <f t="shared" si="67"/>
        <v>华夏阿尔山-乌兰浩特-呼和浩特</v>
      </c>
      <c r="L705" s="167" t="str">
        <f t="shared" si="68"/>
        <v>呼和浩特</v>
      </c>
      <c r="M705" s="167" t="str">
        <f t="shared" si="69"/>
        <v>乌兰浩特</v>
      </c>
      <c r="N705" s="167" t="str">
        <f t="shared" si="70"/>
        <v>阿尔山</v>
      </c>
      <c r="O705" s="167" t="str">
        <f t="shared" si="71"/>
        <v/>
      </c>
      <c r="P705" s="167" t="str">
        <f>IF(ISERROR(OR(IFERROR(VLOOKUP(B705,受限情况!$G$3:$G$30,1,FALSE),0),IFERROR(VLOOKUP(L705,受限情况!$A$3:$A$28,1,FALSE),0),IFERROR(VLOOKUP(M705,受限情况!$A$3:$A$28,1,FALSE),0),IFERROR(VLOOKUP(N705,受限情况!$A$3:$A$28,1,FALSE),0),IFERROR(VLOOKUP(O705,受限情况!$A$3:$A$28,1,FALSE),0))),"受限","不限")</f>
        <v>受限</v>
      </c>
      <c r="Q705" s="122" t="str">
        <f>IFERROR(IF(AND(H705&gt;=VLOOKUP(B705,受限情况!$G$3:$I$28,2,FALSE),H705&lt;=VLOOKUP(B705,受限情况!$G$3:$I$28,3,FALSE))=TRUE,"错误","正确"),"正确")</f>
        <v>正确</v>
      </c>
      <c r="R705" s="124" t="str">
        <f>IF(OR(IFERROR(AND(H705&gt;=VLOOKUP(L705,受限情况!$A$3:$C$28,2,FALSE),H705&lt;=VLOOKUP(L705,受限情况!$A$3:$C$28,3,FALSE)),0),IFERROR(AND(H705&gt;=VLOOKUP(M705,受限情况!$A$3:$C$28,2,FALSE),H705&lt;=VLOOKUP(M705,受限情况!$A$3:$C$28,3,FALSE)),0),IFERROR(AND(H705&gt;=VLOOKUP(N705,受限情况!$A$3:$C$28,2,FALSE),H705&lt;=VLOOKUP(N705,受限情况!$A$3:$C$28,3,FALSE)),0),IFERROR(AND(H705&gt;=VLOOKUP(O705,受限情况!$A$3:$C$28,2,FALSE),H705&lt;=VLOOKUP(O705,受限情况!$A$3:$C$28,3,FALSE)),0))=TRUE,"错误","正确")</f>
        <v>正确</v>
      </c>
      <c r="S705" s="123" t="str">
        <f>IF((IF(ISERROR(VLOOKUP(J705,注销!I:I,1,FALSE)),0,1)+IF(ISERROR(VLOOKUP(J705,注销!J:J,1,FALSE)),0,1))&gt;0,"注销","没有")</f>
        <v>没有</v>
      </c>
      <c r="T705" s="123" t="str">
        <f>IF((IF(ISERROR(VLOOKUP(J705,注销!I:I,1,FALSE)),0,1)+IF(ISERROR(VLOOKUP(J705,注销!J:J,1,FALSE)),0,1))&gt;0,"注销","没有")</f>
        <v>没有</v>
      </c>
      <c r="U705" s="10" t="str">
        <f>IF(IF(ISERROR(VLOOKUP(J705,J$1:J704,1,FALSE)),0,1)+IF(ISERROR(VLOOKUP(J705,K$1:K704,1,FALSE)),0,1),"已有","没有")</f>
        <v>没有</v>
      </c>
      <c r="W705" s="9"/>
      <c r="X705" s="9"/>
      <c r="Y705" s="9"/>
    </row>
    <row r="706" spans="1:25" s="7" customFormat="1">
      <c r="A706" s="126">
        <v>703</v>
      </c>
      <c r="B706" s="126" t="s">
        <v>1309</v>
      </c>
      <c r="C706" s="56" t="s">
        <v>225</v>
      </c>
      <c r="D706" s="42" t="s">
        <v>224</v>
      </c>
      <c r="E706" s="126">
        <v>14</v>
      </c>
      <c r="F706" s="68">
        <v>42092</v>
      </c>
      <c r="G706" s="18" t="s">
        <v>1164</v>
      </c>
      <c r="H706" s="68">
        <v>42089</v>
      </c>
      <c r="I706" s="126"/>
      <c r="J706" s="137" t="str">
        <f t="shared" si="66"/>
        <v>华夏呼和浩特-二连浩特</v>
      </c>
      <c r="K706" s="124" t="str">
        <f t="shared" si="67"/>
        <v>华夏二连浩特-呼和浩特</v>
      </c>
      <c r="L706" s="167" t="str">
        <f t="shared" si="68"/>
        <v>呼和浩特</v>
      </c>
      <c r="M706" s="167" t="str">
        <f t="shared" si="69"/>
        <v>二连浩特</v>
      </c>
      <c r="N706" s="167" t="str">
        <f t="shared" si="70"/>
        <v/>
      </c>
      <c r="O706" s="167" t="str">
        <f t="shared" si="71"/>
        <v/>
      </c>
      <c r="P706" s="167" t="str">
        <f>IF(ISERROR(OR(IFERROR(VLOOKUP(B706,受限情况!$G$3:$G$30,1,FALSE),0),IFERROR(VLOOKUP(L706,受限情况!$A$3:$A$28,1,FALSE),0),IFERROR(VLOOKUP(M706,受限情况!$A$3:$A$28,1,FALSE),0),IFERROR(VLOOKUP(N706,受限情况!$A$3:$A$28,1,FALSE),0),IFERROR(VLOOKUP(O706,受限情况!$A$3:$A$28,1,FALSE),0))),"受限","不限")</f>
        <v>不限</v>
      </c>
      <c r="Q706" s="122" t="str">
        <f>IFERROR(IF(AND(H706&gt;=VLOOKUP(B706,受限情况!$G$3:$I$28,2,FALSE),H706&lt;=VLOOKUP(B706,受限情况!$G$3:$I$28,3,FALSE))=TRUE,"错误","正确"),"正确")</f>
        <v>正确</v>
      </c>
      <c r="R706" s="124" t="str">
        <f>IF(OR(IFERROR(AND(H706&gt;=VLOOKUP(L706,受限情况!$A$3:$C$28,2,FALSE),H706&lt;=VLOOKUP(L706,受限情况!$A$3:$C$28,3,FALSE)),0),IFERROR(AND(H706&gt;=VLOOKUP(M706,受限情况!$A$3:$C$28,2,FALSE),H706&lt;=VLOOKUP(M706,受限情况!$A$3:$C$28,3,FALSE)),0),IFERROR(AND(H706&gt;=VLOOKUP(N706,受限情况!$A$3:$C$28,2,FALSE),H706&lt;=VLOOKUP(N706,受限情况!$A$3:$C$28,3,FALSE)),0),IFERROR(AND(H706&gt;=VLOOKUP(O706,受限情况!$A$3:$C$28,2,FALSE),H706&lt;=VLOOKUP(O706,受限情况!$A$3:$C$28,3,FALSE)),0))=TRUE,"错误","正确")</f>
        <v>正确</v>
      </c>
      <c r="S706" s="123" t="str">
        <f>IF((IF(ISERROR(VLOOKUP(J706,注销!I:I,1,FALSE)),0,1)+IF(ISERROR(VLOOKUP(J706,注销!J:J,1,FALSE)),0,1))&gt;0,"注销","没有")</f>
        <v>没有</v>
      </c>
      <c r="T706" s="123" t="str">
        <f>IF((IF(ISERROR(VLOOKUP(J706,注销!I:I,1,FALSE)),0,1)+IF(ISERROR(VLOOKUP(J706,注销!J:J,1,FALSE)),0,1))&gt;0,"注销","没有")</f>
        <v>没有</v>
      </c>
      <c r="U706" s="10" t="str">
        <f>IF(IF(ISERROR(VLOOKUP(J706,J$1:J705,1,FALSE)),0,1)+IF(ISERROR(VLOOKUP(J706,K$1:K705,1,FALSE)),0,1),"已有","没有")</f>
        <v>没有</v>
      </c>
      <c r="W706" s="9"/>
      <c r="X706" s="9"/>
      <c r="Y706" s="9"/>
    </row>
    <row r="707" spans="1:25" s="7" customFormat="1">
      <c r="A707" s="126">
        <v>704</v>
      </c>
      <c r="B707" s="126" t="s">
        <v>1309</v>
      </c>
      <c r="C707" s="56" t="s">
        <v>45</v>
      </c>
      <c r="D707" s="42" t="s">
        <v>224</v>
      </c>
      <c r="E707" s="126">
        <v>14</v>
      </c>
      <c r="F707" s="68">
        <v>42125</v>
      </c>
      <c r="G707" s="18" t="s">
        <v>1164</v>
      </c>
      <c r="H707" s="68">
        <v>42089</v>
      </c>
      <c r="I707" s="126"/>
      <c r="J707" s="137" t="str">
        <f t="shared" si="66"/>
        <v>华夏呼和浩特-天津</v>
      </c>
      <c r="K707" s="124" t="str">
        <f t="shared" si="67"/>
        <v>华夏天津-呼和浩特</v>
      </c>
      <c r="L707" s="167" t="str">
        <f t="shared" si="68"/>
        <v>呼和浩特</v>
      </c>
      <c r="M707" s="167" t="str">
        <f t="shared" si="69"/>
        <v>天津</v>
      </c>
      <c r="N707" s="167" t="str">
        <f t="shared" si="70"/>
        <v/>
      </c>
      <c r="O707" s="167" t="str">
        <f t="shared" si="71"/>
        <v/>
      </c>
      <c r="P707" s="167" t="str">
        <f>IF(ISERROR(OR(IFERROR(VLOOKUP(B707,受限情况!$G$3:$G$30,1,FALSE),0),IFERROR(VLOOKUP(L707,受限情况!$A$3:$A$28,1,FALSE),0),IFERROR(VLOOKUP(M707,受限情况!$A$3:$A$28,1,FALSE),0),IFERROR(VLOOKUP(N707,受限情况!$A$3:$A$28,1,FALSE),0),IFERROR(VLOOKUP(O707,受限情况!$A$3:$A$28,1,FALSE),0))),"受限","不限")</f>
        <v>不限</v>
      </c>
      <c r="Q707" s="122" t="str">
        <f>IFERROR(IF(AND(H707&gt;=VLOOKUP(B707,受限情况!$G$3:$I$28,2,FALSE),H707&lt;=VLOOKUP(B707,受限情况!$G$3:$I$28,3,FALSE))=TRUE,"错误","正确"),"正确")</f>
        <v>正确</v>
      </c>
      <c r="R707" s="124" t="str">
        <f>IF(OR(IFERROR(AND(H707&gt;=VLOOKUP(L707,受限情况!$A$3:$C$28,2,FALSE),H707&lt;=VLOOKUP(L707,受限情况!$A$3:$C$28,3,FALSE)),0),IFERROR(AND(H707&gt;=VLOOKUP(M707,受限情况!$A$3:$C$28,2,FALSE),H707&lt;=VLOOKUP(M707,受限情况!$A$3:$C$28,3,FALSE)),0),IFERROR(AND(H707&gt;=VLOOKUP(N707,受限情况!$A$3:$C$28,2,FALSE),H707&lt;=VLOOKUP(N707,受限情况!$A$3:$C$28,3,FALSE)),0),IFERROR(AND(H707&gt;=VLOOKUP(O707,受限情况!$A$3:$C$28,2,FALSE),H707&lt;=VLOOKUP(O707,受限情况!$A$3:$C$28,3,FALSE)),0))=TRUE,"错误","正确")</f>
        <v>正确</v>
      </c>
      <c r="S707" s="123" t="str">
        <f>IF((IF(ISERROR(VLOOKUP(J707,注销!I:I,1,FALSE)),0,1)+IF(ISERROR(VLOOKUP(J707,注销!J:J,1,FALSE)),0,1))&gt;0,"注销","没有")</f>
        <v>注销</v>
      </c>
      <c r="T707" s="123" t="str">
        <f>IF((IF(ISERROR(VLOOKUP(J707,注销!I:I,1,FALSE)),0,1)+IF(ISERROR(VLOOKUP(J707,注销!J:J,1,FALSE)),0,1))&gt;0,"注销","没有")</f>
        <v>注销</v>
      </c>
      <c r="U707" s="10" t="str">
        <f>IF(IF(ISERROR(VLOOKUP(J707,J$1:J706,1,FALSE)),0,1)+IF(ISERROR(VLOOKUP(J707,K$1:K706,1,FALSE)),0,1),"已有","没有")</f>
        <v>没有</v>
      </c>
      <c r="W707" s="9"/>
      <c r="X707" s="9"/>
      <c r="Y707" s="9"/>
    </row>
    <row r="708" spans="1:25" s="7" customFormat="1">
      <c r="A708" s="126">
        <v>705</v>
      </c>
      <c r="B708" s="126" t="s">
        <v>1309</v>
      </c>
      <c r="C708" s="56" t="s">
        <v>226</v>
      </c>
      <c r="D708" s="42" t="s">
        <v>224</v>
      </c>
      <c r="E708" s="126">
        <v>14</v>
      </c>
      <c r="F708" s="68">
        <v>42125</v>
      </c>
      <c r="G708" s="18" t="s">
        <v>1164</v>
      </c>
      <c r="H708" s="68">
        <v>42089</v>
      </c>
      <c r="I708" s="126"/>
      <c r="J708" s="137" t="str">
        <f t="shared" ref="J708:J771" si="72">B708&amp;C708</f>
        <v>华夏呼和浩特-长春</v>
      </c>
      <c r="K708" s="124" t="str">
        <f t="shared" ref="K708:K771" si="73">B708&amp;O708&amp;IF(O708="",,"-")&amp;N708&amp;IF(N708="",,"-")&amp;M708&amp;IF(M708="",,"-")&amp;L708</f>
        <v>华夏长春-呼和浩特</v>
      </c>
      <c r="L708" s="167" t="str">
        <f t="shared" ref="L708:L771" si="74">TRIM(MID(SUBSTITUTE($C708,"-",REPT(" ",50)),COLUMN(A708)*50-49,50))</f>
        <v>呼和浩特</v>
      </c>
      <c r="M708" s="167" t="str">
        <f t="shared" ref="M708:M771" si="75">TRIM(MID(SUBSTITUTE($C708,"-",REPT(" ",50)),COLUMN(B708)*50-49,50))</f>
        <v>长春</v>
      </c>
      <c r="N708" s="167" t="str">
        <f t="shared" ref="N708:N771" si="76">TRIM(MID(SUBSTITUTE($C708,"-",REPT(" ",50)),COLUMN(C708)*50-49,50))</f>
        <v/>
      </c>
      <c r="O708" s="167" t="str">
        <f t="shared" ref="O708:O771" si="77">TRIM(MID(SUBSTITUTE($C708,"-",REPT(" ",50)),COLUMN(D708)*50-49,50))</f>
        <v/>
      </c>
      <c r="P708" s="167" t="str">
        <f>IF(ISERROR(OR(IFERROR(VLOOKUP(B708,受限情况!$G$3:$G$30,1,FALSE),0),IFERROR(VLOOKUP(L708,受限情况!$A$3:$A$28,1,FALSE),0),IFERROR(VLOOKUP(M708,受限情况!$A$3:$A$28,1,FALSE),0),IFERROR(VLOOKUP(N708,受限情况!$A$3:$A$28,1,FALSE),0),IFERROR(VLOOKUP(O708,受限情况!$A$3:$A$28,1,FALSE),0))),"受限","不限")</f>
        <v>不限</v>
      </c>
      <c r="Q708" s="122" t="str">
        <f>IFERROR(IF(AND(H708&gt;=VLOOKUP(B708,受限情况!$G$3:$I$28,2,FALSE),H708&lt;=VLOOKUP(B708,受限情况!$G$3:$I$28,3,FALSE))=TRUE,"错误","正确"),"正确")</f>
        <v>正确</v>
      </c>
      <c r="R708" s="124" t="str">
        <f>IF(OR(IFERROR(AND(H708&gt;=VLOOKUP(L708,受限情况!$A$3:$C$28,2,FALSE),H708&lt;=VLOOKUP(L708,受限情况!$A$3:$C$28,3,FALSE)),0),IFERROR(AND(H708&gt;=VLOOKUP(M708,受限情况!$A$3:$C$28,2,FALSE),H708&lt;=VLOOKUP(M708,受限情况!$A$3:$C$28,3,FALSE)),0),IFERROR(AND(H708&gt;=VLOOKUP(N708,受限情况!$A$3:$C$28,2,FALSE),H708&lt;=VLOOKUP(N708,受限情况!$A$3:$C$28,3,FALSE)),0),IFERROR(AND(H708&gt;=VLOOKUP(O708,受限情况!$A$3:$C$28,2,FALSE),H708&lt;=VLOOKUP(O708,受限情况!$A$3:$C$28,3,FALSE)),0))=TRUE,"错误","正确")</f>
        <v>正确</v>
      </c>
      <c r="S708" s="123" t="str">
        <f>IF((IF(ISERROR(VLOOKUP(J708,注销!I:I,1,FALSE)),0,1)+IF(ISERROR(VLOOKUP(J708,注销!J:J,1,FALSE)),0,1))&gt;0,"注销","没有")</f>
        <v>没有</v>
      </c>
      <c r="T708" s="123" t="str">
        <f>IF((IF(ISERROR(VLOOKUP(J708,注销!I:I,1,FALSE)),0,1)+IF(ISERROR(VLOOKUP(J708,注销!J:J,1,FALSE)),0,1))&gt;0,"注销","没有")</f>
        <v>没有</v>
      </c>
      <c r="U708" s="10" t="str">
        <f>IF(IF(ISERROR(VLOOKUP(J708,J$1:J707,1,FALSE)),0,1)+IF(ISERROR(VLOOKUP(J708,K$1:K707,1,FALSE)),0,1),"已有","没有")</f>
        <v>没有</v>
      </c>
      <c r="W708" s="9"/>
      <c r="X708" s="9"/>
      <c r="Y708" s="9"/>
    </row>
    <row r="709" spans="1:25" s="7" customFormat="1">
      <c r="A709" s="126">
        <v>706</v>
      </c>
      <c r="B709" s="126" t="s">
        <v>1309</v>
      </c>
      <c r="C709" s="56" t="s">
        <v>227</v>
      </c>
      <c r="D709" s="42" t="s">
        <v>224</v>
      </c>
      <c r="E709" s="126">
        <v>14</v>
      </c>
      <c r="F709" s="68">
        <v>42092</v>
      </c>
      <c r="G709" s="18" t="s">
        <v>1164</v>
      </c>
      <c r="H709" s="68">
        <v>42089</v>
      </c>
      <c r="I709" s="126"/>
      <c r="J709" s="137" t="str">
        <f t="shared" si="72"/>
        <v>华夏呼和浩特-海拉尔-加格达奇</v>
      </c>
      <c r="K709" s="124" t="str">
        <f t="shared" si="73"/>
        <v>华夏加格达奇-海拉尔-呼和浩特</v>
      </c>
      <c r="L709" s="167" t="str">
        <f t="shared" si="74"/>
        <v>呼和浩特</v>
      </c>
      <c r="M709" s="167" t="str">
        <f t="shared" si="75"/>
        <v>海拉尔</v>
      </c>
      <c r="N709" s="167" t="str">
        <f t="shared" si="76"/>
        <v>加格达奇</v>
      </c>
      <c r="O709" s="167" t="str">
        <f t="shared" si="77"/>
        <v/>
      </c>
      <c r="P709" s="167" t="str">
        <f>IF(ISERROR(OR(IFERROR(VLOOKUP(B709,受限情况!$G$3:$G$30,1,FALSE),0),IFERROR(VLOOKUP(L709,受限情况!$A$3:$A$28,1,FALSE),0),IFERROR(VLOOKUP(M709,受限情况!$A$3:$A$28,1,FALSE),0),IFERROR(VLOOKUP(N709,受限情况!$A$3:$A$28,1,FALSE),0),IFERROR(VLOOKUP(O709,受限情况!$A$3:$A$28,1,FALSE),0))),"受限","不限")</f>
        <v>不限</v>
      </c>
      <c r="Q709" s="122" t="str">
        <f>IFERROR(IF(AND(H709&gt;=VLOOKUP(B709,受限情况!$G$3:$I$28,2,FALSE),H709&lt;=VLOOKUP(B709,受限情况!$G$3:$I$28,3,FALSE))=TRUE,"错误","正确"),"正确")</f>
        <v>正确</v>
      </c>
      <c r="R709" s="124" t="str">
        <f>IF(OR(IFERROR(AND(H709&gt;=VLOOKUP(L709,受限情况!$A$3:$C$28,2,FALSE),H709&lt;=VLOOKUP(L709,受限情况!$A$3:$C$28,3,FALSE)),0),IFERROR(AND(H709&gt;=VLOOKUP(M709,受限情况!$A$3:$C$28,2,FALSE),H709&lt;=VLOOKUP(M709,受限情况!$A$3:$C$28,3,FALSE)),0),IFERROR(AND(H709&gt;=VLOOKUP(N709,受限情况!$A$3:$C$28,2,FALSE),H709&lt;=VLOOKUP(N709,受限情况!$A$3:$C$28,3,FALSE)),0),IFERROR(AND(H709&gt;=VLOOKUP(O709,受限情况!$A$3:$C$28,2,FALSE),H709&lt;=VLOOKUP(O709,受限情况!$A$3:$C$28,3,FALSE)),0))=TRUE,"错误","正确")</f>
        <v>正确</v>
      </c>
      <c r="S709" s="123" t="str">
        <f>IF((IF(ISERROR(VLOOKUP(J709,注销!I:I,1,FALSE)),0,1)+IF(ISERROR(VLOOKUP(J709,注销!J:J,1,FALSE)),0,1))&gt;0,"注销","没有")</f>
        <v>没有</v>
      </c>
      <c r="T709" s="123" t="str">
        <f>IF((IF(ISERROR(VLOOKUP(J709,注销!I:I,1,FALSE)),0,1)+IF(ISERROR(VLOOKUP(J709,注销!J:J,1,FALSE)),0,1))&gt;0,"注销","没有")</f>
        <v>没有</v>
      </c>
      <c r="U709" s="10" t="str">
        <f>IF(IF(ISERROR(VLOOKUP(J709,J$1:J708,1,FALSE)),0,1)+IF(ISERROR(VLOOKUP(J709,K$1:K708,1,FALSE)),0,1),"已有","没有")</f>
        <v>没有</v>
      </c>
      <c r="W709" s="9"/>
      <c r="X709" s="9"/>
      <c r="Y709" s="9"/>
    </row>
    <row r="710" spans="1:25" s="7" customFormat="1">
      <c r="A710" s="126">
        <v>707</v>
      </c>
      <c r="B710" s="126" t="s">
        <v>1324</v>
      </c>
      <c r="C710" s="56" t="s">
        <v>204</v>
      </c>
      <c r="D710" s="42" t="s">
        <v>205</v>
      </c>
      <c r="E710" s="126">
        <v>6</v>
      </c>
      <c r="F710" s="68">
        <v>42092</v>
      </c>
      <c r="G710" s="18" t="s">
        <v>245</v>
      </c>
      <c r="H710" s="68">
        <v>42089</v>
      </c>
      <c r="I710" s="126"/>
      <c r="J710" s="137" t="str">
        <f t="shared" si="72"/>
        <v>天津呼和浩特-吕梁-长沙</v>
      </c>
      <c r="K710" s="124" t="str">
        <f t="shared" si="73"/>
        <v>天津长沙-吕梁-呼和浩特</v>
      </c>
      <c r="L710" s="167" t="str">
        <f t="shared" si="74"/>
        <v>呼和浩特</v>
      </c>
      <c r="M710" s="167" t="str">
        <f t="shared" si="75"/>
        <v>吕梁</v>
      </c>
      <c r="N710" s="167" t="str">
        <f t="shared" si="76"/>
        <v>长沙</v>
      </c>
      <c r="O710" s="167" t="str">
        <f t="shared" si="77"/>
        <v/>
      </c>
      <c r="P710" s="167" t="str">
        <f>IF(ISERROR(OR(IFERROR(VLOOKUP(B710,受限情况!$G$3:$G$30,1,FALSE),0),IFERROR(VLOOKUP(L710,受限情况!$A$3:$A$28,1,FALSE),0),IFERROR(VLOOKUP(M710,受限情况!$A$3:$A$28,1,FALSE),0),IFERROR(VLOOKUP(N710,受限情况!$A$3:$A$28,1,FALSE),0),IFERROR(VLOOKUP(O710,受限情况!$A$3:$A$28,1,FALSE),0))),"受限","不限")</f>
        <v>不限</v>
      </c>
      <c r="Q710" s="122" t="str">
        <f>IFERROR(IF(AND(H710&gt;=VLOOKUP(B710,受限情况!$G$3:$I$28,2,FALSE),H710&lt;=VLOOKUP(B710,受限情况!$G$3:$I$28,3,FALSE))=TRUE,"错误","正确"),"正确")</f>
        <v>正确</v>
      </c>
      <c r="R710" s="124" t="str">
        <f>IF(OR(IFERROR(AND(H710&gt;=VLOOKUP(L710,受限情况!$A$3:$C$28,2,FALSE),H710&lt;=VLOOKUP(L710,受限情况!$A$3:$C$28,3,FALSE)),0),IFERROR(AND(H710&gt;=VLOOKUP(M710,受限情况!$A$3:$C$28,2,FALSE),H710&lt;=VLOOKUP(M710,受限情况!$A$3:$C$28,3,FALSE)),0),IFERROR(AND(H710&gt;=VLOOKUP(N710,受限情况!$A$3:$C$28,2,FALSE),H710&lt;=VLOOKUP(N710,受限情况!$A$3:$C$28,3,FALSE)),0),IFERROR(AND(H710&gt;=VLOOKUP(O710,受限情况!$A$3:$C$28,2,FALSE),H710&lt;=VLOOKUP(O710,受限情况!$A$3:$C$28,3,FALSE)),0))=TRUE,"错误","正确")</f>
        <v>正确</v>
      </c>
      <c r="S710" s="123" t="str">
        <f>IF((IF(ISERROR(VLOOKUP(J710,注销!I:I,1,FALSE)),0,1)+IF(ISERROR(VLOOKUP(J710,注销!J:J,1,FALSE)),0,1))&gt;0,"注销","没有")</f>
        <v>注销</v>
      </c>
      <c r="T710" s="123" t="str">
        <f>IF((IF(ISERROR(VLOOKUP(J710,注销!I:I,1,FALSE)),0,1)+IF(ISERROR(VLOOKUP(J710,注销!J:J,1,FALSE)),0,1))&gt;0,"注销","没有")</f>
        <v>注销</v>
      </c>
      <c r="U710" s="10" t="str">
        <f>IF(IF(ISERROR(VLOOKUP(J710,J$1:J709,1,FALSE)),0,1)+IF(ISERROR(VLOOKUP(J710,K$1:K709,1,FALSE)),0,1),"已有","没有")</f>
        <v>已有</v>
      </c>
      <c r="W710" s="9"/>
      <c r="X710" s="9"/>
      <c r="Y710" s="9"/>
    </row>
    <row r="711" spans="1:25" s="7" customFormat="1">
      <c r="A711" s="126">
        <v>708</v>
      </c>
      <c r="B711" s="126" t="s">
        <v>1324</v>
      </c>
      <c r="C711" s="56" t="s">
        <v>228</v>
      </c>
      <c r="D711" s="42" t="s">
        <v>205</v>
      </c>
      <c r="E711" s="126">
        <v>6</v>
      </c>
      <c r="F711" s="68">
        <v>42092</v>
      </c>
      <c r="G711" s="18" t="s">
        <v>1165</v>
      </c>
      <c r="H711" s="68">
        <v>42089</v>
      </c>
      <c r="I711" s="126"/>
      <c r="J711" s="137" t="str">
        <f t="shared" si="72"/>
        <v>天津呼和浩特-郑州-南昌</v>
      </c>
      <c r="K711" s="124" t="str">
        <f t="shared" si="73"/>
        <v>天津南昌-郑州-呼和浩特</v>
      </c>
      <c r="L711" s="167" t="str">
        <f t="shared" si="74"/>
        <v>呼和浩特</v>
      </c>
      <c r="M711" s="167" t="str">
        <f t="shared" si="75"/>
        <v>郑州</v>
      </c>
      <c r="N711" s="167" t="str">
        <f t="shared" si="76"/>
        <v>南昌</v>
      </c>
      <c r="O711" s="167" t="str">
        <f t="shared" si="77"/>
        <v/>
      </c>
      <c r="P711" s="167" t="str">
        <f>IF(ISERROR(OR(IFERROR(VLOOKUP(B711,受限情况!$G$3:$G$30,1,FALSE),0),IFERROR(VLOOKUP(L711,受限情况!$A$3:$A$28,1,FALSE),0),IFERROR(VLOOKUP(M711,受限情况!$A$3:$A$28,1,FALSE),0),IFERROR(VLOOKUP(N711,受限情况!$A$3:$A$28,1,FALSE),0),IFERROR(VLOOKUP(O711,受限情况!$A$3:$A$28,1,FALSE),0))),"受限","不限")</f>
        <v>不限</v>
      </c>
      <c r="Q711" s="122" t="str">
        <f>IFERROR(IF(AND(H711&gt;=VLOOKUP(B711,受限情况!$G$3:$I$28,2,FALSE),H711&lt;=VLOOKUP(B711,受限情况!$G$3:$I$28,3,FALSE))=TRUE,"错误","正确"),"正确")</f>
        <v>正确</v>
      </c>
      <c r="R711" s="124" t="str">
        <f>IF(OR(IFERROR(AND(H711&gt;=VLOOKUP(L711,受限情况!$A$3:$C$28,2,FALSE),H711&lt;=VLOOKUP(L711,受限情况!$A$3:$C$28,3,FALSE)),0),IFERROR(AND(H711&gt;=VLOOKUP(M711,受限情况!$A$3:$C$28,2,FALSE),H711&lt;=VLOOKUP(M711,受限情况!$A$3:$C$28,3,FALSE)),0),IFERROR(AND(H711&gt;=VLOOKUP(N711,受限情况!$A$3:$C$28,2,FALSE),H711&lt;=VLOOKUP(N711,受限情况!$A$3:$C$28,3,FALSE)),0),IFERROR(AND(H711&gt;=VLOOKUP(O711,受限情况!$A$3:$C$28,2,FALSE),H711&lt;=VLOOKUP(O711,受限情况!$A$3:$C$28,3,FALSE)),0))=TRUE,"错误","正确")</f>
        <v>正确</v>
      </c>
      <c r="S711" s="123" t="str">
        <f>IF((IF(ISERROR(VLOOKUP(J711,注销!I:I,1,FALSE)),0,1)+IF(ISERROR(VLOOKUP(J711,注销!J:J,1,FALSE)),0,1))&gt;0,"注销","没有")</f>
        <v>注销</v>
      </c>
      <c r="T711" s="123" t="str">
        <f>IF((IF(ISERROR(VLOOKUP(J711,注销!I:I,1,FALSE)),0,1)+IF(ISERROR(VLOOKUP(J711,注销!J:J,1,FALSE)),0,1))&gt;0,"注销","没有")</f>
        <v>注销</v>
      </c>
      <c r="U711" s="10" t="str">
        <f>IF(IF(ISERROR(VLOOKUP(J711,J$1:J710,1,FALSE)),0,1)+IF(ISERROR(VLOOKUP(J711,K$1:K710,1,FALSE)),0,1),"已有","没有")</f>
        <v>没有</v>
      </c>
      <c r="W711" s="9"/>
      <c r="X711" s="9"/>
      <c r="Y711" s="9"/>
    </row>
    <row r="712" spans="1:25" s="7" customFormat="1">
      <c r="A712" s="126">
        <v>709</v>
      </c>
      <c r="B712" s="126" t="s">
        <v>1324</v>
      </c>
      <c r="C712" s="56" t="s">
        <v>229</v>
      </c>
      <c r="D712" s="42" t="s">
        <v>205</v>
      </c>
      <c r="E712" s="126">
        <v>14</v>
      </c>
      <c r="F712" s="68">
        <v>42092</v>
      </c>
      <c r="G712" s="18" t="s">
        <v>1165</v>
      </c>
      <c r="H712" s="68">
        <v>42089</v>
      </c>
      <c r="I712" s="126"/>
      <c r="J712" s="137" t="str">
        <f t="shared" si="72"/>
        <v>天津呼和浩特-榆林-重庆</v>
      </c>
      <c r="K712" s="124" t="str">
        <f t="shared" si="73"/>
        <v>天津重庆-榆林-呼和浩特</v>
      </c>
      <c r="L712" s="167" t="str">
        <f t="shared" si="74"/>
        <v>呼和浩特</v>
      </c>
      <c r="M712" s="167" t="str">
        <f t="shared" si="75"/>
        <v>榆林</v>
      </c>
      <c r="N712" s="167" t="str">
        <f t="shared" si="76"/>
        <v>重庆</v>
      </c>
      <c r="O712" s="167" t="str">
        <f t="shared" si="77"/>
        <v/>
      </c>
      <c r="P712" s="167" t="str">
        <f>IF(ISERROR(OR(IFERROR(VLOOKUP(B712,受限情况!$G$3:$G$30,1,FALSE),0),IFERROR(VLOOKUP(L712,受限情况!$A$3:$A$28,1,FALSE),0),IFERROR(VLOOKUP(M712,受限情况!$A$3:$A$28,1,FALSE),0),IFERROR(VLOOKUP(N712,受限情况!$A$3:$A$28,1,FALSE),0),IFERROR(VLOOKUP(O712,受限情况!$A$3:$A$28,1,FALSE),0))),"受限","不限")</f>
        <v>不限</v>
      </c>
      <c r="Q712" s="122" t="str">
        <f>IFERROR(IF(AND(H712&gt;=VLOOKUP(B712,受限情况!$G$3:$I$28,2,FALSE),H712&lt;=VLOOKUP(B712,受限情况!$G$3:$I$28,3,FALSE))=TRUE,"错误","正确"),"正确")</f>
        <v>正确</v>
      </c>
      <c r="R712" s="124" t="str">
        <f>IF(OR(IFERROR(AND(H712&gt;=VLOOKUP(L712,受限情况!$A$3:$C$28,2,FALSE),H712&lt;=VLOOKUP(L712,受限情况!$A$3:$C$28,3,FALSE)),0),IFERROR(AND(H712&gt;=VLOOKUP(M712,受限情况!$A$3:$C$28,2,FALSE),H712&lt;=VLOOKUP(M712,受限情况!$A$3:$C$28,3,FALSE)),0),IFERROR(AND(H712&gt;=VLOOKUP(N712,受限情况!$A$3:$C$28,2,FALSE),H712&lt;=VLOOKUP(N712,受限情况!$A$3:$C$28,3,FALSE)),0),IFERROR(AND(H712&gt;=VLOOKUP(O712,受限情况!$A$3:$C$28,2,FALSE),H712&lt;=VLOOKUP(O712,受限情况!$A$3:$C$28,3,FALSE)),0))=TRUE,"错误","正确")</f>
        <v>正确</v>
      </c>
      <c r="S712" s="123" t="str">
        <f>IF((IF(ISERROR(VLOOKUP(J712,注销!I:I,1,FALSE)),0,1)+IF(ISERROR(VLOOKUP(J712,注销!J:J,1,FALSE)),0,1))&gt;0,"注销","没有")</f>
        <v>注销</v>
      </c>
      <c r="T712" s="123" t="str">
        <f>IF((IF(ISERROR(VLOOKUP(J712,注销!I:I,1,FALSE)),0,1)+IF(ISERROR(VLOOKUP(J712,注销!J:J,1,FALSE)),0,1))&gt;0,"注销","没有")</f>
        <v>注销</v>
      </c>
      <c r="U712" s="10" t="str">
        <f>IF(IF(ISERROR(VLOOKUP(J712,J$1:J711,1,FALSE)),0,1)+IF(ISERROR(VLOOKUP(J712,K$1:K711,1,FALSE)),0,1),"已有","没有")</f>
        <v>没有</v>
      </c>
      <c r="W712" s="9"/>
      <c r="X712" s="9"/>
      <c r="Y712" s="9"/>
    </row>
    <row r="713" spans="1:25" s="7" customFormat="1">
      <c r="A713" s="126">
        <v>710</v>
      </c>
      <c r="B713" s="126" t="s">
        <v>1324</v>
      </c>
      <c r="C713" s="56" t="s">
        <v>49</v>
      </c>
      <c r="D713" s="42" t="s">
        <v>205</v>
      </c>
      <c r="E713" s="126">
        <v>14</v>
      </c>
      <c r="F713" s="68">
        <v>42092</v>
      </c>
      <c r="G713" s="18" t="s">
        <v>1165</v>
      </c>
      <c r="H713" s="68">
        <v>42089</v>
      </c>
      <c r="I713" s="126"/>
      <c r="J713" s="137" t="str">
        <f t="shared" si="72"/>
        <v>天津呼和浩特-青岛</v>
      </c>
      <c r="K713" s="124" t="str">
        <f t="shared" si="73"/>
        <v>天津青岛-呼和浩特</v>
      </c>
      <c r="L713" s="167" t="str">
        <f t="shared" si="74"/>
        <v>呼和浩特</v>
      </c>
      <c r="M713" s="167" t="str">
        <f t="shared" si="75"/>
        <v>青岛</v>
      </c>
      <c r="N713" s="167" t="str">
        <f t="shared" si="76"/>
        <v/>
      </c>
      <c r="O713" s="167" t="str">
        <f t="shared" si="77"/>
        <v/>
      </c>
      <c r="P713" s="167" t="str">
        <f>IF(ISERROR(OR(IFERROR(VLOOKUP(B713,受限情况!$G$3:$G$30,1,FALSE),0),IFERROR(VLOOKUP(L713,受限情况!$A$3:$A$28,1,FALSE),0),IFERROR(VLOOKUP(M713,受限情况!$A$3:$A$28,1,FALSE),0),IFERROR(VLOOKUP(N713,受限情况!$A$3:$A$28,1,FALSE),0),IFERROR(VLOOKUP(O713,受限情况!$A$3:$A$28,1,FALSE),0))),"受限","不限")</f>
        <v>不限</v>
      </c>
      <c r="Q713" s="122" t="str">
        <f>IFERROR(IF(AND(H713&gt;=VLOOKUP(B713,受限情况!$G$3:$I$28,2,FALSE),H713&lt;=VLOOKUP(B713,受限情况!$G$3:$I$28,3,FALSE))=TRUE,"错误","正确"),"正确")</f>
        <v>正确</v>
      </c>
      <c r="R713" s="124" t="str">
        <f>IF(OR(IFERROR(AND(H713&gt;=VLOOKUP(L713,受限情况!$A$3:$C$28,2,FALSE),H713&lt;=VLOOKUP(L713,受限情况!$A$3:$C$28,3,FALSE)),0),IFERROR(AND(H713&gt;=VLOOKUP(M713,受限情况!$A$3:$C$28,2,FALSE),H713&lt;=VLOOKUP(M713,受限情况!$A$3:$C$28,3,FALSE)),0),IFERROR(AND(H713&gt;=VLOOKUP(N713,受限情况!$A$3:$C$28,2,FALSE),H713&lt;=VLOOKUP(N713,受限情况!$A$3:$C$28,3,FALSE)),0),IFERROR(AND(H713&gt;=VLOOKUP(O713,受限情况!$A$3:$C$28,2,FALSE),H713&lt;=VLOOKUP(O713,受限情况!$A$3:$C$28,3,FALSE)),0))=TRUE,"错误","正确")</f>
        <v>正确</v>
      </c>
      <c r="S713" s="123" t="str">
        <f>IF((IF(ISERROR(VLOOKUP(J713,注销!I:I,1,FALSE)),0,1)+IF(ISERROR(VLOOKUP(J713,注销!J:J,1,FALSE)),0,1))&gt;0,"注销","没有")</f>
        <v>注销</v>
      </c>
      <c r="T713" s="123" t="str">
        <f>IF((IF(ISERROR(VLOOKUP(J713,注销!I:I,1,FALSE)),0,1)+IF(ISERROR(VLOOKUP(J713,注销!J:J,1,FALSE)),0,1))&gt;0,"注销","没有")</f>
        <v>注销</v>
      </c>
      <c r="U713" s="10" t="str">
        <f>IF(IF(ISERROR(VLOOKUP(J713,J$1:J712,1,FALSE)),0,1)+IF(ISERROR(VLOOKUP(J713,K$1:K712,1,FALSE)),0,1),"已有","没有")</f>
        <v>已有</v>
      </c>
      <c r="W713" s="9"/>
      <c r="X713" s="9"/>
      <c r="Y713" s="9"/>
    </row>
    <row r="714" spans="1:25" s="7" customFormat="1">
      <c r="A714" s="126">
        <v>711</v>
      </c>
      <c r="B714" s="126" t="s">
        <v>1324</v>
      </c>
      <c r="C714" s="56" t="s">
        <v>230</v>
      </c>
      <c r="D714" s="42" t="s">
        <v>205</v>
      </c>
      <c r="E714" s="126">
        <v>14</v>
      </c>
      <c r="F714" s="68">
        <v>42092</v>
      </c>
      <c r="G714" s="18" t="s">
        <v>1165</v>
      </c>
      <c r="H714" s="68">
        <v>42089</v>
      </c>
      <c r="I714" s="126"/>
      <c r="J714" s="137" t="str">
        <f t="shared" si="72"/>
        <v>天津包头-赤峰-大连</v>
      </c>
      <c r="K714" s="124" t="str">
        <f t="shared" si="73"/>
        <v>天津大连-赤峰-包头</v>
      </c>
      <c r="L714" s="167" t="str">
        <f t="shared" si="74"/>
        <v>包头</v>
      </c>
      <c r="M714" s="167" t="str">
        <f t="shared" si="75"/>
        <v>赤峰</v>
      </c>
      <c r="N714" s="167" t="str">
        <f t="shared" si="76"/>
        <v>大连</v>
      </c>
      <c r="O714" s="167" t="str">
        <f t="shared" si="77"/>
        <v/>
      </c>
      <c r="P714" s="167" t="str">
        <f>IF(ISERROR(OR(IFERROR(VLOOKUP(B714,受限情况!$G$3:$G$30,1,FALSE),0),IFERROR(VLOOKUP(L714,受限情况!$A$3:$A$28,1,FALSE),0),IFERROR(VLOOKUP(M714,受限情况!$A$3:$A$28,1,FALSE),0),IFERROR(VLOOKUP(N714,受限情况!$A$3:$A$28,1,FALSE),0),IFERROR(VLOOKUP(O714,受限情况!$A$3:$A$28,1,FALSE),0))),"受限","不限")</f>
        <v>受限</v>
      </c>
      <c r="Q714" s="122" t="str">
        <f>IFERROR(IF(AND(H714&gt;=VLOOKUP(B714,受限情况!$G$3:$I$28,2,FALSE),H714&lt;=VLOOKUP(B714,受限情况!$G$3:$I$28,3,FALSE))=TRUE,"错误","正确"),"正确")</f>
        <v>正确</v>
      </c>
      <c r="R714" s="124" t="str">
        <f>IF(OR(IFERROR(AND(H714&gt;=VLOOKUP(L714,受限情况!$A$3:$C$28,2,FALSE),H714&lt;=VLOOKUP(L714,受限情况!$A$3:$C$28,3,FALSE)),0),IFERROR(AND(H714&gt;=VLOOKUP(M714,受限情况!$A$3:$C$28,2,FALSE),H714&lt;=VLOOKUP(M714,受限情况!$A$3:$C$28,3,FALSE)),0),IFERROR(AND(H714&gt;=VLOOKUP(N714,受限情况!$A$3:$C$28,2,FALSE),H714&lt;=VLOOKUP(N714,受限情况!$A$3:$C$28,3,FALSE)),0),IFERROR(AND(H714&gt;=VLOOKUP(O714,受限情况!$A$3:$C$28,2,FALSE),H714&lt;=VLOOKUP(O714,受限情况!$A$3:$C$28,3,FALSE)),0))=TRUE,"错误","正确")</f>
        <v>正确</v>
      </c>
      <c r="S714" s="123" t="str">
        <f>IF((IF(ISERROR(VLOOKUP(J714,注销!I:I,1,FALSE)),0,1)+IF(ISERROR(VLOOKUP(J714,注销!J:J,1,FALSE)),0,1))&gt;0,"注销","没有")</f>
        <v>注销</v>
      </c>
      <c r="T714" s="123" t="str">
        <f>IF((IF(ISERROR(VLOOKUP(J714,注销!I:I,1,FALSE)),0,1)+IF(ISERROR(VLOOKUP(J714,注销!J:J,1,FALSE)),0,1))&gt;0,"注销","没有")</f>
        <v>注销</v>
      </c>
      <c r="U714" s="10" t="str">
        <f>IF(IF(ISERROR(VLOOKUP(J714,J$1:J713,1,FALSE)),0,1)+IF(ISERROR(VLOOKUP(J714,K$1:K713,1,FALSE)),0,1),"已有","没有")</f>
        <v>没有</v>
      </c>
      <c r="W714" s="9"/>
      <c r="X714" s="9"/>
      <c r="Y714" s="9"/>
    </row>
    <row r="715" spans="1:25" s="7" customFormat="1">
      <c r="A715" s="126">
        <v>712</v>
      </c>
      <c r="B715" s="126" t="s">
        <v>1324</v>
      </c>
      <c r="C715" s="56" t="s">
        <v>231</v>
      </c>
      <c r="D715" s="42" t="s">
        <v>205</v>
      </c>
      <c r="E715" s="126">
        <v>14</v>
      </c>
      <c r="F715" s="68">
        <v>42092</v>
      </c>
      <c r="G715" s="18" t="s">
        <v>1165</v>
      </c>
      <c r="H715" s="68">
        <v>42089</v>
      </c>
      <c r="I715" s="126"/>
      <c r="J715" s="137" t="str">
        <f t="shared" si="72"/>
        <v>天津天津-锡林浩特-二连浩特</v>
      </c>
      <c r="K715" s="124" t="str">
        <f t="shared" si="73"/>
        <v>天津二连浩特-锡林浩特-天津</v>
      </c>
      <c r="L715" s="167" t="str">
        <f t="shared" si="74"/>
        <v>天津</v>
      </c>
      <c r="M715" s="167" t="str">
        <f t="shared" si="75"/>
        <v>锡林浩特</v>
      </c>
      <c r="N715" s="167" t="str">
        <f t="shared" si="76"/>
        <v>二连浩特</v>
      </c>
      <c r="O715" s="167" t="str">
        <f t="shared" si="77"/>
        <v/>
      </c>
      <c r="P715" s="167" t="str">
        <f>IF(ISERROR(OR(IFERROR(VLOOKUP(B715,受限情况!$G$3:$G$30,1,FALSE),0),IFERROR(VLOOKUP(L715,受限情况!$A$3:$A$28,1,FALSE),0),IFERROR(VLOOKUP(M715,受限情况!$A$3:$A$28,1,FALSE),0),IFERROR(VLOOKUP(N715,受限情况!$A$3:$A$28,1,FALSE),0),IFERROR(VLOOKUP(O715,受限情况!$A$3:$A$28,1,FALSE),0))),"受限","不限")</f>
        <v>不限</v>
      </c>
      <c r="Q715" s="122" t="str">
        <f>IFERROR(IF(AND(H715&gt;=VLOOKUP(B715,受限情况!$G$3:$I$28,2,FALSE),H715&lt;=VLOOKUP(B715,受限情况!$G$3:$I$28,3,FALSE))=TRUE,"错误","正确"),"正确")</f>
        <v>正确</v>
      </c>
      <c r="R715" s="124" t="str">
        <f>IF(OR(IFERROR(AND(H715&gt;=VLOOKUP(L715,受限情况!$A$3:$C$28,2,FALSE),H715&lt;=VLOOKUP(L715,受限情况!$A$3:$C$28,3,FALSE)),0),IFERROR(AND(H715&gt;=VLOOKUP(M715,受限情况!$A$3:$C$28,2,FALSE),H715&lt;=VLOOKUP(M715,受限情况!$A$3:$C$28,3,FALSE)),0),IFERROR(AND(H715&gt;=VLOOKUP(N715,受限情况!$A$3:$C$28,2,FALSE),H715&lt;=VLOOKUP(N715,受限情况!$A$3:$C$28,3,FALSE)),0),IFERROR(AND(H715&gt;=VLOOKUP(O715,受限情况!$A$3:$C$28,2,FALSE),H715&lt;=VLOOKUP(O715,受限情况!$A$3:$C$28,3,FALSE)),0))=TRUE,"错误","正确")</f>
        <v>正确</v>
      </c>
      <c r="S715" s="123" t="str">
        <f>IF((IF(ISERROR(VLOOKUP(J715,注销!I:I,1,FALSE)),0,1)+IF(ISERROR(VLOOKUP(J715,注销!J:J,1,FALSE)),0,1))&gt;0,"注销","没有")</f>
        <v>注销</v>
      </c>
      <c r="T715" s="123" t="str">
        <f>IF((IF(ISERROR(VLOOKUP(J715,注销!I:I,1,FALSE)),0,1)+IF(ISERROR(VLOOKUP(J715,注销!J:J,1,FALSE)),0,1))&gt;0,"注销","没有")</f>
        <v>注销</v>
      </c>
      <c r="U715" s="10" t="str">
        <f>IF(IF(ISERROR(VLOOKUP(J715,J$1:J714,1,FALSE)),0,1)+IF(ISERROR(VLOOKUP(J715,K$1:K714,1,FALSE)),0,1),"已有","没有")</f>
        <v>没有</v>
      </c>
      <c r="W715" s="9"/>
      <c r="X715" s="9"/>
      <c r="Y715" s="9"/>
    </row>
    <row r="716" spans="1:25" s="7" customFormat="1">
      <c r="A716" s="126">
        <v>713</v>
      </c>
      <c r="B716" s="126" t="s">
        <v>1324</v>
      </c>
      <c r="C716" s="56" t="s">
        <v>232</v>
      </c>
      <c r="D716" s="42" t="s">
        <v>205</v>
      </c>
      <c r="E716" s="126">
        <v>14</v>
      </c>
      <c r="F716" s="68">
        <v>42092</v>
      </c>
      <c r="G716" s="18" t="s">
        <v>1165</v>
      </c>
      <c r="H716" s="68">
        <v>42089</v>
      </c>
      <c r="I716" s="126"/>
      <c r="J716" s="137" t="str">
        <f t="shared" si="72"/>
        <v>天津天津-哈尔滨-漠河</v>
      </c>
      <c r="K716" s="124" t="str">
        <f t="shared" si="73"/>
        <v>天津漠河-哈尔滨-天津</v>
      </c>
      <c r="L716" s="167" t="str">
        <f t="shared" si="74"/>
        <v>天津</v>
      </c>
      <c r="M716" s="167" t="str">
        <f t="shared" si="75"/>
        <v>哈尔滨</v>
      </c>
      <c r="N716" s="167" t="str">
        <f t="shared" si="76"/>
        <v>漠河</v>
      </c>
      <c r="O716" s="167" t="str">
        <f t="shared" si="77"/>
        <v/>
      </c>
      <c r="P716" s="167" t="str">
        <f>IF(ISERROR(OR(IFERROR(VLOOKUP(B716,受限情况!$G$3:$G$30,1,FALSE),0),IFERROR(VLOOKUP(L716,受限情况!$A$3:$A$28,1,FALSE),0),IFERROR(VLOOKUP(M716,受限情况!$A$3:$A$28,1,FALSE),0),IFERROR(VLOOKUP(N716,受限情况!$A$3:$A$28,1,FALSE),0),IFERROR(VLOOKUP(O716,受限情况!$A$3:$A$28,1,FALSE),0))),"受限","不限")</f>
        <v>不限</v>
      </c>
      <c r="Q716" s="122" t="str">
        <f>IFERROR(IF(AND(H716&gt;=VLOOKUP(B716,受限情况!$G$3:$I$28,2,FALSE),H716&lt;=VLOOKUP(B716,受限情况!$G$3:$I$28,3,FALSE))=TRUE,"错误","正确"),"正确")</f>
        <v>正确</v>
      </c>
      <c r="R716" s="124" t="str">
        <f>IF(OR(IFERROR(AND(H716&gt;=VLOOKUP(L716,受限情况!$A$3:$C$28,2,FALSE),H716&lt;=VLOOKUP(L716,受限情况!$A$3:$C$28,3,FALSE)),0),IFERROR(AND(H716&gt;=VLOOKUP(M716,受限情况!$A$3:$C$28,2,FALSE),H716&lt;=VLOOKUP(M716,受限情况!$A$3:$C$28,3,FALSE)),0),IFERROR(AND(H716&gt;=VLOOKUP(N716,受限情况!$A$3:$C$28,2,FALSE),H716&lt;=VLOOKUP(N716,受限情况!$A$3:$C$28,3,FALSE)),0),IFERROR(AND(H716&gt;=VLOOKUP(O716,受限情况!$A$3:$C$28,2,FALSE),H716&lt;=VLOOKUP(O716,受限情况!$A$3:$C$28,3,FALSE)),0))=TRUE,"错误","正确")</f>
        <v>正确</v>
      </c>
      <c r="S716" s="123" t="str">
        <f>IF((IF(ISERROR(VLOOKUP(J716,注销!I:I,1,FALSE)),0,1)+IF(ISERROR(VLOOKUP(J716,注销!J:J,1,FALSE)),0,1))&gt;0,"注销","没有")</f>
        <v>没有</v>
      </c>
      <c r="T716" s="123" t="str">
        <f>IF((IF(ISERROR(VLOOKUP(J716,注销!I:I,1,FALSE)),0,1)+IF(ISERROR(VLOOKUP(J716,注销!J:J,1,FALSE)),0,1))&gt;0,"注销","没有")</f>
        <v>没有</v>
      </c>
      <c r="U716" s="10" t="str">
        <f>IF(IF(ISERROR(VLOOKUP(J716,J$1:J715,1,FALSE)),0,1)+IF(ISERROR(VLOOKUP(J716,K$1:K715,1,FALSE)),0,1),"已有","没有")</f>
        <v>已有</v>
      </c>
      <c r="W716" s="9"/>
      <c r="X716" s="9"/>
      <c r="Y716" s="9"/>
    </row>
    <row r="717" spans="1:25" s="7" customFormat="1">
      <c r="A717" s="126">
        <v>714</v>
      </c>
      <c r="B717" s="23" t="s">
        <v>1333</v>
      </c>
      <c r="C717" s="56" t="s">
        <v>491</v>
      </c>
      <c r="D717" s="42" t="s">
        <v>233</v>
      </c>
      <c r="E717" s="126">
        <v>14</v>
      </c>
      <c r="F717" s="68">
        <v>42092</v>
      </c>
      <c r="G717" s="18" t="s">
        <v>246</v>
      </c>
      <c r="H717" s="68">
        <v>42089</v>
      </c>
      <c r="I717" s="126"/>
      <c r="J717" s="137" t="str">
        <f t="shared" si="72"/>
        <v>首都太原-三亚</v>
      </c>
      <c r="K717" s="124" t="str">
        <f t="shared" si="73"/>
        <v>首都三亚-太原</v>
      </c>
      <c r="L717" s="167" t="str">
        <f t="shared" si="74"/>
        <v>太原</v>
      </c>
      <c r="M717" s="167" t="str">
        <f t="shared" si="75"/>
        <v>三亚</v>
      </c>
      <c r="N717" s="167" t="str">
        <f t="shared" si="76"/>
        <v/>
      </c>
      <c r="O717" s="167" t="str">
        <f t="shared" si="77"/>
        <v/>
      </c>
      <c r="P717" s="167" t="str">
        <f>IF(ISERROR(OR(IFERROR(VLOOKUP(B717,受限情况!$G$3:$G$30,1,FALSE),0),IFERROR(VLOOKUP(L717,受限情况!$A$3:$A$28,1,FALSE),0),IFERROR(VLOOKUP(M717,受限情况!$A$3:$A$28,1,FALSE),0),IFERROR(VLOOKUP(N717,受限情况!$A$3:$A$28,1,FALSE),0),IFERROR(VLOOKUP(O717,受限情况!$A$3:$A$28,1,FALSE),0))),"受限","不限")</f>
        <v>不限</v>
      </c>
      <c r="Q717" s="122" t="str">
        <f>IFERROR(IF(AND(H717&gt;=VLOOKUP(B717,受限情况!$G$3:$I$28,2,FALSE),H717&lt;=VLOOKUP(B717,受限情况!$G$3:$I$28,3,FALSE))=TRUE,"错误","正确"),"正确")</f>
        <v>正确</v>
      </c>
      <c r="R717" s="124" t="str">
        <f>IF(OR(IFERROR(AND(H717&gt;=VLOOKUP(L717,受限情况!$A$3:$C$28,2,FALSE),H717&lt;=VLOOKUP(L717,受限情况!$A$3:$C$28,3,FALSE)),0),IFERROR(AND(H717&gt;=VLOOKUP(M717,受限情况!$A$3:$C$28,2,FALSE),H717&lt;=VLOOKUP(M717,受限情况!$A$3:$C$28,3,FALSE)),0),IFERROR(AND(H717&gt;=VLOOKUP(N717,受限情况!$A$3:$C$28,2,FALSE),H717&lt;=VLOOKUP(N717,受限情况!$A$3:$C$28,3,FALSE)),0),IFERROR(AND(H717&gt;=VLOOKUP(O717,受限情况!$A$3:$C$28,2,FALSE),H717&lt;=VLOOKUP(O717,受限情况!$A$3:$C$28,3,FALSE)),0))=TRUE,"错误","正确")</f>
        <v>正确</v>
      </c>
      <c r="S717" s="123" t="str">
        <f>IF((IF(ISERROR(VLOOKUP(J717,注销!I:I,1,FALSE)),0,1)+IF(ISERROR(VLOOKUP(J717,注销!J:J,1,FALSE)),0,1))&gt;0,"注销","没有")</f>
        <v>注销</v>
      </c>
      <c r="T717" s="123" t="str">
        <f>IF((IF(ISERROR(VLOOKUP(J717,注销!I:I,1,FALSE)),0,1)+IF(ISERROR(VLOOKUP(J717,注销!J:J,1,FALSE)),0,1))&gt;0,"注销","没有")</f>
        <v>注销</v>
      </c>
      <c r="U717" s="10" t="str">
        <f>IF(IF(ISERROR(VLOOKUP(J717,J$1:J716,1,FALSE)),0,1)+IF(ISERROR(VLOOKUP(J717,K$1:K716,1,FALSE)),0,1),"已有","没有")</f>
        <v>没有</v>
      </c>
      <c r="W717" s="9"/>
      <c r="X717" s="9"/>
      <c r="Y717" s="9"/>
    </row>
    <row r="718" spans="1:25" s="7" customFormat="1">
      <c r="A718" s="126">
        <v>715</v>
      </c>
      <c r="B718" s="126" t="s">
        <v>1333</v>
      </c>
      <c r="C718" s="56" t="s">
        <v>234</v>
      </c>
      <c r="D718" s="42" t="s">
        <v>233</v>
      </c>
      <c r="E718" s="126">
        <v>8</v>
      </c>
      <c r="F718" s="68">
        <v>42092</v>
      </c>
      <c r="G718" s="18" t="s">
        <v>1166</v>
      </c>
      <c r="H718" s="68">
        <v>42089</v>
      </c>
      <c r="I718" s="126"/>
      <c r="J718" s="137" t="str">
        <f t="shared" si="72"/>
        <v>首都天津-丽江</v>
      </c>
      <c r="K718" s="124" t="str">
        <f t="shared" si="73"/>
        <v>首都丽江-天津</v>
      </c>
      <c r="L718" s="167" t="str">
        <f t="shared" si="74"/>
        <v>天津</v>
      </c>
      <c r="M718" s="167" t="str">
        <f t="shared" si="75"/>
        <v>丽江</v>
      </c>
      <c r="N718" s="167" t="str">
        <f t="shared" si="76"/>
        <v/>
      </c>
      <c r="O718" s="167" t="str">
        <f t="shared" si="77"/>
        <v/>
      </c>
      <c r="P718" s="167" t="str">
        <f>IF(ISERROR(OR(IFERROR(VLOOKUP(B718,受限情况!$G$3:$G$30,1,FALSE),0),IFERROR(VLOOKUP(L718,受限情况!$A$3:$A$28,1,FALSE),0),IFERROR(VLOOKUP(M718,受限情况!$A$3:$A$28,1,FALSE),0),IFERROR(VLOOKUP(N718,受限情况!$A$3:$A$28,1,FALSE),0),IFERROR(VLOOKUP(O718,受限情况!$A$3:$A$28,1,FALSE),0))),"受限","不限")</f>
        <v>不限</v>
      </c>
      <c r="Q718" s="122" t="str">
        <f>IFERROR(IF(AND(H718&gt;=VLOOKUP(B718,受限情况!$G$3:$I$28,2,FALSE),H718&lt;=VLOOKUP(B718,受限情况!$G$3:$I$28,3,FALSE))=TRUE,"错误","正确"),"正确")</f>
        <v>正确</v>
      </c>
      <c r="R718" s="124" t="str">
        <f>IF(OR(IFERROR(AND(H718&gt;=VLOOKUP(L718,受限情况!$A$3:$C$28,2,FALSE),H718&lt;=VLOOKUP(L718,受限情况!$A$3:$C$28,3,FALSE)),0),IFERROR(AND(H718&gt;=VLOOKUP(M718,受限情况!$A$3:$C$28,2,FALSE),H718&lt;=VLOOKUP(M718,受限情况!$A$3:$C$28,3,FALSE)),0),IFERROR(AND(H718&gt;=VLOOKUP(N718,受限情况!$A$3:$C$28,2,FALSE),H718&lt;=VLOOKUP(N718,受限情况!$A$3:$C$28,3,FALSE)),0),IFERROR(AND(H718&gt;=VLOOKUP(O718,受限情况!$A$3:$C$28,2,FALSE),H718&lt;=VLOOKUP(O718,受限情况!$A$3:$C$28,3,FALSE)),0))=TRUE,"错误","正确")</f>
        <v>正确</v>
      </c>
      <c r="S718" s="123" t="str">
        <f>IF((IF(ISERROR(VLOOKUP(J718,注销!I:I,1,FALSE)),0,1)+IF(ISERROR(VLOOKUP(J718,注销!J:J,1,FALSE)),0,1))&gt;0,"注销","没有")</f>
        <v>没有</v>
      </c>
      <c r="T718" s="123" t="str">
        <f>IF((IF(ISERROR(VLOOKUP(J718,注销!I:I,1,FALSE)),0,1)+IF(ISERROR(VLOOKUP(J718,注销!J:J,1,FALSE)),0,1))&gt;0,"注销","没有")</f>
        <v>没有</v>
      </c>
      <c r="U718" s="10" t="str">
        <f>IF(IF(ISERROR(VLOOKUP(J718,J$1:J717,1,FALSE)),0,1)+IF(ISERROR(VLOOKUP(J718,K$1:K717,1,FALSE)),0,1),"已有","没有")</f>
        <v>没有</v>
      </c>
      <c r="W718" s="9"/>
      <c r="X718" s="9"/>
      <c r="Y718" s="9"/>
    </row>
    <row r="719" spans="1:25" s="7" customFormat="1">
      <c r="A719" s="126">
        <v>716</v>
      </c>
      <c r="B719" s="126" t="s">
        <v>1333</v>
      </c>
      <c r="C719" s="56" t="s">
        <v>235</v>
      </c>
      <c r="D719" s="42" t="s">
        <v>233</v>
      </c>
      <c r="E719" s="126">
        <v>6</v>
      </c>
      <c r="F719" s="68">
        <v>42092</v>
      </c>
      <c r="G719" s="18" t="s">
        <v>1166</v>
      </c>
      <c r="H719" s="68">
        <v>42089</v>
      </c>
      <c r="I719" s="126"/>
      <c r="J719" s="137" t="str">
        <f t="shared" si="72"/>
        <v>首都呼和浩特-郑州-杭州</v>
      </c>
      <c r="K719" s="124" t="str">
        <f t="shared" si="73"/>
        <v>首都杭州-郑州-呼和浩特</v>
      </c>
      <c r="L719" s="167" t="str">
        <f t="shared" si="74"/>
        <v>呼和浩特</v>
      </c>
      <c r="M719" s="167" t="str">
        <f t="shared" si="75"/>
        <v>郑州</v>
      </c>
      <c r="N719" s="167" t="str">
        <f t="shared" si="76"/>
        <v>杭州</v>
      </c>
      <c r="O719" s="167" t="str">
        <f t="shared" si="77"/>
        <v/>
      </c>
      <c r="P719" s="167" t="str">
        <f>IF(ISERROR(OR(IFERROR(VLOOKUP(B719,受限情况!$G$3:$G$30,1,FALSE),0),IFERROR(VLOOKUP(L719,受限情况!$A$3:$A$28,1,FALSE),0),IFERROR(VLOOKUP(M719,受限情况!$A$3:$A$28,1,FALSE),0),IFERROR(VLOOKUP(N719,受限情况!$A$3:$A$28,1,FALSE),0),IFERROR(VLOOKUP(O719,受限情况!$A$3:$A$28,1,FALSE),0))),"受限","不限")</f>
        <v>不限</v>
      </c>
      <c r="Q719" s="122" t="str">
        <f>IFERROR(IF(AND(H719&gt;=VLOOKUP(B719,受限情况!$G$3:$I$28,2,FALSE),H719&lt;=VLOOKUP(B719,受限情况!$G$3:$I$28,3,FALSE))=TRUE,"错误","正确"),"正确")</f>
        <v>正确</v>
      </c>
      <c r="R719" s="124" t="str">
        <f>IF(OR(IFERROR(AND(H719&gt;=VLOOKUP(L719,受限情况!$A$3:$C$28,2,FALSE),H719&lt;=VLOOKUP(L719,受限情况!$A$3:$C$28,3,FALSE)),0),IFERROR(AND(H719&gt;=VLOOKUP(M719,受限情况!$A$3:$C$28,2,FALSE),H719&lt;=VLOOKUP(M719,受限情况!$A$3:$C$28,3,FALSE)),0),IFERROR(AND(H719&gt;=VLOOKUP(N719,受限情况!$A$3:$C$28,2,FALSE),H719&lt;=VLOOKUP(N719,受限情况!$A$3:$C$28,3,FALSE)),0),IFERROR(AND(H719&gt;=VLOOKUP(O719,受限情况!$A$3:$C$28,2,FALSE),H719&lt;=VLOOKUP(O719,受限情况!$A$3:$C$28,3,FALSE)),0))=TRUE,"错误","正确")</f>
        <v>正确</v>
      </c>
      <c r="S719" s="123" t="str">
        <f>IF((IF(ISERROR(VLOOKUP(J719,注销!I:I,1,FALSE)),0,1)+IF(ISERROR(VLOOKUP(J719,注销!J:J,1,FALSE)),0,1))&gt;0,"注销","没有")</f>
        <v>没有</v>
      </c>
      <c r="T719" s="123" t="str">
        <f>IF((IF(ISERROR(VLOOKUP(J719,注销!I:I,1,FALSE)),0,1)+IF(ISERROR(VLOOKUP(J719,注销!J:J,1,FALSE)),0,1))&gt;0,"注销","没有")</f>
        <v>没有</v>
      </c>
      <c r="U719" s="10" t="str">
        <f>IF(IF(ISERROR(VLOOKUP(J719,J$1:J718,1,FALSE)),0,1)+IF(ISERROR(VLOOKUP(J719,K$1:K718,1,FALSE)),0,1),"已有","没有")</f>
        <v>没有</v>
      </c>
      <c r="W719" s="9"/>
      <c r="X719" s="9"/>
      <c r="Y719" s="9"/>
    </row>
    <row r="720" spans="1:25" s="7" customFormat="1">
      <c r="A720" s="126">
        <v>717</v>
      </c>
      <c r="B720" s="126" t="s">
        <v>1329</v>
      </c>
      <c r="C720" s="56" t="s">
        <v>236</v>
      </c>
      <c r="D720" s="42" t="s">
        <v>237</v>
      </c>
      <c r="E720" s="126">
        <v>14</v>
      </c>
      <c r="F720" s="68">
        <v>42092</v>
      </c>
      <c r="G720" s="18" t="s">
        <v>247</v>
      </c>
      <c r="H720" s="68">
        <v>42089</v>
      </c>
      <c r="I720" s="126"/>
      <c r="J720" s="137" t="str">
        <f t="shared" si="72"/>
        <v>河北石家庄-呼和浩特</v>
      </c>
      <c r="K720" s="124" t="str">
        <f t="shared" si="73"/>
        <v>河北呼和浩特-石家庄</v>
      </c>
      <c r="L720" s="167" t="str">
        <f t="shared" si="74"/>
        <v>石家庄</v>
      </c>
      <c r="M720" s="167" t="str">
        <f t="shared" si="75"/>
        <v>呼和浩特</v>
      </c>
      <c r="N720" s="167" t="str">
        <f t="shared" si="76"/>
        <v/>
      </c>
      <c r="O720" s="167" t="str">
        <f t="shared" si="77"/>
        <v/>
      </c>
      <c r="P720" s="167" t="str">
        <f>IF(ISERROR(OR(IFERROR(VLOOKUP(B720,受限情况!$G$3:$G$30,1,FALSE),0),IFERROR(VLOOKUP(L720,受限情况!$A$3:$A$28,1,FALSE),0),IFERROR(VLOOKUP(M720,受限情况!$A$3:$A$28,1,FALSE),0),IFERROR(VLOOKUP(N720,受限情况!$A$3:$A$28,1,FALSE),0),IFERROR(VLOOKUP(O720,受限情况!$A$3:$A$28,1,FALSE),0))),"受限","不限")</f>
        <v>不限</v>
      </c>
      <c r="Q720" s="122" t="str">
        <f>IFERROR(IF(AND(H720&gt;=VLOOKUP(B720,受限情况!$G$3:$I$28,2,FALSE),H720&lt;=VLOOKUP(B720,受限情况!$G$3:$I$28,3,FALSE))=TRUE,"错误","正确"),"正确")</f>
        <v>正确</v>
      </c>
      <c r="R720" s="124" t="str">
        <f>IF(OR(IFERROR(AND(H720&gt;=VLOOKUP(L720,受限情况!$A$3:$C$28,2,FALSE),H720&lt;=VLOOKUP(L720,受限情况!$A$3:$C$28,3,FALSE)),0),IFERROR(AND(H720&gt;=VLOOKUP(M720,受限情况!$A$3:$C$28,2,FALSE),H720&lt;=VLOOKUP(M720,受限情况!$A$3:$C$28,3,FALSE)),0),IFERROR(AND(H720&gt;=VLOOKUP(N720,受限情况!$A$3:$C$28,2,FALSE),H720&lt;=VLOOKUP(N720,受限情况!$A$3:$C$28,3,FALSE)),0),IFERROR(AND(H720&gt;=VLOOKUP(O720,受限情况!$A$3:$C$28,2,FALSE),H720&lt;=VLOOKUP(O720,受限情况!$A$3:$C$28,3,FALSE)),0))=TRUE,"错误","正确")</f>
        <v>正确</v>
      </c>
      <c r="S720" s="123" t="str">
        <f>IF((IF(ISERROR(VLOOKUP(J720,注销!I:I,1,FALSE)),0,1)+IF(ISERROR(VLOOKUP(J720,注销!J:J,1,FALSE)),0,1))&gt;0,"注销","没有")</f>
        <v>注销</v>
      </c>
      <c r="T720" s="123" t="str">
        <f>IF((IF(ISERROR(VLOOKUP(J720,注销!I:I,1,FALSE)),0,1)+IF(ISERROR(VLOOKUP(J720,注销!J:J,1,FALSE)),0,1))&gt;0,"注销","没有")</f>
        <v>注销</v>
      </c>
      <c r="U720" s="10" t="str">
        <f>IF(IF(ISERROR(VLOOKUP(J720,J$1:J719,1,FALSE)),0,1)+IF(ISERROR(VLOOKUP(J720,K$1:K719,1,FALSE)),0,1),"已有","没有")</f>
        <v>已有</v>
      </c>
      <c r="W720" s="9"/>
      <c r="X720" s="9"/>
      <c r="Y720" s="9"/>
    </row>
    <row r="721" spans="1:25" s="7" customFormat="1">
      <c r="A721" s="126">
        <v>718</v>
      </c>
      <c r="B721" s="126" t="s">
        <v>1329</v>
      </c>
      <c r="C721" s="56" t="s">
        <v>515</v>
      </c>
      <c r="D721" s="42" t="s">
        <v>237</v>
      </c>
      <c r="E721" s="126">
        <v>14</v>
      </c>
      <c r="F721" s="68">
        <v>42092</v>
      </c>
      <c r="G721" s="18" t="s">
        <v>1167</v>
      </c>
      <c r="H721" s="68">
        <v>42089</v>
      </c>
      <c r="I721" s="126"/>
      <c r="J721" s="137" t="str">
        <f t="shared" si="72"/>
        <v>河北石家庄-唐山</v>
      </c>
      <c r="K721" s="124" t="str">
        <f t="shared" si="73"/>
        <v>河北唐山-石家庄</v>
      </c>
      <c r="L721" s="167" t="str">
        <f t="shared" si="74"/>
        <v>石家庄</v>
      </c>
      <c r="M721" s="167" t="str">
        <f t="shared" si="75"/>
        <v>唐山</v>
      </c>
      <c r="N721" s="167" t="str">
        <f t="shared" si="76"/>
        <v/>
      </c>
      <c r="O721" s="167" t="str">
        <f t="shared" si="77"/>
        <v/>
      </c>
      <c r="P721" s="167" t="str">
        <f>IF(ISERROR(OR(IFERROR(VLOOKUP(B721,受限情况!$G$3:$G$30,1,FALSE),0),IFERROR(VLOOKUP(L721,受限情况!$A$3:$A$28,1,FALSE),0),IFERROR(VLOOKUP(M721,受限情况!$A$3:$A$28,1,FALSE),0),IFERROR(VLOOKUP(N721,受限情况!$A$3:$A$28,1,FALSE),0),IFERROR(VLOOKUP(O721,受限情况!$A$3:$A$28,1,FALSE),0))),"受限","不限")</f>
        <v>不限</v>
      </c>
      <c r="Q721" s="122" t="str">
        <f>IFERROR(IF(AND(H721&gt;=VLOOKUP(B721,受限情况!$G$3:$I$28,2,FALSE),H721&lt;=VLOOKUP(B721,受限情况!$G$3:$I$28,3,FALSE))=TRUE,"错误","正确"),"正确")</f>
        <v>正确</v>
      </c>
      <c r="R721" s="124" t="str">
        <f>IF(OR(IFERROR(AND(H721&gt;=VLOOKUP(L721,受限情况!$A$3:$C$28,2,FALSE),H721&lt;=VLOOKUP(L721,受限情况!$A$3:$C$28,3,FALSE)),0),IFERROR(AND(H721&gt;=VLOOKUP(M721,受限情况!$A$3:$C$28,2,FALSE),H721&lt;=VLOOKUP(M721,受限情况!$A$3:$C$28,3,FALSE)),0),IFERROR(AND(H721&gt;=VLOOKUP(N721,受限情况!$A$3:$C$28,2,FALSE),H721&lt;=VLOOKUP(N721,受限情况!$A$3:$C$28,3,FALSE)),0),IFERROR(AND(H721&gt;=VLOOKUP(O721,受限情况!$A$3:$C$28,2,FALSE),H721&lt;=VLOOKUP(O721,受限情况!$A$3:$C$28,3,FALSE)),0))=TRUE,"错误","正确")</f>
        <v>正确</v>
      </c>
      <c r="S721" s="123" t="str">
        <f>IF((IF(ISERROR(VLOOKUP(J721,注销!I:I,1,FALSE)),0,1)+IF(ISERROR(VLOOKUP(J721,注销!J:J,1,FALSE)),0,1))&gt;0,"注销","没有")</f>
        <v>注销</v>
      </c>
      <c r="T721" s="123" t="str">
        <f>IF((IF(ISERROR(VLOOKUP(J721,注销!I:I,1,FALSE)),0,1)+IF(ISERROR(VLOOKUP(J721,注销!J:J,1,FALSE)),0,1))&gt;0,"注销","没有")</f>
        <v>注销</v>
      </c>
      <c r="U721" s="10" t="str">
        <f>IF(IF(ISERROR(VLOOKUP(J721,J$1:J720,1,FALSE)),0,1)+IF(ISERROR(VLOOKUP(J721,K$1:K720,1,FALSE)),0,1),"已有","没有")</f>
        <v>已有</v>
      </c>
      <c r="W721" s="9"/>
      <c r="X721" s="9"/>
      <c r="Y721" s="9"/>
    </row>
    <row r="722" spans="1:25" s="7" customFormat="1">
      <c r="A722" s="126">
        <v>719</v>
      </c>
      <c r="B722" s="126" t="s">
        <v>251</v>
      </c>
      <c r="C722" s="56" t="s">
        <v>252</v>
      </c>
      <c r="D722" s="42" t="s">
        <v>200</v>
      </c>
      <c r="E722" s="126">
        <v>14</v>
      </c>
      <c r="F722" s="68">
        <v>42125</v>
      </c>
      <c r="G722" s="126" t="s">
        <v>253</v>
      </c>
      <c r="H722" s="68">
        <v>42107</v>
      </c>
      <c r="I722" s="126"/>
      <c r="J722" s="137" t="str">
        <f t="shared" si="72"/>
        <v>中联航鄂尔多斯-长沙-佛山</v>
      </c>
      <c r="K722" s="124" t="str">
        <f t="shared" si="73"/>
        <v>中联航佛山-长沙-鄂尔多斯</v>
      </c>
      <c r="L722" s="167" t="str">
        <f t="shared" si="74"/>
        <v>鄂尔多斯</v>
      </c>
      <c r="M722" s="167" t="str">
        <f t="shared" si="75"/>
        <v>长沙</v>
      </c>
      <c r="N722" s="167" t="str">
        <f t="shared" si="76"/>
        <v>佛山</v>
      </c>
      <c r="O722" s="167" t="str">
        <f t="shared" si="77"/>
        <v/>
      </c>
      <c r="P722" s="167" t="str">
        <f>IF(ISERROR(OR(IFERROR(VLOOKUP(B722,受限情况!$G$3:$G$30,1,FALSE),0),IFERROR(VLOOKUP(L722,受限情况!$A$3:$A$28,1,FALSE),0),IFERROR(VLOOKUP(M722,受限情况!$A$3:$A$28,1,FALSE),0),IFERROR(VLOOKUP(N722,受限情况!$A$3:$A$28,1,FALSE),0),IFERROR(VLOOKUP(O722,受限情况!$A$3:$A$28,1,FALSE),0))),"受限","不限")</f>
        <v>不限</v>
      </c>
      <c r="Q722" s="122" t="str">
        <f>IFERROR(IF(AND(H722&gt;=VLOOKUP(B722,受限情况!$G$3:$I$28,2,FALSE),H722&lt;=VLOOKUP(B722,受限情况!$G$3:$I$28,3,FALSE))=TRUE,"错误","正确"),"正确")</f>
        <v>正确</v>
      </c>
      <c r="R722" s="124" t="str">
        <f>IF(OR(IFERROR(AND(H722&gt;=VLOOKUP(L722,受限情况!$A$3:$C$28,2,FALSE),H722&lt;=VLOOKUP(L722,受限情况!$A$3:$C$28,3,FALSE)),0),IFERROR(AND(H722&gt;=VLOOKUP(M722,受限情况!$A$3:$C$28,2,FALSE),H722&lt;=VLOOKUP(M722,受限情况!$A$3:$C$28,3,FALSE)),0),IFERROR(AND(H722&gt;=VLOOKUP(N722,受限情况!$A$3:$C$28,2,FALSE),H722&lt;=VLOOKUP(N722,受限情况!$A$3:$C$28,3,FALSE)),0),IFERROR(AND(H722&gt;=VLOOKUP(O722,受限情况!$A$3:$C$28,2,FALSE),H722&lt;=VLOOKUP(O722,受限情况!$A$3:$C$28,3,FALSE)),0))=TRUE,"错误","正确")</f>
        <v>正确</v>
      </c>
      <c r="S722" s="123" t="str">
        <f>IF((IF(ISERROR(VLOOKUP(J722,注销!I:I,1,FALSE)),0,1)+IF(ISERROR(VLOOKUP(J722,注销!J:J,1,FALSE)),0,1))&gt;0,"注销","没有")</f>
        <v>没有</v>
      </c>
      <c r="T722" s="123" t="str">
        <f>IF((IF(ISERROR(VLOOKUP(J722,注销!I:I,1,FALSE)),0,1)+IF(ISERROR(VLOOKUP(J722,注销!J:J,1,FALSE)),0,1))&gt;0,"注销","没有")</f>
        <v>没有</v>
      </c>
      <c r="U722" s="10" t="str">
        <f>IF(IF(ISERROR(VLOOKUP(J722,J$1:J721,1,FALSE)),0,1)+IF(ISERROR(VLOOKUP(J722,K$1:K721,1,FALSE)),0,1),"已有","没有")</f>
        <v>没有</v>
      </c>
      <c r="W722" s="9"/>
      <c r="X722" s="9"/>
      <c r="Y722" s="9"/>
    </row>
    <row r="723" spans="1:25" s="7" customFormat="1">
      <c r="A723" s="126">
        <v>720</v>
      </c>
      <c r="B723" s="126" t="s">
        <v>486</v>
      </c>
      <c r="C723" s="56" t="s">
        <v>254</v>
      </c>
      <c r="D723" s="42" t="s">
        <v>255</v>
      </c>
      <c r="E723" s="126">
        <v>14</v>
      </c>
      <c r="F723" s="68">
        <v>42119</v>
      </c>
      <c r="G723" s="126" t="s">
        <v>256</v>
      </c>
      <c r="H723" s="68">
        <v>42110</v>
      </c>
      <c r="I723" s="126"/>
      <c r="J723" s="137" t="str">
        <f t="shared" si="72"/>
        <v>中联航北京南苑-乌兰浩特-海拉尔</v>
      </c>
      <c r="K723" s="124" t="str">
        <f t="shared" si="73"/>
        <v>中联航海拉尔-乌兰浩特-北京南苑</v>
      </c>
      <c r="L723" s="167" t="str">
        <f t="shared" si="74"/>
        <v>北京南苑</v>
      </c>
      <c r="M723" s="167" t="str">
        <f t="shared" si="75"/>
        <v>乌兰浩特</v>
      </c>
      <c r="N723" s="167" t="str">
        <f t="shared" si="76"/>
        <v>海拉尔</v>
      </c>
      <c r="O723" s="167" t="str">
        <f t="shared" si="77"/>
        <v/>
      </c>
      <c r="P723" s="167" t="str">
        <f>IF(ISERROR(OR(IFERROR(VLOOKUP(B723,受限情况!$G$3:$G$30,1,FALSE),0),IFERROR(VLOOKUP(L723,受限情况!$A$3:$A$28,1,FALSE),0),IFERROR(VLOOKUP(M723,受限情况!$A$3:$A$28,1,FALSE),0),IFERROR(VLOOKUP(N723,受限情况!$A$3:$A$28,1,FALSE),0),IFERROR(VLOOKUP(O723,受限情况!$A$3:$A$28,1,FALSE),0))),"受限","不限")</f>
        <v>不限</v>
      </c>
      <c r="Q723" s="122" t="str">
        <f>IFERROR(IF(AND(H723&gt;=VLOOKUP(B723,受限情况!$G$3:$I$28,2,FALSE),H723&lt;=VLOOKUP(B723,受限情况!$G$3:$I$28,3,FALSE))=TRUE,"错误","正确"),"正确")</f>
        <v>正确</v>
      </c>
      <c r="R723" s="124" t="str">
        <f>IF(OR(IFERROR(AND(H723&gt;=VLOOKUP(L723,受限情况!$A$3:$C$28,2,FALSE),H723&lt;=VLOOKUP(L723,受限情况!$A$3:$C$28,3,FALSE)),0),IFERROR(AND(H723&gt;=VLOOKUP(M723,受限情况!$A$3:$C$28,2,FALSE),H723&lt;=VLOOKUP(M723,受限情况!$A$3:$C$28,3,FALSE)),0),IFERROR(AND(H723&gt;=VLOOKUP(N723,受限情况!$A$3:$C$28,2,FALSE),H723&lt;=VLOOKUP(N723,受限情况!$A$3:$C$28,3,FALSE)),0),IFERROR(AND(H723&gt;=VLOOKUP(O723,受限情况!$A$3:$C$28,2,FALSE),H723&lt;=VLOOKUP(O723,受限情况!$A$3:$C$28,3,FALSE)),0))=TRUE,"错误","正确")</f>
        <v>正确</v>
      </c>
      <c r="S723" s="123" t="str">
        <f>IF((IF(ISERROR(VLOOKUP(J723,注销!I:I,1,FALSE)),0,1)+IF(ISERROR(VLOOKUP(J723,注销!J:J,1,FALSE)),0,1))&gt;0,"注销","没有")</f>
        <v>没有</v>
      </c>
      <c r="T723" s="123" t="str">
        <f>IF((IF(ISERROR(VLOOKUP(J723,注销!I:I,1,FALSE)),0,1)+IF(ISERROR(VLOOKUP(J723,注销!J:J,1,FALSE)),0,1))&gt;0,"注销","没有")</f>
        <v>没有</v>
      </c>
      <c r="U723" s="10" t="str">
        <f>IF(IF(ISERROR(VLOOKUP(J723,J$1:J722,1,FALSE)),0,1)+IF(ISERROR(VLOOKUP(J723,K$1:K722,1,FALSE)),0,1),"已有","没有")</f>
        <v>没有</v>
      </c>
      <c r="W723" s="9"/>
      <c r="X723" s="9"/>
      <c r="Y723" s="9"/>
    </row>
    <row r="724" spans="1:25" s="7" customFormat="1">
      <c r="A724" s="126">
        <v>721</v>
      </c>
      <c r="B724" s="23" t="s">
        <v>1309</v>
      </c>
      <c r="C724" s="56" t="s">
        <v>257</v>
      </c>
      <c r="D724" s="42" t="s">
        <v>224</v>
      </c>
      <c r="E724" s="126">
        <v>14</v>
      </c>
      <c r="F724" s="68">
        <v>42125</v>
      </c>
      <c r="G724" s="126" t="s">
        <v>269</v>
      </c>
      <c r="H724" s="68">
        <v>42123</v>
      </c>
      <c r="I724" s="126"/>
      <c r="J724" s="137" t="str">
        <f t="shared" si="72"/>
        <v>华夏呼和浩特-阿尔山-乌兰浩特</v>
      </c>
      <c r="K724" s="124" t="str">
        <f t="shared" si="73"/>
        <v>华夏乌兰浩特-阿尔山-呼和浩特</v>
      </c>
      <c r="L724" s="167" t="str">
        <f t="shared" si="74"/>
        <v>呼和浩特</v>
      </c>
      <c r="M724" s="167" t="str">
        <f t="shared" si="75"/>
        <v>阿尔山</v>
      </c>
      <c r="N724" s="167" t="str">
        <f t="shared" si="76"/>
        <v>乌兰浩特</v>
      </c>
      <c r="O724" s="167" t="str">
        <f t="shared" si="77"/>
        <v/>
      </c>
      <c r="P724" s="167" t="str">
        <f>IF(ISERROR(OR(IFERROR(VLOOKUP(B724,受限情况!$G$3:$G$30,1,FALSE),0),IFERROR(VLOOKUP(L724,受限情况!$A$3:$A$28,1,FALSE),0),IFERROR(VLOOKUP(M724,受限情况!$A$3:$A$28,1,FALSE),0),IFERROR(VLOOKUP(N724,受限情况!$A$3:$A$28,1,FALSE),0),IFERROR(VLOOKUP(O724,受限情况!$A$3:$A$28,1,FALSE),0))),"受限","不限")</f>
        <v>受限</v>
      </c>
      <c r="Q724" s="122" t="str">
        <f>IFERROR(IF(AND(H724&gt;=VLOOKUP(B724,受限情况!$G$3:$I$28,2,FALSE),H724&lt;=VLOOKUP(B724,受限情况!$G$3:$I$28,3,FALSE))=TRUE,"错误","正确"),"正确")</f>
        <v>正确</v>
      </c>
      <c r="R724" s="124" t="str">
        <f>IF(OR(IFERROR(AND(H724&gt;=VLOOKUP(L724,受限情况!$A$3:$C$28,2,FALSE),H724&lt;=VLOOKUP(L724,受限情况!$A$3:$C$28,3,FALSE)),0),IFERROR(AND(H724&gt;=VLOOKUP(M724,受限情况!$A$3:$C$28,2,FALSE),H724&lt;=VLOOKUP(M724,受限情况!$A$3:$C$28,3,FALSE)),0),IFERROR(AND(H724&gt;=VLOOKUP(N724,受限情况!$A$3:$C$28,2,FALSE),H724&lt;=VLOOKUP(N724,受限情况!$A$3:$C$28,3,FALSE)),0),IFERROR(AND(H724&gt;=VLOOKUP(O724,受限情况!$A$3:$C$28,2,FALSE),H724&lt;=VLOOKUP(O724,受限情况!$A$3:$C$28,3,FALSE)),0))=TRUE,"错误","正确")</f>
        <v>正确</v>
      </c>
      <c r="S724" s="123" t="str">
        <f>IF((IF(ISERROR(VLOOKUP(J724,注销!I:I,1,FALSE)),0,1)+IF(ISERROR(VLOOKUP(J724,注销!J:J,1,FALSE)),0,1))&gt;0,"注销","没有")</f>
        <v>没有</v>
      </c>
      <c r="T724" s="123" t="str">
        <f>IF((IF(ISERROR(VLOOKUP(J724,注销!I:I,1,FALSE)),0,1)+IF(ISERROR(VLOOKUP(J724,注销!J:J,1,FALSE)),0,1))&gt;0,"注销","没有")</f>
        <v>没有</v>
      </c>
      <c r="U724" s="10" t="str">
        <f>IF(IF(ISERROR(VLOOKUP(J724,J$1:J723,1,FALSE)),0,1)+IF(ISERROR(VLOOKUP(J724,K$1:K723,1,FALSE)),0,1),"已有","没有")</f>
        <v>没有</v>
      </c>
      <c r="W724" s="9"/>
      <c r="X724" s="9"/>
      <c r="Y724" s="9"/>
    </row>
    <row r="725" spans="1:25" s="7" customFormat="1">
      <c r="A725" s="126">
        <v>722</v>
      </c>
      <c r="B725" s="126" t="s">
        <v>486</v>
      </c>
      <c r="C725" s="56" t="s">
        <v>258</v>
      </c>
      <c r="D725" s="42" t="s">
        <v>200</v>
      </c>
      <c r="E725" s="126">
        <v>14</v>
      </c>
      <c r="F725" s="68">
        <v>42125</v>
      </c>
      <c r="G725" s="126" t="s">
        <v>270</v>
      </c>
      <c r="H725" s="68">
        <v>42123</v>
      </c>
      <c r="I725" s="126"/>
      <c r="J725" s="137" t="str">
        <f t="shared" si="72"/>
        <v>中联航鄂尔多斯-石家庄-南昌</v>
      </c>
      <c r="K725" s="124" t="str">
        <f t="shared" si="73"/>
        <v>中联航南昌-石家庄-鄂尔多斯</v>
      </c>
      <c r="L725" s="167" t="str">
        <f t="shared" si="74"/>
        <v>鄂尔多斯</v>
      </c>
      <c r="M725" s="167" t="str">
        <f t="shared" si="75"/>
        <v>石家庄</v>
      </c>
      <c r="N725" s="167" t="str">
        <f t="shared" si="76"/>
        <v>南昌</v>
      </c>
      <c r="O725" s="167" t="str">
        <f t="shared" si="77"/>
        <v/>
      </c>
      <c r="P725" s="167" t="str">
        <f>IF(ISERROR(OR(IFERROR(VLOOKUP(B725,受限情况!$G$3:$G$30,1,FALSE),0),IFERROR(VLOOKUP(L725,受限情况!$A$3:$A$28,1,FALSE),0),IFERROR(VLOOKUP(M725,受限情况!$A$3:$A$28,1,FALSE),0),IFERROR(VLOOKUP(N725,受限情况!$A$3:$A$28,1,FALSE),0),IFERROR(VLOOKUP(O725,受限情况!$A$3:$A$28,1,FALSE),0))),"受限","不限")</f>
        <v>不限</v>
      </c>
      <c r="Q725" s="122" t="str">
        <f>IFERROR(IF(AND(H725&gt;=VLOOKUP(B725,受限情况!$G$3:$I$28,2,FALSE),H725&lt;=VLOOKUP(B725,受限情况!$G$3:$I$28,3,FALSE))=TRUE,"错误","正确"),"正确")</f>
        <v>正确</v>
      </c>
      <c r="R725" s="124" t="str">
        <f>IF(OR(IFERROR(AND(H725&gt;=VLOOKUP(L725,受限情况!$A$3:$C$28,2,FALSE),H725&lt;=VLOOKUP(L725,受限情况!$A$3:$C$28,3,FALSE)),0),IFERROR(AND(H725&gt;=VLOOKUP(M725,受限情况!$A$3:$C$28,2,FALSE),H725&lt;=VLOOKUP(M725,受限情况!$A$3:$C$28,3,FALSE)),0),IFERROR(AND(H725&gt;=VLOOKUP(N725,受限情况!$A$3:$C$28,2,FALSE),H725&lt;=VLOOKUP(N725,受限情况!$A$3:$C$28,3,FALSE)),0),IFERROR(AND(H725&gt;=VLOOKUP(O725,受限情况!$A$3:$C$28,2,FALSE),H725&lt;=VLOOKUP(O725,受限情况!$A$3:$C$28,3,FALSE)),0))=TRUE,"错误","正确")</f>
        <v>正确</v>
      </c>
      <c r="S725" s="123" t="str">
        <f>IF((IF(ISERROR(VLOOKUP(J725,注销!I:I,1,FALSE)),0,1)+IF(ISERROR(VLOOKUP(J725,注销!J:J,1,FALSE)),0,1))&gt;0,"注销","没有")</f>
        <v>注销</v>
      </c>
      <c r="T725" s="123" t="str">
        <f>IF((IF(ISERROR(VLOOKUP(J725,注销!I:I,1,FALSE)),0,1)+IF(ISERROR(VLOOKUP(J725,注销!J:J,1,FALSE)),0,1))&gt;0,"注销","没有")</f>
        <v>注销</v>
      </c>
      <c r="U725" s="10" t="str">
        <f>IF(IF(ISERROR(VLOOKUP(J725,J$1:J724,1,FALSE)),0,1)+IF(ISERROR(VLOOKUP(J725,K$1:K724,1,FALSE)),0,1),"已有","没有")</f>
        <v>没有</v>
      </c>
      <c r="W725" s="9"/>
      <c r="X725" s="9"/>
      <c r="Y725" s="9"/>
    </row>
    <row r="726" spans="1:25" s="7" customFormat="1">
      <c r="A726" s="126">
        <v>723</v>
      </c>
      <c r="B726" s="126" t="s">
        <v>1329</v>
      </c>
      <c r="C726" s="56" t="s">
        <v>259</v>
      </c>
      <c r="D726" s="42" t="s">
        <v>237</v>
      </c>
      <c r="E726" s="126">
        <v>14</v>
      </c>
      <c r="F726" s="68">
        <v>42144</v>
      </c>
      <c r="G726" s="126" t="s">
        <v>266</v>
      </c>
      <c r="H726" s="68">
        <v>42123</v>
      </c>
      <c r="I726" s="126"/>
      <c r="J726" s="137" t="str">
        <f t="shared" si="72"/>
        <v>河北石家庄-杭州-海口</v>
      </c>
      <c r="K726" s="124" t="str">
        <f t="shared" si="73"/>
        <v>河北海口-杭州-石家庄</v>
      </c>
      <c r="L726" s="167" t="str">
        <f t="shared" si="74"/>
        <v>石家庄</v>
      </c>
      <c r="M726" s="167" t="str">
        <f t="shared" si="75"/>
        <v>杭州</v>
      </c>
      <c r="N726" s="167" t="str">
        <f t="shared" si="76"/>
        <v>海口</v>
      </c>
      <c r="O726" s="167" t="str">
        <f t="shared" si="77"/>
        <v/>
      </c>
      <c r="P726" s="167" t="str">
        <f>IF(ISERROR(OR(IFERROR(VLOOKUP(B726,受限情况!$G$3:$G$30,1,FALSE),0),IFERROR(VLOOKUP(L726,受限情况!$A$3:$A$28,1,FALSE),0),IFERROR(VLOOKUP(M726,受限情况!$A$3:$A$28,1,FALSE),0),IFERROR(VLOOKUP(N726,受限情况!$A$3:$A$28,1,FALSE),0),IFERROR(VLOOKUP(O726,受限情况!$A$3:$A$28,1,FALSE),0))),"受限","不限")</f>
        <v>不限</v>
      </c>
      <c r="Q726" s="122" t="str">
        <f>IFERROR(IF(AND(H726&gt;=VLOOKUP(B726,受限情况!$G$3:$I$28,2,FALSE),H726&lt;=VLOOKUP(B726,受限情况!$G$3:$I$28,3,FALSE))=TRUE,"错误","正确"),"正确")</f>
        <v>正确</v>
      </c>
      <c r="R726" s="124" t="str">
        <f>IF(OR(IFERROR(AND(H726&gt;=VLOOKUP(L726,受限情况!$A$3:$C$28,2,FALSE),H726&lt;=VLOOKUP(L726,受限情况!$A$3:$C$28,3,FALSE)),0),IFERROR(AND(H726&gt;=VLOOKUP(M726,受限情况!$A$3:$C$28,2,FALSE),H726&lt;=VLOOKUP(M726,受限情况!$A$3:$C$28,3,FALSE)),0),IFERROR(AND(H726&gt;=VLOOKUP(N726,受限情况!$A$3:$C$28,2,FALSE),H726&lt;=VLOOKUP(N726,受限情况!$A$3:$C$28,3,FALSE)),0),IFERROR(AND(H726&gt;=VLOOKUP(O726,受限情况!$A$3:$C$28,2,FALSE),H726&lt;=VLOOKUP(O726,受限情况!$A$3:$C$28,3,FALSE)),0))=TRUE,"错误","正确")</f>
        <v>正确</v>
      </c>
      <c r="S726" s="123" t="str">
        <f>IF((IF(ISERROR(VLOOKUP(J726,注销!I:I,1,FALSE)),0,1)+IF(ISERROR(VLOOKUP(J726,注销!J:J,1,FALSE)),0,1))&gt;0,"注销","没有")</f>
        <v>注销</v>
      </c>
      <c r="T726" s="123" t="str">
        <f>IF((IF(ISERROR(VLOOKUP(J726,注销!I:I,1,FALSE)),0,1)+IF(ISERROR(VLOOKUP(J726,注销!J:J,1,FALSE)),0,1))&gt;0,"注销","没有")</f>
        <v>注销</v>
      </c>
      <c r="U726" s="10" t="str">
        <f>IF(IF(ISERROR(VLOOKUP(J726,J$1:J725,1,FALSE)),0,1)+IF(ISERROR(VLOOKUP(J726,K$1:K725,1,FALSE)),0,1),"已有","没有")</f>
        <v>没有</v>
      </c>
      <c r="W726" s="9"/>
      <c r="X726" s="9"/>
      <c r="Y726" s="9"/>
    </row>
    <row r="727" spans="1:25" s="7" customFormat="1">
      <c r="A727" s="126">
        <v>724</v>
      </c>
      <c r="B727" s="126" t="s">
        <v>1329</v>
      </c>
      <c r="C727" s="56" t="s">
        <v>260</v>
      </c>
      <c r="D727" s="42" t="s">
        <v>237</v>
      </c>
      <c r="E727" s="126">
        <v>14</v>
      </c>
      <c r="F727" s="68">
        <v>42144</v>
      </c>
      <c r="G727" s="126" t="s">
        <v>1168</v>
      </c>
      <c r="H727" s="68">
        <v>42123</v>
      </c>
      <c r="I727" s="126"/>
      <c r="J727" s="137" t="str">
        <f t="shared" si="72"/>
        <v>河北石家庄-青岛</v>
      </c>
      <c r="K727" s="124" t="str">
        <f t="shared" si="73"/>
        <v>河北青岛-石家庄</v>
      </c>
      <c r="L727" s="167" t="str">
        <f t="shared" si="74"/>
        <v>石家庄</v>
      </c>
      <c r="M727" s="167" t="str">
        <f t="shared" si="75"/>
        <v>青岛</v>
      </c>
      <c r="N727" s="167" t="str">
        <f t="shared" si="76"/>
        <v/>
      </c>
      <c r="O727" s="167" t="str">
        <f t="shared" si="77"/>
        <v/>
      </c>
      <c r="P727" s="167" t="str">
        <f>IF(ISERROR(OR(IFERROR(VLOOKUP(B727,受限情况!$G$3:$G$30,1,FALSE),0),IFERROR(VLOOKUP(L727,受限情况!$A$3:$A$28,1,FALSE),0),IFERROR(VLOOKUP(M727,受限情况!$A$3:$A$28,1,FALSE),0),IFERROR(VLOOKUP(N727,受限情况!$A$3:$A$28,1,FALSE),0),IFERROR(VLOOKUP(O727,受限情况!$A$3:$A$28,1,FALSE),0))),"受限","不限")</f>
        <v>不限</v>
      </c>
      <c r="Q727" s="122" t="str">
        <f>IFERROR(IF(AND(H727&gt;=VLOOKUP(B727,受限情况!$G$3:$I$28,2,FALSE),H727&lt;=VLOOKUP(B727,受限情况!$G$3:$I$28,3,FALSE))=TRUE,"错误","正确"),"正确")</f>
        <v>正确</v>
      </c>
      <c r="R727" s="124" t="str">
        <f>IF(OR(IFERROR(AND(H727&gt;=VLOOKUP(L727,受限情况!$A$3:$C$28,2,FALSE),H727&lt;=VLOOKUP(L727,受限情况!$A$3:$C$28,3,FALSE)),0),IFERROR(AND(H727&gt;=VLOOKUP(M727,受限情况!$A$3:$C$28,2,FALSE),H727&lt;=VLOOKUP(M727,受限情况!$A$3:$C$28,3,FALSE)),0),IFERROR(AND(H727&gt;=VLOOKUP(N727,受限情况!$A$3:$C$28,2,FALSE),H727&lt;=VLOOKUP(N727,受限情况!$A$3:$C$28,3,FALSE)),0),IFERROR(AND(H727&gt;=VLOOKUP(O727,受限情况!$A$3:$C$28,2,FALSE),H727&lt;=VLOOKUP(O727,受限情况!$A$3:$C$28,3,FALSE)),0))=TRUE,"错误","正确")</f>
        <v>正确</v>
      </c>
      <c r="S727" s="123" t="str">
        <f>IF((IF(ISERROR(VLOOKUP(J727,注销!I:I,1,FALSE)),0,1)+IF(ISERROR(VLOOKUP(J727,注销!J:J,1,FALSE)),0,1))&gt;0,"注销","没有")</f>
        <v>注销</v>
      </c>
      <c r="T727" s="123" t="str">
        <f>IF((IF(ISERROR(VLOOKUP(J727,注销!I:I,1,FALSE)),0,1)+IF(ISERROR(VLOOKUP(J727,注销!J:J,1,FALSE)),0,1))&gt;0,"注销","没有")</f>
        <v>注销</v>
      </c>
      <c r="U727" s="10" t="str">
        <f>IF(IF(ISERROR(VLOOKUP(J727,J$1:J726,1,FALSE)),0,1)+IF(ISERROR(VLOOKUP(J727,K$1:K726,1,FALSE)),0,1),"已有","没有")</f>
        <v>没有</v>
      </c>
      <c r="W727" s="9"/>
      <c r="X727" s="9"/>
      <c r="Y727" s="9"/>
    </row>
    <row r="728" spans="1:25" s="7" customFormat="1">
      <c r="A728" s="126">
        <v>725</v>
      </c>
      <c r="B728" s="126" t="s">
        <v>1329</v>
      </c>
      <c r="C728" s="56" t="s">
        <v>261</v>
      </c>
      <c r="D728" s="42" t="s">
        <v>237</v>
      </c>
      <c r="E728" s="126">
        <v>14</v>
      </c>
      <c r="F728" s="68">
        <v>42144</v>
      </c>
      <c r="G728" s="126" t="s">
        <v>1168</v>
      </c>
      <c r="H728" s="68">
        <v>42123</v>
      </c>
      <c r="I728" s="126"/>
      <c r="J728" s="137" t="str">
        <f t="shared" si="72"/>
        <v>河北石家庄-杭州-泉州</v>
      </c>
      <c r="K728" s="124" t="str">
        <f t="shared" si="73"/>
        <v>河北泉州-杭州-石家庄</v>
      </c>
      <c r="L728" s="167" t="str">
        <f t="shared" si="74"/>
        <v>石家庄</v>
      </c>
      <c r="M728" s="167" t="str">
        <f t="shared" si="75"/>
        <v>杭州</v>
      </c>
      <c r="N728" s="167" t="str">
        <f t="shared" si="76"/>
        <v>泉州</v>
      </c>
      <c r="O728" s="167" t="str">
        <f t="shared" si="77"/>
        <v/>
      </c>
      <c r="P728" s="167" t="str">
        <f>IF(ISERROR(OR(IFERROR(VLOOKUP(B728,受限情况!$G$3:$G$30,1,FALSE),0),IFERROR(VLOOKUP(L728,受限情况!$A$3:$A$28,1,FALSE),0),IFERROR(VLOOKUP(M728,受限情况!$A$3:$A$28,1,FALSE),0),IFERROR(VLOOKUP(N728,受限情况!$A$3:$A$28,1,FALSE),0),IFERROR(VLOOKUP(O728,受限情况!$A$3:$A$28,1,FALSE),0))),"受限","不限")</f>
        <v>不限</v>
      </c>
      <c r="Q728" s="122" t="str">
        <f>IFERROR(IF(AND(H728&gt;=VLOOKUP(B728,受限情况!$G$3:$I$28,2,FALSE),H728&lt;=VLOOKUP(B728,受限情况!$G$3:$I$28,3,FALSE))=TRUE,"错误","正确"),"正确")</f>
        <v>正确</v>
      </c>
      <c r="R728" s="124" t="str">
        <f>IF(OR(IFERROR(AND(H728&gt;=VLOOKUP(L728,受限情况!$A$3:$C$28,2,FALSE),H728&lt;=VLOOKUP(L728,受限情况!$A$3:$C$28,3,FALSE)),0),IFERROR(AND(H728&gt;=VLOOKUP(M728,受限情况!$A$3:$C$28,2,FALSE),H728&lt;=VLOOKUP(M728,受限情况!$A$3:$C$28,3,FALSE)),0),IFERROR(AND(H728&gt;=VLOOKUP(N728,受限情况!$A$3:$C$28,2,FALSE),H728&lt;=VLOOKUP(N728,受限情况!$A$3:$C$28,3,FALSE)),0),IFERROR(AND(H728&gt;=VLOOKUP(O728,受限情况!$A$3:$C$28,2,FALSE),H728&lt;=VLOOKUP(O728,受限情况!$A$3:$C$28,3,FALSE)),0))=TRUE,"错误","正确")</f>
        <v>正确</v>
      </c>
      <c r="S728" s="123" t="str">
        <f>IF((IF(ISERROR(VLOOKUP(J728,注销!I:I,1,FALSE)),0,1)+IF(ISERROR(VLOOKUP(J728,注销!J:J,1,FALSE)),0,1))&gt;0,"注销","没有")</f>
        <v>没有</v>
      </c>
      <c r="T728" s="123" t="str">
        <f>IF((IF(ISERROR(VLOOKUP(J728,注销!I:I,1,FALSE)),0,1)+IF(ISERROR(VLOOKUP(J728,注销!J:J,1,FALSE)),0,1))&gt;0,"注销","没有")</f>
        <v>没有</v>
      </c>
      <c r="U728" s="10" t="str">
        <f>IF(IF(ISERROR(VLOOKUP(J728,J$1:J727,1,FALSE)),0,1)+IF(ISERROR(VLOOKUP(J728,K$1:K727,1,FALSE)),0,1),"已有","没有")</f>
        <v>没有</v>
      </c>
      <c r="W728" s="9"/>
      <c r="X728" s="9"/>
      <c r="Y728" s="9"/>
    </row>
    <row r="729" spans="1:25" s="7" customFormat="1">
      <c r="A729" s="126">
        <v>726</v>
      </c>
      <c r="B729" s="126" t="s">
        <v>1329</v>
      </c>
      <c r="C729" s="56" t="s">
        <v>262</v>
      </c>
      <c r="D729" s="42" t="s">
        <v>237</v>
      </c>
      <c r="E729" s="126">
        <v>14</v>
      </c>
      <c r="F729" s="68">
        <v>42144</v>
      </c>
      <c r="G729" s="126" t="s">
        <v>1168</v>
      </c>
      <c r="H729" s="68">
        <v>42123</v>
      </c>
      <c r="I729" s="126"/>
      <c r="J729" s="137" t="str">
        <f t="shared" si="72"/>
        <v>河北石家庄-贵阳</v>
      </c>
      <c r="K729" s="124" t="str">
        <f t="shared" si="73"/>
        <v>河北贵阳-石家庄</v>
      </c>
      <c r="L729" s="167" t="str">
        <f t="shared" si="74"/>
        <v>石家庄</v>
      </c>
      <c r="M729" s="167" t="str">
        <f t="shared" si="75"/>
        <v>贵阳</v>
      </c>
      <c r="N729" s="167" t="str">
        <f t="shared" si="76"/>
        <v/>
      </c>
      <c r="O729" s="167" t="str">
        <f t="shared" si="77"/>
        <v/>
      </c>
      <c r="P729" s="167" t="str">
        <f>IF(ISERROR(OR(IFERROR(VLOOKUP(B729,受限情况!$G$3:$G$30,1,FALSE),0),IFERROR(VLOOKUP(L729,受限情况!$A$3:$A$28,1,FALSE),0),IFERROR(VLOOKUP(M729,受限情况!$A$3:$A$28,1,FALSE),0),IFERROR(VLOOKUP(N729,受限情况!$A$3:$A$28,1,FALSE),0),IFERROR(VLOOKUP(O729,受限情况!$A$3:$A$28,1,FALSE),0))),"受限","不限")</f>
        <v>不限</v>
      </c>
      <c r="Q729" s="122" t="str">
        <f>IFERROR(IF(AND(H729&gt;=VLOOKUP(B729,受限情况!$G$3:$I$28,2,FALSE),H729&lt;=VLOOKUP(B729,受限情况!$G$3:$I$28,3,FALSE))=TRUE,"错误","正确"),"正确")</f>
        <v>正确</v>
      </c>
      <c r="R729" s="124" t="str">
        <f>IF(OR(IFERROR(AND(H729&gt;=VLOOKUP(L729,受限情况!$A$3:$C$28,2,FALSE),H729&lt;=VLOOKUP(L729,受限情况!$A$3:$C$28,3,FALSE)),0),IFERROR(AND(H729&gt;=VLOOKUP(M729,受限情况!$A$3:$C$28,2,FALSE),H729&lt;=VLOOKUP(M729,受限情况!$A$3:$C$28,3,FALSE)),0),IFERROR(AND(H729&gt;=VLOOKUP(N729,受限情况!$A$3:$C$28,2,FALSE),H729&lt;=VLOOKUP(N729,受限情况!$A$3:$C$28,3,FALSE)),0),IFERROR(AND(H729&gt;=VLOOKUP(O729,受限情况!$A$3:$C$28,2,FALSE),H729&lt;=VLOOKUP(O729,受限情况!$A$3:$C$28,3,FALSE)),0))=TRUE,"错误","正确")</f>
        <v>正确</v>
      </c>
      <c r="S729" s="123" t="str">
        <f>IF((IF(ISERROR(VLOOKUP(J729,注销!I:I,1,FALSE)),0,1)+IF(ISERROR(VLOOKUP(J729,注销!J:J,1,FALSE)),0,1))&gt;0,"注销","没有")</f>
        <v>没有</v>
      </c>
      <c r="T729" s="123" t="str">
        <f>IF((IF(ISERROR(VLOOKUP(J729,注销!I:I,1,FALSE)),0,1)+IF(ISERROR(VLOOKUP(J729,注销!J:J,1,FALSE)),0,1))&gt;0,"注销","没有")</f>
        <v>没有</v>
      </c>
      <c r="U729" s="10" t="str">
        <f>IF(IF(ISERROR(VLOOKUP(J729,J$1:J728,1,FALSE)),0,1)+IF(ISERROR(VLOOKUP(J729,K$1:K728,1,FALSE)),0,1),"已有","没有")</f>
        <v>没有</v>
      </c>
      <c r="W729" s="9"/>
      <c r="X729" s="9"/>
      <c r="Y729" s="9"/>
    </row>
    <row r="730" spans="1:25" s="7" customFormat="1">
      <c r="A730" s="126">
        <v>727</v>
      </c>
      <c r="B730" s="126" t="s">
        <v>1329</v>
      </c>
      <c r="C730" s="56" t="s">
        <v>201</v>
      </c>
      <c r="D730" s="42" t="s">
        <v>237</v>
      </c>
      <c r="E730" s="126">
        <v>14</v>
      </c>
      <c r="F730" s="68">
        <v>42144</v>
      </c>
      <c r="G730" s="126" t="s">
        <v>267</v>
      </c>
      <c r="H730" s="68">
        <v>42123</v>
      </c>
      <c r="I730" s="126"/>
      <c r="J730" s="137" t="str">
        <f t="shared" si="72"/>
        <v>河北石家庄-深圳</v>
      </c>
      <c r="K730" s="124" t="str">
        <f t="shared" si="73"/>
        <v>河北深圳-石家庄</v>
      </c>
      <c r="L730" s="167" t="str">
        <f t="shared" si="74"/>
        <v>石家庄</v>
      </c>
      <c r="M730" s="167" t="str">
        <f t="shared" si="75"/>
        <v>深圳</v>
      </c>
      <c r="N730" s="167" t="str">
        <f t="shared" si="76"/>
        <v/>
      </c>
      <c r="O730" s="167" t="str">
        <f t="shared" si="77"/>
        <v/>
      </c>
      <c r="P730" s="167" t="str">
        <f>IF(ISERROR(OR(IFERROR(VLOOKUP(B730,受限情况!$G$3:$G$30,1,FALSE),0),IFERROR(VLOOKUP(L730,受限情况!$A$3:$A$28,1,FALSE),0),IFERROR(VLOOKUP(M730,受限情况!$A$3:$A$28,1,FALSE),0),IFERROR(VLOOKUP(N730,受限情况!$A$3:$A$28,1,FALSE),0),IFERROR(VLOOKUP(O730,受限情况!$A$3:$A$28,1,FALSE),0))),"受限","不限")</f>
        <v>不限</v>
      </c>
      <c r="Q730" s="122" t="str">
        <f>IFERROR(IF(AND(H730&gt;=VLOOKUP(B730,受限情况!$G$3:$I$28,2,FALSE),H730&lt;=VLOOKUP(B730,受限情况!$G$3:$I$28,3,FALSE))=TRUE,"错误","正确"),"正确")</f>
        <v>正确</v>
      </c>
      <c r="R730" s="124" t="str">
        <f>IF(OR(IFERROR(AND(H730&gt;=VLOOKUP(L730,受限情况!$A$3:$C$28,2,FALSE),H730&lt;=VLOOKUP(L730,受限情况!$A$3:$C$28,3,FALSE)),0),IFERROR(AND(H730&gt;=VLOOKUP(M730,受限情况!$A$3:$C$28,2,FALSE),H730&lt;=VLOOKUP(M730,受限情况!$A$3:$C$28,3,FALSE)),0),IFERROR(AND(H730&gt;=VLOOKUP(N730,受限情况!$A$3:$C$28,2,FALSE),H730&lt;=VLOOKUP(N730,受限情况!$A$3:$C$28,3,FALSE)),0),IFERROR(AND(H730&gt;=VLOOKUP(O730,受限情况!$A$3:$C$28,2,FALSE),H730&lt;=VLOOKUP(O730,受限情况!$A$3:$C$28,3,FALSE)),0))=TRUE,"错误","正确")</f>
        <v>正确</v>
      </c>
      <c r="S730" s="123" t="str">
        <f>IF((IF(ISERROR(VLOOKUP(J730,注销!I:I,1,FALSE)),0,1)+IF(ISERROR(VLOOKUP(J730,注销!J:J,1,FALSE)),0,1))&gt;0,"注销","没有")</f>
        <v>没有</v>
      </c>
      <c r="T730" s="123" t="str">
        <f>IF((IF(ISERROR(VLOOKUP(J730,注销!I:I,1,FALSE)),0,1)+IF(ISERROR(VLOOKUP(J730,注销!J:J,1,FALSE)),0,1))&gt;0,"注销","没有")</f>
        <v>没有</v>
      </c>
      <c r="U730" s="10" t="str">
        <f>IF(IF(ISERROR(VLOOKUP(J730,J$1:J729,1,FALSE)),0,1)+IF(ISERROR(VLOOKUP(J730,K$1:K729,1,FALSE)),0,1),"已有","没有")</f>
        <v>已有</v>
      </c>
      <c r="W730" s="9"/>
      <c r="X730" s="9"/>
      <c r="Y730" s="9"/>
    </row>
    <row r="731" spans="1:25" s="7" customFormat="1">
      <c r="A731" s="126">
        <v>728</v>
      </c>
      <c r="B731" s="126" t="s">
        <v>1329</v>
      </c>
      <c r="C731" s="56" t="s">
        <v>263</v>
      </c>
      <c r="D731" s="42" t="s">
        <v>237</v>
      </c>
      <c r="E731" s="126">
        <v>14</v>
      </c>
      <c r="F731" s="68">
        <v>42144</v>
      </c>
      <c r="G731" s="126" t="s">
        <v>1169</v>
      </c>
      <c r="H731" s="68">
        <v>42123</v>
      </c>
      <c r="I731" s="126"/>
      <c r="J731" s="137" t="str">
        <f t="shared" si="72"/>
        <v>河北石家庄-成都</v>
      </c>
      <c r="K731" s="124" t="str">
        <f t="shared" si="73"/>
        <v>河北成都-石家庄</v>
      </c>
      <c r="L731" s="167" t="str">
        <f t="shared" si="74"/>
        <v>石家庄</v>
      </c>
      <c r="M731" s="167" t="str">
        <f t="shared" si="75"/>
        <v>成都</v>
      </c>
      <c r="N731" s="167" t="str">
        <f t="shared" si="76"/>
        <v/>
      </c>
      <c r="O731" s="167" t="str">
        <f t="shared" si="77"/>
        <v/>
      </c>
      <c r="P731" s="167" t="str">
        <f>IF(ISERROR(OR(IFERROR(VLOOKUP(B731,受限情况!$G$3:$G$30,1,FALSE),0),IFERROR(VLOOKUP(L731,受限情况!$A$3:$A$28,1,FALSE),0),IFERROR(VLOOKUP(M731,受限情况!$A$3:$A$28,1,FALSE),0),IFERROR(VLOOKUP(N731,受限情况!$A$3:$A$28,1,FALSE),0),IFERROR(VLOOKUP(O731,受限情况!$A$3:$A$28,1,FALSE),0))),"受限","不限")</f>
        <v>不限</v>
      </c>
      <c r="Q731" s="122" t="str">
        <f>IFERROR(IF(AND(H731&gt;=VLOOKUP(B731,受限情况!$G$3:$I$28,2,FALSE),H731&lt;=VLOOKUP(B731,受限情况!$G$3:$I$28,3,FALSE))=TRUE,"错误","正确"),"正确")</f>
        <v>正确</v>
      </c>
      <c r="R731" s="124" t="str">
        <f>IF(OR(IFERROR(AND(H731&gt;=VLOOKUP(L731,受限情况!$A$3:$C$28,2,FALSE),H731&lt;=VLOOKUP(L731,受限情况!$A$3:$C$28,3,FALSE)),0),IFERROR(AND(H731&gt;=VLOOKUP(M731,受限情况!$A$3:$C$28,2,FALSE),H731&lt;=VLOOKUP(M731,受限情况!$A$3:$C$28,3,FALSE)),0),IFERROR(AND(H731&gt;=VLOOKUP(N731,受限情况!$A$3:$C$28,2,FALSE),H731&lt;=VLOOKUP(N731,受限情况!$A$3:$C$28,3,FALSE)),0),IFERROR(AND(H731&gt;=VLOOKUP(O731,受限情况!$A$3:$C$28,2,FALSE),H731&lt;=VLOOKUP(O731,受限情况!$A$3:$C$28,3,FALSE)),0))=TRUE,"错误","正确")</f>
        <v>正确</v>
      </c>
      <c r="S731" s="123" t="str">
        <f>IF((IF(ISERROR(VLOOKUP(J731,注销!I:I,1,FALSE)),0,1)+IF(ISERROR(VLOOKUP(J731,注销!J:J,1,FALSE)),0,1))&gt;0,"注销","没有")</f>
        <v>没有</v>
      </c>
      <c r="T731" s="123" t="str">
        <f>IF((IF(ISERROR(VLOOKUP(J731,注销!I:I,1,FALSE)),0,1)+IF(ISERROR(VLOOKUP(J731,注销!J:J,1,FALSE)),0,1))&gt;0,"注销","没有")</f>
        <v>没有</v>
      </c>
      <c r="U731" s="10" t="str">
        <f>IF(IF(ISERROR(VLOOKUP(J731,J$1:J730,1,FALSE)),0,1)+IF(ISERROR(VLOOKUP(J731,K$1:K730,1,FALSE)),0,1),"已有","没有")</f>
        <v>已有</v>
      </c>
      <c r="W731" s="9"/>
      <c r="X731" s="9"/>
      <c r="Y731" s="9"/>
    </row>
    <row r="732" spans="1:25" s="7" customFormat="1">
      <c r="A732" s="126">
        <v>729</v>
      </c>
      <c r="B732" s="126" t="s">
        <v>1329</v>
      </c>
      <c r="C732" s="56" t="s">
        <v>1354</v>
      </c>
      <c r="D732" s="42" t="s">
        <v>237</v>
      </c>
      <c r="E732" s="126">
        <v>14</v>
      </c>
      <c r="F732" s="68">
        <v>42144</v>
      </c>
      <c r="G732" s="126" t="s">
        <v>1169</v>
      </c>
      <c r="H732" s="68">
        <v>42123</v>
      </c>
      <c r="I732" s="126"/>
      <c r="J732" s="137" t="str">
        <f t="shared" si="72"/>
        <v>河北石家庄-秦皇岛北戴河-青岛</v>
      </c>
      <c r="K732" s="124" t="str">
        <f t="shared" si="73"/>
        <v>河北青岛-秦皇岛北戴河-石家庄</v>
      </c>
      <c r="L732" s="167" t="str">
        <f t="shared" si="74"/>
        <v>石家庄</v>
      </c>
      <c r="M732" s="167" t="str">
        <f t="shared" si="75"/>
        <v>秦皇岛北戴河</v>
      </c>
      <c r="N732" s="167" t="str">
        <f t="shared" si="76"/>
        <v>青岛</v>
      </c>
      <c r="O732" s="167" t="str">
        <f t="shared" si="77"/>
        <v/>
      </c>
      <c r="P732" s="167" t="str">
        <f>IF(ISERROR(OR(IFERROR(VLOOKUP(B732,受限情况!$G$3:$G$30,1,FALSE),0),IFERROR(VLOOKUP(L732,受限情况!$A$3:$A$28,1,FALSE),0),IFERROR(VLOOKUP(M732,受限情况!$A$3:$A$28,1,FALSE),0),IFERROR(VLOOKUP(N732,受限情况!$A$3:$A$28,1,FALSE),0),IFERROR(VLOOKUP(O732,受限情况!$A$3:$A$28,1,FALSE),0))),"受限","不限")</f>
        <v>不限</v>
      </c>
      <c r="Q732" s="122" t="str">
        <f>IFERROR(IF(AND(H732&gt;=VLOOKUP(B732,受限情况!$G$3:$I$28,2,FALSE),H732&lt;=VLOOKUP(B732,受限情况!$G$3:$I$28,3,FALSE))=TRUE,"错误","正确"),"正确")</f>
        <v>正确</v>
      </c>
      <c r="R732" s="124" t="str">
        <f>IF(OR(IFERROR(AND(H732&gt;=VLOOKUP(L732,受限情况!$A$3:$C$28,2,FALSE),H732&lt;=VLOOKUP(L732,受限情况!$A$3:$C$28,3,FALSE)),0),IFERROR(AND(H732&gt;=VLOOKUP(M732,受限情况!$A$3:$C$28,2,FALSE),H732&lt;=VLOOKUP(M732,受限情况!$A$3:$C$28,3,FALSE)),0),IFERROR(AND(H732&gt;=VLOOKUP(N732,受限情况!$A$3:$C$28,2,FALSE),H732&lt;=VLOOKUP(N732,受限情况!$A$3:$C$28,3,FALSE)),0),IFERROR(AND(H732&gt;=VLOOKUP(O732,受限情况!$A$3:$C$28,2,FALSE),H732&lt;=VLOOKUP(O732,受限情况!$A$3:$C$28,3,FALSE)),0))=TRUE,"错误","正确")</f>
        <v>正确</v>
      </c>
      <c r="S732" s="123" t="str">
        <f>IF((IF(ISERROR(VLOOKUP(J732,注销!I:I,1,FALSE)),0,1)+IF(ISERROR(VLOOKUP(J732,注销!J:J,1,FALSE)),0,1))&gt;0,"注销","没有")</f>
        <v>没有</v>
      </c>
      <c r="T732" s="123" t="str">
        <f>IF((IF(ISERROR(VLOOKUP(J732,注销!I:I,1,FALSE)),0,1)+IF(ISERROR(VLOOKUP(J732,注销!J:J,1,FALSE)),0,1))&gt;0,"注销","没有")</f>
        <v>没有</v>
      </c>
      <c r="U732" s="10" t="str">
        <f>IF(IF(ISERROR(VLOOKUP(J732,J$1:J731,1,FALSE)),0,1)+IF(ISERROR(VLOOKUP(J732,K$1:K731,1,FALSE)),0,1),"已有","没有")</f>
        <v>已有</v>
      </c>
      <c r="W732" s="9"/>
      <c r="X732" s="9"/>
      <c r="Y732" s="9"/>
    </row>
    <row r="733" spans="1:25" s="7" customFormat="1">
      <c r="A733" s="126">
        <v>730</v>
      </c>
      <c r="B733" s="126" t="s">
        <v>1327</v>
      </c>
      <c r="C733" s="56" t="s">
        <v>264</v>
      </c>
      <c r="D733" s="42" t="s">
        <v>265</v>
      </c>
      <c r="E733" s="126">
        <v>8</v>
      </c>
      <c r="F733" s="68">
        <v>42135</v>
      </c>
      <c r="G733" s="126" t="s">
        <v>268</v>
      </c>
      <c r="H733" s="68">
        <v>42135</v>
      </c>
      <c r="I733" s="126"/>
      <c r="J733" s="137" t="str">
        <f t="shared" si="72"/>
        <v>奥凯天津-太原-榆林</v>
      </c>
      <c r="K733" s="124" t="str">
        <f t="shared" si="73"/>
        <v>奥凯榆林-太原-天津</v>
      </c>
      <c r="L733" s="167" t="str">
        <f t="shared" si="74"/>
        <v>天津</v>
      </c>
      <c r="M733" s="167" t="str">
        <f t="shared" si="75"/>
        <v>太原</v>
      </c>
      <c r="N733" s="167" t="str">
        <f t="shared" si="76"/>
        <v>榆林</v>
      </c>
      <c r="O733" s="167" t="str">
        <f t="shared" si="77"/>
        <v/>
      </c>
      <c r="P733" s="167" t="str">
        <f>IF(ISERROR(OR(IFERROR(VLOOKUP(B733,受限情况!$G$3:$G$30,1,FALSE),0),IFERROR(VLOOKUP(L733,受限情况!$A$3:$A$28,1,FALSE),0),IFERROR(VLOOKUP(M733,受限情况!$A$3:$A$28,1,FALSE),0),IFERROR(VLOOKUP(N733,受限情况!$A$3:$A$28,1,FALSE),0),IFERROR(VLOOKUP(O733,受限情况!$A$3:$A$28,1,FALSE),0))),"受限","不限")</f>
        <v>不限</v>
      </c>
      <c r="Q733" s="122" t="str">
        <f>IFERROR(IF(AND(H733&gt;=VLOOKUP(B733,受限情况!$G$3:$I$28,2,FALSE),H733&lt;=VLOOKUP(B733,受限情况!$G$3:$I$28,3,FALSE))=TRUE,"错误","正确"),"正确")</f>
        <v>正确</v>
      </c>
      <c r="R733" s="124" t="str">
        <f>IF(OR(IFERROR(AND(H733&gt;=VLOOKUP(L733,受限情况!$A$3:$C$28,2,FALSE),H733&lt;=VLOOKUP(L733,受限情况!$A$3:$C$28,3,FALSE)),0),IFERROR(AND(H733&gt;=VLOOKUP(M733,受限情况!$A$3:$C$28,2,FALSE),H733&lt;=VLOOKUP(M733,受限情况!$A$3:$C$28,3,FALSE)),0),IFERROR(AND(H733&gt;=VLOOKUP(N733,受限情况!$A$3:$C$28,2,FALSE),H733&lt;=VLOOKUP(N733,受限情况!$A$3:$C$28,3,FALSE)),0),IFERROR(AND(H733&gt;=VLOOKUP(O733,受限情况!$A$3:$C$28,2,FALSE),H733&lt;=VLOOKUP(O733,受限情况!$A$3:$C$28,3,FALSE)),0))=TRUE,"错误","正确")</f>
        <v>正确</v>
      </c>
      <c r="S733" s="123" t="str">
        <f>IF((IF(ISERROR(VLOOKUP(J733,注销!I:I,1,FALSE)),0,1)+IF(ISERROR(VLOOKUP(J733,注销!J:J,1,FALSE)),0,1))&gt;0,"注销","没有")</f>
        <v>注销</v>
      </c>
      <c r="T733" s="123" t="str">
        <f>IF((IF(ISERROR(VLOOKUP(J733,注销!I:I,1,FALSE)),0,1)+IF(ISERROR(VLOOKUP(J733,注销!J:J,1,FALSE)),0,1))&gt;0,"注销","没有")</f>
        <v>注销</v>
      </c>
      <c r="U733" s="10" t="str">
        <f>IF(IF(ISERROR(VLOOKUP(J733,J$1:J732,1,FALSE)),0,1)+IF(ISERROR(VLOOKUP(J733,K$1:K732,1,FALSE)),0,1),"已有","没有")</f>
        <v>没有</v>
      </c>
      <c r="W733" s="9"/>
      <c r="X733" s="9"/>
      <c r="Y733" s="9"/>
    </row>
    <row r="734" spans="1:25" s="7" customFormat="1">
      <c r="A734" s="126">
        <v>731</v>
      </c>
      <c r="B734" s="126" t="s">
        <v>481</v>
      </c>
      <c r="C734" s="56" t="s">
        <v>271</v>
      </c>
      <c r="D734" s="42" t="s">
        <v>196</v>
      </c>
      <c r="E734" s="126">
        <v>14</v>
      </c>
      <c r="F734" s="68">
        <v>42186</v>
      </c>
      <c r="G734" s="126" t="s">
        <v>280</v>
      </c>
      <c r="H734" s="68">
        <v>42167</v>
      </c>
      <c r="I734" s="126"/>
      <c r="J734" s="137" t="str">
        <f t="shared" si="72"/>
        <v>国航天津-包头</v>
      </c>
      <c r="K734" s="124" t="str">
        <f t="shared" si="73"/>
        <v>国航包头-天津</v>
      </c>
      <c r="L734" s="167" t="str">
        <f t="shared" si="74"/>
        <v>天津</v>
      </c>
      <c r="M734" s="167" t="str">
        <f t="shared" si="75"/>
        <v>包头</v>
      </c>
      <c r="N734" s="167" t="str">
        <f t="shared" si="76"/>
        <v/>
      </c>
      <c r="O734" s="167" t="str">
        <f t="shared" si="77"/>
        <v/>
      </c>
      <c r="P734" s="167" t="str">
        <f>IF(ISERROR(OR(IFERROR(VLOOKUP(B734,受限情况!$G$3:$G$30,1,FALSE),0),IFERROR(VLOOKUP(L734,受限情况!$A$3:$A$28,1,FALSE),0),IFERROR(VLOOKUP(M734,受限情况!$A$3:$A$28,1,FALSE),0),IFERROR(VLOOKUP(N734,受限情况!$A$3:$A$28,1,FALSE),0),IFERROR(VLOOKUP(O734,受限情况!$A$3:$A$28,1,FALSE),0))),"受限","不限")</f>
        <v>不限</v>
      </c>
      <c r="Q734" s="122" t="str">
        <f>IFERROR(IF(AND(H734&gt;=VLOOKUP(B734,受限情况!$G$3:$I$28,2,FALSE),H734&lt;=VLOOKUP(B734,受限情况!$G$3:$I$28,3,FALSE))=TRUE,"错误","正确"),"正确")</f>
        <v>正确</v>
      </c>
      <c r="R734" s="124" t="str">
        <f>IF(OR(IFERROR(AND(H734&gt;=VLOOKUP(L734,受限情况!$A$3:$C$28,2,FALSE),H734&lt;=VLOOKUP(L734,受限情况!$A$3:$C$28,3,FALSE)),0),IFERROR(AND(H734&gt;=VLOOKUP(M734,受限情况!$A$3:$C$28,2,FALSE),H734&lt;=VLOOKUP(M734,受限情况!$A$3:$C$28,3,FALSE)),0),IFERROR(AND(H734&gt;=VLOOKUP(N734,受限情况!$A$3:$C$28,2,FALSE),H734&lt;=VLOOKUP(N734,受限情况!$A$3:$C$28,3,FALSE)),0),IFERROR(AND(H734&gt;=VLOOKUP(O734,受限情况!$A$3:$C$28,2,FALSE),H734&lt;=VLOOKUP(O734,受限情况!$A$3:$C$28,3,FALSE)),0))=TRUE,"错误","正确")</f>
        <v>正确</v>
      </c>
      <c r="S734" s="123" t="str">
        <f>IF((IF(ISERROR(VLOOKUP(J734,注销!I:I,1,FALSE)),0,1)+IF(ISERROR(VLOOKUP(J734,注销!J:J,1,FALSE)),0,1))&gt;0,"注销","没有")</f>
        <v>注销</v>
      </c>
      <c r="T734" s="123" t="str">
        <f>IF((IF(ISERROR(VLOOKUP(J734,注销!I:I,1,FALSE)),0,1)+IF(ISERROR(VLOOKUP(J734,注销!J:J,1,FALSE)),0,1))&gt;0,"注销","没有")</f>
        <v>注销</v>
      </c>
      <c r="U734" s="10" t="str">
        <f>IF(IF(ISERROR(VLOOKUP(J734,J$1:J733,1,FALSE)),0,1)+IF(ISERROR(VLOOKUP(J734,K$1:K733,1,FALSE)),0,1),"已有","没有")</f>
        <v>没有</v>
      </c>
      <c r="W734" s="9"/>
      <c r="X734" s="9"/>
      <c r="Y734" s="9"/>
    </row>
    <row r="735" spans="1:25" s="7" customFormat="1">
      <c r="A735" s="126">
        <v>732</v>
      </c>
      <c r="B735" s="126" t="s">
        <v>481</v>
      </c>
      <c r="C735" s="56" t="s">
        <v>524</v>
      </c>
      <c r="D735" s="42" t="s">
        <v>196</v>
      </c>
      <c r="E735" s="126">
        <v>14</v>
      </c>
      <c r="F735" s="68">
        <v>42186</v>
      </c>
      <c r="G735" s="126" t="s">
        <v>1170</v>
      </c>
      <c r="H735" s="68">
        <v>42167</v>
      </c>
      <c r="I735" s="126"/>
      <c r="J735" s="137" t="str">
        <f t="shared" si="72"/>
        <v>国航天津-呼和浩特</v>
      </c>
      <c r="K735" s="124" t="str">
        <f t="shared" si="73"/>
        <v>国航呼和浩特-天津</v>
      </c>
      <c r="L735" s="167" t="str">
        <f t="shared" si="74"/>
        <v>天津</v>
      </c>
      <c r="M735" s="167" t="str">
        <f t="shared" si="75"/>
        <v>呼和浩特</v>
      </c>
      <c r="N735" s="167" t="str">
        <f t="shared" si="76"/>
        <v/>
      </c>
      <c r="O735" s="167" t="str">
        <f t="shared" si="77"/>
        <v/>
      </c>
      <c r="P735" s="167" t="str">
        <f>IF(ISERROR(OR(IFERROR(VLOOKUP(B735,受限情况!$G$3:$G$30,1,FALSE),0),IFERROR(VLOOKUP(L735,受限情况!$A$3:$A$28,1,FALSE),0),IFERROR(VLOOKUP(M735,受限情况!$A$3:$A$28,1,FALSE),0),IFERROR(VLOOKUP(N735,受限情况!$A$3:$A$28,1,FALSE),0),IFERROR(VLOOKUP(O735,受限情况!$A$3:$A$28,1,FALSE),0))),"受限","不限")</f>
        <v>不限</v>
      </c>
      <c r="Q735" s="122" t="str">
        <f>IFERROR(IF(AND(H735&gt;=VLOOKUP(B735,受限情况!$G$3:$I$28,2,FALSE),H735&lt;=VLOOKUP(B735,受限情况!$G$3:$I$28,3,FALSE))=TRUE,"错误","正确"),"正确")</f>
        <v>正确</v>
      </c>
      <c r="R735" s="124" t="str">
        <f>IF(OR(IFERROR(AND(H735&gt;=VLOOKUP(L735,受限情况!$A$3:$C$28,2,FALSE),H735&lt;=VLOOKUP(L735,受限情况!$A$3:$C$28,3,FALSE)),0),IFERROR(AND(H735&gt;=VLOOKUP(M735,受限情况!$A$3:$C$28,2,FALSE),H735&lt;=VLOOKUP(M735,受限情况!$A$3:$C$28,3,FALSE)),0),IFERROR(AND(H735&gt;=VLOOKUP(N735,受限情况!$A$3:$C$28,2,FALSE),H735&lt;=VLOOKUP(N735,受限情况!$A$3:$C$28,3,FALSE)),0),IFERROR(AND(H735&gt;=VLOOKUP(O735,受限情况!$A$3:$C$28,2,FALSE),H735&lt;=VLOOKUP(O735,受限情况!$A$3:$C$28,3,FALSE)),0))=TRUE,"错误","正确")</f>
        <v>正确</v>
      </c>
      <c r="S735" s="123" t="str">
        <f>IF((IF(ISERROR(VLOOKUP(J735,注销!I:I,1,FALSE)),0,1)+IF(ISERROR(VLOOKUP(J735,注销!J:J,1,FALSE)),0,1))&gt;0,"注销","没有")</f>
        <v>没有</v>
      </c>
      <c r="T735" s="123" t="str">
        <f>IF((IF(ISERROR(VLOOKUP(J735,注销!I:I,1,FALSE)),0,1)+IF(ISERROR(VLOOKUP(J735,注销!J:J,1,FALSE)),0,1))&gt;0,"注销","没有")</f>
        <v>没有</v>
      </c>
      <c r="U735" s="10" t="str">
        <f>IF(IF(ISERROR(VLOOKUP(J735,J$1:J734,1,FALSE)),0,1)+IF(ISERROR(VLOOKUP(J735,K$1:K734,1,FALSE)),0,1),"已有","没有")</f>
        <v>已有</v>
      </c>
      <c r="W735" s="9"/>
      <c r="X735" s="9"/>
      <c r="Y735" s="9"/>
    </row>
    <row r="736" spans="1:25" s="7" customFormat="1">
      <c r="A736" s="126">
        <v>733</v>
      </c>
      <c r="B736" s="126" t="s">
        <v>1327</v>
      </c>
      <c r="C736" s="56" t="s">
        <v>272</v>
      </c>
      <c r="D736" s="42" t="s">
        <v>265</v>
      </c>
      <c r="E736" s="126">
        <v>6</v>
      </c>
      <c r="F736" s="68">
        <v>42165</v>
      </c>
      <c r="G736" s="126" t="s">
        <v>281</v>
      </c>
      <c r="H736" s="68">
        <v>42167</v>
      </c>
      <c r="I736" s="126"/>
      <c r="J736" s="137" t="str">
        <f t="shared" si="72"/>
        <v>奥凯天津-石家庄-榆林</v>
      </c>
      <c r="K736" s="124" t="str">
        <f t="shared" si="73"/>
        <v>奥凯榆林-石家庄-天津</v>
      </c>
      <c r="L736" s="167" t="str">
        <f t="shared" si="74"/>
        <v>天津</v>
      </c>
      <c r="M736" s="167" t="str">
        <f t="shared" si="75"/>
        <v>石家庄</v>
      </c>
      <c r="N736" s="167" t="str">
        <f t="shared" si="76"/>
        <v>榆林</v>
      </c>
      <c r="O736" s="167" t="str">
        <f t="shared" si="77"/>
        <v/>
      </c>
      <c r="P736" s="167" t="str">
        <f>IF(ISERROR(OR(IFERROR(VLOOKUP(B736,受限情况!$G$3:$G$30,1,FALSE),0),IFERROR(VLOOKUP(L736,受限情况!$A$3:$A$28,1,FALSE),0),IFERROR(VLOOKUP(M736,受限情况!$A$3:$A$28,1,FALSE),0),IFERROR(VLOOKUP(N736,受限情况!$A$3:$A$28,1,FALSE),0),IFERROR(VLOOKUP(O736,受限情况!$A$3:$A$28,1,FALSE),0))),"受限","不限")</f>
        <v>不限</v>
      </c>
      <c r="Q736" s="122" t="str">
        <f>IFERROR(IF(AND(H736&gt;=VLOOKUP(B736,受限情况!$G$3:$I$28,2,FALSE),H736&lt;=VLOOKUP(B736,受限情况!$G$3:$I$28,3,FALSE))=TRUE,"错误","正确"),"正确")</f>
        <v>正确</v>
      </c>
      <c r="R736" s="124" t="str">
        <f>IF(OR(IFERROR(AND(H736&gt;=VLOOKUP(L736,受限情况!$A$3:$C$28,2,FALSE),H736&lt;=VLOOKUP(L736,受限情况!$A$3:$C$28,3,FALSE)),0),IFERROR(AND(H736&gt;=VLOOKUP(M736,受限情况!$A$3:$C$28,2,FALSE),H736&lt;=VLOOKUP(M736,受限情况!$A$3:$C$28,3,FALSE)),0),IFERROR(AND(H736&gt;=VLOOKUP(N736,受限情况!$A$3:$C$28,2,FALSE),H736&lt;=VLOOKUP(N736,受限情况!$A$3:$C$28,3,FALSE)),0),IFERROR(AND(H736&gt;=VLOOKUP(O736,受限情况!$A$3:$C$28,2,FALSE),H736&lt;=VLOOKUP(O736,受限情况!$A$3:$C$28,3,FALSE)),0))=TRUE,"错误","正确")</f>
        <v>正确</v>
      </c>
      <c r="S736" s="123" t="str">
        <f>IF((IF(ISERROR(VLOOKUP(J736,注销!I:I,1,FALSE)),0,1)+IF(ISERROR(VLOOKUP(J736,注销!J:J,1,FALSE)),0,1))&gt;0,"注销","没有")</f>
        <v>注销</v>
      </c>
      <c r="T736" s="123" t="str">
        <f>IF((IF(ISERROR(VLOOKUP(J736,注销!I:I,1,FALSE)),0,1)+IF(ISERROR(VLOOKUP(J736,注销!J:J,1,FALSE)),0,1))&gt;0,"注销","没有")</f>
        <v>注销</v>
      </c>
      <c r="U736" s="10" t="str">
        <f>IF(IF(ISERROR(VLOOKUP(J736,J$1:J735,1,FALSE)),0,1)+IF(ISERROR(VLOOKUP(J736,K$1:K735,1,FALSE)),0,1),"已有","没有")</f>
        <v>没有</v>
      </c>
      <c r="W736" s="9"/>
      <c r="X736" s="9"/>
      <c r="Y736" s="9"/>
    </row>
    <row r="737" spans="1:25" s="7" customFormat="1">
      <c r="A737" s="126">
        <v>734</v>
      </c>
      <c r="B737" s="126" t="s">
        <v>486</v>
      </c>
      <c r="C737" s="56" t="s">
        <v>273</v>
      </c>
      <c r="D737" s="42" t="s">
        <v>200</v>
      </c>
      <c r="E737" s="126">
        <v>14</v>
      </c>
      <c r="F737" s="68">
        <v>42170</v>
      </c>
      <c r="G737" s="126" t="s">
        <v>282</v>
      </c>
      <c r="H737" s="68">
        <v>42167</v>
      </c>
      <c r="I737" s="126"/>
      <c r="J737" s="137" t="str">
        <f t="shared" si="72"/>
        <v>中联航北京南苑-巴彦淖尔</v>
      </c>
      <c r="K737" s="124" t="str">
        <f t="shared" si="73"/>
        <v>中联航巴彦淖尔-北京南苑</v>
      </c>
      <c r="L737" s="167" t="str">
        <f t="shared" si="74"/>
        <v>北京南苑</v>
      </c>
      <c r="M737" s="167" t="str">
        <f t="shared" si="75"/>
        <v>巴彦淖尔</v>
      </c>
      <c r="N737" s="167" t="str">
        <f t="shared" si="76"/>
        <v/>
      </c>
      <c r="O737" s="167" t="str">
        <f t="shared" si="77"/>
        <v/>
      </c>
      <c r="P737" s="167" t="str">
        <f>IF(ISERROR(OR(IFERROR(VLOOKUP(B737,受限情况!$G$3:$G$30,1,FALSE),0),IFERROR(VLOOKUP(L737,受限情况!$A$3:$A$28,1,FALSE),0),IFERROR(VLOOKUP(M737,受限情况!$A$3:$A$28,1,FALSE),0),IFERROR(VLOOKUP(N737,受限情况!$A$3:$A$28,1,FALSE),0),IFERROR(VLOOKUP(O737,受限情况!$A$3:$A$28,1,FALSE),0))),"受限","不限")</f>
        <v>不限</v>
      </c>
      <c r="Q737" s="122" t="str">
        <f>IFERROR(IF(AND(H737&gt;=VLOOKUP(B737,受限情况!$G$3:$I$28,2,FALSE),H737&lt;=VLOOKUP(B737,受限情况!$G$3:$I$28,3,FALSE))=TRUE,"错误","正确"),"正确")</f>
        <v>正确</v>
      </c>
      <c r="R737" s="124" t="str">
        <f>IF(OR(IFERROR(AND(H737&gt;=VLOOKUP(L737,受限情况!$A$3:$C$28,2,FALSE),H737&lt;=VLOOKUP(L737,受限情况!$A$3:$C$28,3,FALSE)),0),IFERROR(AND(H737&gt;=VLOOKUP(M737,受限情况!$A$3:$C$28,2,FALSE),H737&lt;=VLOOKUP(M737,受限情况!$A$3:$C$28,3,FALSE)),0),IFERROR(AND(H737&gt;=VLOOKUP(N737,受限情况!$A$3:$C$28,2,FALSE),H737&lt;=VLOOKUP(N737,受限情况!$A$3:$C$28,3,FALSE)),0),IFERROR(AND(H737&gt;=VLOOKUP(O737,受限情况!$A$3:$C$28,2,FALSE),H737&lt;=VLOOKUP(O737,受限情况!$A$3:$C$28,3,FALSE)),0))=TRUE,"错误","正确")</f>
        <v>正确</v>
      </c>
      <c r="S737" s="123" t="str">
        <f>IF((IF(ISERROR(VLOOKUP(J737,注销!I:I,1,FALSE)),0,1)+IF(ISERROR(VLOOKUP(J737,注销!J:J,1,FALSE)),0,1))&gt;0,"注销","没有")</f>
        <v>没有</v>
      </c>
      <c r="T737" s="123" t="str">
        <f>IF((IF(ISERROR(VLOOKUP(J737,注销!I:I,1,FALSE)),0,1)+IF(ISERROR(VLOOKUP(J737,注销!J:J,1,FALSE)),0,1))&gt;0,"注销","没有")</f>
        <v>没有</v>
      </c>
      <c r="U737" s="10" t="str">
        <f>IF(IF(ISERROR(VLOOKUP(J737,J$1:J736,1,FALSE)),0,1)+IF(ISERROR(VLOOKUP(J737,K$1:K736,1,FALSE)),0,1),"已有","没有")</f>
        <v>没有</v>
      </c>
      <c r="W737" s="9"/>
      <c r="X737" s="9"/>
      <c r="Y737" s="9"/>
    </row>
    <row r="738" spans="1:25" s="7" customFormat="1">
      <c r="A738" s="126">
        <v>735</v>
      </c>
      <c r="B738" s="126" t="s">
        <v>486</v>
      </c>
      <c r="C738" s="56" t="s">
        <v>573</v>
      </c>
      <c r="D738" s="42" t="s">
        <v>200</v>
      </c>
      <c r="E738" s="126">
        <v>14</v>
      </c>
      <c r="F738" s="68">
        <v>42170</v>
      </c>
      <c r="G738" s="126" t="s">
        <v>1171</v>
      </c>
      <c r="H738" s="68">
        <v>42167</v>
      </c>
      <c r="I738" s="126"/>
      <c r="J738" s="137" t="str">
        <f t="shared" si="72"/>
        <v>中联航石家庄-杭州</v>
      </c>
      <c r="K738" s="124" t="str">
        <f t="shared" si="73"/>
        <v>中联航杭州-石家庄</v>
      </c>
      <c r="L738" s="167" t="str">
        <f t="shared" si="74"/>
        <v>石家庄</v>
      </c>
      <c r="M738" s="167" t="str">
        <f t="shared" si="75"/>
        <v>杭州</v>
      </c>
      <c r="N738" s="167" t="str">
        <f t="shared" si="76"/>
        <v/>
      </c>
      <c r="O738" s="167" t="str">
        <f t="shared" si="77"/>
        <v/>
      </c>
      <c r="P738" s="167" t="str">
        <f>IF(ISERROR(OR(IFERROR(VLOOKUP(B738,受限情况!$G$3:$G$30,1,FALSE),0),IFERROR(VLOOKUP(L738,受限情况!$A$3:$A$28,1,FALSE),0),IFERROR(VLOOKUP(M738,受限情况!$A$3:$A$28,1,FALSE),0),IFERROR(VLOOKUP(N738,受限情况!$A$3:$A$28,1,FALSE),0),IFERROR(VLOOKUP(O738,受限情况!$A$3:$A$28,1,FALSE),0))),"受限","不限")</f>
        <v>不限</v>
      </c>
      <c r="Q738" s="122" t="str">
        <f>IFERROR(IF(AND(H738&gt;=VLOOKUP(B738,受限情况!$G$3:$I$28,2,FALSE),H738&lt;=VLOOKUP(B738,受限情况!$G$3:$I$28,3,FALSE))=TRUE,"错误","正确"),"正确")</f>
        <v>正确</v>
      </c>
      <c r="R738" s="124" t="str">
        <f>IF(OR(IFERROR(AND(H738&gt;=VLOOKUP(L738,受限情况!$A$3:$C$28,2,FALSE),H738&lt;=VLOOKUP(L738,受限情况!$A$3:$C$28,3,FALSE)),0),IFERROR(AND(H738&gt;=VLOOKUP(M738,受限情况!$A$3:$C$28,2,FALSE),H738&lt;=VLOOKUP(M738,受限情况!$A$3:$C$28,3,FALSE)),0),IFERROR(AND(H738&gt;=VLOOKUP(N738,受限情况!$A$3:$C$28,2,FALSE),H738&lt;=VLOOKUP(N738,受限情况!$A$3:$C$28,3,FALSE)),0),IFERROR(AND(H738&gt;=VLOOKUP(O738,受限情况!$A$3:$C$28,2,FALSE),H738&lt;=VLOOKUP(O738,受限情况!$A$3:$C$28,3,FALSE)),0))=TRUE,"错误","正确")</f>
        <v>正确</v>
      </c>
      <c r="S738" s="123" t="str">
        <f>IF((IF(ISERROR(VLOOKUP(J738,注销!I:I,1,FALSE)),0,1)+IF(ISERROR(VLOOKUP(J738,注销!J:J,1,FALSE)),0,1))&gt;0,"注销","没有")</f>
        <v>没有</v>
      </c>
      <c r="T738" s="123" t="str">
        <f>IF((IF(ISERROR(VLOOKUP(J738,注销!I:I,1,FALSE)),0,1)+IF(ISERROR(VLOOKUP(J738,注销!J:J,1,FALSE)),0,1))&gt;0,"注销","没有")</f>
        <v>没有</v>
      </c>
      <c r="U738" s="10" t="str">
        <f>IF(IF(ISERROR(VLOOKUP(J738,J$1:J737,1,FALSE)),0,1)+IF(ISERROR(VLOOKUP(J738,K$1:K737,1,FALSE)),0,1),"已有","没有")</f>
        <v>没有</v>
      </c>
      <c r="W738" s="9"/>
      <c r="X738" s="9"/>
      <c r="Y738" s="9"/>
    </row>
    <row r="739" spans="1:25" s="7" customFormat="1">
      <c r="A739" s="126">
        <v>736</v>
      </c>
      <c r="B739" s="126" t="s">
        <v>274</v>
      </c>
      <c r="C739" s="56" t="s">
        <v>275</v>
      </c>
      <c r="D739" s="42" t="s">
        <v>196</v>
      </c>
      <c r="E739" s="126">
        <v>14</v>
      </c>
      <c r="F739" s="68">
        <v>42180</v>
      </c>
      <c r="G739" s="126" t="s">
        <v>283</v>
      </c>
      <c r="H739" s="68">
        <v>42167</v>
      </c>
      <c r="I739" s="126"/>
      <c r="J739" s="137" t="str">
        <f t="shared" si="72"/>
        <v>九元满洲里-重庆</v>
      </c>
      <c r="K739" s="124" t="str">
        <f t="shared" si="73"/>
        <v>九元重庆-满洲里</v>
      </c>
      <c r="L739" s="167" t="str">
        <f t="shared" si="74"/>
        <v>满洲里</v>
      </c>
      <c r="M739" s="167" t="str">
        <f t="shared" si="75"/>
        <v>重庆</v>
      </c>
      <c r="N739" s="167" t="str">
        <f t="shared" si="76"/>
        <v/>
      </c>
      <c r="O739" s="167" t="str">
        <f t="shared" si="77"/>
        <v/>
      </c>
      <c r="P739" s="167" t="str">
        <f>IF(ISERROR(OR(IFERROR(VLOOKUP(B739,受限情况!$G$3:$G$30,1,FALSE),0),IFERROR(VLOOKUP(L739,受限情况!$A$3:$A$28,1,FALSE),0),IFERROR(VLOOKUP(M739,受限情况!$A$3:$A$28,1,FALSE),0),IFERROR(VLOOKUP(N739,受限情况!$A$3:$A$28,1,FALSE),0),IFERROR(VLOOKUP(O739,受限情况!$A$3:$A$28,1,FALSE),0))),"受限","不限")</f>
        <v>不限</v>
      </c>
      <c r="Q739" s="122" t="str">
        <f>IFERROR(IF(AND(H739&gt;=VLOOKUP(B739,受限情况!$G$3:$I$28,2,FALSE),H739&lt;=VLOOKUP(B739,受限情况!$G$3:$I$28,3,FALSE))=TRUE,"错误","正确"),"正确")</f>
        <v>正确</v>
      </c>
      <c r="R739" s="124" t="str">
        <f>IF(OR(IFERROR(AND(H739&gt;=VLOOKUP(L739,受限情况!$A$3:$C$28,2,FALSE),H739&lt;=VLOOKUP(L739,受限情况!$A$3:$C$28,3,FALSE)),0),IFERROR(AND(H739&gt;=VLOOKUP(M739,受限情况!$A$3:$C$28,2,FALSE),H739&lt;=VLOOKUP(M739,受限情况!$A$3:$C$28,3,FALSE)),0),IFERROR(AND(H739&gt;=VLOOKUP(N739,受限情况!$A$3:$C$28,2,FALSE),H739&lt;=VLOOKUP(N739,受限情况!$A$3:$C$28,3,FALSE)),0),IFERROR(AND(H739&gt;=VLOOKUP(O739,受限情况!$A$3:$C$28,2,FALSE),H739&lt;=VLOOKUP(O739,受限情况!$A$3:$C$28,3,FALSE)),0))=TRUE,"错误","正确")</f>
        <v>正确</v>
      </c>
      <c r="S739" s="123" t="str">
        <f>IF((IF(ISERROR(VLOOKUP(J739,注销!I:I,1,FALSE)),0,1)+IF(ISERROR(VLOOKUP(J739,注销!J:J,1,FALSE)),0,1))&gt;0,"注销","没有")</f>
        <v>没有</v>
      </c>
      <c r="T739" s="123" t="str">
        <f>IF((IF(ISERROR(VLOOKUP(J739,注销!I:I,1,FALSE)),0,1)+IF(ISERROR(VLOOKUP(J739,注销!J:J,1,FALSE)),0,1))&gt;0,"注销","没有")</f>
        <v>没有</v>
      </c>
      <c r="U739" s="10" t="str">
        <f>IF(IF(ISERROR(VLOOKUP(J739,J$1:J738,1,FALSE)),0,1)+IF(ISERROR(VLOOKUP(J739,K$1:K738,1,FALSE)),0,1),"已有","没有")</f>
        <v>没有</v>
      </c>
      <c r="W739" s="9"/>
      <c r="X739" s="9"/>
      <c r="Y739" s="9"/>
    </row>
    <row r="740" spans="1:25" s="7" customFormat="1">
      <c r="A740" s="126">
        <v>737</v>
      </c>
      <c r="B740" s="126" t="s">
        <v>274</v>
      </c>
      <c r="C740" s="56" t="s">
        <v>276</v>
      </c>
      <c r="D740" s="42" t="s">
        <v>196</v>
      </c>
      <c r="E740" s="126">
        <v>14</v>
      </c>
      <c r="F740" s="68">
        <v>42180</v>
      </c>
      <c r="G740" s="126" t="s">
        <v>1172</v>
      </c>
      <c r="H740" s="68">
        <v>42167</v>
      </c>
      <c r="I740" s="126"/>
      <c r="J740" s="137" t="str">
        <f t="shared" si="72"/>
        <v>九元满洲里-南京</v>
      </c>
      <c r="K740" s="124" t="str">
        <f t="shared" si="73"/>
        <v>九元南京-满洲里</v>
      </c>
      <c r="L740" s="167" t="str">
        <f t="shared" si="74"/>
        <v>满洲里</v>
      </c>
      <c r="M740" s="167" t="str">
        <f t="shared" si="75"/>
        <v>南京</v>
      </c>
      <c r="N740" s="167" t="str">
        <f t="shared" si="76"/>
        <v/>
      </c>
      <c r="O740" s="167" t="str">
        <f t="shared" si="77"/>
        <v/>
      </c>
      <c r="P740" s="167" t="str">
        <f>IF(ISERROR(OR(IFERROR(VLOOKUP(B740,受限情况!$G$3:$G$30,1,FALSE),0),IFERROR(VLOOKUP(L740,受限情况!$A$3:$A$28,1,FALSE),0),IFERROR(VLOOKUP(M740,受限情况!$A$3:$A$28,1,FALSE),0),IFERROR(VLOOKUP(N740,受限情况!$A$3:$A$28,1,FALSE),0),IFERROR(VLOOKUP(O740,受限情况!$A$3:$A$28,1,FALSE),0))),"受限","不限")</f>
        <v>不限</v>
      </c>
      <c r="Q740" s="122" t="str">
        <f>IFERROR(IF(AND(H740&gt;=VLOOKUP(B740,受限情况!$G$3:$I$28,2,FALSE),H740&lt;=VLOOKUP(B740,受限情况!$G$3:$I$28,3,FALSE))=TRUE,"错误","正确"),"正确")</f>
        <v>正确</v>
      </c>
      <c r="R740" s="124" t="str">
        <f>IF(OR(IFERROR(AND(H740&gt;=VLOOKUP(L740,受限情况!$A$3:$C$28,2,FALSE),H740&lt;=VLOOKUP(L740,受限情况!$A$3:$C$28,3,FALSE)),0),IFERROR(AND(H740&gt;=VLOOKUP(M740,受限情况!$A$3:$C$28,2,FALSE),H740&lt;=VLOOKUP(M740,受限情况!$A$3:$C$28,3,FALSE)),0),IFERROR(AND(H740&gt;=VLOOKUP(N740,受限情况!$A$3:$C$28,2,FALSE),H740&lt;=VLOOKUP(N740,受限情况!$A$3:$C$28,3,FALSE)),0),IFERROR(AND(H740&gt;=VLOOKUP(O740,受限情况!$A$3:$C$28,2,FALSE),H740&lt;=VLOOKUP(O740,受限情况!$A$3:$C$28,3,FALSE)),0))=TRUE,"错误","正确")</f>
        <v>正确</v>
      </c>
      <c r="S740" s="123" t="str">
        <f>IF((IF(ISERROR(VLOOKUP(J740,注销!I:I,1,FALSE)),0,1)+IF(ISERROR(VLOOKUP(J740,注销!J:J,1,FALSE)),0,1))&gt;0,"注销","没有")</f>
        <v>没有</v>
      </c>
      <c r="T740" s="123" t="str">
        <f>IF((IF(ISERROR(VLOOKUP(J740,注销!I:I,1,FALSE)),0,1)+IF(ISERROR(VLOOKUP(J740,注销!J:J,1,FALSE)),0,1))&gt;0,"注销","没有")</f>
        <v>没有</v>
      </c>
      <c r="U740" s="10" t="str">
        <f>IF(IF(ISERROR(VLOOKUP(J740,J$1:J739,1,FALSE)),0,1)+IF(ISERROR(VLOOKUP(J740,K$1:K739,1,FALSE)),0,1),"已有","没有")</f>
        <v>没有</v>
      </c>
      <c r="W740" s="9"/>
      <c r="X740" s="9"/>
      <c r="Y740" s="9"/>
    </row>
    <row r="741" spans="1:25" s="7" customFormat="1">
      <c r="A741" s="126">
        <v>738</v>
      </c>
      <c r="B741" s="126" t="s">
        <v>274</v>
      </c>
      <c r="C741" s="56" t="s">
        <v>523</v>
      </c>
      <c r="D741" s="42" t="s">
        <v>196</v>
      </c>
      <c r="E741" s="126">
        <v>14</v>
      </c>
      <c r="F741" s="68">
        <v>42180</v>
      </c>
      <c r="G741" s="126" t="s">
        <v>1172</v>
      </c>
      <c r="H741" s="68">
        <v>42167</v>
      </c>
      <c r="I741" s="126"/>
      <c r="J741" s="137" t="str">
        <f t="shared" si="72"/>
        <v>九元满洲里-哈尔滨</v>
      </c>
      <c r="K741" s="124" t="str">
        <f t="shared" si="73"/>
        <v>九元哈尔滨-满洲里</v>
      </c>
      <c r="L741" s="167" t="str">
        <f t="shared" si="74"/>
        <v>满洲里</v>
      </c>
      <c r="M741" s="167" t="str">
        <f t="shared" si="75"/>
        <v>哈尔滨</v>
      </c>
      <c r="N741" s="167" t="str">
        <f t="shared" si="76"/>
        <v/>
      </c>
      <c r="O741" s="167" t="str">
        <f t="shared" si="77"/>
        <v/>
      </c>
      <c r="P741" s="167" t="str">
        <f>IF(ISERROR(OR(IFERROR(VLOOKUP(B741,受限情况!$G$3:$G$30,1,FALSE),0),IFERROR(VLOOKUP(L741,受限情况!$A$3:$A$28,1,FALSE),0),IFERROR(VLOOKUP(M741,受限情况!$A$3:$A$28,1,FALSE),0),IFERROR(VLOOKUP(N741,受限情况!$A$3:$A$28,1,FALSE),0),IFERROR(VLOOKUP(O741,受限情况!$A$3:$A$28,1,FALSE),0))),"受限","不限")</f>
        <v>不限</v>
      </c>
      <c r="Q741" s="122" t="str">
        <f>IFERROR(IF(AND(H741&gt;=VLOOKUP(B741,受限情况!$G$3:$I$28,2,FALSE),H741&lt;=VLOOKUP(B741,受限情况!$G$3:$I$28,3,FALSE))=TRUE,"错误","正确"),"正确")</f>
        <v>正确</v>
      </c>
      <c r="R741" s="124" t="str">
        <f>IF(OR(IFERROR(AND(H741&gt;=VLOOKUP(L741,受限情况!$A$3:$C$28,2,FALSE),H741&lt;=VLOOKUP(L741,受限情况!$A$3:$C$28,3,FALSE)),0),IFERROR(AND(H741&gt;=VLOOKUP(M741,受限情况!$A$3:$C$28,2,FALSE),H741&lt;=VLOOKUP(M741,受限情况!$A$3:$C$28,3,FALSE)),0),IFERROR(AND(H741&gt;=VLOOKUP(N741,受限情况!$A$3:$C$28,2,FALSE),H741&lt;=VLOOKUP(N741,受限情况!$A$3:$C$28,3,FALSE)),0),IFERROR(AND(H741&gt;=VLOOKUP(O741,受限情况!$A$3:$C$28,2,FALSE),H741&lt;=VLOOKUP(O741,受限情况!$A$3:$C$28,3,FALSE)),0))=TRUE,"错误","正确")</f>
        <v>正确</v>
      </c>
      <c r="S741" s="123" t="str">
        <f>IF((IF(ISERROR(VLOOKUP(J741,注销!I:I,1,FALSE)),0,1)+IF(ISERROR(VLOOKUP(J741,注销!J:J,1,FALSE)),0,1))&gt;0,"注销","没有")</f>
        <v>没有</v>
      </c>
      <c r="T741" s="123" t="str">
        <f>IF((IF(ISERROR(VLOOKUP(J741,注销!I:I,1,FALSE)),0,1)+IF(ISERROR(VLOOKUP(J741,注销!J:J,1,FALSE)),0,1))&gt;0,"注销","没有")</f>
        <v>没有</v>
      </c>
      <c r="U741" s="10" t="str">
        <f>IF(IF(ISERROR(VLOOKUP(J741,J$1:J740,1,FALSE)),0,1)+IF(ISERROR(VLOOKUP(J741,K$1:K740,1,FALSE)),0,1),"已有","没有")</f>
        <v>没有</v>
      </c>
      <c r="W741" s="9"/>
      <c r="X741" s="9"/>
      <c r="Y741" s="9"/>
    </row>
    <row r="742" spans="1:25" s="7" customFormat="1">
      <c r="A742" s="126">
        <v>739</v>
      </c>
      <c r="B742" s="126" t="s">
        <v>274</v>
      </c>
      <c r="C742" s="56" t="s">
        <v>277</v>
      </c>
      <c r="D742" s="42" t="s">
        <v>196</v>
      </c>
      <c r="E742" s="126">
        <v>14</v>
      </c>
      <c r="F742" s="68">
        <v>42180</v>
      </c>
      <c r="G742" s="126" t="s">
        <v>1172</v>
      </c>
      <c r="H742" s="68">
        <v>42167</v>
      </c>
      <c r="I742" s="126"/>
      <c r="J742" s="137" t="str">
        <f t="shared" si="72"/>
        <v>九元海拉尔-南京</v>
      </c>
      <c r="K742" s="124" t="str">
        <f t="shared" si="73"/>
        <v>九元南京-海拉尔</v>
      </c>
      <c r="L742" s="167" t="str">
        <f t="shared" si="74"/>
        <v>海拉尔</v>
      </c>
      <c r="M742" s="167" t="str">
        <f t="shared" si="75"/>
        <v>南京</v>
      </c>
      <c r="N742" s="167" t="str">
        <f t="shared" si="76"/>
        <v/>
      </c>
      <c r="O742" s="167" t="str">
        <f t="shared" si="77"/>
        <v/>
      </c>
      <c r="P742" s="167" t="str">
        <f>IF(ISERROR(OR(IFERROR(VLOOKUP(B742,受限情况!$G$3:$G$30,1,FALSE),0),IFERROR(VLOOKUP(L742,受限情况!$A$3:$A$28,1,FALSE),0),IFERROR(VLOOKUP(M742,受限情况!$A$3:$A$28,1,FALSE),0),IFERROR(VLOOKUP(N742,受限情况!$A$3:$A$28,1,FALSE),0),IFERROR(VLOOKUP(O742,受限情况!$A$3:$A$28,1,FALSE),0))),"受限","不限")</f>
        <v>不限</v>
      </c>
      <c r="Q742" s="122" t="str">
        <f>IFERROR(IF(AND(H742&gt;=VLOOKUP(B742,受限情况!$G$3:$I$28,2,FALSE),H742&lt;=VLOOKUP(B742,受限情况!$G$3:$I$28,3,FALSE))=TRUE,"错误","正确"),"正确")</f>
        <v>正确</v>
      </c>
      <c r="R742" s="124" t="str">
        <f>IF(OR(IFERROR(AND(H742&gt;=VLOOKUP(L742,受限情况!$A$3:$C$28,2,FALSE),H742&lt;=VLOOKUP(L742,受限情况!$A$3:$C$28,3,FALSE)),0),IFERROR(AND(H742&gt;=VLOOKUP(M742,受限情况!$A$3:$C$28,2,FALSE),H742&lt;=VLOOKUP(M742,受限情况!$A$3:$C$28,3,FALSE)),0),IFERROR(AND(H742&gt;=VLOOKUP(N742,受限情况!$A$3:$C$28,2,FALSE),H742&lt;=VLOOKUP(N742,受限情况!$A$3:$C$28,3,FALSE)),0),IFERROR(AND(H742&gt;=VLOOKUP(O742,受限情况!$A$3:$C$28,2,FALSE),H742&lt;=VLOOKUP(O742,受限情况!$A$3:$C$28,3,FALSE)),0))=TRUE,"错误","正确")</f>
        <v>正确</v>
      </c>
      <c r="S742" s="123" t="str">
        <f>IF((IF(ISERROR(VLOOKUP(J742,注销!I:I,1,FALSE)),0,1)+IF(ISERROR(VLOOKUP(J742,注销!J:J,1,FALSE)),0,1))&gt;0,"注销","没有")</f>
        <v>没有</v>
      </c>
      <c r="T742" s="123" t="str">
        <f>IF((IF(ISERROR(VLOOKUP(J742,注销!I:I,1,FALSE)),0,1)+IF(ISERROR(VLOOKUP(J742,注销!J:J,1,FALSE)),0,1))&gt;0,"注销","没有")</f>
        <v>没有</v>
      </c>
      <c r="U742" s="10" t="str">
        <f>IF(IF(ISERROR(VLOOKUP(J742,J$1:J741,1,FALSE)),0,1)+IF(ISERROR(VLOOKUP(J742,K$1:K741,1,FALSE)),0,1),"已有","没有")</f>
        <v>没有</v>
      </c>
      <c r="W742" s="9"/>
      <c r="X742" s="9"/>
      <c r="Y742" s="9"/>
    </row>
    <row r="743" spans="1:25" s="7" customFormat="1">
      <c r="A743" s="126">
        <v>740</v>
      </c>
      <c r="B743" s="126" t="s">
        <v>274</v>
      </c>
      <c r="C743" s="56" t="s">
        <v>278</v>
      </c>
      <c r="D743" s="42" t="s">
        <v>196</v>
      </c>
      <c r="E743" s="126">
        <v>14</v>
      </c>
      <c r="F743" s="68">
        <v>42180</v>
      </c>
      <c r="G743" s="126" t="s">
        <v>1172</v>
      </c>
      <c r="H743" s="68">
        <v>42167</v>
      </c>
      <c r="I743" s="126"/>
      <c r="J743" s="137" t="str">
        <f t="shared" si="72"/>
        <v>九元海拉尔-重庆</v>
      </c>
      <c r="K743" s="124" t="str">
        <f t="shared" si="73"/>
        <v>九元重庆-海拉尔</v>
      </c>
      <c r="L743" s="167" t="str">
        <f t="shared" si="74"/>
        <v>海拉尔</v>
      </c>
      <c r="M743" s="167" t="str">
        <f t="shared" si="75"/>
        <v>重庆</v>
      </c>
      <c r="N743" s="167" t="str">
        <f t="shared" si="76"/>
        <v/>
      </c>
      <c r="O743" s="167" t="str">
        <f t="shared" si="77"/>
        <v/>
      </c>
      <c r="P743" s="167" t="str">
        <f>IF(ISERROR(OR(IFERROR(VLOOKUP(B743,受限情况!$G$3:$G$30,1,FALSE),0),IFERROR(VLOOKUP(L743,受限情况!$A$3:$A$28,1,FALSE),0),IFERROR(VLOOKUP(M743,受限情况!$A$3:$A$28,1,FALSE),0),IFERROR(VLOOKUP(N743,受限情况!$A$3:$A$28,1,FALSE),0),IFERROR(VLOOKUP(O743,受限情况!$A$3:$A$28,1,FALSE),0))),"受限","不限")</f>
        <v>不限</v>
      </c>
      <c r="Q743" s="122" t="str">
        <f>IFERROR(IF(AND(H743&gt;=VLOOKUP(B743,受限情况!$G$3:$I$28,2,FALSE),H743&lt;=VLOOKUP(B743,受限情况!$G$3:$I$28,3,FALSE))=TRUE,"错误","正确"),"正确")</f>
        <v>正确</v>
      </c>
      <c r="R743" s="124" t="str">
        <f>IF(OR(IFERROR(AND(H743&gt;=VLOOKUP(L743,受限情况!$A$3:$C$28,2,FALSE),H743&lt;=VLOOKUP(L743,受限情况!$A$3:$C$28,3,FALSE)),0),IFERROR(AND(H743&gt;=VLOOKUP(M743,受限情况!$A$3:$C$28,2,FALSE),H743&lt;=VLOOKUP(M743,受限情况!$A$3:$C$28,3,FALSE)),0),IFERROR(AND(H743&gt;=VLOOKUP(N743,受限情况!$A$3:$C$28,2,FALSE),H743&lt;=VLOOKUP(N743,受限情况!$A$3:$C$28,3,FALSE)),0),IFERROR(AND(H743&gt;=VLOOKUP(O743,受限情况!$A$3:$C$28,2,FALSE),H743&lt;=VLOOKUP(O743,受限情况!$A$3:$C$28,3,FALSE)),0))=TRUE,"错误","正确")</f>
        <v>正确</v>
      </c>
      <c r="S743" s="123" t="str">
        <f>IF((IF(ISERROR(VLOOKUP(J743,注销!I:I,1,FALSE)),0,1)+IF(ISERROR(VLOOKUP(J743,注销!J:J,1,FALSE)),0,1))&gt;0,"注销","没有")</f>
        <v>注销</v>
      </c>
      <c r="T743" s="123" t="str">
        <f>IF((IF(ISERROR(VLOOKUP(J743,注销!I:I,1,FALSE)),0,1)+IF(ISERROR(VLOOKUP(J743,注销!J:J,1,FALSE)),0,1))&gt;0,"注销","没有")</f>
        <v>注销</v>
      </c>
      <c r="U743" s="10" t="str">
        <f>IF(IF(ISERROR(VLOOKUP(J743,J$1:J742,1,FALSE)),0,1)+IF(ISERROR(VLOOKUP(J743,K$1:K742,1,FALSE)),0,1),"已有","没有")</f>
        <v>没有</v>
      </c>
      <c r="W743" s="9"/>
      <c r="X743" s="9"/>
      <c r="Y743" s="9"/>
    </row>
    <row r="744" spans="1:25" s="7" customFormat="1">
      <c r="A744" s="126">
        <v>741</v>
      </c>
      <c r="B744" s="126" t="s">
        <v>489</v>
      </c>
      <c r="C744" s="56" t="s">
        <v>500</v>
      </c>
      <c r="D744" s="42" t="s">
        <v>279</v>
      </c>
      <c r="E744" s="126">
        <v>14</v>
      </c>
      <c r="F744" s="68">
        <v>42186</v>
      </c>
      <c r="G744" s="126" t="s">
        <v>284</v>
      </c>
      <c r="H744" s="68">
        <v>42167</v>
      </c>
      <c r="I744" s="126" t="s">
        <v>999</v>
      </c>
      <c r="J744" s="137" t="str">
        <f t="shared" si="72"/>
        <v>深航呼和浩特-海拉尔</v>
      </c>
      <c r="K744" s="124" t="str">
        <f t="shared" si="73"/>
        <v>深航海拉尔-呼和浩特</v>
      </c>
      <c r="L744" s="167" t="str">
        <f t="shared" si="74"/>
        <v>呼和浩特</v>
      </c>
      <c r="M744" s="167" t="str">
        <f t="shared" si="75"/>
        <v>海拉尔</v>
      </c>
      <c r="N744" s="167" t="str">
        <f t="shared" si="76"/>
        <v/>
      </c>
      <c r="O744" s="167" t="str">
        <f t="shared" si="77"/>
        <v/>
      </c>
      <c r="P744" s="167" t="str">
        <f>IF(ISERROR(OR(IFERROR(VLOOKUP(B744,受限情况!$G$3:$G$30,1,FALSE),0),IFERROR(VLOOKUP(L744,受限情况!$A$3:$A$28,1,FALSE),0),IFERROR(VLOOKUP(M744,受限情况!$A$3:$A$28,1,FALSE),0),IFERROR(VLOOKUP(N744,受限情况!$A$3:$A$28,1,FALSE),0),IFERROR(VLOOKUP(O744,受限情况!$A$3:$A$28,1,FALSE),0))),"受限","不限")</f>
        <v>受限</v>
      </c>
      <c r="Q744" s="122" t="str">
        <f>IFERROR(IF(AND(H744&gt;=VLOOKUP(B744,受限情况!$G$3:$I$28,2,FALSE),H744&lt;=VLOOKUP(B744,受限情况!$G$3:$I$28,3,FALSE))=TRUE,"错误","正确"),"正确")</f>
        <v>正确</v>
      </c>
      <c r="R744" s="124" t="str">
        <f>IF(OR(IFERROR(AND(H744&gt;=VLOOKUP(L744,受限情况!$A$3:$C$28,2,FALSE),H744&lt;=VLOOKUP(L744,受限情况!$A$3:$C$28,3,FALSE)),0),IFERROR(AND(H744&gt;=VLOOKUP(M744,受限情况!$A$3:$C$28,2,FALSE),H744&lt;=VLOOKUP(M744,受限情况!$A$3:$C$28,3,FALSE)),0),IFERROR(AND(H744&gt;=VLOOKUP(N744,受限情况!$A$3:$C$28,2,FALSE),H744&lt;=VLOOKUP(N744,受限情况!$A$3:$C$28,3,FALSE)),0),IFERROR(AND(H744&gt;=VLOOKUP(O744,受限情况!$A$3:$C$28,2,FALSE),H744&lt;=VLOOKUP(O744,受限情况!$A$3:$C$28,3,FALSE)),0))=TRUE,"错误","正确")</f>
        <v>正确</v>
      </c>
      <c r="S744" s="123" t="str">
        <f>IF((IF(ISERROR(VLOOKUP(J744,注销!I:I,1,FALSE)),0,1)+IF(ISERROR(VLOOKUP(J744,注销!J:J,1,FALSE)),0,1))&gt;0,"注销","没有")</f>
        <v>没有</v>
      </c>
      <c r="T744" s="123" t="str">
        <f>IF((IF(ISERROR(VLOOKUP(J744,注销!I:I,1,FALSE)),0,1)+IF(ISERROR(VLOOKUP(J744,注销!J:J,1,FALSE)),0,1))&gt;0,"注销","没有")</f>
        <v>没有</v>
      </c>
      <c r="U744" s="10" t="str">
        <f>IF(IF(ISERROR(VLOOKUP(J744,J$1:J743,1,FALSE)),0,1)+IF(ISERROR(VLOOKUP(J744,K$1:K743,1,FALSE)),0,1),"已有","没有")</f>
        <v>已有</v>
      </c>
      <c r="W744" s="9"/>
      <c r="X744" s="9"/>
      <c r="Y744" s="9"/>
    </row>
    <row r="745" spans="1:25" s="7" customFormat="1">
      <c r="A745" s="126">
        <v>742</v>
      </c>
      <c r="B745" s="126" t="s">
        <v>1324</v>
      </c>
      <c r="C745" s="56" t="s">
        <v>285</v>
      </c>
      <c r="D745" s="42" t="s">
        <v>286</v>
      </c>
      <c r="E745" s="126">
        <v>8</v>
      </c>
      <c r="F745" s="68">
        <v>42207</v>
      </c>
      <c r="G745" s="126" t="s">
        <v>287</v>
      </c>
      <c r="H745" s="68">
        <v>42187</v>
      </c>
      <c r="I745" s="126"/>
      <c r="J745" s="137" t="str">
        <f t="shared" si="72"/>
        <v>天津天津-兰州-乌鲁木齐</v>
      </c>
      <c r="K745" s="124" t="str">
        <f t="shared" si="73"/>
        <v>天津乌鲁木齐-兰州-天津</v>
      </c>
      <c r="L745" s="167" t="str">
        <f t="shared" si="74"/>
        <v>天津</v>
      </c>
      <c r="M745" s="167" t="str">
        <f t="shared" si="75"/>
        <v>兰州</v>
      </c>
      <c r="N745" s="167" t="str">
        <f t="shared" si="76"/>
        <v>乌鲁木齐</v>
      </c>
      <c r="O745" s="167" t="str">
        <f t="shared" si="77"/>
        <v/>
      </c>
      <c r="P745" s="167" t="str">
        <f>IF(ISERROR(OR(IFERROR(VLOOKUP(B745,受限情况!$G$3:$G$30,1,FALSE),0),IFERROR(VLOOKUP(L745,受限情况!$A$3:$A$28,1,FALSE),0),IFERROR(VLOOKUP(M745,受限情况!$A$3:$A$28,1,FALSE),0),IFERROR(VLOOKUP(N745,受限情况!$A$3:$A$28,1,FALSE),0),IFERROR(VLOOKUP(O745,受限情况!$A$3:$A$28,1,FALSE),0))),"受限","不限")</f>
        <v>不限</v>
      </c>
      <c r="Q745" s="122" t="str">
        <f>IFERROR(IF(AND(H745&gt;=VLOOKUP(B745,受限情况!$G$3:$I$28,2,FALSE),H745&lt;=VLOOKUP(B745,受限情况!$G$3:$I$28,3,FALSE))=TRUE,"错误","正确"),"正确")</f>
        <v>正确</v>
      </c>
      <c r="R745" s="124" t="str">
        <f>IF(OR(IFERROR(AND(H745&gt;=VLOOKUP(L745,受限情况!$A$3:$C$28,2,FALSE),H745&lt;=VLOOKUP(L745,受限情况!$A$3:$C$28,3,FALSE)),0),IFERROR(AND(H745&gt;=VLOOKUP(M745,受限情况!$A$3:$C$28,2,FALSE),H745&lt;=VLOOKUP(M745,受限情况!$A$3:$C$28,3,FALSE)),0),IFERROR(AND(H745&gt;=VLOOKUP(N745,受限情况!$A$3:$C$28,2,FALSE),H745&lt;=VLOOKUP(N745,受限情况!$A$3:$C$28,3,FALSE)),0),IFERROR(AND(H745&gt;=VLOOKUP(O745,受限情况!$A$3:$C$28,2,FALSE),H745&lt;=VLOOKUP(O745,受限情况!$A$3:$C$28,3,FALSE)),0))=TRUE,"错误","正确")</f>
        <v>正确</v>
      </c>
      <c r="S745" s="123" t="str">
        <f>IF((IF(ISERROR(VLOOKUP(J745,注销!I:I,1,FALSE)),0,1)+IF(ISERROR(VLOOKUP(J745,注销!J:J,1,FALSE)),0,1))&gt;0,"注销","没有")</f>
        <v>注销</v>
      </c>
      <c r="T745" s="123" t="str">
        <f>IF((IF(ISERROR(VLOOKUP(J745,注销!I:I,1,FALSE)),0,1)+IF(ISERROR(VLOOKUP(J745,注销!J:J,1,FALSE)),0,1))&gt;0,"注销","没有")</f>
        <v>注销</v>
      </c>
      <c r="U745" s="10" t="str">
        <f>IF(IF(ISERROR(VLOOKUP(J745,J$1:J744,1,FALSE)),0,1)+IF(ISERROR(VLOOKUP(J745,K$1:K744,1,FALSE)),0,1),"已有","没有")</f>
        <v>没有</v>
      </c>
      <c r="W745" s="9"/>
      <c r="X745" s="9"/>
      <c r="Y745" s="9"/>
    </row>
    <row r="746" spans="1:25" s="7" customFormat="1">
      <c r="A746" s="126">
        <v>743</v>
      </c>
      <c r="B746" s="126" t="s">
        <v>1333</v>
      </c>
      <c r="C746" s="56" t="s">
        <v>1353</v>
      </c>
      <c r="D746" s="42" t="s">
        <v>288</v>
      </c>
      <c r="E746" s="126">
        <v>14</v>
      </c>
      <c r="F746" s="68">
        <v>42200</v>
      </c>
      <c r="G746" s="126" t="s">
        <v>289</v>
      </c>
      <c r="H746" s="68">
        <v>42200</v>
      </c>
      <c r="I746" s="126" t="s">
        <v>999</v>
      </c>
      <c r="J746" s="137" t="str">
        <f t="shared" si="72"/>
        <v>首都北京首都-阿尔山</v>
      </c>
      <c r="K746" s="124" t="str">
        <f t="shared" si="73"/>
        <v>首都阿尔山-北京首都</v>
      </c>
      <c r="L746" s="167" t="str">
        <f t="shared" si="74"/>
        <v>北京首都</v>
      </c>
      <c r="M746" s="167" t="str">
        <f t="shared" si="75"/>
        <v>阿尔山</v>
      </c>
      <c r="N746" s="167" t="str">
        <f t="shared" si="76"/>
        <v/>
      </c>
      <c r="O746" s="167" t="str">
        <f t="shared" si="77"/>
        <v/>
      </c>
      <c r="P746" s="167" t="str">
        <f>IF(ISERROR(OR(IFERROR(VLOOKUP(B746,受限情况!$G$3:$G$30,1,FALSE),0),IFERROR(VLOOKUP(L746,受限情况!$A$3:$A$28,1,FALSE),0),IFERROR(VLOOKUP(M746,受限情况!$A$3:$A$28,1,FALSE),0),IFERROR(VLOOKUP(N746,受限情况!$A$3:$A$28,1,FALSE),0),IFERROR(VLOOKUP(O746,受限情况!$A$3:$A$28,1,FALSE),0))),"受限","不限")</f>
        <v>受限</v>
      </c>
      <c r="Q746" s="122" t="str">
        <f>IFERROR(IF(AND(H746&gt;=VLOOKUP(B746,受限情况!$G$3:$I$28,2,FALSE),H746&lt;=VLOOKUP(B746,受限情况!$G$3:$I$28,3,FALSE))=TRUE,"错误","正确"),"正确")</f>
        <v>正确</v>
      </c>
      <c r="R746" s="124" t="str">
        <f>IF(OR(IFERROR(AND(H746&gt;=VLOOKUP(L746,受限情况!$A$3:$C$28,2,FALSE),H746&lt;=VLOOKUP(L746,受限情况!$A$3:$C$28,3,FALSE)),0),IFERROR(AND(H746&gt;=VLOOKUP(M746,受限情况!$A$3:$C$28,2,FALSE),H746&lt;=VLOOKUP(M746,受限情况!$A$3:$C$28,3,FALSE)),0),IFERROR(AND(H746&gt;=VLOOKUP(N746,受限情况!$A$3:$C$28,2,FALSE),H746&lt;=VLOOKUP(N746,受限情况!$A$3:$C$28,3,FALSE)),0),IFERROR(AND(H746&gt;=VLOOKUP(O746,受限情况!$A$3:$C$28,2,FALSE),H746&lt;=VLOOKUP(O746,受限情况!$A$3:$C$28,3,FALSE)),0))=TRUE,"错误","正确")</f>
        <v>正确</v>
      </c>
      <c r="S746" s="123" t="str">
        <f>IF((IF(ISERROR(VLOOKUP(J746,注销!I:I,1,FALSE)),0,1)+IF(ISERROR(VLOOKUP(J746,注销!J:J,1,FALSE)),0,1))&gt;0,"注销","没有")</f>
        <v>没有</v>
      </c>
      <c r="T746" s="123" t="str">
        <f>IF((IF(ISERROR(VLOOKUP(J746,注销!I:I,1,FALSE)),0,1)+IF(ISERROR(VLOOKUP(J746,注销!J:J,1,FALSE)),0,1))&gt;0,"注销","没有")</f>
        <v>没有</v>
      </c>
      <c r="U746" s="10" t="str">
        <f>IF(IF(ISERROR(VLOOKUP(J746,J$1:J745,1,FALSE)),0,1)+IF(ISERROR(VLOOKUP(J746,K$1:K745,1,FALSE)),0,1),"已有","没有")</f>
        <v>已有</v>
      </c>
      <c r="W746" s="9"/>
      <c r="X746" s="9"/>
      <c r="Y746" s="9"/>
    </row>
    <row r="747" spans="1:25" s="7" customFormat="1">
      <c r="A747" s="126">
        <v>744</v>
      </c>
      <c r="B747" s="126" t="s">
        <v>290</v>
      </c>
      <c r="C747" s="56" t="s">
        <v>291</v>
      </c>
      <c r="D747" s="42" t="s">
        <v>196</v>
      </c>
      <c r="E747" s="126">
        <v>14</v>
      </c>
      <c r="F747" s="68">
        <v>42231</v>
      </c>
      <c r="G747" s="126" t="s">
        <v>292</v>
      </c>
      <c r="H747" s="68">
        <v>42223</v>
      </c>
      <c r="I747" s="126"/>
      <c r="J747" s="137" t="str">
        <f t="shared" si="72"/>
        <v>东海天津-南宁</v>
      </c>
      <c r="K747" s="124" t="str">
        <f t="shared" si="73"/>
        <v>东海南宁-天津</v>
      </c>
      <c r="L747" s="167" t="str">
        <f t="shared" si="74"/>
        <v>天津</v>
      </c>
      <c r="M747" s="167" t="str">
        <f t="shared" si="75"/>
        <v>南宁</v>
      </c>
      <c r="N747" s="167" t="str">
        <f t="shared" si="76"/>
        <v/>
      </c>
      <c r="O747" s="167" t="str">
        <f t="shared" si="77"/>
        <v/>
      </c>
      <c r="P747" s="167" t="str">
        <f>IF(ISERROR(OR(IFERROR(VLOOKUP(B747,受限情况!$G$3:$G$30,1,FALSE),0),IFERROR(VLOOKUP(L747,受限情况!$A$3:$A$28,1,FALSE),0),IFERROR(VLOOKUP(M747,受限情况!$A$3:$A$28,1,FALSE),0),IFERROR(VLOOKUP(N747,受限情况!$A$3:$A$28,1,FALSE),0),IFERROR(VLOOKUP(O747,受限情况!$A$3:$A$28,1,FALSE),0))),"受限","不限")</f>
        <v>不限</v>
      </c>
      <c r="Q747" s="122" t="str">
        <f>IFERROR(IF(AND(H747&gt;=VLOOKUP(B747,受限情况!$G$3:$I$28,2,FALSE),H747&lt;=VLOOKUP(B747,受限情况!$G$3:$I$28,3,FALSE))=TRUE,"错误","正确"),"正确")</f>
        <v>正确</v>
      </c>
      <c r="R747" s="124" t="str">
        <f>IF(OR(IFERROR(AND(H747&gt;=VLOOKUP(L747,受限情况!$A$3:$C$28,2,FALSE),H747&lt;=VLOOKUP(L747,受限情况!$A$3:$C$28,3,FALSE)),0),IFERROR(AND(H747&gt;=VLOOKUP(M747,受限情况!$A$3:$C$28,2,FALSE),H747&lt;=VLOOKUP(M747,受限情况!$A$3:$C$28,3,FALSE)),0),IFERROR(AND(H747&gt;=VLOOKUP(N747,受限情况!$A$3:$C$28,2,FALSE),H747&lt;=VLOOKUP(N747,受限情况!$A$3:$C$28,3,FALSE)),0),IFERROR(AND(H747&gt;=VLOOKUP(O747,受限情况!$A$3:$C$28,2,FALSE),H747&lt;=VLOOKUP(O747,受限情况!$A$3:$C$28,3,FALSE)),0))=TRUE,"错误","正确")</f>
        <v>正确</v>
      </c>
      <c r="S747" s="123" t="str">
        <f>IF((IF(ISERROR(VLOOKUP(J747,注销!I:I,1,FALSE)),0,1)+IF(ISERROR(VLOOKUP(J747,注销!J:J,1,FALSE)),0,1))&gt;0,"注销","没有")</f>
        <v>没有</v>
      </c>
      <c r="T747" s="123" t="str">
        <f>IF((IF(ISERROR(VLOOKUP(J747,注销!I:I,1,FALSE)),0,1)+IF(ISERROR(VLOOKUP(J747,注销!J:J,1,FALSE)),0,1))&gt;0,"注销","没有")</f>
        <v>没有</v>
      </c>
      <c r="U747" s="10" t="str">
        <f>IF(IF(ISERROR(VLOOKUP(J747,J$1:J746,1,FALSE)),0,1)+IF(ISERROR(VLOOKUP(J747,K$1:K746,1,FALSE)),0,1),"已有","没有")</f>
        <v>没有</v>
      </c>
      <c r="W747" s="9"/>
      <c r="X747" s="9"/>
      <c r="Y747" s="9"/>
    </row>
    <row r="748" spans="1:25" s="7" customFormat="1">
      <c r="A748" s="126">
        <v>745</v>
      </c>
      <c r="B748" s="126" t="s">
        <v>274</v>
      </c>
      <c r="C748" s="56" t="s">
        <v>293</v>
      </c>
      <c r="D748" s="42" t="s">
        <v>196</v>
      </c>
      <c r="E748" s="126">
        <v>6</v>
      </c>
      <c r="F748" s="68">
        <v>42248</v>
      </c>
      <c r="G748" s="126" t="s">
        <v>302</v>
      </c>
      <c r="H748" s="68">
        <v>42223</v>
      </c>
      <c r="I748" s="126"/>
      <c r="J748" s="137" t="str">
        <f t="shared" si="72"/>
        <v>九元天津-贵阳</v>
      </c>
      <c r="K748" s="124" t="str">
        <f t="shared" si="73"/>
        <v>九元贵阳-天津</v>
      </c>
      <c r="L748" s="167" t="str">
        <f t="shared" si="74"/>
        <v>天津</v>
      </c>
      <c r="M748" s="167" t="str">
        <f t="shared" si="75"/>
        <v>贵阳</v>
      </c>
      <c r="N748" s="167" t="str">
        <f t="shared" si="76"/>
        <v/>
      </c>
      <c r="O748" s="167" t="str">
        <f t="shared" si="77"/>
        <v/>
      </c>
      <c r="P748" s="167" t="str">
        <f>IF(ISERROR(OR(IFERROR(VLOOKUP(B748,受限情况!$G$3:$G$30,1,FALSE),0),IFERROR(VLOOKUP(L748,受限情况!$A$3:$A$28,1,FALSE),0),IFERROR(VLOOKUP(M748,受限情况!$A$3:$A$28,1,FALSE),0),IFERROR(VLOOKUP(N748,受限情况!$A$3:$A$28,1,FALSE),0),IFERROR(VLOOKUP(O748,受限情况!$A$3:$A$28,1,FALSE),0))),"受限","不限")</f>
        <v>不限</v>
      </c>
      <c r="Q748" s="122" t="str">
        <f>IFERROR(IF(AND(H748&gt;=VLOOKUP(B748,受限情况!$G$3:$I$28,2,FALSE),H748&lt;=VLOOKUP(B748,受限情况!$G$3:$I$28,3,FALSE))=TRUE,"错误","正确"),"正确")</f>
        <v>正确</v>
      </c>
      <c r="R748" s="124" t="str">
        <f>IF(OR(IFERROR(AND(H748&gt;=VLOOKUP(L748,受限情况!$A$3:$C$28,2,FALSE),H748&lt;=VLOOKUP(L748,受限情况!$A$3:$C$28,3,FALSE)),0),IFERROR(AND(H748&gt;=VLOOKUP(M748,受限情况!$A$3:$C$28,2,FALSE),H748&lt;=VLOOKUP(M748,受限情况!$A$3:$C$28,3,FALSE)),0),IFERROR(AND(H748&gt;=VLOOKUP(N748,受限情况!$A$3:$C$28,2,FALSE),H748&lt;=VLOOKUP(N748,受限情况!$A$3:$C$28,3,FALSE)),0),IFERROR(AND(H748&gt;=VLOOKUP(O748,受限情况!$A$3:$C$28,2,FALSE),H748&lt;=VLOOKUP(O748,受限情况!$A$3:$C$28,3,FALSE)),0))=TRUE,"错误","正确")</f>
        <v>正确</v>
      </c>
      <c r="S748" s="123" t="str">
        <f>IF((IF(ISERROR(VLOOKUP(J748,注销!I:I,1,FALSE)),0,1)+IF(ISERROR(VLOOKUP(J748,注销!J:J,1,FALSE)),0,1))&gt;0,"注销","没有")</f>
        <v>没有</v>
      </c>
      <c r="T748" s="123" t="str">
        <f>IF((IF(ISERROR(VLOOKUP(J748,注销!I:I,1,FALSE)),0,1)+IF(ISERROR(VLOOKUP(J748,注销!J:J,1,FALSE)),0,1))&gt;0,"注销","没有")</f>
        <v>没有</v>
      </c>
      <c r="U748" s="10" t="str">
        <f>IF(IF(ISERROR(VLOOKUP(J748,J$1:J747,1,FALSE)),0,1)+IF(ISERROR(VLOOKUP(J748,K$1:K747,1,FALSE)),0,1),"已有","没有")</f>
        <v>没有</v>
      </c>
      <c r="W748" s="9"/>
      <c r="X748" s="9"/>
      <c r="Y748" s="9"/>
    </row>
    <row r="749" spans="1:25" s="7" customFormat="1">
      <c r="A749" s="126">
        <v>746</v>
      </c>
      <c r="B749" s="23" t="s">
        <v>1329</v>
      </c>
      <c r="C749" s="56" t="s">
        <v>260</v>
      </c>
      <c r="D749" s="42" t="s">
        <v>237</v>
      </c>
      <c r="E749" s="126">
        <v>14</v>
      </c>
      <c r="F749" s="68">
        <v>42226</v>
      </c>
      <c r="G749" s="126" t="s">
        <v>294</v>
      </c>
      <c r="H749" s="68">
        <v>42223</v>
      </c>
      <c r="I749" s="126"/>
      <c r="J749" s="137" t="str">
        <f t="shared" si="72"/>
        <v>河北石家庄-青岛</v>
      </c>
      <c r="K749" s="124" t="str">
        <f t="shared" si="73"/>
        <v>河北青岛-石家庄</v>
      </c>
      <c r="L749" s="167" t="str">
        <f t="shared" si="74"/>
        <v>石家庄</v>
      </c>
      <c r="M749" s="167" t="str">
        <f t="shared" si="75"/>
        <v>青岛</v>
      </c>
      <c r="N749" s="167" t="str">
        <f t="shared" si="76"/>
        <v/>
      </c>
      <c r="O749" s="167" t="str">
        <f t="shared" si="77"/>
        <v/>
      </c>
      <c r="P749" s="167" t="str">
        <f>IF(ISERROR(OR(IFERROR(VLOOKUP(B749,受限情况!$G$3:$G$30,1,FALSE),0),IFERROR(VLOOKUP(L749,受限情况!$A$3:$A$28,1,FALSE),0),IFERROR(VLOOKUP(M749,受限情况!$A$3:$A$28,1,FALSE),0),IFERROR(VLOOKUP(N749,受限情况!$A$3:$A$28,1,FALSE),0),IFERROR(VLOOKUP(O749,受限情况!$A$3:$A$28,1,FALSE),0))),"受限","不限")</f>
        <v>不限</v>
      </c>
      <c r="Q749" s="122" t="str">
        <f>IFERROR(IF(AND(H749&gt;=VLOOKUP(B749,受限情况!$G$3:$I$28,2,FALSE),H749&lt;=VLOOKUP(B749,受限情况!$G$3:$I$28,3,FALSE))=TRUE,"错误","正确"),"正确")</f>
        <v>正确</v>
      </c>
      <c r="R749" s="124" t="str">
        <f>IF(OR(IFERROR(AND(H749&gt;=VLOOKUP(L749,受限情况!$A$3:$C$28,2,FALSE),H749&lt;=VLOOKUP(L749,受限情况!$A$3:$C$28,3,FALSE)),0),IFERROR(AND(H749&gt;=VLOOKUP(M749,受限情况!$A$3:$C$28,2,FALSE),H749&lt;=VLOOKUP(M749,受限情况!$A$3:$C$28,3,FALSE)),0),IFERROR(AND(H749&gt;=VLOOKUP(N749,受限情况!$A$3:$C$28,2,FALSE),H749&lt;=VLOOKUP(N749,受限情况!$A$3:$C$28,3,FALSE)),0),IFERROR(AND(H749&gt;=VLOOKUP(O749,受限情况!$A$3:$C$28,2,FALSE),H749&lt;=VLOOKUP(O749,受限情况!$A$3:$C$28,3,FALSE)),0))=TRUE,"错误","正确")</f>
        <v>正确</v>
      </c>
      <c r="S749" s="123" t="str">
        <f>IF((IF(ISERROR(VLOOKUP(J749,注销!I:I,1,FALSE)),0,1)+IF(ISERROR(VLOOKUP(J749,注销!J:J,1,FALSE)),0,1))&gt;0,"注销","没有")</f>
        <v>注销</v>
      </c>
      <c r="T749" s="123" t="str">
        <f>IF((IF(ISERROR(VLOOKUP(J749,注销!I:I,1,FALSE)),0,1)+IF(ISERROR(VLOOKUP(J749,注销!J:J,1,FALSE)),0,1))&gt;0,"注销","没有")</f>
        <v>注销</v>
      </c>
      <c r="U749" s="10" t="str">
        <f>IF(IF(ISERROR(VLOOKUP(J749,J$1:J748,1,FALSE)),0,1)+IF(ISERROR(VLOOKUP(J749,K$1:K748,1,FALSE)),0,1),"已有","没有")</f>
        <v>已有</v>
      </c>
      <c r="W749" s="9"/>
      <c r="X749" s="9"/>
      <c r="Y749" s="9"/>
    </row>
    <row r="750" spans="1:25" s="7" customFormat="1">
      <c r="A750" s="126">
        <v>747</v>
      </c>
      <c r="B750" s="126" t="s">
        <v>1324</v>
      </c>
      <c r="C750" s="56" t="s">
        <v>301</v>
      </c>
      <c r="D750" s="42" t="s">
        <v>205</v>
      </c>
      <c r="E750" s="126">
        <v>8</v>
      </c>
      <c r="F750" s="68">
        <v>42248</v>
      </c>
      <c r="G750" s="126" t="s">
        <v>295</v>
      </c>
      <c r="H750" s="68">
        <v>42242</v>
      </c>
      <c r="I750" s="126"/>
      <c r="J750" s="137" t="str">
        <f t="shared" si="72"/>
        <v>天津天津-朝阳</v>
      </c>
      <c r="K750" s="124" t="str">
        <f t="shared" si="73"/>
        <v>天津朝阳-天津</v>
      </c>
      <c r="L750" s="167" t="str">
        <f t="shared" si="74"/>
        <v>天津</v>
      </c>
      <c r="M750" s="167" t="str">
        <f t="shared" si="75"/>
        <v>朝阳</v>
      </c>
      <c r="N750" s="167" t="str">
        <f t="shared" si="76"/>
        <v/>
      </c>
      <c r="O750" s="167" t="str">
        <f t="shared" si="77"/>
        <v/>
      </c>
      <c r="P750" s="167" t="str">
        <f>IF(ISERROR(OR(IFERROR(VLOOKUP(B750,受限情况!$G$3:$G$30,1,FALSE),0),IFERROR(VLOOKUP(L750,受限情况!$A$3:$A$28,1,FALSE),0),IFERROR(VLOOKUP(M750,受限情况!$A$3:$A$28,1,FALSE),0),IFERROR(VLOOKUP(N750,受限情况!$A$3:$A$28,1,FALSE),0),IFERROR(VLOOKUP(O750,受限情况!$A$3:$A$28,1,FALSE),0))),"受限","不限")</f>
        <v>不限</v>
      </c>
      <c r="Q750" s="122" t="str">
        <f>IFERROR(IF(AND(H750&gt;=VLOOKUP(B750,受限情况!$G$3:$I$28,2,FALSE),H750&lt;=VLOOKUP(B750,受限情况!$G$3:$I$28,3,FALSE))=TRUE,"错误","正确"),"正确")</f>
        <v>正确</v>
      </c>
      <c r="R750" s="124" t="str">
        <f>IF(OR(IFERROR(AND(H750&gt;=VLOOKUP(L750,受限情况!$A$3:$C$28,2,FALSE),H750&lt;=VLOOKUP(L750,受限情况!$A$3:$C$28,3,FALSE)),0),IFERROR(AND(H750&gt;=VLOOKUP(M750,受限情况!$A$3:$C$28,2,FALSE),H750&lt;=VLOOKUP(M750,受限情况!$A$3:$C$28,3,FALSE)),0),IFERROR(AND(H750&gt;=VLOOKUP(N750,受限情况!$A$3:$C$28,2,FALSE),H750&lt;=VLOOKUP(N750,受限情况!$A$3:$C$28,3,FALSE)),0),IFERROR(AND(H750&gt;=VLOOKUP(O750,受限情况!$A$3:$C$28,2,FALSE),H750&lt;=VLOOKUP(O750,受限情况!$A$3:$C$28,3,FALSE)),0))=TRUE,"错误","正确")</f>
        <v>正确</v>
      </c>
      <c r="S750" s="123" t="str">
        <f>IF((IF(ISERROR(VLOOKUP(J750,注销!I:I,1,FALSE)),0,1)+IF(ISERROR(VLOOKUP(J750,注销!J:J,1,FALSE)),0,1))&gt;0,"注销","没有")</f>
        <v>注销</v>
      </c>
      <c r="T750" s="123" t="str">
        <f>IF((IF(ISERROR(VLOOKUP(J750,注销!I:I,1,FALSE)),0,1)+IF(ISERROR(VLOOKUP(J750,注销!J:J,1,FALSE)),0,1))&gt;0,"注销","没有")</f>
        <v>注销</v>
      </c>
      <c r="U750" s="10" t="str">
        <f>IF(IF(ISERROR(VLOOKUP(J750,J$1:J749,1,FALSE)),0,1)+IF(ISERROR(VLOOKUP(J750,K$1:K749,1,FALSE)),0,1),"已有","没有")</f>
        <v>没有</v>
      </c>
      <c r="W750" s="9"/>
      <c r="X750" s="9"/>
      <c r="Y750" s="9"/>
    </row>
    <row r="751" spans="1:25" s="7" customFormat="1">
      <c r="A751" s="126">
        <v>748</v>
      </c>
      <c r="B751" s="23" t="s">
        <v>1325</v>
      </c>
      <c r="C751" s="56" t="s">
        <v>303</v>
      </c>
      <c r="D751" s="42" t="s">
        <v>304</v>
      </c>
      <c r="E751" s="126">
        <v>14</v>
      </c>
      <c r="F751" s="68">
        <v>42270</v>
      </c>
      <c r="G751" s="126" t="s">
        <v>951</v>
      </c>
      <c r="H751" s="68">
        <v>42242</v>
      </c>
      <c r="I751" s="126"/>
      <c r="J751" s="137" t="str">
        <f t="shared" si="72"/>
        <v>春秋石家庄-绵阳</v>
      </c>
      <c r="K751" s="124" t="str">
        <f t="shared" si="73"/>
        <v>春秋绵阳-石家庄</v>
      </c>
      <c r="L751" s="167" t="str">
        <f t="shared" si="74"/>
        <v>石家庄</v>
      </c>
      <c r="M751" s="167" t="str">
        <f t="shared" si="75"/>
        <v>绵阳</v>
      </c>
      <c r="N751" s="167" t="str">
        <f t="shared" si="76"/>
        <v/>
      </c>
      <c r="O751" s="167" t="str">
        <f t="shared" si="77"/>
        <v/>
      </c>
      <c r="P751" s="167" t="str">
        <f>IF(ISERROR(OR(IFERROR(VLOOKUP(B751,受限情况!$G$3:$G$30,1,FALSE),0),IFERROR(VLOOKUP(L751,受限情况!$A$3:$A$28,1,FALSE),0),IFERROR(VLOOKUP(M751,受限情况!$A$3:$A$28,1,FALSE),0),IFERROR(VLOOKUP(N751,受限情况!$A$3:$A$28,1,FALSE),0),IFERROR(VLOOKUP(O751,受限情况!$A$3:$A$28,1,FALSE),0))),"受限","不限")</f>
        <v>不限</v>
      </c>
      <c r="Q751" s="122" t="str">
        <f>IFERROR(IF(AND(H751&gt;=VLOOKUP(B751,受限情况!$G$3:$I$28,2,FALSE),H751&lt;=VLOOKUP(B751,受限情况!$G$3:$I$28,3,FALSE))=TRUE,"错误","正确"),"正确")</f>
        <v>正确</v>
      </c>
      <c r="R751" s="124" t="str">
        <f>IF(OR(IFERROR(AND(H751&gt;=VLOOKUP(L751,受限情况!$A$3:$C$28,2,FALSE),H751&lt;=VLOOKUP(L751,受限情况!$A$3:$C$28,3,FALSE)),0),IFERROR(AND(H751&gt;=VLOOKUP(M751,受限情况!$A$3:$C$28,2,FALSE),H751&lt;=VLOOKUP(M751,受限情况!$A$3:$C$28,3,FALSE)),0),IFERROR(AND(H751&gt;=VLOOKUP(N751,受限情况!$A$3:$C$28,2,FALSE),H751&lt;=VLOOKUP(N751,受限情况!$A$3:$C$28,3,FALSE)),0),IFERROR(AND(H751&gt;=VLOOKUP(O751,受限情况!$A$3:$C$28,2,FALSE),H751&lt;=VLOOKUP(O751,受限情况!$A$3:$C$28,3,FALSE)),0))=TRUE,"错误","正确")</f>
        <v>正确</v>
      </c>
      <c r="S751" s="123" t="str">
        <f>IF((IF(ISERROR(VLOOKUP(J751,注销!I:I,1,FALSE)),0,1)+IF(ISERROR(VLOOKUP(J751,注销!J:J,1,FALSE)),0,1))&gt;0,"注销","没有")</f>
        <v>没有</v>
      </c>
      <c r="T751" s="123" t="str">
        <f>IF((IF(ISERROR(VLOOKUP(J751,注销!I:I,1,FALSE)),0,1)+IF(ISERROR(VLOOKUP(J751,注销!J:J,1,FALSE)),0,1))&gt;0,"注销","没有")</f>
        <v>没有</v>
      </c>
      <c r="U751" s="10" t="str">
        <f>IF(IF(ISERROR(VLOOKUP(J751,J$1:J750,1,FALSE)),0,1)+IF(ISERROR(VLOOKUP(J751,K$1:K750,1,FALSE)),0,1),"已有","没有")</f>
        <v>没有</v>
      </c>
      <c r="W751" s="9"/>
      <c r="X751" s="9"/>
      <c r="Y751" s="9"/>
    </row>
    <row r="752" spans="1:25" s="7" customFormat="1">
      <c r="A752" s="126">
        <v>749</v>
      </c>
      <c r="B752" s="126" t="s">
        <v>1329</v>
      </c>
      <c r="C752" s="56" t="s">
        <v>305</v>
      </c>
      <c r="D752" s="42" t="s">
        <v>237</v>
      </c>
      <c r="E752" s="126">
        <v>14</v>
      </c>
      <c r="F752" s="68">
        <v>42257</v>
      </c>
      <c r="G752" s="126" t="s">
        <v>307</v>
      </c>
      <c r="H752" s="68">
        <v>42242</v>
      </c>
      <c r="I752" s="126"/>
      <c r="J752" s="137" t="str">
        <f t="shared" si="72"/>
        <v>河北石家庄-南宁-海口</v>
      </c>
      <c r="K752" s="124" t="str">
        <f t="shared" si="73"/>
        <v>河北海口-南宁-石家庄</v>
      </c>
      <c r="L752" s="167" t="str">
        <f t="shared" si="74"/>
        <v>石家庄</v>
      </c>
      <c r="M752" s="167" t="str">
        <f t="shared" si="75"/>
        <v>南宁</v>
      </c>
      <c r="N752" s="167" t="str">
        <f t="shared" si="76"/>
        <v>海口</v>
      </c>
      <c r="O752" s="167" t="str">
        <f t="shared" si="77"/>
        <v/>
      </c>
      <c r="P752" s="167" t="str">
        <f>IF(ISERROR(OR(IFERROR(VLOOKUP(B752,受限情况!$G$3:$G$30,1,FALSE),0),IFERROR(VLOOKUP(L752,受限情况!$A$3:$A$28,1,FALSE),0),IFERROR(VLOOKUP(M752,受限情况!$A$3:$A$28,1,FALSE),0),IFERROR(VLOOKUP(N752,受限情况!$A$3:$A$28,1,FALSE),0),IFERROR(VLOOKUP(O752,受限情况!$A$3:$A$28,1,FALSE),0))),"受限","不限")</f>
        <v>不限</v>
      </c>
      <c r="Q752" s="122" t="str">
        <f>IFERROR(IF(AND(H752&gt;=VLOOKUP(B752,受限情况!$G$3:$I$28,2,FALSE),H752&lt;=VLOOKUP(B752,受限情况!$G$3:$I$28,3,FALSE))=TRUE,"错误","正确"),"正确")</f>
        <v>正确</v>
      </c>
      <c r="R752" s="124" t="str">
        <f>IF(OR(IFERROR(AND(H752&gt;=VLOOKUP(L752,受限情况!$A$3:$C$28,2,FALSE),H752&lt;=VLOOKUP(L752,受限情况!$A$3:$C$28,3,FALSE)),0),IFERROR(AND(H752&gt;=VLOOKUP(M752,受限情况!$A$3:$C$28,2,FALSE),H752&lt;=VLOOKUP(M752,受限情况!$A$3:$C$28,3,FALSE)),0),IFERROR(AND(H752&gt;=VLOOKUP(N752,受限情况!$A$3:$C$28,2,FALSE),H752&lt;=VLOOKUP(N752,受限情况!$A$3:$C$28,3,FALSE)),0),IFERROR(AND(H752&gt;=VLOOKUP(O752,受限情况!$A$3:$C$28,2,FALSE),H752&lt;=VLOOKUP(O752,受限情况!$A$3:$C$28,3,FALSE)),0))=TRUE,"错误","正确")</f>
        <v>正确</v>
      </c>
      <c r="S752" s="123" t="str">
        <f>IF((IF(ISERROR(VLOOKUP(J752,注销!I:I,1,FALSE)),0,1)+IF(ISERROR(VLOOKUP(J752,注销!J:J,1,FALSE)),0,1))&gt;0,"注销","没有")</f>
        <v>注销</v>
      </c>
      <c r="T752" s="123" t="str">
        <f>IF((IF(ISERROR(VLOOKUP(J752,注销!I:I,1,FALSE)),0,1)+IF(ISERROR(VLOOKUP(J752,注销!J:J,1,FALSE)),0,1))&gt;0,"注销","没有")</f>
        <v>注销</v>
      </c>
      <c r="U752" s="10" t="str">
        <f>IF(IF(ISERROR(VLOOKUP(J752,J$1:J751,1,FALSE)),0,1)+IF(ISERROR(VLOOKUP(J752,K$1:K751,1,FALSE)),0,1),"已有","没有")</f>
        <v>没有</v>
      </c>
      <c r="W752" s="9"/>
      <c r="X752" s="9"/>
      <c r="Y752" s="9"/>
    </row>
    <row r="753" spans="1:25" s="7" customFormat="1">
      <c r="A753" s="126">
        <v>750</v>
      </c>
      <c r="B753" s="126" t="s">
        <v>1329</v>
      </c>
      <c r="C753" s="56" t="s">
        <v>306</v>
      </c>
      <c r="D753" s="42" t="s">
        <v>237</v>
      </c>
      <c r="E753" s="126">
        <v>14</v>
      </c>
      <c r="F753" s="68">
        <v>42257</v>
      </c>
      <c r="G753" s="126" t="s">
        <v>307</v>
      </c>
      <c r="H753" s="68">
        <v>42242</v>
      </c>
      <c r="I753" s="126"/>
      <c r="J753" s="137" t="str">
        <f t="shared" si="72"/>
        <v>河北石家庄-合肥-桂林</v>
      </c>
      <c r="K753" s="124" t="str">
        <f t="shared" si="73"/>
        <v>河北桂林-合肥-石家庄</v>
      </c>
      <c r="L753" s="167" t="str">
        <f t="shared" si="74"/>
        <v>石家庄</v>
      </c>
      <c r="M753" s="167" t="str">
        <f t="shared" si="75"/>
        <v>合肥</v>
      </c>
      <c r="N753" s="167" t="str">
        <f t="shared" si="76"/>
        <v>桂林</v>
      </c>
      <c r="O753" s="167" t="str">
        <f t="shared" si="77"/>
        <v/>
      </c>
      <c r="P753" s="167" t="str">
        <f>IF(ISERROR(OR(IFERROR(VLOOKUP(B753,受限情况!$G$3:$G$30,1,FALSE),0),IFERROR(VLOOKUP(L753,受限情况!$A$3:$A$28,1,FALSE),0),IFERROR(VLOOKUP(M753,受限情况!$A$3:$A$28,1,FALSE),0),IFERROR(VLOOKUP(N753,受限情况!$A$3:$A$28,1,FALSE),0),IFERROR(VLOOKUP(O753,受限情况!$A$3:$A$28,1,FALSE),0))),"受限","不限")</f>
        <v>不限</v>
      </c>
      <c r="Q753" s="122" t="str">
        <f>IFERROR(IF(AND(H753&gt;=VLOOKUP(B753,受限情况!$G$3:$I$28,2,FALSE),H753&lt;=VLOOKUP(B753,受限情况!$G$3:$I$28,3,FALSE))=TRUE,"错误","正确"),"正确")</f>
        <v>正确</v>
      </c>
      <c r="R753" s="124" t="str">
        <f>IF(OR(IFERROR(AND(H753&gt;=VLOOKUP(L753,受限情况!$A$3:$C$28,2,FALSE),H753&lt;=VLOOKUP(L753,受限情况!$A$3:$C$28,3,FALSE)),0),IFERROR(AND(H753&gt;=VLOOKUP(M753,受限情况!$A$3:$C$28,2,FALSE),H753&lt;=VLOOKUP(M753,受限情况!$A$3:$C$28,3,FALSE)),0),IFERROR(AND(H753&gt;=VLOOKUP(N753,受限情况!$A$3:$C$28,2,FALSE),H753&lt;=VLOOKUP(N753,受限情况!$A$3:$C$28,3,FALSE)),0),IFERROR(AND(H753&gt;=VLOOKUP(O753,受限情况!$A$3:$C$28,2,FALSE),H753&lt;=VLOOKUP(O753,受限情况!$A$3:$C$28,3,FALSE)),0))=TRUE,"错误","正确")</f>
        <v>正确</v>
      </c>
      <c r="S753" s="123" t="str">
        <f>IF((IF(ISERROR(VLOOKUP(J753,注销!I:I,1,FALSE)),0,1)+IF(ISERROR(VLOOKUP(J753,注销!J:J,1,FALSE)),0,1))&gt;0,"注销","没有")</f>
        <v>注销</v>
      </c>
      <c r="T753" s="123" t="str">
        <f>IF((IF(ISERROR(VLOOKUP(J753,注销!I:I,1,FALSE)),0,1)+IF(ISERROR(VLOOKUP(J753,注销!J:J,1,FALSE)),0,1))&gt;0,"注销","没有")</f>
        <v>注销</v>
      </c>
      <c r="U753" s="10" t="str">
        <f>IF(IF(ISERROR(VLOOKUP(J753,J$1:J752,1,FALSE)),0,1)+IF(ISERROR(VLOOKUP(J753,K$1:K752,1,FALSE)),0,1),"已有","没有")</f>
        <v>已有</v>
      </c>
      <c r="W753" s="9"/>
      <c r="X753" s="9"/>
      <c r="Y753" s="9"/>
    </row>
    <row r="754" spans="1:25" s="7" customFormat="1">
      <c r="A754" s="126">
        <v>751</v>
      </c>
      <c r="B754" s="126" t="s">
        <v>1327</v>
      </c>
      <c r="C754" s="56" t="s">
        <v>308</v>
      </c>
      <c r="D754" s="42" t="s">
        <v>309</v>
      </c>
      <c r="E754" s="126">
        <v>16</v>
      </c>
      <c r="F754" s="68">
        <v>42257</v>
      </c>
      <c r="G754" s="126" t="s">
        <v>310</v>
      </c>
      <c r="H754" s="68">
        <v>42255</v>
      </c>
      <c r="I754" s="126"/>
      <c r="J754" s="137" t="str">
        <f t="shared" si="72"/>
        <v>奥凯阿拉善左旗-额济纳旗-嘉峪关</v>
      </c>
      <c r="K754" s="124" t="str">
        <f t="shared" si="73"/>
        <v>奥凯嘉峪关-额济纳旗-阿拉善左旗</v>
      </c>
      <c r="L754" s="167" t="str">
        <f t="shared" si="74"/>
        <v>阿拉善左旗</v>
      </c>
      <c r="M754" s="167" t="str">
        <f t="shared" si="75"/>
        <v>额济纳旗</v>
      </c>
      <c r="N754" s="167" t="str">
        <f t="shared" si="76"/>
        <v>嘉峪关</v>
      </c>
      <c r="O754" s="167" t="str">
        <f t="shared" si="77"/>
        <v/>
      </c>
      <c r="P754" s="167" t="str">
        <f>IF(ISERROR(OR(IFERROR(VLOOKUP(B754,受限情况!$G$3:$G$30,1,FALSE),0),IFERROR(VLOOKUP(L754,受限情况!$A$3:$A$28,1,FALSE),0),IFERROR(VLOOKUP(M754,受限情况!$A$3:$A$28,1,FALSE),0),IFERROR(VLOOKUP(N754,受限情况!$A$3:$A$28,1,FALSE),0),IFERROR(VLOOKUP(O754,受限情况!$A$3:$A$28,1,FALSE),0))),"受限","不限")</f>
        <v>受限</v>
      </c>
      <c r="Q754" s="122" t="str">
        <f>IFERROR(IF(AND(H754&gt;=VLOOKUP(B754,受限情况!$G$3:$I$28,2,FALSE),H754&lt;=VLOOKUP(B754,受限情况!$G$3:$I$28,3,FALSE))=TRUE,"错误","正确"),"正确")</f>
        <v>正确</v>
      </c>
      <c r="R754" s="124" t="str">
        <f>IF(OR(IFERROR(AND(H754&gt;=VLOOKUP(L754,受限情况!$A$3:$C$28,2,FALSE),H754&lt;=VLOOKUP(L754,受限情况!$A$3:$C$28,3,FALSE)),0),IFERROR(AND(H754&gt;=VLOOKUP(M754,受限情况!$A$3:$C$28,2,FALSE),H754&lt;=VLOOKUP(M754,受限情况!$A$3:$C$28,3,FALSE)),0),IFERROR(AND(H754&gt;=VLOOKUP(N754,受限情况!$A$3:$C$28,2,FALSE),H754&lt;=VLOOKUP(N754,受限情况!$A$3:$C$28,3,FALSE)),0),IFERROR(AND(H754&gt;=VLOOKUP(O754,受限情况!$A$3:$C$28,2,FALSE),H754&lt;=VLOOKUP(O754,受限情况!$A$3:$C$28,3,FALSE)),0))=TRUE,"错误","正确")</f>
        <v>正确</v>
      </c>
      <c r="S754" s="123" t="str">
        <f>IF((IF(ISERROR(VLOOKUP(J754,注销!I:I,1,FALSE)),0,1)+IF(ISERROR(VLOOKUP(J754,注销!J:J,1,FALSE)),0,1))&gt;0,"注销","没有")</f>
        <v>没有</v>
      </c>
      <c r="T754" s="123" t="str">
        <f>IF((IF(ISERROR(VLOOKUP(J754,注销!I:I,1,FALSE)),0,1)+IF(ISERROR(VLOOKUP(J754,注销!J:J,1,FALSE)),0,1))&gt;0,"注销","没有")</f>
        <v>没有</v>
      </c>
      <c r="U754" s="10" t="str">
        <f>IF(IF(ISERROR(VLOOKUP(J754,J$1:J753,1,FALSE)),0,1)+IF(ISERROR(VLOOKUP(J754,K$1:K753,1,FALSE)),0,1),"已有","没有")</f>
        <v>没有</v>
      </c>
      <c r="W754" s="9"/>
      <c r="X754" s="9"/>
      <c r="Y754" s="9"/>
    </row>
    <row r="755" spans="1:25" s="7" customFormat="1">
      <c r="A755" s="126">
        <v>752</v>
      </c>
      <c r="B755" s="126" t="s">
        <v>1324</v>
      </c>
      <c r="C755" s="56" t="s">
        <v>46</v>
      </c>
      <c r="D755" s="42" t="s">
        <v>205</v>
      </c>
      <c r="E755" s="126">
        <v>14</v>
      </c>
      <c r="F755" s="68">
        <v>42263</v>
      </c>
      <c r="G755" s="126" t="s">
        <v>311</v>
      </c>
      <c r="H755" s="68">
        <v>42257</v>
      </c>
      <c r="I755" s="126"/>
      <c r="J755" s="137" t="str">
        <f t="shared" si="72"/>
        <v>天津天津-桂林</v>
      </c>
      <c r="K755" s="124" t="str">
        <f t="shared" si="73"/>
        <v>天津桂林-天津</v>
      </c>
      <c r="L755" s="167" t="str">
        <f t="shared" si="74"/>
        <v>天津</v>
      </c>
      <c r="M755" s="167" t="str">
        <f t="shared" si="75"/>
        <v>桂林</v>
      </c>
      <c r="N755" s="167" t="str">
        <f t="shared" si="76"/>
        <v/>
      </c>
      <c r="O755" s="167" t="str">
        <f t="shared" si="77"/>
        <v/>
      </c>
      <c r="P755" s="167" t="str">
        <f>IF(ISERROR(OR(IFERROR(VLOOKUP(B755,受限情况!$G$3:$G$30,1,FALSE),0),IFERROR(VLOOKUP(L755,受限情况!$A$3:$A$28,1,FALSE),0),IFERROR(VLOOKUP(M755,受限情况!$A$3:$A$28,1,FALSE),0),IFERROR(VLOOKUP(N755,受限情况!$A$3:$A$28,1,FALSE),0),IFERROR(VLOOKUP(O755,受限情况!$A$3:$A$28,1,FALSE),0))),"受限","不限")</f>
        <v>不限</v>
      </c>
      <c r="Q755" s="122" t="str">
        <f>IFERROR(IF(AND(H755&gt;=VLOOKUP(B755,受限情况!$G$3:$I$28,2,FALSE),H755&lt;=VLOOKUP(B755,受限情况!$G$3:$I$28,3,FALSE))=TRUE,"错误","正确"),"正确")</f>
        <v>正确</v>
      </c>
      <c r="R755" s="124" t="str">
        <f>IF(OR(IFERROR(AND(H755&gt;=VLOOKUP(L755,受限情况!$A$3:$C$28,2,FALSE),H755&lt;=VLOOKUP(L755,受限情况!$A$3:$C$28,3,FALSE)),0),IFERROR(AND(H755&gt;=VLOOKUP(M755,受限情况!$A$3:$C$28,2,FALSE),H755&lt;=VLOOKUP(M755,受限情况!$A$3:$C$28,3,FALSE)),0),IFERROR(AND(H755&gt;=VLOOKUP(N755,受限情况!$A$3:$C$28,2,FALSE),H755&lt;=VLOOKUP(N755,受限情况!$A$3:$C$28,3,FALSE)),0),IFERROR(AND(H755&gt;=VLOOKUP(O755,受限情况!$A$3:$C$28,2,FALSE),H755&lt;=VLOOKUP(O755,受限情况!$A$3:$C$28,3,FALSE)),0))=TRUE,"错误","正确")</f>
        <v>正确</v>
      </c>
      <c r="S755" s="123" t="str">
        <f>IF((IF(ISERROR(VLOOKUP(J755,注销!I:I,1,FALSE)),0,1)+IF(ISERROR(VLOOKUP(J755,注销!J:J,1,FALSE)),0,1))&gt;0,"注销","没有")</f>
        <v>注销</v>
      </c>
      <c r="T755" s="123" t="str">
        <f>IF((IF(ISERROR(VLOOKUP(J755,注销!I:I,1,FALSE)),0,1)+IF(ISERROR(VLOOKUP(J755,注销!J:J,1,FALSE)),0,1))&gt;0,"注销","没有")</f>
        <v>注销</v>
      </c>
      <c r="U755" s="10" t="str">
        <f>IF(IF(ISERROR(VLOOKUP(J755,J$1:J754,1,FALSE)),0,1)+IF(ISERROR(VLOOKUP(J755,K$1:K754,1,FALSE)),0,1),"已有","没有")</f>
        <v>已有</v>
      </c>
      <c r="W755" s="9"/>
      <c r="X755" s="9"/>
      <c r="Y755" s="9"/>
    </row>
    <row r="756" spans="1:25" s="7" customFormat="1">
      <c r="A756" s="126">
        <v>753</v>
      </c>
      <c r="B756" s="126" t="s">
        <v>481</v>
      </c>
      <c r="C756" s="56" t="s">
        <v>500</v>
      </c>
      <c r="D756" s="42" t="s">
        <v>196</v>
      </c>
      <c r="E756" s="126">
        <v>14</v>
      </c>
      <c r="F756" s="68">
        <v>42302</v>
      </c>
      <c r="G756" s="126" t="s">
        <v>315</v>
      </c>
      <c r="H756" s="68">
        <v>42296</v>
      </c>
      <c r="I756" s="126"/>
      <c r="J756" s="137" t="str">
        <f t="shared" si="72"/>
        <v>国航呼和浩特-海拉尔</v>
      </c>
      <c r="K756" s="124" t="str">
        <f t="shared" si="73"/>
        <v>国航海拉尔-呼和浩特</v>
      </c>
      <c r="L756" s="167" t="str">
        <f t="shared" si="74"/>
        <v>呼和浩特</v>
      </c>
      <c r="M756" s="167" t="str">
        <f t="shared" si="75"/>
        <v>海拉尔</v>
      </c>
      <c r="N756" s="167" t="str">
        <f t="shared" si="76"/>
        <v/>
      </c>
      <c r="O756" s="167" t="str">
        <f t="shared" si="77"/>
        <v/>
      </c>
      <c r="P756" s="167" t="str">
        <f>IF(ISERROR(OR(IFERROR(VLOOKUP(B756,受限情况!$G$3:$G$30,1,FALSE),0),IFERROR(VLOOKUP(L756,受限情况!$A$3:$A$28,1,FALSE),0),IFERROR(VLOOKUP(M756,受限情况!$A$3:$A$28,1,FALSE),0),IFERROR(VLOOKUP(N756,受限情况!$A$3:$A$28,1,FALSE),0),IFERROR(VLOOKUP(O756,受限情况!$A$3:$A$28,1,FALSE),0))),"受限","不限")</f>
        <v>不限</v>
      </c>
      <c r="Q756" s="122" t="str">
        <f>IFERROR(IF(AND(H756&gt;=VLOOKUP(B756,受限情况!$G$3:$I$28,2,FALSE),H756&lt;=VLOOKUP(B756,受限情况!$G$3:$I$28,3,FALSE))=TRUE,"错误","正确"),"正确")</f>
        <v>正确</v>
      </c>
      <c r="R756" s="124" t="str">
        <f>IF(OR(IFERROR(AND(H756&gt;=VLOOKUP(L756,受限情况!$A$3:$C$28,2,FALSE),H756&lt;=VLOOKUP(L756,受限情况!$A$3:$C$28,3,FALSE)),0),IFERROR(AND(H756&gt;=VLOOKUP(M756,受限情况!$A$3:$C$28,2,FALSE),H756&lt;=VLOOKUP(M756,受限情况!$A$3:$C$28,3,FALSE)),0),IFERROR(AND(H756&gt;=VLOOKUP(N756,受限情况!$A$3:$C$28,2,FALSE),H756&lt;=VLOOKUP(N756,受限情况!$A$3:$C$28,3,FALSE)),0),IFERROR(AND(H756&gt;=VLOOKUP(O756,受限情况!$A$3:$C$28,2,FALSE),H756&lt;=VLOOKUP(O756,受限情况!$A$3:$C$28,3,FALSE)),0))=TRUE,"错误","正确")</f>
        <v>正确</v>
      </c>
      <c r="S756" s="123" t="str">
        <f>IF((IF(ISERROR(VLOOKUP(J756,注销!I:I,1,FALSE)),0,1)+IF(ISERROR(VLOOKUP(J756,注销!J:J,1,FALSE)),0,1))&gt;0,"注销","没有")</f>
        <v>没有</v>
      </c>
      <c r="T756" s="123" t="str">
        <f>IF((IF(ISERROR(VLOOKUP(J756,注销!I:I,1,FALSE)),0,1)+IF(ISERROR(VLOOKUP(J756,注销!J:J,1,FALSE)),0,1))&gt;0,"注销","没有")</f>
        <v>没有</v>
      </c>
      <c r="U756" s="10" t="str">
        <f>IF(IF(ISERROR(VLOOKUP(J756,J$1:J755,1,FALSE)),0,1)+IF(ISERROR(VLOOKUP(J756,K$1:K755,1,FALSE)),0,1),"已有","没有")</f>
        <v>已有</v>
      </c>
      <c r="W756" s="9"/>
      <c r="X756" s="9"/>
      <c r="Y756" s="9"/>
    </row>
    <row r="757" spans="1:25" s="7" customFormat="1">
      <c r="A757" s="126">
        <v>754</v>
      </c>
      <c r="B757" s="126" t="s">
        <v>481</v>
      </c>
      <c r="C757" s="56" t="s">
        <v>31</v>
      </c>
      <c r="D757" s="42" t="s">
        <v>312</v>
      </c>
      <c r="E757" s="126">
        <v>14</v>
      </c>
      <c r="F757" s="68">
        <v>42302</v>
      </c>
      <c r="G757" s="126" t="s">
        <v>1173</v>
      </c>
      <c r="H757" s="68">
        <v>42296</v>
      </c>
      <c r="I757" s="126"/>
      <c r="J757" s="137" t="str">
        <f t="shared" si="72"/>
        <v>国航天津-温州</v>
      </c>
      <c r="K757" s="124" t="str">
        <f t="shared" si="73"/>
        <v>国航温州-天津</v>
      </c>
      <c r="L757" s="167" t="str">
        <f t="shared" si="74"/>
        <v>天津</v>
      </c>
      <c r="M757" s="167" t="str">
        <f t="shared" si="75"/>
        <v>温州</v>
      </c>
      <c r="N757" s="167" t="str">
        <f t="shared" si="76"/>
        <v/>
      </c>
      <c r="O757" s="167" t="str">
        <f t="shared" si="77"/>
        <v/>
      </c>
      <c r="P757" s="167" t="str">
        <f>IF(ISERROR(OR(IFERROR(VLOOKUP(B757,受限情况!$G$3:$G$30,1,FALSE),0),IFERROR(VLOOKUP(L757,受限情况!$A$3:$A$28,1,FALSE),0),IFERROR(VLOOKUP(M757,受限情况!$A$3:$A$28,1,FALSE),0),IFERROR(VLOOKUP(N757,受限情况!$A$3:$A$28,1,FALSE),0),IFERROR(VLOOKUP(O757,受限情况!$A$3:$A$28,1,FALSE),0))),"受限","不限")</f>
        <v>不限</v>
      </c>
      <c r="Q757" s="122" t="str">
        <f>IFERROR(IF(AND(H757&gt;=VLOOKUP(B757,受限情况!$G$3:$I$28,2,FALSE),H757&lt;=VLOOKUP(B757,受限情况!$G$3:$I$28,3,FALSE))=TRUE,"错误","正确"),"正确")</f>
        <v>正确</v>
      </c>
      <c r="R757" s="124" t="str">
        <f>IF(OR(IFERROR(AND(H757&gt;=VLOOKUP(L757,受限情况!$A$3:$C$28,2,FALSE),H757&lt;=VLOOKUP(L757,受限情况!$A$3:$C$28,3,FALSE)),0),IFERROR(AND(H757&gt;=VLOOKUP(M757,受限情况!$A$3:$C$28,2,FALSE),H757&lt;=VLOOKUP(M757,受限情况!$A$3:$C$28,3,FALSE)),0),IFERROR(AND(H757&gt;=VLOOKUP(N757,受限情况!$A$3:$C$28,2,FALSE),H757&lt;=VLOOKUP(N757,受限情况!$A$3:$C$28,3,FALSE)),0),IFERROR(AND(H757&gt;=VLOOKUP(O757,受限情况!$A$3:$C$28,2,FALSE),H757&lt;=VLOOKUP(O757,受限情况!$A$3:$C$28,3,FALSE)),0))=TRUE,"错误","正确")</f>
        <v>正确</v>
      </c>
      <c r="S757" s="123" t="str">
        <f>IF((IF(ISERROR(VLOOKUP(J757,注销!I:I,1,FALSE)),0,1)+IF(ISERROR(VLOOKUP(J757,注销!J:J,1,FALSE)),0,1))&gt;0,"注销","没有")</f>
        <v>没有</v>
      </c>
      <c r="T757" s="123" t="str">
        <f>IF((IF(ISERROR(VLOOKUP(J757,注销!I:I,1,FALSE)),0,1)+IF(ISERROR(VLOOKUP(J757,注销!J:J,1,FALSE)),0,1))&gt;0,"注销","没有")</f>
        <v>没有</v>
      </c>
      <c r="U757" s="10" t="str">
        <f>IF(IF(ISERROR(VLOOKUP(J757,J$1:J756,1,FALSE)),0,1)+IF(ISERROR(VLOOKUP(J757,K$1:K756,1,FALSE)),0,1),"已有","没有")</f>
        <v>没有</v>
      </c>
      <c r="W757" s="9"/>
      <c r="X757" s="9"/>
      <c r="Y757" s="9"/>
    </row>
    <row r="758" spans="1:25" s="7" customFormat="1">
      <c r="A758" s="126">
        <v>755</v>
      </c>
      <c r="B758" s="126" t="s">
        <v>481</v>
      </c>
      <c r="C758" s="56" t="s">
        <v>313</v>
      </c>
      <c r="D758" s="42" t="s">
        <v>196</v>
      </c>
      <c r="E758" s="126">
        <v>8</v>
      </c>
      <c r="F758" s="68">
        <v>42302</v>
      </c>
      <c r="G758" s="126" t="s">
        <v>1173</v>
      </c>
      <c r="H758" s="68">
        <v>42296</v>
      </c>
      <c r="I758" s="126"/>
      <c r="J758" s="137" t="str">
        <f t="shared" si="72"/>
        <v>国航天津-呼和浩特-乌鲁木齐</v>
      </c>
      <c r="K758" s="124" t="str">
        <f t="shared" si="73"/>
        <v>国航乌鲁木齐-呼和浩特-天津</v>
      </c>
      <c r="L758" s="167" t="str">
        <f t="shared" si="74"/>
        <v>天津</v>
      </c>
      <c r="M758" s="167" t="str">
        <f t="shared" si="75"/>
        <v>呼和浩特</v>
      </c>
      <c r="N758" s="167" t="str">
        <f t="shared" si="76"/>
        <v>乌鲁木齐</v>
      </c>
      <c r="O758" s="167" t="str">
        <f t="shared" si="77"/>
        <v/>
      </c>
      <c r="P758" s="167" t="str">
        <f>IF(ISERROR(OR(IFERROR(VLOOKUP(B758,受限情况!$G$3:$G$30,1,FALSE),0),IFERROR(VLOOKUP(L758,受限情况!$A$3:$A$28,1,FALSE),0),IFERROR(VLOOKUP(M758,受限情况!$A$3:$A$28,1,FALSE),0),IFERROR(VLOOKUP(N758,受限情况!$A$3:$A$28,1,FALSE),0),IFERROR(VLOOKUP(O758,受限情况!$A$3:$A$28,1,FALSE),0))),"受限","不限")</f>
        <v>不限</v>
      </c>
      <c r="Q758" s="122" t="str">
        <f>IFERROR(IF(AND(H758&gt;=VLOOKUP(B758,受限情况!$G$3:$I$28,2,FALSE),H758&lt;=VLOOKUP(B758,受限情况!$G$3:$I$28,3,FALSE))=TRUE,"错误","正确"),"正确")</f>
        <v>正确</v>
      </c>
      <c r="R758" s="124" t="str">
        <f>IF(OR(IFERROR(AND(H758&gt;=VLOOKUP(L758,受限情况!$A$3:$C$28,2,FALSE),H758&lt;=VLOOKUP(L758,受限情况!$A$3:$C$28,3,FALSE)),0),IFERROR(AND(H758&gt;=VLOOKUP(M758,受限情况!$A$3:$C$28,2,FALSE),H758&lt;=VLOOKUP(M758,受限情况!$A$3:$C$28,3,FALSE)),0),IFERROR(AND(H758&gt;=VLOOKUP(N758,受限情况!$A$3:$C$28,2,FALSE),H758&lt;=VLOOKUP(N758,受限情况!$A$3:$C$28,3,FALSE)),0),IFERROR(AND(H758&gt;=VLOOKUP(O758,受限情况!$A$3:$C$28,2,FALSE),H758&lt;=VLOOKUP(O758,受限情况!$A$3:$C$28,3,FALSE)),0))=TRUE,"错误","正确")</f>
        <v>正确</v>
      </c>
      <c r="S758" s="123" t="str">
        <f>IF((IF(ISERROR(VLOOKUP(J758,注销!I:I,1,FALSE)),0,1)+IF(ISERROR(VLOOKUP(J758,注销!J:J,1,FALSE)),0,1))&gt;0,"注销","没有")</f>
        <v>注销</v>
      </c>
      <c r="T758" s="123" t="str">
        <f>IF((IF(ISERROR(VLOOKUP(J758,注销!I:I,1,FALSE)),0,1)+IF(ISERROR(VLOOKUP(J758,注销!J:J,1,FALSE)),0,1))&gt;0,"注销","没有")</f>
        <v>注销</v>
      </c>
      <c r="U758" s="10" t="str">
        <f>IF(IF(ISERROR(VLOOKUP(J758,J$1:J757,1,FALSE)),0,1)+IF(ISERROR(VLOOKUP(J758,K$1:K757,1,FALSE)),0,1),"已有","没有")</f>
        <v>没有</v>
      </c>
      <c r="W758" s="9"/>
      <c r="X758" s="9"/>
      <c r="Y758" s="9"/>
    </row>
    <row r="759" spans="1:25" s="7" customFormat="1">
      <c r="A759" s="126">
        <v>756</v>
      </c>
      <c r="B759" s="126" t="s">
        <v>481</v>
      </c>
      <c r="C759" s="56" t="s">
        <v>314</v>
      </c>
      <c r="D759" s="42" t="s">
        <v>198</v>
      </c>
      <c r="E759" s="126">
        <v>4</v>
      </c>
      <c r="F759" s="68">
        <v>42302</v>
      </c>
      <c r="G759" s="126" t="s">
        <v>1173</v>
      </c>
      <c r="H759" s="68">
        <v>42296</v>
      </c>
      <c r="I759" s="126"/>
      <c r="J759" s="137" t="str">
        <f t="shared" si="72"/>
        <v>国航呼和浩特-武汉</v>
      </c>
      <c r="K759" s="124" t="str">
        <f t="shared" si="73"/>
        <v>国航武汉-呼和浩特</v>
      </c>
      <c r="L759" s="167" t="str">
        <f t="shared" si="74"/>
        <v>呼和浩特</v>
      </c>
      <c r="M759" s="167" t="str">
        <f t="shared" si="75"/>
        <v>武汉</v>
      </c>
      <c r="N759" s="167" t="str">
        <f t="shared" si="76"/>
        <v/>
      </c>
      <c r="O759" s="167" t="str">
        <f t="shared" si="77"/>
        <v/>
      </c>
      <c r="P759" s="167" t="str">
        <f>IF(ISERROR(OR(IFERROR(VLOOKUP(B759,受限情况!$G$3:$G$30,1,FALSE),0),IFERROR(VLOOKUP(L759,受限情况!$A$3:$A$28,1,FALSE),0),IFERROR(VLOOKUP(M759,受限情况!$A$3:$A$28,1,FALSE),0),IFERROR(VLOOKUP(N759,受限情况!$A$3:$A$28,1,FALSE),0),IFERROR(VLOOKUP(O759,受限情况!$A$3:$A$28,1,FALSE),0))),"受限","不限")</f>
        <v>不限</v>
      </c>
      <c r="Q759" s="122" t="str">
        <f>IFERROR(IF(AND(H759&gt;=VLOOKUP(B759,受限情况!$G$3:$I$28,2,FALSE),H759&lt;=VLOOKUP(B759,受限情况!$G$3:$I$28,3,FALSE))=TRUE,"错误","正确"),"正确")</f>
        <v>正确</v>
      </c>
      <c r="R759" s="124" t="str">
        <f>IF(OR(IFERROR(AND(H759&gt;=VLOOKUP(L759,受限情况!$A$3:$C$28,2,FALSE),H759&lt;=VLOOKUP(L759,受限情况!$A$3:$C$28,3,FALSE)),0),IFERROR(AND(H759&gt;=VLOOKUP(M759,受限情况!$A$3:$C$28,2,FALSE),H759&lt;=VLOOKUP(M759,受限情况!$A$3:$C$28,3,FALSE)),0),IFERROR(AND(H759&gt;=VLOOKUP(N759,受限情况!$A$3:$C$28,2,FALSE),H759&lt;=VLOOKUP(N759,受限情况!$A$3:$C$28,3,FALSE)),0),IFERROR(AND(H759&gt;=VLOOKUP(O759,受限情况!$A$3:$C$28,2,FALSE),H759&lt;=VLOOKUP(O759,受限情况!$A$3:$C$28,3,FALSE)),0))=TRUE,"错误","正确")</f>
        <v>正确</v>
      </c>
      <c r="S759" s="123" t="str">
        <f>IF((IF(ISERROR(VLOOKUP(J759,注销!I:I,1,FALSE)),0,1)+IF(ISERROR(VLOOKUP(J759,注销!J:J,1,FALSE)),0,1))&gt;0,"注销","没有")</f>
        <v>注销</v>
      </c>
      <c r="T759" s="123" t="str">
        <f>IF((IF(ISERROR(VLOOKUP(J759,注销!I:I,1,FALSE)),0,1)+IF(ISERROR(VLOOKUP(J759,注销!J:J,1,FALSE)),0,1))&gt;0,"注销","没有")</f>
        <v>注销</v>
      </c>
      <c r="U759" s="10" t="str">
        <f>IF(IF(ISERROR(VLOOKUP(J759,J$1:J758,1,FALSE)),0,1)+IF(ISERROR(VLOOKUP(J759,K$1:K758,1,FALSE)),0,1),"已有","没有")</f>
        <v>已有</v>
      </c>
      <c r="W759" s="9"/>
      <c r="X759" s="9"/>
      <c r="Y759" s="9"/>
    </row>
    <row r="760" spans="1:25" s="7" customFormat="1">
      <c r="A760" s="126">
        <v>757</v>
      </c>
      <c r="B760" s="23" t="s">
        <v>1327</v>
      </c>
      <c r="C760" s="56" t="s">
        <v>316</v>
      </c>
      <c r="D760" s="42" t="s">
        <v>182</v>
      </c>
      <c r="E760" s="126">
        <v>8</v>
      </c>
      <c r="F760" s="68">
        <v>42302</v>
      </c>
      <c r="G760" s="126" t="s">
        <v>318</v>
      </c>
      <c r="H760" s="68">
        <v>42296</v>
      </c>
      <c r="I760" s="126"/>
      <c r="J760" s="137" t="str">
        <f t="shared" si="72"/>
        <v>奥凯天津-南通-海口</v>
      </c>
      <c r="K760" s="124" t="str">
        <f t="shared" si="73"/>
        <v>奥凯海口-南通-天津</v>
      </c>
      <c r="L760" s="167" t="str">
        <f t="shared" si="74"/>
        <v>天津</v>
      </c>
      <c r="M760" s="167" t="str">
        <f t="shared" si="75"/>
        <v>南通</v>
      </c>
      <c r="N760" s="167" t="str">
        <f t="shared" si="76"/>
        <v>海口</v>
      </c>
      <c r="O760" s="167" t="str">
        <f t="shared" si="77"/>
        <v/>
      </c>
      <c r="P760" s="167" t="str">
        <f>IF(ISERROR(OR(IFERROR(VLOOKUP(B760,受限情况!$G$3:$G$30,1,FALSE),0),IFERROR(VLOOKUP(L760,受限情况!$A$3:$A$28,1,FALSE),0),IFERROR(VLOOKUP(M760,受限情况!$A$3:$A$28,1,FALSE),0),IFERROR(VLOOKUP(N760,受限情况!$A$3:$A$28,1,FALSE),0),IFERROR(VLOOKUP(O760,受限情况!$A$3:$A$28,1,FALSE),0))),"受限","不限")</f>
        <v>不限</v>
      </c>
      <c r="Q760" s="122" t="str">
        <f>IFERROR(IF(AND(H760&gt;=VLOOKUP(B760,受限情况!$G$3:$I$28,2,FALSE),H760&lt;=VLOOKUP(B760,受限情况!$G$3:$I$28,3,FALSE))=TRUE,"错误","正确"),"正确")</f>
        <v>正确</v>
      </c>
      <c r="R760" s="124" t="str">
        <f>IF(OR(IFERROR(AND(H760&gt;=VLOOKUP(L760,受限情况!$A$3:$C$28,2,FALSE),H760&lt;=VLOOKUP(L760,受限情况!$A$3:$C$28,3,FALSE)),0),IFERROR(AND(H760&gt;=VLOOKUP(M760,受限情况!$A$3:$C$28,2,FALSE),H760&lt;=VLOOKUP(M760,受限情况!$A$3:$C$28,3,FALSE)),0),IFERROR(AND(H760&gt;=VLOOKUP(N760,受限情况!$A$3:$C$28,2,FALSE),H760&lt;=VLOOKUP(N760,受限情况!$A$3:$C$28,3,FALSE)),0),IFERROR(AND(H760&gt;=VLOOKUP(O760,受限情况!$A$3:$C$28,2,FALSE),H760&lt;=VLOOKUP(O760,受限情况!$A$3:$C$28,3,FALSE)),0))=TRUE,"错误","正确")</f>
        <v>正确</v>
      </c>
      <c r="S760" s="123" t="str">
        <f>IF((IF(ISERROR(VLOOKUP(J760,注销!I:I,1,FALSE)),0,1)+IF(ISERROR(VLOOKUP(J760,注销!J:J,1,FALSE)),0,1))&gt;0,"注销","没有")</f>
        <v>没有</v>
      </c>
      <c r="T760" s="123" t="str">
        <f>IF((IF(ISERROR(VLOOKUP(J760,注销!I:I,1,FALSE)),0,1)+IF(ISERROR(VLOOKUP(J760,注销!J:J,1,FALSE)),0,1))&gt;0,"注销","没有")</f>
        <v>没有</v>
      </c>
      <c r="U760" s="10" t="str">
        <f>IF(IF(ISERROR(VLOOKUP(J760,J$1:J759,1,FALSE)),0,1)+IF(ISERROR(VLOOKUP(J760,K$1:K759,1,FALSE)),0,1),"已有","没有")</f>
        <v>没有</v>
      </c>
      <c r="W760" s="9"/>
      <c r="X760" s="9"/>
      <c r="Y760" s="9"/>
    </row>
    <row r="761" spans="1:25" s="7" customFormat="1">
      <c r="A761" s="126">
        <v>758</v>
      </c>
      <c r="B761" s="126" t="s">
        <v>1327</v>
      </c>
      <c r="C761" s="56" t="s">
        <v>317</v>
      </c>
      <c r="D761" s="42" t="s">
        <v>182</v>
      </c>
      <c r="E761" s="126">
        <v>6</v>
      </c>
      <c r="F761" s="68">
        <v>42302</v>
      </c>
      <c r="G761" s="126" t="s">
        <v>1174</v>
      </c>
      <c r="H761" s="68">
        <v>42296</v>
      </c>
      <c r="I761" s="126"/>
      <c r="J761" s="137" t="str">
        <f t="shared" si="72"/>
        <v>奥凯天津-淮安-三亚</v>
      </c>
      <c r="K761" s="124" t="str">
        <f t="shared" si="73"/>
        <v>奥凯三亚-淮安-天津</v>
      </c>
      <c r="L761" s="167" t="str">
        <f t="shared" si="74"/>
        <v>天津</v>
      </c>
      <c r="M761" s="167" t="str">
        <f t="shared" si="75"/>
        <v>淮安</v>
      </c>
      <c r="N761" s="167" t="str">
        <f t="shared" si="76"/>
        <v>三亚</v>
      </c>
      <c r="O761" s="167" t="str">
        <f t="shared" si="77"/>
        <v/>
      </c>
      <c r="P761" s="167" t="str">
        <f>IF(ISERROR(OR(IFERROR(VLOOKUP(B761,受限情况!$G$3:$G$30,1,FALSE),0),IFERROR(VLOOKUP(L761,受限情况!$A$3:$A$28,1,FALSE),0),IFERROR(VLOOKUP(M761,受限情况!$A$3:$A$28,1,FALSE),0),IFERROR(VLOOKUP(N761,受限情况!$A$3:$A$28,1,FALSE),0),IFERROR(VLOOKUP(O761,受限情况!$A$3:$A$28,1,FALSE),0))),"受限","不限")</f>
        <v>不限</v>
      </c>
      <c r="Q761" s="122" t="str">
        <f>IFERROR(IF(AND(H761&gt;=VLOOKUP(B761,受限情况!$G$3:$I$28,2,FALSE),H761&lt;=VLOOKUP(B761,受限情况!$G$3:$I$28,3,FALSE))=TRUE,"错误","正确"),"正确")</f>
        <v>正确</v>
      </c>
      <c r="R761" s="124" t="str">
        <f>IF(OR(IFERROR(AND(H761&gt;=VLOOKUP(L761,受限情况!$A$3:$C$28,2,FALSE),H761&lt;=VLOOKUP(L761,受限情况!$A$3:$C$28,3,FALSE)),0),IFERROR(AND(H761&gt;=VLOOKUP(M761,受限情况!$A$3:$C$28,2,FALSE),H761&lt;=VLOOKUP(M761,受限情况!$A$3:$C$28,3,FALSE)),0),IFERROR(AND(H761&gt;=VLOOKUP(N761,受限情况!$A$3:$C$28,2,FALSE),H761&lt;=VLOOKUP(N761,受限情况!$A$3:$C$28,3,FALSE)),0),IFERROR(AND(H761&gt;=VLOOKUP(O761,受限情况!$A$3:$C$28,2,FALSE),H761&lt;=VLOOKUP(O761,受限情况!$A$3:$C$28,3,FALSE)),0))=TRUE,"错误","正确")</f>
        <v>正确</v>
      </c>
      <c r="S761" s="123" t="str">
        <f>IF((IF(ISERROR(VLOOKUP(J761,注销!I:I,1,FALSE)),0,1)+IF(ISERROR(VLOOKUP(J761,注销!J:J,1,FALSE)),0,1))&gt;0,"注销","没有")</f>
        <v>没有</v>
      </c>
      <c r="T761" s="123" t="str">
        <f>IF((IF(ISERROR(VLOOKUP(J761,注销!I:I,1,FALSE)),0,1)+IF(ISERROR(VLOOKUP(J761,注销!J:J,1,FALSE)),0,1))&gt;0,"注销","没有")</f>
        <v>没有</v>
      </c>
      <c r="U761" s="10" t="str">
        <f>IF(IF(ISERROR(VLOOKUP(J761,J$1:J760,1,FALSE)),0,1)+IF(ISERROR(VLOOKUP(J761,K$1:K760,1,FALSE)),0,1),"已有","没有")</f>
        <v>没有</v>
      </c>
      <c r="W761" s="9"/>
      <c r="X761" s="9"/>
      <c r="Y761" s="9"/>
    </row>
    <row r="762" spans="1:25" s="7" customFormat="1">
      <c r="A762" s="126">
        <v>759</v>
      </c>
      <c r="B762" s="126" t="s">
        <v>482</v>
      </c>
      <c r="C762" s="56" t="s">
        <v>319</v>
      </c>
      <c r="D762" s="42" t="s">
        <v>320</v>
      </c>
      <c r="E762" s="126">
        <v>14</v>
      </c>
      <c r="F762" s="68">
        <v>42302</v>
      </c>
      <c r="G762" s="126" t="s">
        <v>962</v>
      </c>
      <c r="H762" s="68">
        <v>42296</v>
      </c>
      <c r="I762" s="126"/>
      <c r="J762" s="137" t="str">
        <f t="shared" si="72"/>
        <v>东航太原-武汉-福州</v>
      </c>
      <c r="K762" s="124" t="str">
        <f t="shared" si="73"/>
        <v>东航福州-武汉-太原</v>
      </c>
      <c r="L762" s="167" t="str">
        <f t="shared" si="74"/>
        <v>太原</v>
      </c>
      <c r="M762" s="167" t="str">
        <f t="shared" si="75"/>
        <v>武汉</v>
      </c>
      <c r="N762" s="167" t="str">
        <f t="shared" si="76"/>
        <v>福州</v>
      </c>
      <c r="O762" s="167" t="str">
        <f t="shared" si="77"/>
        <v/>
      </c>
      <c r="P762" s="167" t="str">
        <f>IF(ISERROR(OR(IFERROR(VLOOKUP(B762,受限情况!$G$3:$G$30,1,FALSE),0),IFERROR(VLOOKUP(L762,受限情况!$A$3:$A$28,1,FALSE),0),IFERROR(VLOOKUP(M762,受限情况!$A$3:$A$28,1,FALSE),0),IFERROR(VLOOKUP(N762,受限情况!$A$3:$A$28,1,FALSE),0),IFERROR(VLOOKUP(O762,受限情况!$A$3:$A$28,1,FALSE),0))),"受限","不限")</f>
        <v>不限</v>
      </c>
      <c r="Q762" s="122" t="str">
        <f>IFERROR(IF(AND(H762&gt;=VLOOKUP(B762,受限情况!$G$3:$I$28,2,FALSE),H762&lt;=VLOOKUP(B762,受限情况!$G$3:$I$28,3,FALSE))=TRUE,"错误","正确"),"正确")</f>
        <v>正确</v>
      </c>
      <c r="R762" s="124" t="str">
        <f>IF(OR(IFERROR(AND(H762&gt;=VLOOKUP(L762,受限情况!$A$3:$C$28,2,FALSE),H762&lt;=VLOOKUP(L762,受限情况!$A$3:$C$28,3,FALSE)),0),IFERROR(AND(H762&gt;=VLOOKUP(M762,受限情况!$A$3:$C$28,2,FALSE),H762&lt;=VLOOKUP(M762,受限情况!$A$3:$C$28,3,FALSE)),0),IFERROR(AND(H762&gt;=VLOOKUP(N762,受限情况!$A$3:$C$28,2,FALSE),H762&lt;=VLOOKUP(N762,受限情况!$A$3:$C$28,3,FALSE)),0),IFERROR(AND(H762&gt;=VLOOKUP(O762,受限情况!$A$3:$C$28,2,FALSE),H762&lt;=VLOOKUP(O762,受限情况!$A$3:$C$28,3,FALSE)),0))=TRUE,"错误","正确")</f>
        <v>正确</v>
      </c>
      <c r="S762" s="123" t="str">
        <f>IF((IF(ISERROR(VLOOKUP(J762,注销!I:I,1,FALSE)),0,1)+IF(ISERROR(VLOOKUP(J762,注销!J:J,1,FALSE)),0,1))&gt;0,"注销","没有")</f>
        <v>注销</v>
      </c>
      <c r="T762" s="123" t="str">
        <f>IF((IF(ISERROR(VLOOKUP(J762,注销!I:I,1,FALSE)),0,1)+IF(ISERROR(VLOOKUP(J762,注销!J:J,1,FALSE)),0,1))&gt;0,"注销","没有")</f>
        <v>注销</v>
      </c>
      <c r="U762" s="10" t="str">
        <f>IF(IF(ISERROR(VLOOKUP(J762,J$1:J761,1,FALSE)),0,1)+IF(ISERROR(VLOOKUP(J762,K$1:K761,1,FALSE)),0,1),"已有","没有")</f>
        <v>已有</v>
      </c>
      <c r="W762" s="9"/>
      <c r="X762" s="9"/>
      <c r="Y762" s="9"/>
    </row>
    <row r="763" spans="1:25" s="7" customFormat="1">
      <c r="A763" s="126">
        <v>760</v>
      </c>
      <c r="B763" s="23" t="s">
        <v>1325</v>
      </c>
      <c r="C763" s="56" t="s">
        <v>22</v>
      </c>
      <c r="D763" s="42" t="s">
        <v>198</v>
      </c>
      <c r="E763" s="126">
        <v>14</v>
      </c>
      <c r="F763" s="68">
        <v>42323</v>
      </c>
      <c r="G763" s="126" t="s">
        <v>321</v>
      </c>
      <c r="H763" s="68">
        <v>42296</v>
      </c>
      <c r="I763" s="126" t="s">
        <v>1000</v>
      </c>
      <c r="J763" s="137" t="str">
        <f t="shared" si="72"/>
        <v>春秋石家庄-西安</v>
      </c>
      <c r="K763" s="124" t="str">
        <f t="shared" si="73"/>
        <v>春秋西安-石家庄</v>
      </c>
      <c r="L763" s="167" t="str">
        <f t="shared" si="74"/>
        <v>石家庄</v>
      </c>
      <c r="M763" s="167" t="str">
        <f t="shared" si="75"/>
        <v>西安</v>
      </c>
      <c r="N763" s="167" t="str">
        <f t="shared" si="76"/>
        <v/>
      </c>
      <c r="O763" s="167" t="str">
        <f t="shared" si="77"/>
        <v/>
      </c>
      <c r="P763" s="167" t="str">
        <f>IF(ISERROR(OR(IFERROR(VLOOKUP(B763,受限情况!$G$3:$G$30,1,FALSE),0),IFERROR(VLOOKUP(L763,受限情况!$A$3:$A$28,1,FALSE),0),IFERROR(VLOOKUP(M763,受限情况!$A$3:$A$28,1,FALSE),0),IFERROR(VLOOKUP(N763,受限情况!$A$3:$A$28,1,FALSE),0),IFERROR(VLOOKUP(O763,受限情况!$A$3:$A$28,1,FALSE),0))),"受限","不限")</f>
        <v>不限</v>
      </c>
      <c r="Q763" s="122" t="str">
        <f>IFERROR(IF(AND(H763&gt;=VLOOKUP(B763,受限情况!$G$3:$I$28,2,FALSE),H763&lt;=VLOOKUP(B763,受限情况!$G$3:$I$28,3,FALSE))=TRUE,"错误","正确"),"正确")</f>
        <v>正确</v>
      </c>
      <c r="R763" s="124" t="str">
        <f>IF(OR(IFERROR(AND(H763&gt;=VLOOKUP(L763,受限情况!$A$3:$C$28,2,FALSE),H763&lt;=VLOOKUP(L763,受限情况!$A$3:$C$28,3,FALSE)),0),IFERROR(AND(H763&gt;=VLOOKUP(M763,受限情况!$A$3:$C$28,2,FALSE),H763&lt;=VLOOKUP(M763,受限情况!$A$3:$C$28,3,FALSE)),0),IFERROR(AND(H763&gt;=VLOOKUP(N763,受限情况!$A$3:$C$28,2,FALSE),H763&lt;=VLOOKUP(N763,受限情况!$A$3:$C$28,3,FALSE)),0),IFERROR(AND(H763&gt;=VLOOKUP(O763,受限情况!$A$3:$C$28,2,FALSE),H763&lt;=VLOOKUP(O763,受限情况!$A$3:$C$28,3,FALSE)),0))=TRUE,"错误","正确")</f>
        <v>正确</v>
      </c>
      <c r="S763" s="123" t="str">
        <f>IF((IF(ISERROR(VLOOKUP(J763,注销!I:I,1,FALSE)),0,1)+IF(ISERROR(VLOOKUP(J763,注销!J:J,1,FALSE)),0,1))&gt;0,"注销","没有")</f>
        <v>没有</v>
      </c>
      <c r="T763" s="123" t="str">
        <f>IF((IF(ISERROR(VLOOKUP(J763,注销!I:I,1,FALSE)),0,1)+IF(ISERROR(VLOOKUP(J763,注销!J:J,1,FALSE)),0,1))&gt;0,"注销","没有")</f>
        <v>没有</v>
      </c>
      <c r="U763" s="10" t="str">
        <f>IF(IF(ISERROR(VLOOKUP(J763,J$1:J762,1,FALSE)),0,1)+IF(ISERROR(VLOOKUP(J763,K$1:K762,1,FALSE)),0,1),"已有","没有")</f>
        <v>没有</v>
      </c>
      <c r="W763" s="9"/>
      <c r="X763" s="9"/>
      <c r="Y763" s="9"/>
    </row>
    <row r="764" spans="1:25" s="7" customFormat="1">
      <c r="A764" s="126">
        <v>761</v>
      </c>
      <c r="B764" s="23" t="s">
        <v>1329</v>
      </c>
      <c r="C764" s="56" t="s">
        <v>564</v>
      </c>
      <c r="D764" s="42" t="s">
        <v>237</v>
      </c>
      <c r="E764" s="126">
        <v>14</v>
      </c>
      <c r="F764" s="68">
        <v>42302</v>
      </c>
      <c r="G764" s="126" t="s">
        <v>323</v>
      </c>
      <c r="H764" s="68">
        <v>42296</v>
      </c>
      <c r="I764" s="126"/>
      <c r="J764" s="137" t="str">
        <f t="shared" si="72"/>
        <v>河北石家庄-三亚</v>
      </c>
      <c r="K764" s="124" t="str">
        <f t="shared" si="73"/>
        <v>河北三亚-石家庄</v>
      </c>
      <c r="L764" s="167" t="str">
        <f t="shared" si="74"/>
        <v>石家庄</v>
      </c>
      <c r="M764" s="167" t="str">
        <f t="shared" si="75"/>
        <v>三亚</v>
      </c>
      <c r="N764" s="167" t="str">
        <f t="shared" si="76"/>
        <v/>
      </c>
      <c r="O764" s="167" t="str">
        <f t="shared" si="77"/>
        <v/>
      </c>
      <c r="P764" s="167" t="str">
        <f>IF(ISERROR(OR(IFERROR(VLOOKUP(B764,受限情况!$G$3:$G$30,1,FALSE),0),IFERROR(VLOOKUP(L764,受限情况!$A$3:$A$28,1,FALSE),0),IFERROR(VLOOKUP(M764,受限情况!$A$3:$A$28,1,FALSE),0),IFERROR(VLOOKUP(N764,受限情况!$A$3:$A$28,1,FALSE),0),IFERROR(VLOOKUP(O764,受限情况!$A$3:$A$28,1,FALSE),0))),"受限","不限")</f>
        <v>不限</v>
      </c>
      <c r="Q764" s="122" t="str">
        <f>IFERROR(IF(AND(H764&gt;=VLOOKUP(B764,受限情况!$G$3:$I$28,2,FALSE),H764&lt;=VLOOKUP(B764,受限情况!$G$3:$I$28,3,FALSE))=TRUE,"错误","正确"),"正确")</f>
        <v>正确</v>
      </c>
      <c r="R764" s="124" t="str">
        <f>IF(OR(IFERROR(AND(H764&gt;=VLOOKUP(L764,受限情况!$A$3:$C$28,2,FALSE),H764&lt;=VLOOKUP(L764,受限情况!$A$3:$C$28,3,FALSE)),0),IFERROR(AND(H764&gt;=VLOOKUP(M764,受限情况!$A$3:$C$28,2,FALSE),H764&lt;=VLOOKUP(M764,受限情况!$A$3:$C$28,3,FALSE)),0),IFERROR(AND(H764&gt;=VLOOKUP(N764,受限情况!$A$3:$C$28,2,FALSE),H764&lt;=VLOOKUP(N764,受限情况!$A$3:$C$28,3,FALSE)),0),IFERROR(AND(H764&gt;=VLOOKUP(O764,受限情况!$A$3:$C$28,2,FALSE),H764&lt;=VLOOKUP(O764,受限情况!$A$3:$C$28,3,FALSE)),0))=TRUE,"错误","正确")</f>
        <v>正确</v>
      </c>
      <c r="S764" s="123" t="str">
        <f>IF((IF(ISERROR(VLOOKUP(J764,注销!I:I,1,FALSE)),0,1)+IF(ISERROR(VLOOKUP(J764,注销!J:J,1,FALSE)),0,1))&gt;0,"注销","没有")</f>
        <v>没有</v>
      </c>
      <c r="T764" s="123" t="str">
        <f>IF((IF(ISERROR(VLOOKUP(J764,注销!I:I,1,FALSE)),0,1)+IF(ISERROR(VLOOKUP(J764,注销!J:J,1,FALSE)),0,1))&gt;0,"注销","没有")</f>
        <v>没有</v>
      </c>
      <c r="U764" s="10" t="str">
        <f>IF(IF(ISERROR(VLOOKUP(J764,J$1:J763,1,FALSE)),0,1)+IF(ISERROR(VLOOKUP(J764,K$1:K763,1,FALSE)),0,1),"已有","没有")</f>
        <v>已有</v>
      </c>
      <c r="W764" s="9"/>
      <c r="X764" s="9"/>
      <c r="Y764" s="9"/>
    </row>
    <row r="765" spans="1:25" s="7" customFormat="1">
      <c r="A765" s="126">
        <v>762</v>
      </c>
      <c r="B765" s="126" t="s">
        <v>1329</v>
      </c>
      <c r="C765" s="56" t="s">
        <v>322</v>
      </c>
      <c r="D765" s="42" t="s">
        <v>237</v>
      </c>
      <c r="E765" s="126">
        <v>14</v>
      </c>
      <c r="F765" s="68">
        <v>42323</v>
      </c>
      <c r="G765" s="126" t="s">
        <v>1175</v>
      </c>
      <c r="H765" s="68">
        <v>42296</v>
      </c>
      <c r="I765" s="126" t="s">
        <v>1000</v>
      </c>
      <c r="J765" s="137" t="str">
        <f t="shared" si="72"/>
        <v>河北石家庄-西安-乌鲁木齐</v>
      </c>
      <c r="K765" s="124" t="str">
        <f t="shared" si="73"/>
        <v>河北乌鲁木齐-西安-石家庄</v>
      </c>
      <c r="L765" s="167" t="str">
        <f t="shared" si="74"/>
        <v>石家庄</v>
      </c>
      <c r="M765" s="167" t="str">
        <f t="shared" si="75"/>
        <v>西安</v>
      </c>
      <c r="N765" s="167" t="str">
        <f t="shared" si="76"/>
        <v>乌鲁木齐</v>
      </c>
      <c r="O765" s="167" t="str">
        <f t="shared" si="77"/>
        <v/>
      </c>
      <c r="P765" s="167" t="str">
        <f>IF(ISERROR(OR(IFERROR(VLOOKUP(B765,受限情况!$G$3:$G$30,1,FALSE),0),IFERROR(VLOOKUP(L765,受限情况!$A$3:$A$28,1,FALSE),0),IFERROR(VLOOKUP(M765,受限情况!$A$3:$A$28,1,FALSE),0),IFERROR(VLOOKUP(N765,受限情况!$A$3:$A$28,1,FALSE),0),IFERROR(VLOOKUP(O765,受限情况!$A$3:$A$28,1,FALSE),0))),"受限","不限")</f>
        <v>不限</v>
      </c>
      <c r="Q765" s="122" t="str">
        <f>IFERROR(IF(AND(H765&gt;=VLOOKUP(B765,受限情况!$G$3:$I$28,2,FALSE),H765&lt;=VLOOKUP(B765,受限情况!$G$3:$I$28,3,FALSE))=TRUE,"错误","正确"),"正确")</f>
        <v>正确</v>
      </c>
      <c r="R765" s="124" t="str">
        <f>IF(OR(IFERROR(AND(H765&gt;=VLOOKUP(L765,受限情况!$A$3:$C$28,2,FALSE),H765&lt;=VLOOKUP(L765,受限情况!$A$3:$C$28,3,FALSE)),0),IFERROR(AND(H765&gt;=VLOOKUP(M765,受限情况!$A$3:$C$28,2,FALSE),H765&lt;=VLOOKUP(M765,受限情况!$A$3:$C$28,3,FALSE)),0),IFERROR(AND(H765&gt;=VLOOKUP(N765,受限情况!$A$3:$C$28,2,FALSE),H765&lt;=VLOOKUP(N765,受限情况!$A$3:$C$28,3,FALSE)),0),IFERROR(AND(H765&gt;=VLOOKUP(O765,受限情况!$A$3:$C$28,2,FALSE),H765&lt;=VLOOKUP(O765,受限情况!$A$3:$C$28,3,FALSE)),0))=TRUE,"错误","正确")</f>
        <v>正确</v>
      </c>
      <c r="S765" s="123" t="str">
        <f>IF((IF(ISERROR(VLOOKUP(J765,注销!I:I,1,FALSE)),0,1)+IF(ISERROR(VLOOKUP(J765,注销!J:J,1,FALSE)),0,1))&gt;0,"注销","没有")</f>
        <v>没有</v>
      </c>
      <c r="T765" s="123" t="str">
        <f>IF((IF(ISERROR(VLOOKUP(J765,注销!I:I,1,FALSE)),0,1)+IF(ISERROR(VLOOKUP(J765,注销!J:J,1,FALSE)),0,1))&gt;0,"注销","没有")</f>
        <v>没有</v>
      </c>
      <c r="U765" s="10" t="str">
        <f>IF(IF(ISERROR(VLOOKUP(J765,J$1:J764,1,FALSE)),0,1)+IF(ISERROR(VLOOKUP(J765,K$1:K764,1,FALSE)),0,1),"已有","没有")</f>
        <v>没有</v>
      </c>
      <c r="W765" s="9"/>
      <c r="X765" s="9"/>
      <c r="Y765" s="9"/>
    </row>
    <row r="766" spans="1:25" s="7" customFormat="1">
      <c r="A766" s="126">
        <v>763</v>
      </c>
      <c r="B766" s="23" t="s">
        <v>1309</v>
      </c>
      <c r="C766" s="56" t="s">
        <v>324</v>
      </c>
      <c r="D766" s="42" t="s">
        <v>325</v>
      </c>
      <c r="E766" s="126">
        <v>14</v>
      </c>
      <c r="F766" s="68">
        <v>42302</v>
      </c>
      <c r="G766" s="126" t="s">
        <v>327</v>
      </c>
      <c r="H766" s="68">
        <v>42296</v>
      </c>
      <c r="I766" s="126"/>
      <c r="J766" s="137" t="str">
        <f t="shared" si="72"/>
        <v>华夏呼和浩特-乌兰浩特-天津</v>
      </c>
      <c r="K766" s="124" t="str">
        <f t="shared" si="73"/>
        <v>华夏天津-乌兰浩特-呼和浩特</v>
      </c>
      <c r="L766" s="167" t="str">
        <f t="shared" si="74"/>
        <v>呼和浩特</v>
      </c>
      <c r="M766" s="167" t="str">
        <f t="shared" si="75"/>
        <v>乌兰浩特</v>
      </c>
      <c r="N766" s="167" t="str">
        <f t="shared" si="76"/>
        <v>天津</v>
      </c>
      <c r="O766" s="167" t="str">
        <f t="shared" si="77"/>
        <v/>
      </c>
      <c r="P766" s="167" t="str">
        <f>IF(ISERROR(OR(IFERROR(VLOOKUP(B766,受限情况!$G$3:$G$30,1,FALSE),0),IFERROR(VLOOKUP(L766,受限情况!$A$3:$A$28,1,FALSE),0),IFERROR(VLOOKUP(M766,受限情况!$A$3:$A$28,1,FALSE),0),IFERROR(VLOOKUP(N766,受限情况!$A$3:$A$28,1,FALSE),0),IFERROR(VLOOKUP(O766,受限情况!$A$3:$A$28,1,FALSE),0))),"受限","不限")</f>
        <v>不限</v>
      </c>
      <c r="Q766" s="122" t="str">
        <f>IFERROR(IF(AND(H766&gt;=VLOOKUP(B766,受限情况!$G$3:$I$28,2,FALSE),H766&lt;=VLOOKUP(B766,受限情况!$G$3:$I$28,3,FALSE))=TRUE,"错误","正确"),"正确")</f>
        <v>正确</v>
      </c>
      <c r="R766" s="124" t="str">
        <f>IF(OR(IFERROR(AND(H766&gt;=VLOOKUP(L766,受限情况!$A$3:$C$28,2,FALSE),H766&lt;=VLOOKUP(L766,受限情况!$A$3:$C$28,3,FALSE)),0),IFERROR(AND(H766&gt;=VLOOKUP(M766,受限情况!$A$3:$C$28,2,FALSE),H766&lt;=VLOOKUP(M766,受限情况!$A$3:$C$28,3,FALSE)),0),IFERROR(AND(H766&gt;=VLOOKUP(N766,受限情况!$A$3:$C$28,2,FALSE),H766&lt;=VLOOKUP(N766,受限情况!$A$3:$C$28,3,FALSE)),0),IFERROR(AND(H766&gt;=VLOOKUP(O766,受限情况!$A$3:$C$28,2,FALSE),H766&lt;=VLOOKUP(O766,受限情况!$A$3:$C$28,3,FALSE)),0))=TRUE,"错误","正确")</f>
        <v>正确</v>
      </c>
      <c r="S766" s="123" t="str">
        <f>IF((IF(ISERROR(VLOOKUP(J766,注销!I:I,1,FALSE)),0,1)+IF(ISERROR(VLOOKUP(J766,注销!J:J,1,FALSE)),0,1))&gt;0,"注销","没有")</f>
        <v>注销</v>
      </c>
      <c r="T766" s="123" t="str">
        <f>IF((IF(ISERROR(VLOOKUP(J766,注销!I:I,1,FALSE)),0,1)+IF(ISERROR(VLOOKUP(J766,注销!J:J,1,FALSE)),0,1))&gt;0,"注销","没有")</f>
        <v>注销</v>
      </c>
      <c r="U766" s="10" t="str">
        <f>IF(IF(ISERROR(VLOOKUP(J766,J$1:J765,1,FALSE)),0,1)+IF(ISERROR(VLOOKUP(J766,K$1:K765,1,FALSE)),0,1),"已有","没有")</f>
        <v>没有</v>
      </c>
      <c r="W766" s="9"/>
      <c r="X766" s="9"/>
      <c r="Y766" s="9"/>
    </row>
    <row r="767" spans="1:25" s="7" customFormat="1">
      <c r="A767" s="126">
        <v>764</v>
      </c>
      <c r="B767" s="126" t="s">
        <v>1309</v>
      </c>
      <c r="C767" s="56" t="s">
        <v>326</v>
      </c>
      <c r="D767" s="42" t="s">
        <v>325</v>
      </c>
      <c r="E767" s="126">
        <v>14</v>
      </c>
      <c r="F767" s="68">
        <v>42302</v>
      </c>
      <c r="G767" s="126" t="s">
        <v>1176</v>
      </c>
      <c r="H767" s="68">
        <v>42296</v>
      </c>
      <c r="I767" s="126"/>
      <c r="J767" s="137" t="str">
        <f t="shared" si="72"/>
        <v>华夏呼和浩特-乌兰浩特-哈尔滨</v>
      </c>
      <c r="K767" s="124" t="str">
        <f t="shared" si="73"/>
        <v>华夏哈尔滨-乌兰浩特-呼和浩特</v>
      </c>
      <c r="L767" s="167" t="str">
        <f t="shared" si="74"/>
        <v>呼和浩特</v>
      </c>
      <c r="M767" s="167" t="str">
        <f t="shared" si="75"/>
        <v>乌兰浩特</v>
      </c>
      <c r="N767" s="167" t="str">
        <f t="shared" si="76"/>
        <v>哈尔滨</v>
      </c>
      <c r="O767" s="167" t="str">
        <f t="shared" si="77"/>
        <v/>
      </c>
      <c r="P767" s="167" t="str">
        <f>IF(ISERROR(OR(IFERROR(VLOOKUP(B767,受限情况!$G$3:$G$30,1,FALSE),0),IFERROR(VLOOKUP(L767,受限情况!$A$3:$A$28,1,FALSE),0),IFERROR(VLOOKUP(M767,受限情况!$A$3:$A$28,1,FALSE),0),IFERROR(VLOOKUP(N767,受限情况!$A$3:$A$28,1,FALSE),0),IFERROR(VLOOKUP(O767,受限情况!$A$3:$A$28,1,FALSE),0))),"受限","不限")</f>
        <v>不限</v>
      </c>
      <c r="Q767" s="122" t="str">
        <f>IFERROR(IF(AND(H767&gt;=VLOOKUP(B767,受限情况!$G$3:$I$28,2,FALSE),H767&lt;=VLOOKUP(B767,受限情况!$G$3:$I$28,3,FALSE))=TRUE,"错误","正确"),"正确")</f>
        <v>正确</v>
      </c>
      <c r="R767" s="124" t="str">
        <f>IF(OR(IFERROR(AND(H767&gt;=VLOOKUP(L767,受限情况!$A$3:$C$28,2,FALSE),H767&lt;=VLOOKUP(L767,受限情况!$A$3:$C$28,3,FALSE)),0),IFERROR(AND(H767&gt;=VLOOKUP(M767,受限情况!$A$3:$C$28,2,FALSE),H767&lt;=VLOOKUP(M767,受限情况!$A$3:$C$28,3,FALSE)),0),IFERROR(AND(H767&gt;=VLOOKUP(N767,受限情况!$A$3:$C$28,2,FALSE),H767&lt;=VLOOKUP(N767,受限情况!$A$3:$C$28,3,FALSE)),0),IFERROR(AND(H767&gt;=VLOOKUP(O767,受限情况!$A$3:$C$28,2,FALSE),H767&lt;=VLOOKUP(O767,受限情况!$A$3:$C$28,3,FALSE)),0))=TRUE,"错误","正确")</f>
        <v>正确</v>
      </c>
      <c r="S767" s="123" t="str">
        <f>IF((IF(ISERROR(VLOOKUP(J767,注销!I:I,1,FALSE)),0,1)+IF(ISERROR(VLOOKUP(J767,注销!J:J,1,FALSE)),0,1))&gt;0,"注销","没有")</f>
        <v>没有</v>
      </c>
      <c r="T767" s="123" t="str">
        <f>IF((IF(ISERROR(VLOOKUP(J767,注销!I:I,1,FALSE)),0,1)+IF(ISERROR(VLOOKUP(J767,注销!J:J,1,FALSE)),0,1))&gt;0,"注销","没有")</f>
        <v>没有</v>
      </c>
      <c r="U767" s="10" t="str">
        <f>IF(IF(ISERROR(VLOOKUP(J767,J$1:J766,1,FALSE)),0,1)+IF(ISERROR(VLOOKUP(J767,K$1:K766,1,FALSE)),0,1),"已有","没有")</f>
        <v>没有</v>
      </c>
      <c r="W767" s="9"/>
      <c r="X767" s="9"/>
      <c r="Y767" s="9"/>
    </row>
    <row r="768" spans="1:25" s="7" customFormat="1">
      <c r="A768" s="126">
        <v>765</v>
      </c>
      <c r="B768" s="23" t="s">
        <v>1324</v>
      </c>
      <c r="C768" s="56" t="s">
        <v>328</v>
      </c>
      <c r="D768" s="42" t="s">
        <v>205</v>
      </c>
      <c r="E768" s="126">
        <v>14</v>
      </c>
      <c r="F768" s="68">
        <v>42302</v>
      </c>
      <c r="G768" s="126" t="s">
        <v>336</v>
      </c>
      <c r="H768" s="68">
        <v>42296</v>
      </c>
      <c r="I768" s="126"/>
      <c r="J768" s="137" t="str">
        <f t="shared" si="72"/>
        <v>天津锡林浩特-天津-西安</v>
      </c>
      <c r="K768" s="124" t="str">
        <f t="shared" si="73"/>
        <v>天津西安-天津-锡林浩特</v>
      </c>
      <c r="L768" s="167" t="str">
        <f t="shared" si="74"/>
        <v>锡林浩特</v>
      </c>
      <c r="M768" s="167" t="str">
        <f t="shared" si="75"/>
        <v>天津</v>
      </c>
      <c r="N768" s="167" t="str">
        <f t="shared" si="76"/>
        <v>西安</v>
      </c>
      <c r="O768" s="167" t="str">
        <f t="shared" si="77"/>
        <v/>
      </c>
      <c r="P768" s="167" t="str">
        <f>IF(ISERROR(OR(IFERROR(VLOOKUP(B768,受限情况!$G$3:$G$30,1,FALSE),0),IFERROR(VLOOKUP(L768,受限情况!$A$3:$A$28,1,FALSE),0),IFERROR(VLOOKUP(M768,受限情况!$A$3:$A$28,1,FALSE),0),IFERROR(VLOOKUP(N768,受限情况!$A$3:$A$28,1,FALSE),0),IFERROR(VLOOKUP(O768,受限情况!$A$3:$A$28,1,FALSE),0))),"受限","不限")</f>
        <v>不限</v>
      </c>
      <c r="Q768" s="122" t="str">
        <f>IFERROR(IF(AND(H768&gt;=VLOOKUP(B768,受限情况!$G$3:$I$28,2,FALSE),H768&lt;=VLOOKUP(B768,受限情况!$G$3:$I$28,3,FALSE))=TRUE,"错误","正确"),"正确")</f>
        <v>正确</v>
      </c>
      <c r="R768" s="124" t="str">
        <f>IF(OR(IFERROR(AND(H768&gt;=VLOOKUP(L768,受限情况!$A$3:$C$28,2,FALSE),H768&lt;=VLOOKUP(L768,受限情况!$A$3:$C$28,3,FALSE)),0),IFERROR(AND(H768&gt;=VLOOKUP(M768,受限情况!$A$3:$C$28,2,FALSE),H768&lt;=VLOOKUP(M768,受限情况!$A$3:$C$28,3,FALSE)),0),IFERROR(AND(H768&gt;=VLOOKUP(N768,受限情况!$A$3:$C$28,2,FALSE),H768&lt;=VLOOKUP(N768,受限情况!$A$3:$C$28,3,FALSE)),0),IFERROR(AND(H768&gt;=VLOOKUP(O768,受限情况!$A$3:$C$28,2,FALSE),H768&lt;=VLOOKUP(O768,受限情况!$A$3:$C$28,3,FALSE)),0))=TRUE,"错误","正确")</f>
        <v>正确</v>
      </c>
      <c r="S768" s="123" t="str">
        <f>IF((IF(ISERROR(VLOOKUP(J768,注销!I:I,1,FALSE)),0,1)+IF(ISERROR(VLOOKUP(J768,注销!J:J,1,FALSE)),0,1))&gt;0,"注销","没有")</f>
        <v>没有</v>
      </c>
      <c r="T768" s="123" t="str">
        <f>IF((IF(ISERROR(VLOOKUP(J768,注销!I:I,1,FALSE)),0,1)+IF(ISERROR(VLOOKUP(J768,注销!J:J,1,FALSE)),0,1))&gt;0,"注销","没有")</f>
        <v>没有</v>
      </c>
      <c r="U768" s="10" t="str">
        <f>IF(IF(ISERROR(VLOOKUP(J768,J$1:J767,1,FALSE)),0,1)+IF(ISERROR(VLOOKUP(J768,K$1:K767,1,FALSE)),0,1),"已有","没有")</f>
        <v>没有</v>
      </c>
      <c r="W768" s="9"/>
      <c r="X768" s="9"/>
      <c r="Y768" s="9"/>
    </row>
    <row r="769" spans="1:25" s="7" customFormat="1">
      <c r="A769" s="126">
        <v>766</v>
      </c>
      <c r="B769" s="126" t="s">
        <v>1324</v>
      </c>
      <c r="C769" s="56" t="s">
        <v>565</v>
      </c>
      <c r="D769" s="42" t="s">
        <v>205</v>
      </c>
      <c r="E769" s="126">
        <v>14</v>
      </c>
      <c r="F769" s="68">
        <v>42302</v>
      </c>
      <c r="G769" s="126" t="s">
        <v>1177</v>
      </c>
      <c r="H769" s="68">
        <v>42296</v>
      </c>
      <c r="I769" s="126"/>
      <c r="J769" s="137" t="str">
        <f t="shared" si="72"/>
        <v>天津天津-武汉</v>
      </c>
      <c r="K769" s="124" t="str">
        <f t="shared" si="73"/>
        <v>天津武汉-天津</v>
      </c>
      <c r="L769" s="167" t="str">
        <f t="shared" si="74"/>
        <v>天津</v>
      </c>
      <c r="M769" s="167" t="str">
        <f t="shared" si="75"/>
        <v>武汉</v>
      </c>
      <c r="N769" s="167" t="str">
        <f t="shared" si="76"/>
        <v/>
      </c>
      <c r="O769" s="167" t="str">
        <f t="shared" si="77"/>
        <v/>
      </c>
      <c r="P769" s="167" t="str">
        <f>IF(ISERROR(OR(IFERROR(VLOOKUP(B769,受限情况!$G$3:$G$30,1,FALSE),0),IFERROR(VLOOKUP(L769,受限情况!$A$3:$A$28,1,FALSE),0),IFERROR(VLOOKUP(M769,受限情况!$A$3:$A$28,1,FALSE),0),IFERROR(VLOOKUP(N769,受限情况!$A$3:$A$28,1,FALSE),0),IFERROR(VLOOKUP(O769,受限情况!$A$3:$A$28,1,FALSE),0))),"受限","不限")</f>
        <v>不限</v>
      </c>
      <c r="Q769" s="122" t="str">
        <f>IFERROR(IF(AND(H769&gt;=VLOOKUP(B769,受限情况!$G$3:$I$28,2,FALSE),H769&lt;=VLOOKUP(B769,受限情况!$G$3:$I$28,3,FALSE))=TRUE,"错误","正确"),"正确")</f>
        <v>正确</v>
      </c>
      <c r="R769" s="124" t="str">
        <f>IF(OR(IFERROR(AND(H769&gt;=VLOOKUP(L769,受限情况!$A$3:$C$28,2,FALSE),H769&lt;=VLOOKUP(L769,受限情况!$A$3:$C$28,3,FALSE)),0),IFERROR(AND(H769&gt;=VLOOKUP(M769,受限情况!$A$3:$C$28,2,FALSE),H769&lt;=VLOOKUP(M769,受限情况!$A$3:$C$28,3,FALSE)),0),IFERROR(AND(H769&gt;=VLOOKUP(N769,受限情况!$A$3:$C$28,2,FALSE),H769&lt;=VLOOKUP(N769,受限情况!$A$3:$C$28,3,FALSE)),0),IFERROR(AND(H769&gt;=VLOOKUP(O769,受限情况!$A$3:$C$28,2,FALSE),H769&lt;=VLOOKUP(O769,受限情况!$A$3:$C$28,3,FALSE)),0))=TRUE,"错误","正确")</f>
        <v>正确</v>
      </c>
      <c r="S769" s="123" t="str">
        <f>IF((IF(ISERROR(VLOOKUP(J769,注销!I:I,1,FALSE)),0,1)+IF(ISERROR(VLOOKUP(J769,注销!J:J,1,FALSE)),0,1))&gt;0,"注销","没有")</f>
        <v>没有</v>
      </c>
      <c r="T769" s="123" t="str">
        <f>IF((IF(ISERROR(VLOOKUP(J769,注销!I:I,1,FALSE)),0,1)+IF(ISERROR(VLOOKUP(J769,注销!J:J,1,FALSE)),0,1))&gt;0,"注销","没有")</f>
        <v>没有</v>
      </c>
      <c r="U769" s="10" t="str">
        <f>IF(IF(ISERROR(VLOOKUP(J769,J$1:J768,1,FALSE)),0,1)+IF(ISERROR(VLOOKUP(J769,K$1:K768,1,FALSE)),0,1),"已有","没有")</f>
        <v>没有</v>
      </c>
      <c r="W769" s="9"/>
      <c r="X769" s="9"/>
      <c r="Y769" s="9"/>
    </row>
    <row r="770" spans="1:25" s="7" customFormat="1">
      <c r="A770" s="126">
        <v>767</v>
      </c>
      <c r="B770" s="126" t="s">
        <v>1324</v>
      </c>
      <c r="C770" s="56" t="s">
        <v>329</v>
      </c>
      <c r="D770" s="42" t="s">
        <v>205</v>
      </c>
      <c r="E770" s="126">
        <v>8</v>
      </c>
      <c r="F770" s="68">
        <v>42302</v>
      </c>
      <c r="G770" s="126" t="s">
        <v>1177</v>
      </c>
      <c r="H770" s="68">
        <v>42296</v>
      </c>
      <c r="I770" s="126"/>
      <c r="J770" s="137" t="str">
        <f t="shared" si="72"/>
        <v>天津天津-东营-海口</v>
      </c>
      <c r="K770" s="124" t="str">
        <f t="shared" si="73"/>
        <v>天津海口-东营-天津</v>
      </c>
      <c r="L770" s="167" t="str">
        <f t="shared" si="74"/>
        <v>天津</v>
      </c>
      <c r="M770" s="167" t="str">
        <f t="shared" si="75"/>
        <v>东营</v>
      </c>
      <c r="N770" s="167" t="str">
        <f t="shared" si="76"/>
        <v>海口</v>
      </c>
      <c r="O770" s="167" t="str">
        <f t="shared" si="77"/>
        <v/>
      </c>
      <c r="P770" s="167" t="str">
        <f>IF(ISERROR(OR(IFERROR(VLOOKUP(B770,受限情况!$G$3:$G$30,1,FALSE),0),IFERROR(VLOOKUP(L770,受限情况!$A$3:$A$28,1,FALSE),0),IFERROR(VLOOKUP(M770,受限情况!$A$3:$A$28,1,FALSE),0),IFERROR(VLOOKUP(N770,受限情况!$A$3:$A$28,1,FALSE),0),IFERROR(VLOOKUP(O770,受限情况!$A$3:$A$28,1,FALSE),0))),"受限","不限")</f>
        <v>不限</v>
      </c>
      <c r="Q770" s="122" t="str">
        <f>IFERROR(IF(AND(H770&gt;=VLOOKUP(B770,受限情况!$G$3:$I$28,2,FALSE),H770&lt;=VLOOKUP(B770,受限情况!$G$3:$I$28,3,FALSE))=TRUE,"错误","正确"),"正确")</f>
        <v>正确</v>
      </c>
      <c r="R770" s="124" t="str">
        <f>IF(OR(IFERROR(AND(H770&gt;=VLOOKUP(L770,受限情况!$A$3:$C$28,2,FALSE),H770&lt;=VLOOKUP(L770,受限情况!$A$3:$C$28,3,FALSE)),0),IFERROR(AND(H770&gt;=VLOOKUP(M770,受限情况!$A$3:$C$28,2,FALSE),H770&lt;=VLOOKUP(M770,受限情况!$A$3:$C$28,3,FALSE)),0),IFERROR(AND(H770&gt;=VLOOKUP(N770,受限情况!$A$3:$C$28,2,FALSE),H770&lt;=VLOOKUP(N770,受限情况!$A$3:$C$28,3,FALSE)),0),IFERROR(AND(H770&gt;=VLOOKUP(O770,受限情况!$A$3:$C$28,2,FALSE),H770&lt;=VLOOKUP(O770,受限情况!$A$3:$C$28,3,FALSE)),0))=TRUE,"错误","正确")</f>
        <v>正确</v>
      </c>
      <c r="S770" s="123" t="str">
        <f>IF((IF(ISERROR(VLOOKUP(J770,注销!I:I,1,FALSE)),0,1)+IF(ISERROR(VLOOKUP(J770,注销!J:J,1,FALSE)),0,1))&gt;0,"注销","没有")</f>
        <v>注销</v>
      </c>
      <c r="T770" s="123" t="str">
        <f>IF((IF(ISERROR(VLOOKUP(J770,注销!I:I,1,FALSE)),0,1)+IF(ISERROR(VLOOKUP(J770,注销!J:J,1,FALSE)),0,1))&gt;0,"注销","没有")</f>
        <v>注销</v>
      </c>
      <c r="U770" s="10" t="str">
        <f>IF(IF(ISERROR(VLOOKUP(J770,J$1:J769,1,FALSE)),0,1)+IF(ISERROR(VLOOKUP(J770,K$1:K769,1,FALSE)),0,1),"已有","没有")</f>
        <v>没有</v>
      </c>
      <c r="W770" s="9"/>
      <c r="X770" s="9"/>
      <c r="Y770" s="9"/>
    </row>
    <row r="771" spans="1:25" s="7" customFormat="1">
      <c r="A771" s="126">
        <v>768</v>
      </c>
      <c r="B771" s="126" t="s">
        <v>1324</v>
      </c>
      <c r="C771" s="56" t="s">
        <v>330</v>
      </c>
      <c r="D771" s="42" t="s">
        <v>205</v>
      </c>
      <c r="E771" s="126">
        <v>8</v>
      </c>
      <c r="F771" s="68">
        <v>42302</v>
      </c>
      <c r="G771" s="126" t="s">
        <v>1177</v>
      </c>
      <c r="H771" s="68">
        <v>42296</v>
      </c>
      <c r="I771" s="126"/>
      <c r="J771" s="137" t="str">
        <f t="shared" si="72"/>
        <v>天津呼和浩特-太原-贵阳</v>
      </c>
      <c r="K771" s="124" t="str">
        <f t="shared" si="73"/>
        <v>天津贵阳-太原-呼和浩特</v>
      </c>
      <c r="L771" s="167" t="str">
        <f t="shared" si="74"/>
        <v>呼和浩特</v>
      </c>
      <c r="M771" s="167" t="str">
        <f t="shared" si="75"/>
        <v>太原</v>
      </c>
      <c r="N771" s="167" t="str">
        <f t="shared" si="76"/>
        <v>贵阳</v>
      </c>
      <c r="O771" s="167" t="str">
        <f t="shared" si="77"/>
        <v/>
      </c>
      <c r="P771" s="167" t="str">
        <f>IF(ISERROR(OR(IFERROR(VLOOKUP(B771,受限情况!$G$3:$G$30,1,FALSE),0),IFERROR(VLOOKUP(L771,受限情况!$A$3:$A$28,1,FALSE),0),IFERROR(VLOOKUP(M771,受限情况!$A$3:$A$28,1,FALSE),0),IFERROR(VLOOKUP(N771,受限情况!$A$3:$A$28,1,FALSE),0),IFERROR(VLOOKUP(O771,受限情况!$A$3:$A$28,1,FALSE),0))),"受限","不限")</f>
        <v>不限</v>
      </c>
      <c r="Q771" s="122" t="str">
        <f>IFERROR(IF(AND(H771&gt;=VLOOKUP(B771,受限情况!$G$3:$I$28,2,FALSE),H771&lt;=VLOOKUP(B771,受限情况!$G$3:$I$28,3,FALSE))=TRUE,"错误","正确"),"正确")</f>
        <v>正确</v>
      </c>
      <c r="R771" s="124" t="str">
        <f>IF(OR(IFERROR(AND(H771&gt;=VLOOKUP(L771,受限情况!$A$3:$C$28,2,FALSE),H771&lt;=VLOOKUP(L771,受限情况!$A$3:$C$28,3,FALSE)),0),IFERROR(AND(H771&gt;=VLOOKUP(M771,受限情况!$A$3:$C$28,2,FALSE),H771&lt;=VLOOKUP(M771,受限情况!$A$3:$C$28,3,FALSE)),0),IFERROR(AND(H771&gt;=VLOOKUP(N771,受限情况!$A$3:$C$28,2,FALSE),H771&lt;=VLOOKUP(N771,受限情况!$A$3:$C$28,3,FALSE)),0),IFERROR(AND(H771&gt;=VLOOKUP(O771,受限情况!$A$3:$C$28,2,FALSE),H771&lt;=VLOOKUP(O771,受限情况!$A$3:$C$28,3,FALSE)),0))=TRUE,"错误","正确")</f>
        <v>正确</v>
      </c>
      <c r="S771" s="123" t="str">
        <f>IF((IF(ISERROR(VLOOKUP(J771,注销!I:I,1,FALSE)),0,1)+IF(ISERROR(VLOOKUP(J771,注销!J:J,1,FALSE)),0,1))&gt;0,"注销","没有")</f>
        <v>注销</v>
      </c>
      <c r="T771" s="123" t="str">
        <f>IF((IF(ISERROR(VLOOKUP(J771,注销!I:I,1,FALSE)),0,1)+IF(ISERROR(VLOOKUP(J771,注销!J:J,1,FALSE)),0,1))&gt;0,"注销","没有")</f>
        <v>注销</v>
      </c>
      <c r="U771" s="10" t="str">
        <f>IF(IF(ISERROR(VLOOKUP(J771,J$1:J770,1,FALSE)),0,1)+IF(ISERROR(VLOOKUP(J771,K$1:K770,1,FALSE)),0,1),"已有","没有")</f>
        <v>没有</v>
      </c>
      <c r="W771" s="9"/>
      <c r="X771" s="9"/>
      <c r="Y771" s="9"/>
    </row>
    <row r="772" spans="1:25" s="7" customFormat="1">
      <c r="A772" s="126">
        <v>769</v>
      </c>
      <c r="B772" s="126" t="s">
        <v>1324</v>
      </c>
      <c r="C772" s="56" t="s">
        <v>331</v>
      </c>
      <c r="D772" s="42" t="s">
        <v>205</v>
      </c>
      <c r="E772" s="126">
        <v>8</v>
      </c>
      <c r="F772" s="68">
        <v>42302</v>
      </c>
      <c r="G772" s="126" t="s">
        <v>1177</v>
      </c>
      <c r="H772" s="68">
        <v>42296</v>
      </c>
      <c r="I772" s="126"/>
      <c r="J772" s="137" t="str">
        <f t="shared" ref="J772:J835" si="78">B772&amp;C772</f>
        <v>天津呼和浩特-锡林浩特-大连</v>
      </c>
      <c r="K772" s="124" t="str">
        <f t="shared" ref="K772:K835" si="79">B772&amp;O772&amp;IF(O772="",,"-")&amp;N772&amp;IF(N772="",,"-")&amp;M772&amp;IF(M772="",,"-")&amp;L772</f>
        <v>天津大连-锡林浩特-呼和浩特</v>
      </c>
      <c r="L772" s="167" t="str">
        <f t="shared" ref="L772:L835" si="80">TRIM(MID(SUBSTITUTE($C772,"-",REPT(" ",50)),COLUMN(A772)*50-49,50))</f>
        <v>呼和浩特</v>
      </c>
      <c r="M772" s="167" t="str">
        <f t="shared" ref="M772:M835" si="81">TRIM(MID(SUBSTITUTE($C772,"-",REPT(" ",50)),COLUMN(B772)*50-49,50))</f>
        <v>锡林浩特</v>
      </c>
      <c r="N772" s="167" t="str">
        <f t="shared" ref="N772:N835" si="82">TRIM(MID(SUBSTITUTE($C772,"-",REPT(" ",50)),COLUMN(C772)*50-49,50))</f>
        <v>大连</v>
      </c>
      <c r="O772" s="167" t="str">
        <f t="shared" ref="O772:O835" si="83">TRIM(MID(SUBSTITUTE($C772,"-",REPT(" ",50)),COLUMN(D772)*50-49,50))</f>
        <v/>
      </c>
      <c r="P772" s="167" t="str">
        <f>IF(ISERROR(OR(IFERROR(VLOOKUP(B772,受限情况!$G$3:$G$30,1,FALSE),0),IFERROR(VLOOKUP(L772,受限情况!$A$3:$A$28,1,FALSE),0),IFERROR(VLOOKUP(M772,受限情况!$A$3:$A$28,1,FALSE),0),IFERROR(VLOOKUP(N772,受限情况!$A$3:$A$28,1,FALSE),0),IFERROR(VLOOKUP(O772,受限情况!$A$3:$A$28,1,FALSE),0))),"受限","不限")</f>
        <v>受限</v>
      </c>
      <c r="Q772" s="122" t="str">
        <f>IFERROR(IF(AND(H772&gt;=VLOOKUP(B772,受限情况!$G$3:$I$28,2,FALSE),H772&lt;=VLOOKUP(B772,受限情况!$G$3:$I$28,3,FALSE))=TRUE,"错误","正确"),"正确")</f>
        <v>正确</v>
      </c>
      <c r="R772" s="124" t="str">
        <f>IF(OR(IFERROR(AND(H772&gt;=VLOOKUP(L772,受限情况!$A$3:$C$28,2,FALSE),H772&lt;=VLOOKUP(L772,受限情况!$A$3:$C$28,3,FALSE)),0),IFERROR(AND(H772&gt;=VLOOKUP(M772,受限情况!$A$3:$C$28,2,FALSE),H772&lt;=VLOOKUP(M772,受限情况!$A$3:$C$28,3,FALSE)),0),IFERROR(AND(H772&gt;=VLOOKUP(N772,受限情况!$A$3:$C$28,2,FALSE),H772&lt;=VLOOKUP(N772,受限情况!$A$3:$C$28,3,FALSE)),0),IFERROR(AND(H772&gt;=VLOOKUP(O772,受限情况!$A$3:$C$28,2,FALSE),H772&lt;=VLOOKUP(O772,受限情况!$A$3:$C$28,3,FALSE)),0))=TRUE,"错误","正确")</f>
        <v>正确</v>
      </c>
      <c r="S772" s="123" t="str">
        <f>IF((IF(ISERROR(VLOOKUP(J772,注销!I:I,1,FALSE)),0,1)+IF(ISERROR(VLOOKUP(J772,注销!J:J,1,FALSE)),0,1))&gt;0,"注销","没有")</f>
        <v>没有</v>
      </c>
      <c r="T772" s="123" t="str">
        <f>IF((IF(ISERROR(VLOOKUP(J772,注销!I:I,1,FALSE)),0,1)+IF(ISERROR(VLOOKUP(J772,注销!J:J,1,FALSE)),0,1))&gt;0,"注销","没有")</f>
        <v>没有</v>
      </c>
      <c r="U772" s="10" t="str">
        <f>IF(IF(ISERROR(VLOOKUP(J772,J$1:J771,1,FALSE)),0,1)+IF(ISERROR(VLOOKUP(J772,K$1:K771,1,FALSE)),0,1),"已有","没有")</f>
        <v>没有</v>
      </c>
      <c r="W772" s="9"/>
      <c r="X772" s="9"/>
      <c r="Y772" s="9"/>
    </row>
    <row r="773" spans="1:25" s="7" customFormat="1">
      <c r="A773" s="126">
        <v>770</v>
      </c>
      <c r="B773" s="126" t="s">
        <v>1324</v>
      </c>
      <c r="C773" s="56" t="s">
        <v>332</v>
      </c>
      <c r="D773" s="42" t="s">
        <v>205</v>
      </c>
      <c r="E773" s="126">
        <v>12</v>
      </c>
      <c r="F773" s="68">
        <v>42302</v>
      </c>
      <c r="G773" s="126" t="s">
        <v>1177</v>
      </c>
      <c r="H773" s="68">
        <v>42296</v>
      </c>
      <c r="I773" s="126"/>
      <c r="J773" s="137" t="str">
        <f t="shared" si="78"/>
        <v>天津呼和浩特-太原-海口</v>
      </c>
      <c r="K773" s="124" t="str">
        <f t="shared" si="79"/>
        <v>天津海口-太原-呼和浩特</v>
      </c>
      <c r="L773" s="167" t="str">
        <f t="shared" si="80"/>
        <v>呼和浩特</v>
      </c>
      <c r="M773" s="167" t="str">
        <f t="shared" si="81"/>
        <v>太原</v>
      </c>
      <c r="N773" s="167" t="str">
        <f t="shared" si="82"/>
        <v>海口</v>
      </c>
      <c r="O773" s="167" t="str">
        <f t="shared" si="83"/>
        <v/>
      </c>
      <c r="P773" s="167" t="str">
        <f>IF(ISERROR(OR(IFERROR(VLOOKUP(B773,受限情况!$G$3:$G$30,1,FALSE),0),IFERROR(VLOOKUP(L773,受限情况!$A$3:$A$28,1,FALSE),0),IFERROR(VLOOKUP(M773,受限情况!$A$3:$A$28,1,FALSE),0),IFERROR(VLOOKUP(N773,受限情况!$A$3:$A$28,1,FALSE),0),IFERROR(VLOOKUP(O773,受限情况!$A$3:$A$28,1,FALSE),0))),"受限","不限")</f>
        <v>不限</v>
      </c>
      <c r="Q773" s="122" t="str">
        <f>IFERROR(IF(AND(H773&gt;=VLOOKUP(B773,受限情况!$G$3:$I$28,2,FALSE),H773&lt;=VLOOKUP(B773,受限情况!$G$3:$I$28,3,FALSE))=TRUE,"错误","正确"),"正确")</f>
        <v>正确</v>
      </c>
      <c r="R773" s="124" t="str">
        <f>IF(OR(IFERROR(AND(H773&gt;=VLOOKUP(L773,受限情况!$A$3:$C$28,2,FALSE),H773&lt;=VLOOKUP(L773,受限情况!$A$3:$C$28,3,FALSE)),0),IFERROR(AND(H773&gt;=VLOOKUP(M773,受限情况!$A$3:$C$28,2,FALSE),H773&lt;=VLOOKUP(M773,受限情况!$A$3:$C$28,3,FALSE)),0),IFERROR(AND(H773&gt;=VLOOKUP(N773,受限情况!$A$3:$C$28,2,FALSE),H773&lt;=VLOOKUP(N773,受限情况!$A$3:$C$28,3,FALSE)),0),IFERROR(AND(H773&gt;=VLOOKUP(O773,受限情况!$A$3:$C$28,2,FALSE),H773&lt;=VLOOKUP(O773,受限情况!$A$3:$C$28,3,FALSE)),0))=TRUE,"错误","正确")</f>
        <v>正确</v>
      </c>
      <c r="S773" s="123" t="str">
        <f>IF((IF(ISERROR(VLOOKUP(J773,注销!I:I,1,FALSE)),0,1)+IF(ISERROR(VLOOKUP(J773,注销!J:J,1,FALSE)),0,1))&gt;0,"注销","没有")</f>
        <v>注销</v>
      </c>
      <c r="T773" s="123" t="str">
        <f>IF((IF(ISERROR(VLOOKUP(J773,注销!I:I,1,FALSE)),0,1)+IF(ISERROR(VLOOKUP(J773,注销!J:J,1,FALSE)),0,1))&gt;0,"注销","没有")</f>
        <v>注销</v>
      </c>
      <c r="U773" s="10" t="str">
        <f>IF(IF(ISERROR(VLOOKUP(J773,J$1:J772,1,FALSE)),0,1)+IF(ISERROR(VLOOKUP(J773,K$1:K772,1,FALSE)),0,1),"已有","没有")</f>
        <v>没有</v>
      </c>
      <c r="W773" s="9"/>
      <c r="X773" s="9"/>
      <c r="Y773" s="9"/>
    </row>
    <row r="774" spans="1:25" s="7" customFormat="1">
      <c r="A774" s="126">
        <v>771</v>
      </c>
      <c r="B774" s="126" t="s">
        <v>1324</v>
      </c>
      <c r="C774" s="56" t="s">
        <v>333</v>
      </c>
      <c r="D774" s="42" t="s">
        <v>205</v>
      </c>
      <c r="E774" s="126">
        <v>6</v>
      </c>
      <c r="F774" s="68">
        <v>42302</v>
      </c>
      <c r="G774" s="126" t="s">
        <v>1177</v>
      </c>
      <c r="H774" s="68">
        <v>42296</v>
      </c>
      <c r="I774" s="126"/>
      <c r="J774" s="137" t="str">
        <f t="shared" si="78"/>
        <v>天津呼和浩特-济宁-海口</v>
      </c>
      <c r="K774" s="124" t="str">
        <f t="shared" si="79"/>
        <v>天津海口-济宁-呼和浩特</v>
      </c>
      <c r="L774" s="167" t="str">
        <f t="shared" si="80"/>
        <v>呼和浩特</v>
      </c>
      <c r="M774" s="167" t="str">
        <f t="shared" si="81"/>
        <v>济宁</v>
      </c>
      <c r="N774" s="167" t="str">
        <f t="shared" si="82"/>
        <v>海口</v>
      </c>
      <c r="O774" s="167" t="str">
        <f t="shared" si="83"/>
        <v/>
      </c>
      <c r="P774" s="167" t="str">
        <f>IF(ISERROR(OR(IFERROR(VLOOKUP(B774,受限情况!$G$3:$G$30,1,FALSE),0),IFERROR(VLOOKUP(L774,受限情况!$A$3:$A$28,1,FALSE),0),IFERROR(VLOOKUP(M774,受限情况!$A$3:$A$28,1,FALSE),0),IFERROR(VLOOKUP(N774,受限情况!$A$3:$A$28,1,FALSE),0),IFERROR(VLOOKUP(O774,受限情况!$A$3:$A$28,1,FALSE),0))),"受限","不限")</f>
        <v>不限</v>
      </c>
      <c r="Q774" s="122" t="str">
        <f>IFERROR(IF(AND(H774&gt;=VLOOKUP(B774,受限情况!$G$3:$I$28,2,FALSE),H774&lt;=VLOOKUP(B774,受限情况!$G$3:$I$28,3,FALSE))=TRUE,"错误","正确"),"正确")</f>
        <v>正确</v>
      </c>
      <c r="R774" s="124" t="str">
        <f>IF(OR(IFERROR(AND(H774&gt;=VLOOKUP(L774,受限情况!$A$3:$C$28,2,FALSE),H774&lt;=VLOOKUP(L774,受限情况!$A$3:$C$28,3,FALSE)),0),IFERROR(AND(H774&gt;=VLOOKUP(M774,受限情况!$A$3:$C$28,2,FALSE),H774&lt;=VLOOKUP(M774,受限情况!$A$3:$C$28,3,FALSE)),0),IFERROR(AND(H774&gt;=VLOOKUP(N774,受限情况!$A$3:$C$28,2,FALSE),H774&lt;=VLOOKUP(N774,受限情况!$A$3:$C$28,3,FALSE)),0),IFERROR(AND(H774&gt;=VLOOKUP(O774,受限情况!$A$3:$C$28,2,FALSE),H774&lt;=VLOOKUP(O774,受限情况!$A$3:$C$28,3,FALSE)),0))=TRUE,"错误","正确")</f>
        <v>正确</v>
      </c>
      <c r="S774" s="123" t="str">
        <f>IF((IF(ISERROR(VLOOKUP(J774,注销!I:I,1,FALSE)),0,1)+IF(ISERROR(VLOOKUP(J774,注销!J:J,1,FALSE)),0,1))&gt;0,"注销","没有")</f>
        <v>注销</v>
      </c>
      <c r="T774" s="123" t="str">
        <f>IF((IF(ISERROR(VLOOKUP(J774,注销!I:I,1,FALSE)),0,1)+IF(ISERROR(VLOOKUP(J774,注销!J:J,1,FALSE)),0,1))&gt;0,"注销","没有")</f>
        <v>注销</v>
      </c>
      <c r="U774" s="10" t="str">
        <f>IF(IF(ISERROR(VLOOKUP(J774,J$1:J773,1,FALSE)),0,1)+IF(ISERROR(VLOOKUP(J774,K$1:K773,1,FALSE)),0,1),"已有","没有")</f>
        <v>没有</v>
      </c>
      <c r="W774" s="9"/>
      <c r="X774" s="9"/>
      <c r="Y774" s="9"/>
    </row>
    <row r="775" spans="1:25" s="7" customFormat="1">
      <c r="A775" s="126">
        <v>772</v>
      </c>
      <c r="B775" s="126" t="s">
        <v>1324</v>
      </c>
      <c r="C775" s="56" t="s">
        <v>334</v>
      </c>
      <c r="D775" s="42" t="s">
        <v>205</v>
      </c>
      <c r="E775" s="126">
        <v>6</v>
      </c>
      <c r="F775" s="68">
        <v>42302</v>
      </c>
      <c r="G775" s="126" t="s">
        <v>1177</v>
      </c>
      <c r="H775" s="68">
        <v>42296</v>
      </c>
      <c r="I775" s="126"/>
      <c r="J775" s="137" t="str">
        <f t="shared" si="78"/>
        <v>天津天津-鄂尔多斯-兰州</v>
      </c>
      <c r="K775" s="124" t="str">
        <f t="shared" si="79"/>
        <v>天津兰州-鄂尔多斯-天津</v>
      </c>
      <c r="L775" s="167" t="str">
        <f t="shared" si="80"/>
        <v>天津</v>
      </c>
      <c r="M775" s="167" t="str">
        <f t="shared" si="81"/>
        <v>鄂尔多斯</v>
      </c>
      <c r="N775" s="167" t="str">
        <f t="shared" si="82"/>
        <v>兰州</v>
      </c>
      <c r="O775" s="167" t="str">
        <f t="shared" si="83"/>
        <v/>
      </c>
      <c r="P775" s="167" t="str">
        <f>IF(ISERROR(OR(IFERROR(VLOOKUP(B775,受限情况!$G$3:$G$30,1,FALSE),0),IFERROR(VLOOKUP(L775,受限情况!$A$3:$A$28,1,FALSE),0),IFERROR(VLOOKUP(M775,受限情况!$A$3:$A$28,1,FALSE),0),IFERROR(VLOOKUP(N775,受限情况!$A$3:$A$28,1,FALSE),0),IFERROR(VLOOKUP(O775,受限情况!$A$3:$A$28,1,FALSE),0))),"受限","不限")</f>
        <v>不限</v>
      </c>
      <c r="Q775" s="122" t="str">
        <f>IFERROR(IF(AND(H775&gt;=VLOOKUP(B775,受限情况!$G$3:$I$28,2,FALSE),H775&lt;=VLOOKUP(B775,受限情况!$G$3:$I$28,3,FALSE))=TRUE,"错误","正确"),"正确")</f>
        <v>正确</v>
      </c>
      <c r="R775" s="124" t="str">
        <f>IF(OR(IFERROR(AND(H775&gt;=VLOOKUP(L775,受限情况!$A$3:$C$28,2,FALSE),H775&lt;=VLOOKUP(L775,受限情况!$A$3:$C$28,3,FALSE)),0),IFERROR(AND(H775&gt;=VLOOKUP(M775,受限情况!$A$3:$C$28,2,FALSE),H775&lt;=VLOOKUP(M775,受限情况!$A$3:$C$28,3,FALSE)),0),IFERROR(AND(H775&gt;=VLOOKUP(N775,受限情况!$A$3:$C$28,2,FALSE),H775&lt;=VLOOKUP(N775,受限情况!$A$3:$C$28,3,FALSE)),0),IFERROR(AND(H775&gt;=VLOOKUP(O775,受限情况!$A$3:$C$28,2,FALSE),H775&lt;=VLOOKUP(O775,受限情况!$A$3:$C$28,3,FALSE)),0))=TRUE,"错误","正确")</f>
        <v>正确</v>
      </c>
      <c r="S775" s="123" t="str">
        <f>IF((IF(ISERROR(VLOOKUP(J775,注销!I:I,1,FALSE)),0,1)+IF(ISERROR(VLOOKUP(J775,注销!J:J,1,FALSE)),0,1))&gt;0,"注销","没有")</f>
        <v>注销</v>
      </c>
      <c r="T775" s="123" t="str">
        <f>IF((IF(ISERROR(VLOOKUP(J775,注销!I:I,1,FALSE)),0,1)+IF(ISERROR(VLOOKUP(J775,注销!J:J,1,FALSE)),0,1))&gt;0,"注销","没有")</f>
        <v>注销</v>
      </c>
      <c r="U775" s="10" t="str">
        <f>IF(IF(ISERROR(VLOOKUP(J775,J$1:J774,1,FALSE)),0,1)+IF(ISERROR(VLOOKUP(J775,K$1:K774,1,FALSE)),0,1),"已有","没有")</f>
        <v>没有</v>
      </c>
      <c r="W775" s="9"/>
      <c r="X775" s="9"/>
      <c r="Y775" s="9"/>
    </row>
    <row r="776" spans="1:25" s="7" customFormat="1">
      <c r="A776" s="126">
        <v>773</v>
      </c>
      <c r="B776" s="126" t="s">
        <v>1324</v>
      </c>
      <c r="C776" s="56" t="s">
        <v>335</v>
      </c>
      <c r="D776" s="42" t="s">
        <v>205</v>
      </c>
      <c r="E776" s="126">
        <v>14</v>
      </c>
      <c r="F776" s="68">
        <v>42302</v>
      </c>
      <c r="G776" s="126" t="s">
        <v>1177</v>
      </c>
      <c r="H776" s="68">
        <v>42296</v>
      </c>
      <c r="I776" s="126"/>
      <c r="J776" s="137" t="str">
        <f t="shared" si="78"/>
        <v>天津天津-锡林浩特</v>
      </c>
      <c r="K776" s="124" t="str">
        <f t="shared" si="79"/>
        <v>天津锡林浩特-天津</v>
      </c>
      <c r="L776" s="167" t="str">
        <f t="shared" si="80"/>
        <v>天津</v>
      </c>
      <c r="M776" s="167" t="str">
        <f t="shared" si="81"/>
        <v>锡林浩特</v>
      </c>
      <c r="N776" s="167" t="str">
        <f t="shared" si="82"/>
        <v/>
      </c>
      <c r="O776" s="167" t="str">
        <f t="shared" si="83"/>
        <v/>
      </c>
      <c r="P776" s="167" t="str">
        <f>IF(ISERROR(OR(IFERROR(VLOOKUP(B776,受限情况!$G$3:$G$30,1,FALSE),0),IFERROR(VLOOKUP(L776,受限情况!$A$3:$A$28,1,FALSE),0),IFERROR(VLOOKUP(M776,受限情况!$A$3:$A$28,1,FALSE),0),IFERROR(VLOOKUP(N776,受限情况!$A$3:$A$28,1,FALSE),0),IFERROR(VLOOKUP(O776,受限情况!$A$3:$A$28,1,FALSE),0))),"受限","不限")</f>
        <v>不限</v>
      </c>
      <c r="Q776" s="122" t="str">
        <f>IFERROR(IF(AND(H776&gt;=VLOOKUP(B776,受限情况!$G$3:$I$28,2,FALSE),H776&lt;=VLOOKUP(B776,受限情况!$G$3:$I$28,3,FALSE))=TRUE,"错误","正确"),"正确")</f>
        <v>正确</v>
      </c>
      <c r="R776" s="124" t="str">
        <f>IF(OR(IFERROR(AND(H776&gt;=VLOOKUP(L776,受限情况!$A$3:$C$28,2,FALSE),H776&lt;=VLOOKUP(L776,受限情况!$A$3:$C$28,3,FALSE)),0),IFERROR(AND(H776&gt;=VLOOKUP(M776,受限情况!$A$3:$C$28,2,FALSE),H776&lt;=VLOOKUP(M776,受限情况!$A$3:$C$28,3,FALSE)),0),IFERROR(AND(H776&gt;=VLOOKUP(N776,受限情况!$A$3:$C$28,2,FALSE),H776&lt;=VLOOKUP(N776,受限情况!$A$3:$C$28,3,FALSE)),0),IFERROR(AND(H776&gt;=VLOOKUP(O776,受限情况!$A$3:$C$28,2,FALSE),H776&lt;=VLOOKUP(O776,受限情况!$A$3:$C$28,3,FALSE)),0))=TRUE,"错误","正确")</f>
        <v>正确</v>
      </c>
      <c r="S776" s="123" t="str">
        <f>IF((IF(ISERROR(VLOOKUP(J776,注销!I:I,1,FALSE)),0,1)+IF(ISERROR(VLOOKUP(J776,注销!J:J,1,FALSE)),0,1))&gt;0,"注销","没有")</f>
        <v>注销</v>
      </c>
      <c r="T776" s="123" t="str">
        <f>IF((IF(ISERROR(VLOOKUP(J776,注销!I:I,1,FALSE)),0,1)+IF(ISERROR(VLOOKUP(J776,注销!J:J,1,FALSE)),0,1))&gt;0,"注销","没有")</f>
        <v>注销</v>
      </c>
      <c r="U776" s="10" t="str">
        <f>IF(IF(ISERROR(VLOOKUP(J776,J$1:J775,1,FALSE)),0,1)+IF(ISERROR(VLOOKUP(J776,K$1:K775,1,FALSE)),0,1),"已有","没有")</f>
        <v>没有</v>
      </c>
      <c r="W776" s="9"/>
      <c r="X776" s="9"/>
      <c r="Y776" s="9"/>
    </row>
    <row r="777" spans="1:25" s="7" customFormat="1">
      <c r="A777" s="126">
        <v>774</v>
      </c>
      <c r="B777" s="126" t="s">
        <v>484</v>
      </c>
      <c r="C777" s="56" t="s">
        <v>33</v>
      </c>
      <c r="D777" s="42" t="s">
        <v>337</v>
      </c>
      <c r="E777" s="126">
        <v>14</v>
      </c>
      <c r="F777" s="68">
        <v>42302</v>
      </c>
      <c r="G777" s="23" t="s">
        <v>588</v>
      </c>
      <c r="H777" s="68">
        <v>42296</v>
      </c>
      <c r="I777" s="126"/>
      <c r="J777" s="137" t="str">
        <f t="shared" si="78"/>
        <v>厦航天津-长沙-海口</v>
      </c>
      <c r="K777" s="124" t="str">
        <f t="shared" si="79"/>
        <v>厦航海口-长沙-天津</v>
      </c>
      <c r="L777" s="167" t="str">
        <f t="shared" si="80"/>
        <v>天津</v>
      </c>
      <c r="M777" s="167" t="str">
        <f t="shared" si="81"/>
        <v>长沙</v>
      </c>
      <c r="N777" s="167" t="str">
        <f t="shared" si="82"/>
        <v>海口</v>
      </c>
      <c r="O777" s="167" t="str">
        <f t="shared" si="83"/>
        <v/>
      </c>
      <c r="P777" s="167" t="str">
        <f>IF(ISERROR(OR(IFERROR(VLOOKUP(B777,受限情况!$G$3:$G$30,1,FALSE),0),IFERROR(VLOOKUP(L777,受限情况!$A$3:$A$28,1,FALSE),0),IFERROR(VLOOKUP(M777,受限情况!$A$3:$A$28,1,FALSE),0),IFERROR(VLOOKUP(N777,受限情况!$A$3:$A$28,1,FALSE),0),IFERROR(VLOOKUP(O777,受限情况!$A$3:$A$28,1,FALSE),0))),"受限","不限")</f>
        <v>不限</v>
      </c>
      <c r="Q777" s="122" t="str">
        <f>IFERROR(IF(AND(H777&gt;=VLOOKUP(B777,受限情况!$G$3:$I$28,2,FALSE),H777&lt;=VLOOKUP(B777,受限情况!$G$3:$I$28,3,FALSE))=TRUE,"错误","正确"),"正确")</f>
        <v>正确</v>
      </c>
      <c r="R777" s="124" t="str">
        <f>IF(OR(IFERROR(AND(H777&gt;=VLOOKUP(L777,受限情况!$A$3:$C$28,2,FALSE),H777&lt;=VLOOKUP(L777,受限情况!$A$3:$C$28,3,FALSE)),0),IFERROR(AND(H777&gt;=VLOOKUP(M777,受限情况!$A$3:$C$28,2,FALSE),H777&lt;=VLOOKUP(M777,受限情况!$A$3:$C$28,3,FALSE)),0),IFERROR(AND(H777&gt;=VLOOKUP(N777,受限情况!$A$3:$C$28,2,FALSE),H777&lt;=VLOOKUP(N777,受限情况!$A$3:$C$28,3,FALSE)),0),IFERROR(AND(H777&gt;=VLOOKUP(O777,受限情况!$A$3:$C$28,2,FALSE),H777&lt;=VLOOKUP(O777,受限情况!$A$3:$C$28,3,FALSE)),0))=TRUE,"错误","正确")</f>
        <v>正确</v>
      </c>
      <c r="S777" s="123" t="str">
        <f>IF((IF(ISERROR(VLOOKUP(J777,注销!I:I,1,FALSE)),0,1)+IF(ISERROR(VLOOKUP(J777,注销!J:J,1,FALSE)),0,1))&gt;0,"注销","没有")</f>
        <v>没有</v>
      </c>
      <c r="T777" s="123" t="str">
        <f>IF((IF(ISERROR(VLOOKUP(J777,注销!I:I,1,FALSE)),0,1)+IF(ISERROR(VLOOKUP(J777,注销!J:J,1,FALSE)),0,1))&gt;0,"注销","没有")</f>
        <v>没有</v>
      </c>
      <c r="U777" s="10" t="str">
        <f>IF(IF(ISERROR(VLOOKUP(J777,J$1:J776,1,FALSE)),0,1)+IF(ISERROR(VLOOKUP(J777,K$1:K776,1,FALSE)),0,1),"已有","没有")</f>
        <v>没有</v>
      </c>
      <c r="W777" s="9"/>
      <c r="X777" s="9"/>
      <c r="Y777" s="9"/>
    </row>
    <row r="778" spans="1:25" s="7" customFormat="1">
      <c r="A778" s="126">
        <v>775</v>
      </c>
      <c r="B778" s="23" t="s">
        <v>1324</v>
      </c>
      <c r="C778" s="56" t="s">
        <v>338</v>
      </c>
      <c r="D778" s="42" t="s">
        <v>339</v>
      </c>
      <c r="E778" s="126">
        <v>14</v>
      </c>
      <c r="F778" s="68">
        <v>42302</v>
      </c>
      <c r="G778" s="126" t="s">
        <v>340</v>
      </c>
      <c r="H778" s="68">
        <v>42296</v>
      </c>
      <c r="I778" s="126"/>
      <c r="J778" s="137" t="str">
        <f t="shared" si="78"/>
        <v>天津呼和浩特-郑州-贵阳</v>
      </c>
      <c r="K778" s="124" t="str">
        <f t="shared" si="79"/>
        <v>天津贵阳-郑州-呼和浩特</v>
      </c>
      <c r="L778" s="167" t="str">
        <f t="shared" si="80"/>
        <v>呼和浩特</v>
      </c>
      <c r="M778" s="167" t="str">
        <f t="shared" si="81"/>
        <v>郑州</v>
      </c>
      <c r="N778" s="167" t="str">
        <f t="shared" si="82"/>
        <v>贵阳</v>
      </c>
      <c r="O778" s="167" t="str">
        <f t="shared" si="83"/>
        <v/>
      </c>
      <c r="P778" s="167" t="str">
        <f>IF(ISERROR(OR(IFERROR(VLOOKUP(B778,受限情况!$G$3:$G$30,1,FALSE),0),IFERROR(VLOOKUP(L778,受限情况!$A$3:$A$28,1,FALSE),0),IFERROR(VLOOKUP(M778,受限情况!$A$3:$A$28,1,FALSE),0),IFERROR(VLOOKUP(N778,受限情况!$A$3:$A$28,1,FALSE),0),IFERROR(VLOOKUP(O778,受限情况!$A$3:$A$28,1,FALSE),0))),"受限","不限")</f>
        <v>不限</v>
      </c>
      <c r="Q778" s="122" t="str">
        <f>IFERROR(IF(AND(H778&gt;=VLOOKUP(B778,受限情况!$G$3:$I$28,2,FALSE),H778&lt;=VLOOKUP(B778,受限情况!$G$3:$I$28,3,FALSE))=TRUE,"错误","正确"),"正确")</f>
        <v>正确</v>
      </c>
      <c r="R778" s="124" t="str">
        <f>IF(OR(IFERROR(AND(H778&gt;=VLOOKUP(L778,受限情况!$A$3:$C$28,2,FALSE),H778&lt;=VLOOKUP(L778,受限情况!$A$3:$C$28,3,FALSE)),0),IFERROR(AND(H778&gt;=VLOOKUP(M778,受限情况!$A$3:$C$28,2,FALSE),H778&lt;=VLOOKUP(M778,受限情况!$A$3:$C$28,3,FALSE)),0),IFERROR(AND(H778&gt;=VLOOKUP(N778,受限情况!$A$3:$C$28,2,FALSE),H778&lt;=VLOOKUP(N778,受限情况!$A$3:$C$28,3,FALSE)),0),IFERROR(AND(H778&gt;=VLOOKUP(O778,受限情况!$A$3:$C$28,2,FALSE),H778&lt;=VLOOKUP(O778,受限情况!$A$3:$C$28,3,FALSE)),0))=TRUE,"错误","正确")</f>
        <v>正确</v>
      </c>
      <c r="S778" s="123" t="str">
        <f>IF((IF(ISERROR(VLOOKUP(J778,注销!I:I,1,FALSE)),0,1)+IF(ISERROR(VLOOKUP(J778,注销!J:J,1,FALSE)),0,1))&gt;0,"注销","没有")</f>
        <v>注销</v>
      </c>
      <c r="T778" s="123" t="str">
        <f>IF((IF(ISERROR(VLOOKUP(J778,注销!I:I,1,FALSE)),0,1)+IF(ISERROR(VLOOKUP(J778,注销!J:J,1,FALSE)),0,1))&gt;0,"注销","没有")</f>
        <v>注销</v>
      </c>
      <c r="U778" s="10" t="str">
        <f>IF(IF(ISERROR(VLOOKUP(J778,J$1:J777,1,FALSE)),0,1)+IF(ISERROR(VLOOKUP(J778,K$1:K777,1,FALSE)),0,1),"已有","没有")</f>
        <v>没有</v>
      </c>
      <c r="W778" s="9"/>
      <c r="X778" s="9"/>
      <c r="Y778" s="9"/>
    </row>
    <row r="779" spans="1:25" s="7" customFormat="1">
      <c r="A779" s="126">
        <v>776</v>
      </c>
      <c r="B779" s="126" t="s">
        <v>481</v>
      </c>
      <c r="C779" s="56" t="s">
        <v>220</v>
      </c>
      <c r="D779" s="42" t="s">
        <v>346</v>
      </c>
      <c r="E779" s="126">
        <v>14</v>
      </c>
      <c r="F779" s="68">
        <v>42354</v>
      </c>
      <c r="G779" s="126" t="s">
        <v>347</v>
      </c>
      <c r="H779" s="68">
        <v>42343</v>
      </c>
      <c r="I779" s="126"/>
      <c r="J779" s="137" t="str">
        <f t="shared" si="78"/>
        <v>国航天津-西安</v>
      </c>
      <c r="K779" s="124" t="str">
        <f t="shared" si="79"/>
        <v>国航西安-天津</v>
      </c>
      <c r="L779" s="167" t="str">
        <f t="shared" si="80"/>
        <v>天津</v>
      </c>
      <c r="M779" s="167" t="str">
        <f t="shared" si="81"/>
        <v>西安</v>
      </c>
      <c r="N779" s="167" t="str">
        <f t="shared" si="82"/>
        <v/>
      </c>
      <c r="O779" s="167" t="str">
        <f t="shared" si="83"/>
        <v/>
      </c>
      <c r="P779" s="167" t="str">
        <f>IF(ISERROR(OR(IFERROR(VLOOKUP(B779,受限情况!$G$3:$G$30,1,FALSE),0),IFERROR(VLOOKUP(L779,受限情况!$A$3:$A$28,1,FALSE),0),IFERROR(VLOOKUP(M779,受限情况!$A$3:$A$28,1,FALSE),0),IFERROR(VLOOKUP(N779,受限情况!$A$3:$A$28,1,FALSE),0),IFERROR(VLOOKUP(O779,受限情况!$A$3:$A$28,1,FALSE),0))),"受限","不限")</f>
        <v>不限</v>
      </c>
      <c r="Q779" s="122" t="str">
        <f>IFERROR(IF(AND(H779&gt;=VLOOKUP(B779,受限情况!$G$3:$I$28,2,FALSE),H779&lt;=VLOOKUP(B779,受限情况!$G$3:$I$28,3,FALSE))=TRUE,"错误","正确"),"正确")</f>
        <v>正确</v>
      </c>
      <c r="R779" s="124" t="str">
        <f>IF(OR(IFERROR(AND(H779&gt;=VLOOKUP(L779,受限情况!$A$3:$C$28,2,FALSE),H779&lt;=VLOOKUP(L779,受限情况!$A$3:$C$28,3,FALSE)),0),IFERROR(AND(H779&gt;=VLOOKUP(M779,受限情况!$A$3:$C$28,2,FALSE),H779&lt;=VLOOKUP(M779,受限情况!$A$3:$C$28,3,FALSE)),0),IFERROR(AND(H779&gt;=VLOOKUP(N779,受限情况!$A$3:$C$28,2,FALSE),H779&lt;=VLOOKUP(N779,受限情况!$A$3:$C$28,3,FALSE)),0),IFERROR(AND(H779&gt;=VLOOKUP(O779,受限情况!$A$3:$C$28,2,FALSE),H779&lt;=VLOOKUP(O779,受限情况!$A$3:$C$28,3,FALSE)),0))=TRUE,"错误","正确")</f>
        <v>正确</v>
      </c>
      <c r="S779" s="123" t="str">
        <f>IF((IF(ISERROR(VLOOKUP(J779,注销!I:I,1,FALSE)),0,1)+IF(ISERROR(VLOOKUP(J779,注销!J:J,1,FALSE)),0,1))&gt;0,"注销","没有")</f>
        <v>没有</v>
      </c>
      <c r="T779" s="123" t="str">
        <f>IF((IF(ISERROR(VLOOKUP(J779,注销!I:I,1,FALSE)),0,1)+IF(ISERROR(VLOOKUP(J779,注销!J:J,1,FALSE)),0,1))&gt;0,"注销","没有")</f>
        <v>没有</v>
      </c>
      <c r="U779" s="10" t="str">
        <f>IF(IF(ISERROR(VLOOKUP(J779,J$1:J778,1,FALSE)),0,1)+IF(ISERROR(VLOOKUP(J779,K$1:K778,1,FALSE)),0,1),"已有","没有")</f>
        <v>已有</v>
      </c>
      <c r="W779" s="9"/>
      <c r="X779" s="9"/>
      <c r="Y779" s="9"/>
    </row>
    <row r="780" spans="1:25" s="7" customFormat="1">
      <c r="A780" s="126">
        <v>777</v>
      </c>
      <c r="B780" s="23" t="s">
        <v>1309</v>
      </c>
      <c r="C780" s="56" t="s">
        <v>348</v>
      </c>
      <c r="D780" s="42" t="s">
        <v>325</v>
      </c>
      <c r="E780" s="126">
        <v>14</v>
      </c>
      <c r="F780" s="68">
        <v>42343</v>
      </c>
      <c r="G780" s="126" t="s">
        <v>349</v>
      </c>
      <c r="H780" s="68">
        <v>42343</v>
      </c>
      <c r="I780" s="126"/>
      <c r="J780" s="137" t="str">
        <f t="shared" si="78"/>
        <v>华夏呼和浩特-通辽-满洲里</v>
      </c>
      <c r="K780" s="124" t="str">
        <f t="shared" si="79"/>
        <v>华夏满洲里-通辽-呼和浩特</v>
      </c>
      <c r="L780" s="167" t="str">
        <f t="shared" si="80"/>
        <v>呼和浩特</v>
      </c>
      <c r="M780" s="167" t="str">
        <f t="shared" si="81"/>
        <v>通辽</v>
      </c>
      <c r="N780" s="167" t="str">
        <f t="shared" si="82"/>
        <v>满洲里</v>
      </c>
      <c r="O780" s="167" t="str">
        <f t="shared" si="83"/>
        <v/>
      </c>
      <c r="P780" s="167" t="str">
        <f>IF(ISERROR(OR(IFERROR(VLOOKUP(B780,受限情况!$G$3:$G$30,1,FALSE),0),IFERROR(VLOOKUP(L780,受限情况!$A$3:$A$28,1,FALSE),0),IFERROR(VLOOKUP(M780,受限情况!$A$3:$A$28,1,FALSE),0),IFERROR(VLOOKUP(N780,受限情况!$A$3:$A$28,1,FALSE),0),IFERROR(VLOOKUP(O780,受限情况!$A$3:$A$28,1,FALSE),0))),"受限","不限")</f>
        <v>不限</v>
      </c>
      <c r="Q780" s="122" t="str">
        <f>IFERROR(IF(AND(H780&gt;=VLOOKUP(B780,受限情况!$G$3:$I$28,2,FALSE),H780&lt;=VLOOKUP(B780,受限情况!$G$3:$I$28,3,FALSE))=TRUE,"错误","正确"),"正确")</f>
        <v>正确</v>
      </c>
      <c r="R780" s="124" t="str">
        <f>IF(OR(IFERROR(AND(H780&gt;=VLOOKUP(L780,受限情况!$A$3:$C$28,2,FALSE),H780&lt;=VLOOKUP(L780,受限情况!$A$3:$C$28,3,FALSE)),0),IFERROR(AND(H780&gt;=VLOOKUP(M780,受限情况!$A$3:$C$28,2,FALSE),H780&lt;=VLOOKUP(M780,受限情况!$A$3:$C$28,3,FALSE)),0),IFERROR(AND(H780&gt;=VLOOKUP(N780,受限情况!$A$3:$C$28,2,FALSE),H780&lt;=VLOOKUP(N780,受限情况!$A$3:$C$28,3,FALSE)),0),IFERROR(AND(H780&gt;=VLOOKUP(O780,受限情况!$A$3:$C$28,2,FALSE),H780&lt;=VLOOKUP(O780,受限情况!$A$3:$C$28,3,FALSE)),0))=TRUE,"错误","正确")</f>
        <v>正确</v>
      </c>
      <c r="S780" s="123" t="str">
        <f>IF((IF(ISERROR(VLOOKUP(J780,注销!I:I,1,FALSE)),0,1)+IF(ISERROR(VLOOKUP(J780,注销!J:J,1,FALSE)),0,1))&gt;0,"注销","没有")</f>
        <v>注销</v>
      </c>
      <c r="T780" s="123" t="str">
        <f>IF((IF(ISERROR(VLOOKUP(J780,注销!I:I,1,FALSE)),0,1)+IF(ISERROR(VLOOKUP(J780,注销!J:J,1,FALSE)),0,1))&gt;0,"注销","没有")</f>
        <v>注销</v>
      </c>
      <c r="U780" s="10" t="str">
        <f>IF(IF(ISERROR(VLOOKUP(J780,J$1:J779,1,FALSE)),0,1)+IF(ISERROR(VLOOKUP(J780,K$1:K779,1,FALSE)),0,1),"已有","没有")</f>
        <v>没有</v>
      </c>
      <c r="W780" s="9"/>
      <c r="X780" s="9"/>
      <c r="Y780" s="9"/>
    </row>
    <row r="781" spans="1:25" s="7" customFormat="1">
      <c r="A781" s="126">
        <v>778</v>
      </c>
      <c r="B781" s="23" t="s">
        <v>1327</v>
      </c>
      <c r="C781" s="56" t="s">
        <v>350</v>
      </c>
      <c r="D781" s="42">
        <v>737</v>
      </c>
      <c r="E781" s="126">
        <v>6</v>
      </c>
      <c r="F781" s="68">
        <v>42370</v>
      </c>
      <c r="G781" s="126" t="s">
        <v>352</v>
      </c>
      <c r="H781" s="68">
        <v>42344</v>
      </c>
      <c r="I781" s="126"/>
      <c r="J781" s="137" t="str">
        <f t="shared" si="78"/>
        <v>奥凯天津-南宁-海口</v>
      </c>
      <c r="K781" s="124" t="str">
        <f t="shared" si="79"/>
        <v>奥凯海口-南宁-天津</v>
      </c>
      <c r="L781" s="167" t="str">
        <f t="shared" si="80"/>
        <v>天津</v>
      </c>
      <c r="M781" s="167" t="str">
        <f t="shared" si="81"/>
        <v>南宁</v>
      </c>
      <c r="N781" s="167" t="str">
        <f t="shared" si="82"/>
        <v>海口</v>
      </c>
      <c r="O781" s="167" t="str">
        <f t="shared" si="83"/>
        <v/>
      </c>
      <c r="P781" s="167" t="str">
        <f>IF(ISERROR(OR(IFERROR(VLOOKUP(B781,受限情况!$G$3:$G$30,1,FALSE),0),IFERROR(VLOOKUP(L781,受限情况!$A$3:$A$28,1,FALSE),0),IFERROR(VLOOKUP(M781,受限情况!$A$3:$A$28,1,FALSE),0),IFERROR(VLOOKUP(N781,受限情况!$A$3:$A$28,1,FALSE),0),IFERROR(VLOOKUP(O781,受限情况!$A$3:$A$28,1,FALSE),0))),"受限","不限")</f>
        <v>不限</v>
      </c>
      <c r="Q781" s="122" t="str">
        <f>IFERROR(IF(AND(H781&gt;=VLOOKUP(B781,受限情况!$G$3:$I$28,2,FALSE),H781&lt;=VLOOKUP(B781,受限情况!$G$3:$I$28,3,FALSE))=TRUE,"错误","正确"),"正确")</f>
        <v>正确</v>
      </c>
      <c r="R781" s="124" t="str">
        <f>IF(OR(IFERROR(AND(H781&gt;=VLOOKUP(L781,受限情况!$A$3:$C$28,2,FALSE),H781&lt;=VLOOKUP(L781,受限情况!$A$3:$C$28,3,FALSE)),0),IFERROR(AND(H781&gt;=VLOOKUP(M781,受限情况!$A$3:$C$28,2,FALSE),H781&lt;=VLOOKUP(M781,受限情况!$A$3:$C$28,3,FALSE)),0),IFERROR(AND(H781&gt;=VLOOKUP(N781,受限情况!$A$3:$C$28,2,FALSE),H781&lt;=VLOOKUP(N781,受限情况!$A$3:$C$28,3,FALSE)),0),IFERROR(AND(H781&gt;=VLOOKUP(O781,受限情况!$A$3:$C$28,2,FALSE),H781&lt;=VLOOKUP(O781,受限情况!$A$3:$C$28,3,FALSE)),0))=TRUE,"错误","正确")</f>
        <v>正确</v>
      </c>
      <c r="S781" s="123" t="str">
        <f>IF((IF(ISERROR(VLOOKUP(J781,注销!I:I,1,FALSE)),0,1)+IF(ISERROR(VLOOKUP(J781,注销!J:J,1,FALSE)),0,1))&gt;0,"注销","没有")</f>
        <v>没有</v>
      </c>
      <c r="T781" s="123" t="str">
        <f>IF((IF(ISERROR(VLOOKUP(J781,注销!I:I,1,FALSE)),0,1)+IF(ISERROR(VLOOKUP(J781,注销!J:J,1,FALSE)),0,1))&gt;0,"注销","没有")</f>
        <v>没有</v>
      </c>
      <c r="U781" s="10" t="str">
        <f>IF(IF(ISERROR(VLOOKUP(J781,J$1:J780,1,FALSE)),0,1)+IF(ISERROR(VLOOKUP(J781,K$1:K780,1,FALSE)),0,1),"已有","没有")</f>
        <v>没有</v>
      </c>
      <c r="W781" s="9"/>
      <c r="X781" s="9"/>
      <c r="Y781" s="9"/>
    </row>
    <row r="782" spans="1:25" s="7" customFormat="1">
      <c r="A782" s="126">
        <v>779</v>
      </c>
      <c r="B782" s="126" t="s">
        <v>1327</v>
      </c>
      <c r="C782" s="56" t="s">
        <v>351</v>
      </c>
      <c r="D782" s="42">
        <v>737</v>
      </c>
      <c r="E782" s="126">
        <v>6</v>
      </c>
      <c r="F782" s="68">
        <v>42353</v>
      </c>
      <c r="G782" s="126" t="s">
        <v>1178</v>
      </c>
      <c r="H782" s="68">
        <v>42344</v>
      </c>
      <c r="I782" s="126"/>
      <c r="J782" s="137" t="str">
        <f t="shared" si="78"/>
        <v>奥凯天津-重庆-南宁</v>
      </c>
      <c r="K782" s="124" t="str">
        <f t="shared" si="79"/>
        <v>奥凯南宁-重庆-天津</v>
      </c>
      <c r="L782" s="167" t="str">
        <f t="shared" si="80"/>
        <v>天津</v>
      </c>
      <c r="M782" s="167" t="str">
        <f t="shared" si="81"/>
        <v>重庆</v>
      </c>
      <c r="N782" s="167" t="str">
        <f t="shared" si="82"/>
        <v>南宁</v>
      </c>
      <c r="O782" s="167" t="str">
        <f t="shared" si="83"/>
        <v/>
      </c>
      <c r="P782" s="167" t="str">
        <f>IF(ISERROR(OR(IFERROR(VLOOKUP(B782,受限情况!$G$3:$G$30,1,FALSE),0),IFERROR(VLOOKUP(L782,受限情况!$A$3:$A$28,1,FALSE),0),IFERROR(VLOOKUP(M782,受限情况!$A$3:$A$28,1,FALSE),0),IFERROR(VLOOKUP(N782,受限情况!$A$3:$A$28,1,FALSE),0),IFERROR(VLOOKUP(O782,受限情况!$A$3:$A$28,1,FALSE),0))),"受限","不限")</f>
        <v>不限</v>
      </c>
      <c r="Q782" s="122" t="str">
        <f>IFERROR(IF(AND(H782&gt;=VLOOKUP(B782,受限情况!$G$3:$I$28,2,FALSE),H782&lt;=VLOOKUP(B782,受限情况!$G$3:$I$28,3,FALSE))=TRUE,"错误","正确"),"正确")</f>
        <v>正确</v>
      </c>
      <c r="R782" s="124" t="str">
        <f>IF(OR(IFERROR(AND(H782&gt;=VLOOKUP(L782,受限情况!$A$3:$C$28,2,FALSE),H782&lt;=VLOOKUP(L782,受限情况!$A$3:$C$28,3,FALSE)),0),IFERROR(AND(H782&gt;=VLOOKUP(M782,受限情况!$A$3:$C$28,2,FALSE),H782&lt;=VLOOKUP(M782,受限情况!$A$3:$C$28,3,FALSE)),0),IFERROR(AND(H782&gt;=VLOOKUP(N782,受限情况!$A$3:$C$28,2,FALSE),H782&lt;=VLOOKUP(N782,受限情况!$A$3:$C$28,3,FALSE)),0),IFERROR(AND(H782&gt;=VLOOKUP(O782,受限情况!$A$3:$C$28,2,FALSE),H782&lt;=VLOOKUP(O782,受限情况!$A$3:$C$28,3,FALSE)),0))=TRUE,"错误","正确")</f>
        <v>正确</v>
      </c>
      <c r="S782" s="123" t="str">
        <f>IF((IF(ISERROR(VLOOKUP(J782,注销!I:I,1,FALSE)),0,1)+IF(ISERROR(VLOOKUP(J782,注销!J:J,1,FALSE)),0,1))&gt;0,"注销","没有")</f>
        <v>没有</v>
      </c>
      <c r="T782" s="123" t="str">
        <f>IF((IF(ISERROR(VLOOKUP(J782,注销!I:I,1,FALSE)),0,1)+IF(ISERROR(VLOOKUP(J782,注销!J:J,1,FALSE)),0,1))&gt;0,"注销","没有")</f>
        <v>没有</v>
      </c>
      <c r="U782" s="10" t="str">
        <f>IF(IF(ISERROR(VLOOKUP(J782,J$1:J781,1,FALSE)),0,1)+IF(ISERROR(VLOOKUP(J782,K$1:K781,1,FALSE)),0,1),"已有","没有")</f>
        <v>没有</v>
      </c>
      <c r="W782" s="9"/>
      <c r="X782" s="9"/>
      <c r="Y782" s="9"/>
    </row>
    <row r="783" spans="1:25" s="7" customFormat="1">
      <c r="A783" s="126">
        <v>780</v>
      </c>
      <c r="B783" s="126" t="s">
        <v>481</v>
      </c>
      <c r="C783" s="56" t="s">
        <v>27</v>
      </c>
      <c r="D783" s="42" t="s">
        <v>346</v>
      </c>
      <c r="E783" s="126">
        <v>14</v>
      </c>
      <c r="F783" s="68">
        <v>42354</v>
      </c>
      <c r="G783" s="126" t="s">
        <v>353</v>
      </c>
      <c r="H783" s="68">
        <v>42353</v>
      </c>
      <c r="I783" s="126"/>
      <c r="J783" s="137" t="str">
        <f t="shared" si="78"/>
        <v>国航天津-三亚</v>
      </c>
      <c r="K783" s="124" t="str">
        <f t="shared" si="79"/>
        <v>国航三亚-天津</v>
      </c>
      <c r="L783" s="167" t="str">
        <f t="shared" si="80"/>
        <v>天津</v>
      </c>
      <c r="M783" s="167" t="str">
        <f t="shared" si="81"/>
        <v>三亚</v>
      </c>
      <c r="N783" s="167" t="str">
        <f t="shared" si="82"/>
        <v/>
      </c>
      <c r="O783" s="167" t="str">
        <f t="shared" si="83"/>
        <v/>
      </c>
      <c r="P783" s="167" t="str">
        <f>IF(ISERROR(OR(IFERROR(VLOOKUP(B783,受限情况!$G$3:$G$30,1,FALSE),0),IFERROR(VLOOKUP(L783,受限情况!$A$3:$A$28,1,FALSE),0),IFERROR(VLOOKUP(M783,受限情况!$A$3:$A$28,1,FALSE),0),IFERROR(VLOOKUP(N783,受限情况!$A$3:$A$28,1,FALSE),0),IFERROR(VLOOKUP(O783,受限情况!$A$3:$A$28,1,FALSE),0))),"受限","不限")</f>
        <v>不限</v>
      </c>
      <c r="Q783" s="122" t="str">
        <f>IFERROR(IF(AND(H783&gt;=VLOOKUP(B783,受限情况!$G$3:$I$28,2,FALSE),H783&lt;=VLOOKUP(B783,受限情况!$G$3:$I$28,3,FALSE))=TRUE,"错误","正确"),"正确")</f>
        <v>正确</v>
      </c>
      <c r="R783" s="124" t="str">
        <f>IF(OR(IFERROR(AND(H783&gt;=VLOOKUP(L783,受限情况!$A$3:$C$28,2,FALSE),H783&lt;=VLOOKUP(L783,受限情况!$A$3:$C$28,3,FALSE)),0),IFERROR(AND(H783&gt;=VLOOKUP(M783,受限情况!$A$3:$C$28,2,FALSE),H783&lt;=VLOOKUP(M783,受限情况!$A$3:$C$28,3,FALSE)),0),IFERROR(AND(H783&gt;=VLOOKUP(N783,受限情况!$A$3:$C$28,2,FALSE),H783&lt;=VLOOKUP(N783,受限情况!$A$3:$C$28,3,FALSE)),0),IFERROR(AND(H783&gt;=VLOOKUP(O783,受限情况!$A$3:$C$28,2,FALSE),H783&lt;=VLOOKUP(O783,受限情况!$A$3:$C$28,3,FALSE)),0))=TRUE,"错误","正确")</f>
        <v>正确</v>
      </c>
      <c r="S783" s="123" t="str">
        <f>IF((IF(ISERROR(VLOOKUP(J783,注销!I:I,1,FALSE)),0,1)+IF(ISERROR(VLOOKUP(J783,注销!J:J,1,FALSE)),0,1))&gt;0,"注销","没有")</f>
        <v>没有</v>
      </c>
      <c r="T783" s="123" t="str">
        <f>IF((IF(ISERROR(VLOOKUP(J783,注销!I:I,1,FALSE)),0,1)+IF(ISERROR(VLOOKUP(J783,注销!J:J,1,FALSE)),0,1))&gt;0,"注销","没有")</f>
        <v>没有</v>
      </c>
      <c r="U783" s="10" t="str">
        <f>IF(IF(ISERROR(VLOOKUP(J783,J$1:J782,1,FALSE)),0,1)+IF(ISERROR(VLOOKUP(J783,K$1:K782,1,FALSE)),0,1),"已有","没有")</f>
        <v>已有</v>
      </c>
      <c r="W783" s="9"/>
      <c r="X783" s="9"/>
      <c r="Y783" s="9"/>
    </row>
    <row r="784" spans="1:25" s="7" customFormat="1">
      <c r="A784" s="126">
        <v>781</v>
      </c>
      <c r="B784" s="126" t="s">
        <v>427</v>
      </c>
      <c r="C784" s="7" t="s">
        <v>584</v>
      </c>
      <c r="D784" s="42"/>
      <c r="E784" s="126">
        <v>14</v>
      </c>
      <c r="F784" s="68">
        <v>42577</v>
      </c>
      <c r="G784" s="126" t="s">
        <v>1209</v>
      </c>
      <c r="H784" s="68">
        <v>42545</v>
      </c>
      <c r="I784" s="126"/>
      <c r="J784" s="137" t="str">
        <f t="shared" si="78"/>
        <v>扬子江天津-宁波</v>
      </c>
      <c r="K784" s="124" t="str">
        <f t="shared" si="79"/>
        <v>扬子江宁波-天津</v>
      </c>
      <c r="L784" s="167" t="str">
        <f t="shared" si="80"/>
        <v>天津</v>
      </c>
      <c r="M784" s="167" t="str">
        <f t="shared" si="81"/>
        <v>宁波</v>
      </c>
      <c r="N784" s="167" t="str">
        <f t="shared" si="82"/>
        <v/>
      </c>
      <c r="O784" s="167" t="str">
        <f t="shared" si="83"/>
        <v/>
      </c>
      <c r="P784" s="167" t="str">
        <f>IF(ISERROR(OR(IFERROR(VLOOKUP(B784,受限情况!$G$3:$G$30,1,FALSE),0),IFERROR(VLOOKUP(L784,受限情况!$A$3:$A$28,1,FALSE),0),IFERROR(VLOOKUP(M784,受限情况!$A$3:$A$28,1,FALSE),0),IFERROR(VLOOKUP(N784,受限情况!$A$3:$A$28,1,FALSE),0),IFERROR(VLOOKUP(O784,受限情况!$A$3:$A$28,1,FALSE),0))),"受限","不限")</f>
        <v>不限</v>
      </c>
      <c r="Q784" s="122" t="str">
        <f>IFERROR(IF(AND(H784&gt;=VLOOKUP(B784,受限情况!$G$3:$I$28,2,FALSE),H784&lt;=VLOOKUP(B784,受限情况!$G$3:$I$28,3,FALSE))=TRUE,"错误","正确"),"正确")</f>
        <v>正确</v>
      </c>
      <c r="R784" s="124" t="str">
        <f>IF(OR(IFERROR(AND(H784&gt;=VLOOKUP(L784,受限情况!$A$3:$C$28,2,FALSE),H784&lt;=VLOOKUP(L784,受限情况!$A$3:$C$28,3,FALSE)),0),IFERROR(AND(H784&gt;=VLOOKUP(M784,受限情况!$A$3:$C$28,2,FALSE),H784&lt;=VLOOKUP(M784,受限情况!$A$3:$C$28,3,FALSE)),0),IFERROR(AND(H784&gt;=VLOOKUP(N784,受限情况!$A$3:$C$28,2,FALSE),H784&lt;=VLOOKUP(N784,受限情况!$A$3:$C$28,3,FALSE)),0),IFERROR(AND(H784&gt;=VLOOKUP(O784,受限情况!$A$3:$C$28,2,FALSE),H784&lt;=VLOOKUP(O784,受限情况!$A$3:$C$28,3,FALSE)),0))=TRUE,"错误","正确")</f>
        <v>正确</v>
      </c>
      <c r="S784" s="123" t="str">
        <f>IF((IF(ISERROR(VLOOKUP(J784,注销!I:I,1,FALSE)),0,1)+IF(ISERROR(VLOOKUP(J784,注销!J:J,1,FALSE)),0,1))&gt;0,"注销","没有")</f>
        <v>没有</v>
      </c>
      <c r="T784" s="123" t="str">
        <f>IF((IF(ISERROR(VLOOKUP(J784,注销!I:I,1,FALSE)),0,1)+IF(ISERROR(VLOOKUP(J784,注销!J:J,1,FALSE)),0,1))&gt;0,"注销","没有")</f>
        <v>没有</v>
      </c>
      <c r="U784" s="10" t="str">
        <f>IF(IF(ISERROR(VLOOKUP(J784,J$1:J783,1,FALSE)),0,1)+IF(ISERROR(VLOOKUP(J784,K$1:K783,1,FALSE)),0,1),"已有","没有")</f>
        <v>没有</v>
      </c>
      <c r="W784" s="9"/>
      <c r="X784" s="9"/>
      <c r="Y784" s="9"/>
    </row>
    <row r="785" spans="1:25" s="7" customFormat="1">
      <c r="A785" s="126">
        <v>782</v>
      </c>
      <c r="B785" s="126" t="s">
        <v>563</v>
      </c>
      <c r="C785" s="31" t="s">
        <v>106</v>
      </c>
      <c r="D785" s="42" t="s">
        <v>241</v>
      </c>
      <c r="E785" s="126">
        <v>14</v>
      </c>
      <c r="F785" s="68">
        <v>42607</v>
      </c>
      <c r="G785" s="126" t="s">
        <v>1210</v>
      </c>
      <c r="H785" s="68">
        <v>42598</v>
      </c>
      <c r="I785" s="126"/>
      <c r="J785" s="137" t="str">
        <f t="shared" si="78"/>
        <v>邮航天津-兰州</v>
      </c>
      <c r="K785" s="124" t="str">
        <f t="shared" si="79"/>
        <v>邮航兰州-天津</v>
      </c>
      <c r="L785" s="167" t="str">
        <f t="shared" si="80"/>
        <v>天津</v>
      </c>
      <c r="M785" s="167" t="str">
        <f t="shared" si="81"/>
        <v>兰州</v>
      </c>
      <c r="N785" s="167" t="str">
        <f t="shared" si="82"/>
        <v/>
      </c>
      <c r="O785" s="167" t="str">
        <f t="shared" si="83"/>
        <v/>
      </c>
      <c r="P785" s="167" t="str">
        <f>IF(ISERROR(OR(IFERROR(VLOOKUP(B785,受限情况!$G$3:$G$30,1,FALSE),0),IFERROR(VLOOKUP(L785,受限情况!$A$3:$A$28,1,FALSE),0),IFERROR(VLOOKUP(M785,受限情况!$A$3:$A$28,1,FALSE),0),IFERROR(VLOOKUP(N785,受限情况!$A$3:$A$28,1,FALSE),0),IFERROR(VLOOKUP(O785,受限情况!$A$3:$A$28,1,FALSE),0))),"受限","不限")</f>
        <v>不限</v>
      </c>
      <c r="Q785" s="122" t="str">
        <f>IFERROR(IF(AND(H785&gt;=VLOOKUP(B785,受限情况!$G$3:$I$28,2,FALSE),H785&lt;=VLOOKUP(B785,受限情况!$G$3:$I$28,3,FALSE))=TRUE,"错误","正确"),"正确")</f>
        <v>正确</v>
      </c>
      <c r="R785" s="124" t="str">
        <f>IF(OR(IFERROR(AND(H785&gt;=VLOOKUP(L785,受限情况!$A$3:$C$28,2,FALSE),H785&lt;=VLOOKUP(L785,受限情况!$A$3:$C$28,3,FALSE)),0),IFERROR(AND(H785&gt;=VLOOKUP(M785,受限情况!$A$3:$C$28,2,FALSE),H785&lt;=VLOOKUP(M785,受限情况!$A$3:$C$28,3,FALSE)),0),IFERROR(AND(H785&gt;=VLOOKUP(N785,受限情况!$A$3:$C$28,2,FALSE),H785&lt;=VLOOKUP(N785,受限情况!$A$3:$C$28,3,FALSE)),0),IFERROR(AND(H785&gt;=VLOOKUP(O785,受限情况!$A$3:$C$28,2,FALSE),H785&lt;=VLOOKUP(O785,受限情况!$A$3:$C$28,3,FALSE)),0))=TRUE,"错误","正确")</f>
        <v>正确</v>
      </c>
      <c r="S785" s="123" t="str">
        <f>IF((IF(ISERROR(VLOOKUP(J785,注销!I:I,1,FALSE)),0,1)+IF(ISERROR(VLOOKUP(J785,注销!J:J,1,FALSE)),0,1))&gt;0,"注销","没有")</f>
        <v>没有</v>
      </c>
      <c r="T785" s="123" t="str">
        <f>IF((IF(ISERROR(VLOOKUP(J785,注销!I:I,1,FALSE)),0,1)+IF(ISERROR(VLOOKUP(J785,注销!J:J,1,FALSE)),0,1))&gt;0,"注销","没有")</f>
        <v>没有</v>
      </c>
      <c r="U785" s="10" t="str">
        <f>IF(IF(ISERROR(VLOOKUP(J785,J$1:J784,1,FALSE)),0,1)+IF(ISERROR(VLOOKUP(J785,K$1:K784,1,FALSE)),0,1),"已有","没有")</f>
        <v>没有</v>
      </c>
      <c r="W785" s="9"/>
      <c r="X785" s="9"/>
      <c r="Y785" s="9"/>
    </row>
    <row r="786" spans="1:25" s="7" customFormat="1">
      <c r="A786" s="126">
        <v>783</v>
      </c>
      <c r="B786" s="126" t="s">
        <v>427</v>
      </c>
      <c r="C786" s="31" t="s">
        <v>893</v>
      </c>
      <c r="D786" s="42" t="s">
        <v>895</v>
      </c>
      <c r="E786" s="126">
        <v>7</v>
      </c>
      <c r="F786" s="78">
        <v>42673</v>
      </c>
      <c r="G786" s="30" t="s">
        <v>1954</v>
      </c>
      <c r="H786" s="78">
        <v>42662</v>
      </c>
      <c r="I786" s="30" t="s">
        <v>1001</v>
      </c>
      <c r="J786" s="137" t="str">
        <f t="shared" si="78"/>
        <v>扬子江天津-深圳-宁波</v>
      </c>
      <c r="K786" s="124" t="str">
        <f t="shared" si="79"/>
        <v>扬子江宁波-深圳-天津</v>
      </c>
      <c r="L786" s="167" t="str">
        <f t="shared" si="80"/>
        <v>天津</v>
      </c>
      <c r="M786" s="167" t="str">
        <f t="shared" si="81"/>
        <v>深圳</v>
      </c>
      <c r="N786" s="167" t="str">
        <f t="shared" si="82"/>
        <v>宁波</v>
      </c>
      <c r="O786" s="167" t="str">
        <f t="shared" si="83"/>
        <v/>
      </c>
      <c r="P786" s="167" t="str">
        <f>IF(ISERROR(OR(IFERROR(VLOOKUP(B786,受限情况!$G$3:$G$30,1,FALSE),0),IFERROR(VLOOKUP(L786,受限情况!$A$3:$A$28,1,FALSE),0),IFERROR(VLOOKUP(M786,受限情况!$A$3:$A$28,1,FALSE),0),IFERROR(VLOOKUP(N786,受限情况!$A$3:$A$28,1,FALSE),0),IFERROR(VLOOKUP(O786,受限情况!$A$3:$A$28,1,FALSE),0))),"受限","不限")</f>
        <v>不限</v>
      </c>
      <c r="Q786" s="122" t="str">
        <f>IFERROR(IF(AND(H786&gt;=VLOOKUP(B786,受限情况!$G$3:$I$28,2,FALSE),H786&lt;=VLOOKUP(B786,受限情况!$G$3:$I$28,3,FALSE))=TRUE,"错误","正确"),"正确")</f>
        <v>正确</v>
      </c>
      <c r="R786" s="124" t="str">
        <f>IF(OR(IFERROR(AND(H786&gt;=VLOOKUP(L786,受限情况!$A$3:$C$28,2,FALSE),H786&lt;=VLOOKUP(L786,受限情况!$A$3:$C$28,3,FALSE)),0),IFERROR(AND(H786&gt;=VLOOKUP(M786,受限情况!$A$3:$C$28,2,FALSE),H786&lt;=VLOOKUP(M786,受限情况!$A$3:$C$28,3,FALSE)),0),IFERROR(AND(H786&gt;=VLOOKUP(N786,受限情况!$A$3:$C$28,2,FALSE),H786&lt;=VLOOKUP(N786,受限情况!$A$3:$C$28,3,FALSE)),0),IFERROR(AND(H786&gt;=VLOOKUP(O786,受限情况!$A$3:$C$28,2,FALSE),H786&lt;=VLOOKUP(O786,受限情况!$A$3:$C$28,3,FALSE)),0))=TRUE,"错误","正确")</f>
        <v>正确</v>
      </c>
      <c r="S786" s="123" t="str">
        <f>IF((IF(ISERROR(VLOOKUP(J786,注销!I:I,1,FALSE)),0,1)+IF(ISERROR(VLOOKUP(J786,注销!J:J,1,FALSE)),0,1))&gt;0,"注销","没有")</f>
        <v>没有</v>
      </c>
      <c r="T786" s="123" t="str">
        <f>IF((IF(ISERROR(VLOOKUP(J786,注销!I:I,1,FALSE)),0,1)+IF(ISERROR(VLOOKUP(J786,注销!J:J,1,FALSE)),0,1))&gt;0,"注销","没有")</f>
        <v>没有</v>
      </c>
      <c r="U786" s="10" t="str">
        <f>IF(IF(ISERROR(VLOOKUP(J786,J$1:J785,1,FALSE)),0,1)+IF(ISERROR(VLOOKUP(J786,K$1:K785,1,FALSE)),0,1),"已有","没有")</f>
        <v>没有</v>
      </c>
      <c r="W786" s="9"/>
      <c r="X786" s="9"/>
      <c r="Y786" s="9"/>
    </row>
    <row r="787" spans="1:25" s="7" customFormat="1">
      <c r="A787" s="126">
        <v>784</v>
      </c>
      <c r="B787" s="126" t="s">
        <v>896</v>
      </c>
      <c r="C787" s="31" t="s">
        <v>897</v>
      </c>
      <c r="D787" s="42" t="s">
        <v>895</v>
      </c>
      <c r="E787" s="126">
        <v>14</v>
      </c>
      <c r="F787" s="78">
        <v>42673</v>
      </c>
      <c r="G787" s="126" t="s">
        <v>1211</v>
      </c>
      <c r="H787" s="78">
        <v>42662</v>
      </c>
      <c r="I787" s="30" t="s">
        <v>1001</v>
      </c>
      <c r="J787" s="137" t="str">
        <f t="shared" si="78"/>
        <v>圆通鄂尔多斯-西安</v>
      </c>
      <c r="K787" s="124" t="str">
        <f t="shared" si="79"/>
        <v>圆通西安-鄂尔多斯</v>
      </c>
      <c r="L787" s="167" t="str">
        <f t="shared" si="80"/>
        <v>鄂尔多斯</v>
      </c>
      <c r="M787" s="167" t="str">
        <f t="shared" si="81"/>
        <v>西安</v>
      </c>
      <c r="N787" s="167" t="str">
        <f t="shared" si="82"/>
        <v/>
      </c>
      <c r="O787" s="167" t="str">
        <f t="shared" si="83"/>
        <v/>
      </c>
      <c r="P787" s="167" t="str">
        <f>IF(ISERROR(OR(IFERROR(VLOOKUP(B787,受限情况!$G$3:$G$30,1,FALSE),0),IFERROR(VLOOKUP(L787,受限情况!$A$3:$A$28,1,FALSE),0),IFERROR(VLOOKUP(M787,受限情况!$A$3:$A$28,1,FALSE),0),IFERROR(VLOOKUP(N787,受限情况!$A$3:$A$28,1,FALSE),0),IFERROR(VLOOKUP(O787,受限情况!$A$3:$A$28,1,FALSE),0))),"受限","不限")</f>
        <v>不限</v>
      </c>
      <c r="Q787" s="122" t="str">
        <f>IFERROR(IF(AND(H787&gt;=VLOOKUP(B787,受限情况!$G$3:$I$28,2,FALSE),H787&lt;=VLOOKUP(B787,受限情况!$G$3:$I$28,3,FALSE))=TRUE,"错误","正确"),"正确")</f>
        <v>正确</v>
      </c>
      <c r="R787" s="124" t="str">
        <f>IF(OR(IFERROR(AND(H787&gt;=VLOOKUP(L787,受限情况!$A$3:$C$28,2,FALSE),H787&lt;=VLOOKUP(L787,受限情况!$A$3:$C$28,3,FALSE)),0),IFERROR(AND(H787&gt;=VLOOKUP(M787,受限情况!$A$3:$C$28,2,FALSE),H787&lt;=VLOOKUP(M787,受限情况!$A$3:$C$28,3,FALSE)),0),IFERROR(AND(H787&gt;=VLOOKUP(N787,受限情况!$A$3:$C$28,2,FALSE),H787&lt;=VLOOKUP(N787,受限情况!$A$3:$C$28,3,FALSE)),0),IFERROR(AND(H787&gt;=VLOOKUP(O787,受限情况!$A$3:$C$28,2,FALSE),H787&lt;=VLOOKUP(O787,受限情况!$A$3:$C$28,3,FALSE)),0))=TRUE,"错误","正确")</f>
        <v>正确</v>
      </c>
      <c r="S787" s="123" t="str">
        <f>IF((IF(ISERROR(VLOOKUP(J787,注销!I:I,1,FALSE)),0,1)+IF(ISERROR(VLOOKUP(J787,注销!J:J,1,FALSE)),0,1))&gt;0,"注销","没有")</f>
        <v>没有</v>
      </c>
      <c r="T787" s="123" t="str">
        <f>IF((IF(ISERROR(VLOOKUP(J787,注销!I:I,1,FALSE)),0,1)+IF(ISERROR(VLOOKUP(J787,注销!J:J,1,FALSE)),0,1))&gt;0,"注销","没有")</f>
        <v>没有</v>
      </c>
      <c r="U787" s="10" t="str">
        <f>IF(IF(ISERROR(VLOOKUP(J787,J$1:J786,1,FALSE)),0,1)+IF(ISERROR(VLOOKUP(J787,K$1:K786,1,FALSE)),0,1),"已有","没有")</f>
        <v>没有</v>
      </c>
      <c r="W787" s="9"/>
      <c r="X787" s="9"/>
      <c r="Y787" s="9"/>
    </row>
    <row r="788" spans="1:25" s="7" customFormat="1">
      <c r="A788" s="126">
        <v>785</v>
      </c>
      <c r="B788" s="23" t="s">
        <v>1309</v>
      </c>
      <c r="C788" s="56" t="s">
        <v>89</v>
      </c>
      <c r="D788" s="42" t="s">
        <v>354</v>
      </c>
      <c r="E788" s="126">
        <v>14</v>
      </c>
      <c r="F788" s="68">
        <v>42379</v>
      </c>
      <c r="G788" s="126" t="s">
        <v>5357</v>
      </c>
      <c r="H788" s="68">
        <v>42374</v>
      </c>
      <c r="I788" s="126"/>
      <c r="J788" s="137" t="str">
        <f t="shared" si="78"/>
        <v>华夏呼和浩特-赤峰</v>
      </c>
      <c r="K788" s="124" t="str">
        <f t="shared" si="79"/>
        <v>华夏赤峰-呼和浩特</v>
      </c>
      <c r="L788" s="167" t="str">
        <f t="shared" si="80"/>
        <v>呼和浩特</v>
      </c>
      <c r="M788" s="167" t="str">
        <f t="shared" si="81"/>
        <v>赤峰</v>
      </c>
      <c r="N788" s="167" t="str">
        <f t="shared" si="82"/>
        <v/>
      </c>
      <c r="O788" s="167" t="str">
        <f t="shared" si="83"/>
        <v/>
      </c>
      <c r="P788" s="167" t="str">
        <f>IF(ISERROR(OR(IFERROR(VLOOKUP(B788,受限情况!$G$3:$G$30,1,FALSE),0),IFERROR(VLOOKUP(L788,受限情况!$A$3:$A$28,1,FALSE),0),IFERROR(VLOOKUP(M788,受限情况!$A$3:$A$28,1,FALSE),0),IFERROR(VLOOKUP(N788,受限情况!$A$3:$A$28,1,FALSE),0),IFERROR(VLOOKUP(O788,受限情况!$A$3:$A$28,1,FALSE),0))),"受限","不限")</f>
        <v>不限</v>
      </c>
      <c r="Q788" s="122" t="str">
        <f>IFERROR(IF(AND(H788&gt;=VLOOKUP(B788,受限情况!$G$3:$I$28,2,FALSE),H788&lt;=VLOOKUP(B788,受限情况!$G$3:$I$28,3,FALSE))=TRUE,"错误","正确"),"正确")</f>
        <v>正确</v>
      </c>
      <c r="R788" s="124" t="str">
        <f>IF(OR(IFERROR(AND(H788&gt;=VLOOKUP(L788,受限情况!$A$3:$C$28,2,FALSE),H788&lt;=VLOOKUP(L788,受限情况!$A$3:$C$28,3,FALSE)),0),IFERROR(AND(H788&gt;=VLOOKUP(M788,受限情况!$A$3:$C$28,2,FALSE),H788&lt;=VLOOKUP(M788,受限情况!$A$3:$C$28,3,FALSE)),0),IFERROR(AND(H788&gt;=VLOOKUP(N788,受限情况!$A$3:$C$28,2,FALSE),H788&lt;=VLOOKUP(N788,受限情况!$A$3:$C$28,3,FALSE)),0),IFERROR(AND(H788&gt;=VLOOKUP(O788,受限情况!$A$3:$C$28,2,FALSE),H788&lt;=VLOOKUP(O788,受限情况!$A$3:$C$28,3,FALSE)),0))=TRUE,"错误","正确")</f>
        <v>正确</v>
      </c>
      <c r="S788" s="123" t="str">
        <f>IF((IF(ISERROR(VLOOKUP(J788,注销!I:I,1,FALSE)),0,1)+IF(ISERROR(VLOOKUP(J788,注销!J:J,1,FALSE)),0,1))&gt;0,"注销","没有")</f>
        <v>没有</v>
      </c>
      <c r="T788" s="123" t="str">
        <f>IF((IF(ISERROR(VLOOKUP(J788,注销!I:I,1,FALSE)),0,1)+IF(ISERROR(VLOOKUP(J788,注销!J:J,1,FALSE)),0,1))&gt;0,"注销","没有")</f>
        <v>没有</v>
      </c>
      <c r="U788" s="10" t="str">
        <f>IF(IF(ISERROR(VLOOKUP(J788,J$1:J787,1,FALSE)),0,1)+IF(ISERROR(VLOOKUP(J788,K$1:K787,1,FALSE)),0,1),"已有","没有")</f>
        <v>没有</v>
      </c>
      <c r="W788" s="9"/>
      <c r="X788" s="9"/>
      <c r="Y788" s="9"/>
    </row>
    <row r="789" spans="1:25" s="7" customFormat="1">
      <c r="A789" s="126">
        <v>786</v>
      </c>
      <c r="B789" s="126" t="s">
        <v>1324</v>
      </c>
      <c r="C789" s="56" t="s">
        <v>355</v>
      </c>
      <c r="D789" s="42" t="s">
        <v>356</v>
      </c>
      <c r="E789" s="126">
        <v>8</v>
      </c>
      <c r="F789" s="68">
        <v>42391</v>
      </c>
      <c r="G789" s="126" t="s">
        <v>5360</v>
      </c>
      <c r="H789" s="68">
        <v>42391</v>
      </c>
      <c r="I789" s="126"/>
      <c r="J789" s="137" t="str">
        <f t="shared" si="78"/>
        <v>天津呼和浩特-临汾-海口</v>
      </c>
      <c r="K789" s="124" t="str">
        <f t="shared" si="79"/>
        <v>天津海口-临汾-呼和浩特</v>
      </c>
      <c r="L789" s="167" t="str">
        <f t="shared" si="80"/>
        <v>呼和浩特</v>
      </c>
      <c r="M789" s="167" t="str">
        <f t="shared" si="81"/>
        <v>临汾</v>
      </c>
      <c r="N789" s="167" t="str">
        <f t="shared" si="82"/>
        <v>海口</v>
      </c>
      <c r="O789" s="167" t="str">
        <f t="shared" si="83"/>
        <v/>
      </c>
      <c r="P789" s="167" t="str">
        <f>IF(ISERROR(OR(IFERROR(VLOOKUP(B789,受限情况!$G$3:$G$30,1,FALSE),0),IFERROR(VLOOKUP(L789,受限情况!$A$3:$A$28,1,FALSE),0),IFERROR(VLOOKUP(M789,受限情况!$A$3:$A$28,1,FALSE),0),IFERROR(VLOOKUP(N789,受限情况!$A$3:$A$28,1,FALSE),0),IFERROR(VLOOKUP(O789,受限情况!$A$3:$A$28,1,FALSE),0))),"受限","不限")</f>
        <v>不限</v>
      </c>
      <c r="Q789" s="122" t="str">
        <f>IFERROR(IF(AND(H789&gt;=VLOOKUP(B789,受限情况!$G$3:$I$28,2,FALSE),H789&lt;=VLOOKUP(B789,受限情况!$G$3:$I$28,3,FALSE))=TRUE,"错误","正确"),"正确")</f>
        <v>正确</v>
      </c>
      <c r="R789" s="124" t="str">
        <f>IF(OR(IFERROR(AND(H789&gt;=VLOOKUP(L789,受限情况!$A$3:$C$28,2,FALSE),H789&lt;=VLOOKUP(L789,受限情况!$A$3:$C$28,3,FALSE)),0),IFERROR(AND(H789&gt;=VLOOKUP(M789,受限情况!$A$3:$C$28,2,FALSE),H789&lt;=VLOOKUP(M789,受限情况!$A$3:$C$28,3,FALSE)),0),IFERROR(AND(H789&gt;=VLOOKUP(N789,受限情况!$A$3:$C$28,2,FALSE),H789&lt;=VLOOKUP(N789,受限情况!$A$3:$C$28,3,FALSE)),0),IFERROR(AND(H789&gt;=VLOOKUP(O789,受限情况!$A$3:$C$28,2,FALSE),H789&lt;=VLOOKUP(O789,受限情况!$A$3:$C$28,3,FALSE)),0))=TRUE,"错误","正确")</f>
        <v>正确</v>
      </c>
      <c r="S789" s="123" t="str">
        <f>IF((IF(ISERROR(VLOOKUP(J789,注销!I:I,1,FALSE)),0,1)+IF(ISERROR(VLOOKUP(J789,注销!J:J,1,FALSE)),0,1))&gt;0,"注销","没有")</f>
        <v>注销</v>
      </c>
      <c r="T789" s="123" t="str">
        <f>IF((IF(ISERROR(VLOOKUP(J789,注销!I:I,1,FALSE)),0,1)+IF(ISERROR(VLOOKUP(J789,注销!J:J,1,FALSE)),0,1))&gt;0,"注销","没有")</f>
        <v>注销</v>
      </c>
      <c r="U789" s="10" t="str">
        <f>IF(IF(ISERROR(VLOOKUP(J789,J$1:J788,1,FALSE)),0,1)+IF(ISERROR(VLOOKUP(J789,K$1:K788,1,FALSE)),0,1),"已有","没有")</f>
        <v>没有</v>
      </c>
      <c r="W789" s="9"/>
      <c r="X789" s="9"/>
      <c r="Y789" s="9"/>
    </row>
    <row r="790" spans="1:25" s="7" customFormat="1">
      <c r="A790" s="126">
        <v>787</v>
      </c>
      <c r="B790" s="126" t="s">
        <v>357</v>
      </c>
      <c r="C790" s="56" t="s">
        <v>358</v>
      </c>
      <c r="D790" s="42" t="s">
        <v>304</v>
      </c>
      <c r="E790" s="126">
        <v>14</v>
      </c>
      <c r="F790" s="68">
        <v>42384</v>
      </c>
      <c r="G790" s="126" t="s">
        <v>5363</v>
      </c>
      <c r="H790" s="68">
        <v>42377</v>
      </c>
      <c r="I790" s="126"/>
      <c r="J790" s="137" t="str">
        <f t="shared" si="78"/>
        <v>国航天津-贵阳</v>
      </c>
      <c r="K790" s="124" t="str">
        <f t="shared" si="79"/>
        <v>国航贵阳-天津</v>
      </c>
      <c r="L790" s="167" t="str">
        <f t="shared" si="80"/>
        <v>天津</v>
      </c>
      <c r="M790" s="167" t="str">
        <f t="shared" si="81"/>
        <v>贵阳</v>
      </c>
      <c r="N790" s="167" t="str">
        <f t="shared" si="82"/>
        <v/>
      </c>
      <c r="O790" s="167" t="str">
        <f t="shared" si="83"/>
        <v/>
      </c>
      <c r="P790" s="167" t="str">
        <f>IF(ISERROR(OR(IFERROR(VLOOKUP(B790,受限情况!$G$3:$G$30,1,FALSE),0),IFERROR(VLOOKUP(L790,受限情况!$A$3:$A$28,1,FALSE),0),IFERROR(VLOOKUP(M790,受限情况!$A$3:$A$28,1,FALSE),0),IFERROR(VLOOKUP(N790,受限情况!$A$3:$A$28,1,FALSE),0),IFERROR(VLOOKUP(O790,受限情况!$A$3:$A$28,1,FALSE),0))),"受限","不限")</f>
        <v>不限</v>
      </c>
      <c r="Q790" s="122" t="str">
        <f>IFERROR(IF(AND(H790&gt;=VLOOKUP(B790,受限情况!$G$3:$I$28,2,FALSE),H790&lt;=VLOOKUP(B790,受限情况!$G$3:$I$28,3,FALSE))=TRUE,"错误","正确"),"正确")</f>
        <v>正确</v>
      </c>
      <c r="R790" s="124" t="str">
        <f>IF(OR(IFERROR(AND(H790&gt;=VLOOKUP(L790,受限情况!$A$3:$C$28,2,FALSE),H790&lt;=VLOOKUP(L790,受限情况!$A$3:$C$28,3,FALSE)),0),IFERROR(AND(H790&gt;=VLOOKUP(M790,受限情况!$A$3:$C$28,2,FALSE),H790&lt;=VLOOKUP(M790,受限情况!$A$3:$C$28,3,FALSE)),0),IFERROR(AND(H790&gt;=VLOOKUP(N790,受限情况!$A$3:$C$28,2,FALSE),H790&lt;=VLOOKUP(N790,受限情况!$A$3:$C$28,3,FALSE)),0),IFERROR(AND(H790&gt;=VLOOKUP(O790,受限情况!$A$3:$C$28,2,FALSE),H790&lt;=VLOOKUP(O790,受限情况!$A$3:$C$28,3,FALSE)),0))=TRUE,"错误","正确")</f>
        <v>正确</v>
      </c>
      <c r="S790" s="123" t="str">
        <f>IF((IF(ISERROR(VLOOKUP(J790,注销!I:I,1,FALSE)),0,1)+IF(ISERROR(VLOOKUP(J790,注销!J:J,1,FALSE)),0,1))&gt;0,"注销","没有")</f>
        <v>没有</v>
      </c>
      <c r="T790" s="123" t="str">
        <f>IF((IF(ISERROR(VLOOKUP(J790,注销!I:I,1,FALSE)),0,1)+IF(ISERROR(VLOOKUP(J790,注销!J:J,1,FALSE)),0,1))&gt;0,"注销","没有")</f>
        <v>没有</v>
      </c>
      <c r="U790" s="10" t="str">
        <f>IF(IF(ISERROR(VLOOKUP(J790,J$1:J789,1,FALSE)),0,1)+IF(ISERROR(VLOOKUP(J790,K$1:K789,1,FALSE)),0,1),"已有","没有")</f>
        <v>没有</v>
      </c>
      <c r="W790" s="9"/>
      <c r="X790" s="9"/>
      <c r="Y790" s="9"/>
    </row>
    <row r="791" spans="1:25" s="7" customFormat="1">
      <c r="A791" s="126">
        <v>788</v>
      </c>
      <c r="B791" s="126" t="s">
        <v>483</v>
      </c>
      <c r="C791" s="56" t="s">
        <v>532</v>
      </c>
      <c r="D791" s="42" t="s">
        <v>182</v>
      </c>
      <c r="E791" s="126">
        <v>14</v>
      </c>
      <c r="F791" s="68">
        <v>42379</v>
      </c>
      <c r="G791" s="126" t="s">
        <v>5365</v>
      </c>
      <c r="H791" s="68">
        <v>42377</v>
      </c>
      <c r="I791" s="126"/>
      <c r="J791" s="137" t="str">
        <f t="shared" si="78"/>
        <v>海航天津-哈尔滨</v>
      </c>
      <c r="K791" s="124" t="str">
        <f t="shared" si="79"/>
        <v>海航哈尔滨-天津</v>
      </c>
      <c r="L791" s="167" t="str">
        <f t="shared" si="80"/>
        <v>天津</v>
      </c>
      <c r="M791" s="167" t="str">
        <f t="shared" si="81"/>
        <v>哈尔滨</v>
      </c>
      <c r="N791" s="167" t="str">
        <f t="shared" si="82"/>
        <v/>
      </c>
      <c r="O791" s="167" t="str">
        <f t="shared" si="83"/>
        <v/>
      </c>
      <c r="P791" s="167" t="str">
        <f>IF(ISERROR(OR(IFERROR(VLOOKUP(B791,受限情况!$G$3:$G$30,1,FALSE),0),IFERROR(VLOOKUP(L791,受限情况!$A$3:$A$28,1,FALSE),0),IFERROR(VLOOKUP(M791,受限情况!$A$3:$A$28,1,FALSE),0),IFERROR(VLOOKUP(N791,受限情况!$A$3:$A$28,1,FALSE),0),IFERROR(VLOOKUP(O791,受限情况!$A$3:$A$28,1,FALSE),0))),"受限","不限")</f>
        <v>不限</v>
      </c>
      <c r="Q791" s="122" t="str">
        <f>IFERROR(IF(AND(H791&gt;=VLOOKUP(B791,受限情况!$G$3:$I$28,2,FALSE),H791&lt;=VLOOKUP(B791,受限情况!$G$3:$I$28,3,FALSE))=TRUE,"错误","正确"),"正确")</f>
        <v>正确</v>
      </c>
      <c r="R791" s="124" t="str">
        <f>IF(OR(IFERROR(AND(H791&gt;=VLOOKUP(L791,受限情况!$A$3:$C$28,2,FALSE),H791&lt;=VLOOKUP(L791,受限情况!$A$3:$C$28,3,FALSE)),0),IFERROR(AND(H791&gt;=VLOOKUP(M791,受限情况!$A$3:$C$28,2,FALSE),H791&lt;=VLOOKUP(M791,受限情况!$A$3:$C$28,3,FALSE)),0),IFERROR(AND(H791&gt;=VLOOKUP(N791,受限情况!$A$3:$C$28,2,FALSE),H791&lt;=VLOOKUP(N791,受限情况!$A$3:$C$28,3,FALSE)),0),IFERROR(AND(H791&gt;=VLOOKUP(O791,受限情况!$A$3:$C$28,2,FALSE),H791&lt;=VLOOKUP(O791,受限情况!$A$3:$C$28,3,FALSE)),0))=TRUE,"错误","正确")</f>
        <v>正确</v>
      </c>
      <c r="S791" s="123" t="str">
        <f>IF((IF(ISERROR(VLOOKUP(J791,注销!I:I,1,FALSE)),0,1)+IF(ISERROR(VLOOKUP(J791,注销!J:J,1,FALSE)),0,1))&gt;0,"注销","没有")</f>
        <v>注销</v>
      </c>
      <c r="T791" s="123" t="str">
        <f>IF((IF(ISERROR(VLOOKUP(J791,注销!I:I,1,FALSE)),0,1)+IF(ISERROR(VLOOKUP(J791,注销!J:J,1,FALSE)),0,1))&gt;0,"注销","没有")</f>
        <v>注销</v>
      </c>
      <c r="U791" s="10" t="str">
        <f>IF(IF(ISERROR(VLOOKUP(J791,J$1:J790,1,FALSE)),0,1)+IF(ISERROR(VLOOKUP(J791,K$1:K790,1,FALSE)),0,1),"已有","没有")</f>
        <v>没有</v>
      </c>
      <c r="W791" s="9"/>
      <c r="X791" s="9"/>
      <c r="Y791" s="9"/>
    </row>
    <row r="792" spans="1:25" s="7" customFormat="1">
      <c r="A792" s="126">
        <v>789</v>
      </c>
      <c r="B792" s="126" t="s">
        <v>483</v>
      </c>
      <c r="C792" s="56" t="s">
        <v>565</v>
      </c>
      <c r="D792" s="42" t="s">
        <v>182</v>
      </c>
      <c r="E792" s="126">
        <v>14</v>
      </c>
      <c r="F792" s="68">
        <v>42379</v>
      </c>
      <c r="G792" s="126" t="s">
        <v>5365</v>
      </c>
      <c r="H792" s="68">
        <v>42377</v>
      </c>
      <c r="I792" s="126"/>
      <c r="J792" s="137" t="str">
        <f t="shared" si="78"/>
        <v>海航天津-武汉</v>
      </c>
      <c r="K792" s="124" t="str">
        <f t="shared" si="79"/>
        <v>海航武汉-天津</v>
      </c>
      <c r="L792" s="167" t="str">
        <f t="shared" si="80"/>
        <v>天津</v>
      </c>
      <c r="M792" s="167" t="str">
        <f t="shared" si="81"/>
        <v>武汉</v>
      </c>
      <c r="N792" s="167" t="str">
        <f t="shared" si="82"/>
        <v/>
      </c>
      <c r="O792" s="167" t="str">
        <f t="shared" si="83"/>
        <v/>
      </c>
      <c r="P792" s="167" t="str">
        <f>IF(ISERROR(OR(IFERROR(VLOOKUP(B792,受限情况!$G$3:$G$30,1,FALSE),0),IFERROR(VLOOKUP(L792,受限情况!$A$3:$A$28,1,FALSE),0),IFERROR(VLOOKUP(M792,受限情况!$A$3:$A$28,1,FALSE),0),IFERROR(VLOOKUP(N792,受限情况!$A$3:$A$28,1,FALSE),0),IFERROR(VLOOKUP(O792,受限情况!$A$3:$A$28,1,FALSE),0))),"受限","不限")</f>
        <v>不限</v>
      </c>
      <c r="Q792" s="122" t="str">
        <f>IFERROR(IF(AND(H792&gt;=VLOOKUP(B792,受限情况!$G$3:$I$28,2,FALSE),H792&lt;=VLOOKUP(B792,受限情况!$G$3:$I$28,3,FALSE))=TRUE,"错误","正确"),"正确")</f>
        <v>正确</v>
      </c>
      <c r="R792" s="124" t="str">
        <f>IF(OR(IFERROR(AND(H792&gt;=VLOOKUP(L792,受限情况!$A$3:$C$28,2,FALSE),H792&lt;=VLOOKUP(L792,受限情况!$A$3:$C$28,3,FALSE)),0),IFERROR(AND(H792&gt;=VLOOKUP(M792,受限情况!$A$3:$C$28,2,FALSE),H792&lt;=VLOOKUP(M792,受限情况!$A$3:$C$28,3,FALSE)),0),IFERROR(AND(H792&gt;=VLOOKUP(N792,受限情况!$A$3:$C$28,2,FALSE),H792&lt;=VLOOKUP(N792,受限情况!$A$3:$C$28,3,FALSE)),0),IFERROR(AND(H792&gt;=VLOOKUP(O792,受限情况!$A$3:$C$28,2,FALSE),H792&lt;=VLOOKUP(O792,受限情况!$A$3:$C$28,3,FALSE)),0))=TRUE,"错误","正确")</f>
        <v>正确</v>
      </c>
      <c r="S792" s="123" t="str">
        <f>IF((IF(ISERROR(VLOOKUP(J792,注销!I:I,1,FALSE)),0,1)+IF(ISERROR(VLOOKUP(J792,注销!J:J,1,FALSE)),0,1))&gt;0,"注销","没有")</f>
        <v>注销</v>
      </c>
      <c r="T792" s="123" t="str">
        <f>IF((IF(ISERROR(VLOOKUP(J792,注销!I:I,1,FALSE)),0,1)+IF(ISERROR(VLOOKUP(J792,注销!J:J,1,FALSE)),0,1))&gt;0,"注销","没有")</f>
        <v>注销</v>
      </c>
      <c r="U792" s="10" t="str">
        <f>IF(IF(ISERROR(VLOOKUP(J792,J$1:J791,1,FALSE)),0,1)+IF(ISERROR(VLOOKUP(J792,K$1:K791,1,FALSE)),0,1),"已有","没有")</f>
        <v>没有</v>
      </c>
      <c r="W792" s="9"/>
      <c r="X792" s="9"/>
      <c r="Y792" s="9"/>
    </row>
    <row r="793" spans="1:25" s="7" customFormat="1">
      <c r="A793" s="126">
        <v>790</v>
      </c>
      <c r="B793" s="126" t="s">
        <v>483</v>
      </c>
      <c r="C793" s="56" t="s">
        <v>359</v>
      </c>
      <c r="D793" s="42" t="s">
        <v>182</v>
      </c>
      <c r="E793" s="126">
        <v>14</v>
      </c>
      <c r="F793" s="68">
        <v>42379</v>
      </c>
      <c r="G793" s="126" t="s">
        <v>5365</v>
      </c>
      <c r="H793" s="68">
        <v>42377</v>
      </c>
      <c r="I793" s="126"/>
      <c r="J793" s="137" t="str">
        <f t="shared" si="78"/>
        <v>海航天津-南昌</v>
      </c>
      <c r="K793" s="124" t="str">
        <f t="shared" si="79"/>
        <v>海航南昌-天津</v>
      </c>
      <c r="L793" s="167" t="str">
        <f t="shared" si="80"/>
        <v>天津</v>
      </c>
      <c r="M793" s="167" t="str">
        <f t="shared" si="81"/>
        <v>南昌</v>
      </c>
      <c r="N793" s="167" t="str">
        <f t="shared" si="82"/>
        <v/>
      </c>
      <c r="O793" s="167" t="str">
        <f t="shared" si="83"/>
        <v/>
      </c>
      <c r="P793" s="167" t="str">
        <f>IF(ISERROR(OR(IFERROR(VLOOKUP(B793,受限情况!$G$3:$G$30,1,FALSE),0),IFERROR(VLOOKUP(L793,受限情况!$A$3:$A$28,1,FALSE),0),IFERROR(VLOOKUP(M793,受限情况!$A$3:$A$28,1,FALSE),0),IFERROR(VLOOKUP(N793,受限情况!$A$3:$A$28,1,FALSE),0),IFERROR(VLOOKUP(O793,受限情况!$A$3:$A$28,1,FALSE),0))),"受限","不限")</f>
        <v>不限</v>
      </c>
      <c r="Q793" s="122" t="str">
        <f>IFERROR(IF(AND(H793&gt;=VLOOKUP(B793,受限情况!$G$3:$I$28,2,FALSE),H793&lt;=VLOOKUP(B793,受限情况!$G$3:$I$28,3,FALSE))=TRUE,"错误","正确"),"正确")</f>
        <v>正确</v>
      </c>
      <c r="R793" s="124" t="str">
        <f>IF(OR(IFERROR(AND(H793&gt;=VLOOKUP(L793,受限情况!$A$3:$C$28,2,FALSE),H793&lt;=VLOOKUP(L793,受限情况!$A$3:$C$28,3,FALSE)),0),IFERROR(AND(H793&gt;=VLOOKUP(M793,受限情况!$A$3:$C$28,2,FALSE),H793&lt;=VLOOKUP(M793,受限情况!$A$3:$C$28,3,FALSE)),0),IFERROR(AND(H793&gt;=VLOOKUP(N793,受限情况!$A$3:$C$28,2,FALSE),H793&lt;=VLOOKUP(N793,受限情况!$A$3:$C$28,3,FALSE)),0),IFERROR(AND(H793&gt;=VLOOKUP(O793,受限情况!$A$3:$C$28,2,FALSE),H793&lt;=VLOOKUP(O793,受限情况!$A$3:$C$28,3,FALSE)),0))=TRUE,"错误","正确")</f>
        <v>正确</v>
      </c>
      <c r="S793" s="123" t="str">
        <f>IF((IF(ISERROR(VLOOKUP(J793,注销!I:I,1,FALSE)),0,1)+IF(ISERROR(VLOOKUP(J793,注销!J:J,1,FALSE)),0,1))&gt;0,"注销","没有")</f>
        <v>注销</v>
      </c>
      <c r="T793" s="123" t="str">
        <f>IF((IF(ISERROR(VLOOKUP(J793,注销!I:I,1,FALSE)),0,1)+IF(ISERROR(VLOOKUP(J793,注销!J:J,1,FALSE)),0,1))&gt;0,"注销","没有")</f>
        <v>注销</v>
      </c>
      <c r="U793" s="10" t="str">
        <f>IF(IF(ISERROR(VLOOKUP(J793,J$1:J792,1,FALSE)),0,1)+IF(ISERROR(VLOOKUP(J793,K$1:K792,1,FALSE)),0,1),"已有","没有")</f>
        <v>没有</v>
      </c>
      <c r="W793" s="9"/>
      <c r="X793" s="9"/>
      <c r="Y793" s="9"/>
    </row>
    <row r="794" spans="1:25" s="7" customFormat="1">
      <c r="A794" s="126">
        <v>791</v>
      </c>
      <c r="B794" s="126" t="s">
        <v>483</v>
      </c>
      <c r="C794" s="56" t="s">
        <v>190</v>
      </c>
      <c r="D794" s="42" t="s">
        <v>182</v>
      </c>
      <c r="E794" s="126">
        <v>14</v>
      </c>
      <c r="F794" s="68">
        <v>42379</v>
      </c>
      <c r="G794" s="126" t="s">
        <v>5365</v>
      </c>
      <c r="H794" s="68">
        <v>42377</v>
      </c>
      <c r="I794" s="126"/>
      <c r="J794" s="137" t="str">
        <f t="shared" si="78"/>
        <v>海航天津-杭州</v>
      </c>
      <c r="K794" s="124" t="str">
        <f t="shared" si="79"/>
        <v>海航杭州-天津</v>
      </c>
      <c r="L794" s="167" t="str">
        <f t="shared" si="80"/>
        <v>天津</v>
      </c>
      <c r="M794" s="167" t="str">
        <f t="shared" si="81"/>
        <v>杭州</v>
      </c>
      <c r="N794" s="167" t="str">
        <f t="shared" si="82"/>
        <v/>
      </c>
      <c r="O794" s="167" t="str">
        <f t="shared" si="83"/>
        <v/>
      </c>
      <c r="P794" s="167" t="str">
        <f>IF(ISERROR(OR(IFERROR(VLOOKUP(B794,受限情况!$G$3:$G$30,1,FALSE),0),IFERROR(VLOOKUP(L794,受限情况!$A$3:$A$28,1,FALSE),0),IFERROR(VLOOKUP(M794,受限情况!$A$3:$A$28,1,FALSE),0),IFERROR(VLOOKUP(N794,受限情况!$A$3:$A$28,1,FALSE),0),IFERROR(VLOOKUP(O794,受限情况!$A$3:$A$28,1,FALSE),0))),"受限","不限")</f>
        <v>不限</v>
      </c>
      <c r="Q794" s="122" t="str">
        <f>IFERROR(IF(AND(H794&gt;=VLOOKUP(B794,受限情况!$G$3:$I$28,2,FALSE),H794&lt;=VLOOKUP(B794,受限情况!$G$3:$I$28,3,FALSE))=TRUE,"错误","正确"),"正确")</f>
        <v>正确</v>
      </c>
      <c r="R794" s="124" t="str">
        <f>IF(OR(IFERROR(AND(H794&gt;=VLOOKUP(L794,受限情况!$A$3:$C$28,2,FALSE),H794&lt;=VLOOKUP(L794,受限情况!$A$3:$C$28,3,FALSE)),0),IFERROR(AND(H794&gt;=VLOOKUP(M794,受限情况!$A$3:$C$28,2,FALSE),H794&lt;=VLOOKUP(M794,受限情况!$A$3:$C$28,3,FALSE)),0),IFERROR(AND(H794&gt;=VLOOKUP(N794,受限情况!$A$3:$C$28,2,FALSE),H794&lt;=VLOOKUP(N794,受限情况!$A$3:$C$28,3,FALSE)),0),IFERROR(AND(H794&gt;=VLOOKUP(O794,受限情况!$A$3:$C$28,2,FALSE),H794&lt;=VLOOKUP(O794,受限情况!$A$3:$C$28,3,FALSE)),0))=TRUE,"错误","正确")</f>
        <v>正确</v>
      </c>
      <c r="S794" s="123" t="str">
        <f>IF((IF(ISERROR(VLOOKUP(J794,注销!I:I,1,FALSE)),0,1)+IF(ISERROR(VLOOKUP(J794,注销!J:J,1,FALSE)),0,1))&gt;0,"注销","没有")</f>
        <v>注销</v>
      </c>
      <c r="T794" s="123" t="str">
        <f>IF((IF(ISERROR(VLOOKUP(J794,注销!I:I,1,FALSE)),0,1)+IF(ISERROR(VLOOKUP(J794,注销!J:J,1,FALSE)),0,1))&gt;0,"注销","没有")</f>
        <v>注销</v>
      </c>
      <c r="U794" s="10" t="str">
        <f>IF(IF(ISERROR(VLOOKUP(J794,J$1:J793,1,FALSE)),0,1)+IF(ISERROR(VLOOKUP(J794,K$1:K793,1,FALSE)),0,1),"已有","没有")</f>
        <v>没有</v>
      </c>
      <c r="W794" s="9"/>
      <c r="X794" s="9"/>
      <c r="Y794" s="9"/>
    </row>
    <row r="795" spans="1:25" s="7" customFormat="1">
      <c r="A795" s="126">
        <v>792</v>
      </c>
      <c r="B795" s="126" t="s">
        <v>483</v>
      </c>
      <c r="C795" s="56" t="s">
        <v>526</v>
      </c>
      <c r="D795" s="42" t="s">
        <v>182</v>
      </c>
      <c r="E795" s="126">
        <v>14</v>
      </c>
      <c r="F795" s="68">
        <v>42379</v>
      </c>
      <c r="G795" s="126" t="s">
        <v>5365</v>
      </c>
      <c r="H795" s="68">
        <v>42377</v>
      </c>
      <c r="I795" s="126"/>
      <c r="J795" s="137" t="str">
        <f t="shared" si="78"/>
        <v>海航天津-大连</v>
      </c>
      <c r="K795" s="124" t="str">
        <f t="shared" si="79"/>
        <v>海航大连-天津</v>
      </c>
      <c r="L795" s="167" t="str">
        <f t="shared" si="80"/>
        <v>天津</v>
      </c>
      <c r="M795" s="167" t="str">
        <f t="shared" si="81"/>
        <v>大连</v>
      </c>
      <c r="N795" s="167" t="str">
        <f t="shared" si="82"/>
        <v/>
      </c>
      <c r="O795" s="167" t="str">
        <f t="shared" si="83"/>
        <v/>
      </c>
      <c r="P795" s="167" t="str">
        <f>IF(ISERROR(OR(IFERROR(VLOOKUP(B795,受限情况!$G$3:$G$30,1,FALSE),0),IFERROR(VLOOKUP(L795,受限情况!$A$3:$A$28,1,FALSE),0),IFERROR(VLOOKUP(M795,受限情况!$A$3:$A$28,1,FALSE),0),IFERROR(VLOOKUP(N795,受限情况!$A$3:$A$28,1,FALSE),0),IFERROR(VLOOKUP(O795,受限情况!$A$3:$A$28,1,FALSE),0))),"受限","不限")</f>
        <v>受限</v>
      </c>
      <c r="Q795" s="122" t="str">
        <f>IFERROR(IF(AND(H795&gt;=VLOOKUP(B795,受限情况!$G$3:$I$28,2,FALSE),H795&lt;=VLOOKUP(B795,受限情况!$G$3:$I$28,3,FALSE))=TRUE,"错误","正确"),"正确")</f>
        <v>正确</v>
      </c>
      <c r="R795" s="124" t="str">
        <f>IF(OR(IFERROR(AND(H795&gt;=VLOOKUP(L795,受限情况!$A$3:$C$28,2,FALSE),H795&lt;=VLOOKUP(L795,受限情况!$A$3:$C$28,3,FALSE)),0),IFERROR(AND(H795&gt;=VLOOKUP(M795,受限情况!$A$3:$C$28,2,FALSE),H795&lt;=VLOOKUP(M795,受限情况!$A$3:$C$28,3,FALSE)),0),IFERROR(AND(H795&gt;=VLOOKUP(N795,受限情况!$A$3:$C$28,2,FALSE),H795&lt;=VLOOKUP(N795,受限情况!$A$3:$C$28,3,FALSE)),0),IFERROR(AND(H795&gt;=VLOOKUP(O795,受限情况!$A$3:$C$28,2,FALSE),H795&lt;=VLOOKUP(O795,受限情况!$A$3:$C$28,3,FALSE)),0))=TRUE,"错误","正确")</f>
        <v>正确</v>
      </c>
      <c r="S795" s="123" t="str">
        <f>IF((IF(ISERROR(VLOOKUP(J795,注销!I:I,1,FALSE)),0,1)+IF(ISERROR(VLOOKUP(J795,注销!J:J,1,FALSE)),0,1))&gt;0,"注销","没有")</f>
        <v>注销</v>
      </c>
      <c r="T795" s="123" t="str">
        <f>IF((IF(ISERROR(VLOOKUP(J795,注销!I:I,1,FALSE)),0,1)+IF(ISERROR(VLOOKUP(J795,注销!J:J,1,FALSE)),0,1))&gt;0,"注销","没有")</f>
        <v>注销</v>
      </c>
      <c r="U795" s="10" t="str">
        <f>IF(IF(ISERROR(VLOOKUP(J795,J$1:J794,1,FALSE)),0,1)+IF(ISERROR(VLOOKUP(J795,K$1:K794,1,FALSE)),0,1),"已有","没有")</f>
        <v>已有</v>
      </c>
      <c r="W795" s="9"/>
      <c r="X795" s="9"/>
      <c r="Y795" s="9"/>
    </row>
    <row r="796" spans="1:25" s="7" customFormat="1">
      <c r="A796" s="126">
        <v>793</v>
      </c>
      <c r="B796" s="23" t="s">
        <v>1324</v>
      </c>
      <c r="C796" s="56" t="s">
        <v>360</v>
      </c>
      <c r="D796" s="42" t="s">
        <v>205</v>
      </c>
      <c r="E796" s="126">
        <v>6</v>
      </c>
      <c r="F796" s="68">
        <v>42389</v>
      </c>
      <c r="G796" s="126" t="s">
        <v>5368</v>
      </c>
      <c r="H796" s="68">
        <v>42377</v>
      </c>
      <c r="I796" s="126"/>
      <c r="J796" s="137" t="str">
        <f t="shared" si="78"/>
        <v>天津天津-南昌-桂林</v>
      </c>
      <c r="K796" s="124" t="str">
        <f t="shared" si="79"/>
        <v>天津桂林-南昌-天津</v>
      </c>
      <c r="L796" s="167" t="str">
        <f t="shared" si="80"/>
        <v>天津</v>
      </c>
      <c r="M796" s="167" t="str">
        <f t="shared" si="81"/>
        <v>南昌</v>
      </c>
      <c r="N796" s="167" t="str">
        <f t="shared" si="82"/>
        <v>桂林</v>
      </c>
      <c r="O796" s="167" t="str">
        <f t="shared" si="83"/>
        <v/>
      </c>
      <c r="P796" s="167" t="str">
        <f>IF(ISERROR(OR(IFERROR(VLOOKUP(B796,受限情况!$G$3:$G$30,1,FALSE),0),IFERROR(VLOOKUP(L796,受限情况!$A$3:$A$28,1,FALSE),0),IFERROR(VLOOKUP(M796,受限情况!$A$3:$A$28,1,FALSE),0),IFERROR(VLOOKUP(N796,受限情况!$A$3:$A$28,1,FALSE),0),IFERROR(VLOOKUP(O796,受限情况!$A$3:$A$28,1,FALSE),0))),"受限","不限")</f>
        <v>不限</v>
      </c>
      <c r="Q796" s="122" t="str">
        <f>IFERROR(IF(AND(H796&gt;=VLOOKUP(B796,受限情况!$G$3:$I$28,2,FALSE),H796&lt;=VLOOKUP(B796,受限情况!$G$3:$I$28,3,FALSE))=TRUE,"错误","正确"),"正确")</f>
        <v>正确</v>
      </c>
      <c r="R796" s="124" t="str">
        <f>IF(OR(IFERROR(AND(H796&gt;=VLOOKUP(L796,受限情况!$A$3:$C$28,2,FALSE),H796&lt;=VLOOKUP(L796,受限情况!$A$3:$C$28,3,FALSE)),0),IFERROR(AND(H796&gt;=VLOOKUP(M796,受限情况!$A$3:$C$28,2,FALSE),H796&lt;=VLOOKUP(M796,受限情况!$A$3:$C$28,3,FALSE)),0),IFERROR(AND(H796&gt;=VLOOKUP(N796,受限情况!$A$3:$C$28,2,FALSE),H796&lt;=VLOOKUP(N796,受限情况!$A$3:$C$28,3,FALSE)),0),IFERROR(AND(H796&gt;=VLOOKUP(O796,受限情况!$A$3:$C$28,2,FALSE),H796&lt;=VLOOKUP(O796,受限情况!$A$3:$C$28,3,FALSE)),0))=TRUE,"错误","正确")</f>
        <v>正确</v>
      </c>
      <c r="S796" s="123" t="str">
        <f>IF((IF(ISERROR(VLOOKUP(J796,注销!I:I,1,FALSE)),0,1)+IF(ISERROR(VLOOKUP(J796,注销!J:J,1,FALSE)),0,1))&gt;0,"注销","没有")</f>
        <v>注销</v>
      </c>
      <c r="T796" s="123" t="str">
        <f>IF((IF(ISERROR(VLOOKUP(J796,注销!I:I,1,FALSE)),0,1)+IF(ISERROR(VLOOKUP(J796,注销!J:J,1,FALSE)),0,1))&gt;0,"注销","没有")</f>
        <v>注销</v>
      </c>
      <c r="U796" s="10" t="str">
        <f>IF(IF(ISERROR(VLOOKUP(J796,J$1:J795,1,FALSE)),0,1)+IF(ISERROR(VLOOKUP(J796,K$1:K795,1,FALSE)),0,1),"已有","没有")</f>
        <v>没有</v>
      </c>
      <c r="W796" s="9"/>
      <c r="X796" s="9"/>
      <c r="Y796" s="9"/>
    </row>
    <row r="797" spans="1:25" s="7" customFormat="1">
      <c r="A797" s="126">
        <v>794</v>
      </c>
      <c r="B797" s="126" t="s">
        <v>1324</v>
      </c>
      <c r="C797" s="56" t="s">
        <v>361</v>
      </c>
      <c r="D797" s="42" t="s">
        <v>205</v>
      </c>
      <c r="E797" s="126">
        <v>14</v>
      </c>
      <c r="F797" s="68">
        <v>42389</v>
      </c>
      <c r="G797" s="126" t="s">
        <v>5368</v>
      </c>
      <c r="H797" s="68">
        <v>42377</v>
      </c>
      <c r="I797" s="126"/>
      <c r="J797" s="137" t="str">
        <f t="shared" si="78"/>
        <v>天津天津-威海</v>
      </c>
      <c r="K797" s="124" t="str">
        <f t="shared" si="79"/>
        <v>天津威海-天津</v>
      </c>
      <c r="L797" s="167" t="str">
        <f t="shared" si="80"/>
        <v>天津</v>
      </c>
      <c r="M797" s="167" t="str">
        <f t="shared" si="81"/>
        <v>威海</v>
      </c>
      <c r="N797" s="167" t="str">
        <f t="shared" si="82"/>
        <v/>
      </c>
      <c r="O797" s="167" t="str">
        <f t="shared" si="83"/>
        <v/>
      </c>
      <c r="P797" s="167" t="str">
        <f>IF(ISERROR(OR(IFERROR(VLOOKUP(B797,受限情况!$G$3:$G$30,1,FALSE),0),IFERROR(VLOOKUP(L797,受限情况!$A$3:$A$28,1,FALSE),0),IFERROR(VLOOKUP(M797,受限情况!$A$3:$A$28,1,FALSE),0),IFERROR(VLOOKUP(N797,受限情况!$A$3:$A$28,1,FALSE),0),IFERROR(VLOOKUP(O797,受限情况!$A$3:$A$28,1,FALSE),0))),"受限","不限")</f>
        <v>不限</v>
      </c>
      <c r="Q797" s="122" t="str">
        <f>IFERROR(IF(AND(H797&gt;=VLOOKUP(B797,受限情况!$G$3:$I$28,2,FALSE),H797&lt;=VLOOKUP(B797,受限情况!$G$3:$I$28,3,FALSE))=TRUE,"错误","正确"),"正确")</f>
        <v>正确</v>
      </c>
      <c r="R797" s="124" t="str">
        <f>IF(OR(IFERROR(AND(H797&gt;=VLOOKUP(L797,受限情况!$A$3:$C$28,2,FALSE),H797&lt;=VLOOKUP(L797,受限情况!$A$3:$C$28,3,FALSE)),0),IFERROR(AND(H797&gt;=VLOOKUP(M797,受限情况!$A$3:$C$28,2,FALSE),H797&lt;=VLOOKUP(M797,受限情况!$A$3:$C$28,3,FALSE)),0),IFERROR(AND(H797&gt;=VLOOKUP(N797,受限情况!$A$3:$C$28,2,FALSE),H797&lt;=VLOOKUP(N797,受限情况!$A$3:$C$28,3,FALSE)),0),IFERROR(AND(H797&gt;=VLOOKUP(O797,受限情况!$A$3:$C$28,2,FALSE),H797&lt;=VLOOKUP(O797,受限情况!$A$3:$C$28,3,FALSE)),0))=TRUE,"错误","正确")</f>
        <v>正确</v>
      </c>
      <c r="S797" s="123" t="str">
        <f>IF((IF(ISERROR(VLOOKUP(J797,注销!I:I,1,FALSE)),0,1)+IF(ISERROR(VLOOKUP(J797,注销!J:J,1,FALSE)),0,1))&gt;0,"注销","没有")</f>
        <v>注销</v>
      </c>
      <c r="T797" s="123" t="str">
        <f>IF((IF(ISERROR(VLOOKUP(J797,注销!I:I,1,FALSE)),0,1)+IF(ISERROR(VLOOKUP(J797,注销!J:J,1,FALSE)),0,1))&gt;0,"注销","没有")</f>
        <v>注销</v>
      </c>
      <c r="U797" s="10" t="str">
        <f>IF(IF(ISERROR(VLOOKUP(J797,J$1:J796,1,FALSE)),0,1)+IF(ISERROR(VLOOKUP(J797,K$1:K796,1,FALSE)),0,1),"已有","没有")</f>
        <v>已有</v>
      </c>
      <c r="W797" s="9"/>
      <c r="X797" s="9"/>
      <c r="Y797" s="9"/>
    </row>
    <row r="798" spans="1:25" s="7" customFormat="1">
      <c r="A798" s="126">
        <v>795</v>
      </c>
      <c r="B798" s="23" t="s">
        <v>1333</v>
      </c>
      <c r="C798" s="56" t="s">
        <v>362</v>
      </c>
      <c r="D798" s="42" t="s">
        <v>233</v>
      </c>
      <c r="E798" s="126">
        <v>6</v>
      </c>
      <c r="F798" s="68">
        <v>42401</v>
      </c>
      <c r="G798" s="126" t="s">
        <v>5371</v>
      </c>
      <c r="H798" s="68">
        <v>42377</v>
      </c>
      <c r="I798" s="126"/>
      <c r="J798" s="137" t="str">
        <f t="shared" si="78"/>
        <v>首都呼和浩特-宜昌-海口</v>
      </c>
      <c r="K798" s="124" t="str">
        <f t="shared" si="79"/>
        <v>首都海口-宜昌-呼和浩特</v>
      </c>
      <c r="L798" s="167" t="str">
        <f t="shared" si="80"/>
        <v>呼和浩特</v>
      </c>
      <c r="M798" s="167" t="str">
        <f t="shared" si="81"/>
        <v>宜昌</v>
      </c>
      <c r="N798" s="167" t="str">
        <f t="shared" si="82"/>
        <v>海口</v>
      </c>
      <c r="O798" s="167" t="str">
        <f t="shared" si="83"/>
        <v/>
      </c>
      <c r="P798" s="167" t="str">
        <f>IF(ISERROR(OR(IFERROR(VLOOKUP(B798,受限情况!$G$3:$G$30,1,FALSE),0),IFERROR(VLOOKUP(L798,受限情况!$A$3:$A$28,1,FALSE),0),IFERROR(VLOOKUP(M798,受限情况!$A$3:$A$28,1,FALSE),0),IFERROR(VLOOKUP(N798,受限情况!$A$3:$A$28,1,FALSE),0),IFERROR(VLOOKUP(O798,受限情况!$A$3:$A$28,1,FALSE),0))),"受限","不限")</f>
        <v>不限</v>
      </c>
      <c r="Q798" s="122" t="str">
        <f>IFERROR(IF(AND(H798&gt;=VLOOKUP(B798,受限情况!$G$3:$I$28,2,FALSE),H798&lt;=VLOOKUP(B798,受限情况!$G$3:$I$28,3,FALSE))=TRUE,"错误","正确"),"正确")</f>
        <v>正确</v>
      </c>
      <c r="R798" s="124" t="str">
        <f>IF(OR(IFERROR(AND(H798&gt;=VLOOKUP(L798,受限情况!$A$3:$C$28,2,FALSE),H798&lt;=VLOOKUP(L798,受限情况!$A$3:$C$28,3,FALSE)),0),IFERROR(AND(H798&gt;=VLOOKUP(M798,受限情况!$A$3:$C$28,2,FALSE),H798&lt;=VLOOKUP(M798,受限情况!$A$3:$C$28,3,FALSE)),0),IFERROR(AND(H798&gt;=VLOOKUP(N798,受限情况!$A$3:$C$28,2,FALSE),H798&lt;=VLOOKUP(N798,受限情况!$A$3:$C$28,3,FALSE)),0),IFERROR(AND(H798&gt;=VLOOKUP(O798,受限情况!$A$3:$C$28,2,FALSE),H798&lt;=VLOOKUP(O798,受限情况!$A$3:$C$28,3,FALSE)),0))=TRUE,"错误","正确")</f>
        <v>正确</v>
      </c>
      <c r="S798" s="123" t="str">
        <f>IF((IF(ISERROR(VLOOKUP(J798,注销!I:I,1,FALSE)),0,1)+IF(ISERROR(VLOOKUP(J798,注销!J:J,1,FALSE)),0,1))&gt;0,"注销","没有")</f>
        <v>注销</v>
      </c>
      <c r="T798" s="123" t="str">
        <f>IF((IF(ISERROR(VLOOKUP(J798,注销!I:I,1,FALSE)),0,1)+IF(ISERROR(VLOOKUP(J798,注销!J:J,1,FALSE)),0,1))&gt;0,"注销","没有")</f>
        <v>注销</v>
      </c>
      <c r="U798" s="10" t="str">
        <f>IF(IF(ISERROR(VLOOKUP(J798,J$1:J797,1,FALSE)),0,1)+IF(ISERROR(VLOOKUP(J798,K$1:K797,1,FALSE)),0,1),"已有","没有")</f>
        <v>没有</v>
      </c>
      <c r="W798" s="9"/>
      <c r="X798" s="9"/>
      <c r="Y798" s="9"/>
    </row>
    <row r="799" spans="1:25" s="7" customFormat="1">
      <c r="A799" s="126">
        <v>796</v>
      </c>
      <c r="B799" s="126" t="s">
        <v>482</v>
      </c>
      <c r="C799" s="56" t="s">
        <v>491</v>
      </c>
      <c r="D799" s="42" t="s">
        <v>363</v>
      </c>
      <c r="E799" s="126">
        <v>14</v>
      </c>
      <c r="F799" s="68">
        <v>42389</v>
      </c>
      <c r="G799" s="126" t="s">
        <v>5374</v>
      </c>
      <c r="H799" s="68">
        <v>42377</v>
      </c>
      <c r="I799" s="126"/>
      <c r="J799" s="137" t="str">
        <f t="shared" si="78"/>
        <v>东航太原-三亚</v>
      </c>
      <c r="K799" s="124" t="str">
        <f t="shared" si="79"/>
        <v>东航三亚-太原</v>
      </c>
      <c r="L799" s="167" t="str">
        <f t="shared" si="80"/>
        <v>太原</v>
      </c>
      <c r="M799" s="167" t="str">
        <f t="shared" si="81"/>
        <v>三亚</v>
      </c>
      <c r="N799" s="167" t="str">
        <f t="shared" si="82"/>
        <v/>
      </c>
      <c r="O799" s="167" t="str">
        <f t="shared" si="83"/>
        <v/>
      </c>
      <c r="P799" s="167" t="str">
        <f>IF(ISERROR(OR(IFERROR(VLOOKUP(B799,受限情况!$G$3:$G$30,1,FALSE),0),IFERROR(VLOOKUP(L799,受限情况!$A$3:$A$28,1,FALSE),0),IFERROR(VLOOKUP(M799,受限情况!$A$3:$A$28,1,FALSE),0),IFERROR(VLOOKUP(N799,受限情况!$A$3:$A$28,1,FALSE),0),IFERROR(VLOOKUP(O799,受限情况!$A$3:$A$28,1,FALSE),0))),"受限","不限")</f>
        <v>不限</v>
      </c>
      <c r="Q799" s="122" t="str">
        <f>IFERROR(IF(AND(H799&gt;=VLOOKUP(B799,受限情况!$G$3:$I$28,2,FALSE),H799&lt;=VLOOKUP(B799,受限情况!$G$3:$I$28,3,FALSE))=TRUE,"错误","正确"),"正确")</f>
        <v>正确</v>
      </c>
      <c r="R799" s="124" t="str">
        <f>IF(OR(IFERROR(AND(H799&gt;=VLOOKUP(L799,受限情况!$A$3:$C$28,2,FALSE),H799&lt;=VLOOKUP(L799,受限情况!$A$3:$C$28,3,FALSE)),0),IFERROR(AND(H799&gt;=VLOOKUP(M799,受限情况!$A$3:$C$28,2,FALSE),H799&lt;=VLOOKUP(M799,受限情况!$A$3:$C$28,3,FALSE)),0),IFERROR(AND(H799&gt;=VLOOKUP(N799,受限情况!$A$3:$C$28,2,FALSE),H799&lt;=VLOOKUP(N799,受限情况!$A$3:$C$28,3,FALSE)),0),IFERROR(AND(H799&gt;=VLOOKUP(O799,受限情况!$A$3:$C$28,2,FALSE),H799&lt;=VLOOKUP(O799,受限情况!$A$3:$C$28,3,FALSE)),0))=TRUE,"错误","正确")</f>
        <v>正确</v>
      </c>
      <c r="S799" s="123" t="str">
        <f>IF((IF(ISERROR(VLOOKUP(J799,注销!I:I,1,FALSE)),0,1)+IF(ISERROR(VLOOKUP(J799,注销!J:J,1,FALSE)),0,1))&gt;0,"注销","没有")</f>
        <v>注销</v>
      </c>
      <c r="T799" s="123" t="str">
        <f>IF((IF(ISERROR(VLOOKUP(J799,注销!I:I,1,FALSE)),0,1)+IF(ISERROR(VLOOKUP(J799,注销!J:J,1,FALSE)),0,1))&gt;0,"注销","没有")</f>
        <v>注销</v>
      </c>
      <c r="U799" s="10" t="str">
        <f>IF(IF(ISERROR(VLOOKUP(J799,J$1:J798,1,FALSE)),0,1)+IF(ISERROR(VLOOKUP(J799,K$1:K798,1,FALSE)),0,1),"已有","没有")</f>
        <v>已有</v>
      </c>
      <c r="W799" s="9"/>
      <c r="X799" s="9"/>
      <c r="Y799" s="9"/>
    </row>
    <row r="800" spans="1:25" s="7" customFormat="1">
      <c r="A800" s="126">
        <v>797</v>
      </c>
      <c r="B800" s="126" t="s">
        <v>484</v>
      </c>
      <c r="C800" s="56" t="s">
        <v>532</v>
      </c>
      <c r="D800" s="42" t="s">
        <v>364</v>
      </c>
      <c r="E800" s="126">
        <v>14</v>
      </c>
      <c r="F800" s="68">
        <v>42393</v>
      </c>
      <c r="G800" s="126" t="s">
        <v>5377</v>
      </c>
      <c r="H800" s="68">
        <v>42377</v>
      </c>
      <c r="I800" s="126"/>
      <c r="J800" s="137" t="str">
        <f t="shared" si="78"/>
        <v>厦航天津-哈尔滨</v>
      </c>
      <c r="K800" s="124" t="str">
        <f t="shared" si="79"/>
        <v>厦航哈尔滨-天津</v>
      </c>
      <c r="L800" s="167" t="str">
        <f t="shared" si="80"/>
        <v>天津</v>
      </c>
      <c r="M800" s="167" t="str">
        <f t="shared" si="81"/>
        <v>哈尔滨</v>
      </c>
      <c r="N800" s="167" t="str">
        <f t="shared" si="82"/>
        <v/>
      </c>
      <c r="O800" s="167" t="str">
        <f t="shared" si="83"/>
        <v/>
      </c>
      <c r="P800" s="167" t="str">
        <f>IF(ISERROR(OR(IFERROR(VLOOKUP(B800,受限情况!$G$3:$G$30,1,FALSE),0),IFERROR(VLOOKUP(L800,受限情况!$A$3:$A$28,1,FALSE),0),IFERROR(VLOOKUP(M800,受限情况!$A$3:$A$28,1,FALSE),0),IFERROR(VLOOKUP(N800,受限情况!$A$3:$A$28,1,FALSE),0),IFERROR(VLOOKUP(O800,受限情况!$A$3:$A$28,1,FALSE),0))),"受限","不限")</f>
        <v>不限</v>
      </c>
      <c r="Q800" s="122" t="str">
        <f>IFERROR(IF(AND(H800&gt;=VLOOKUP(B800,受限情况!$G$3:$I$28,2,FALSE),H800&lt;=VLOOKUP(B800,受限情况!$G$3:$I$28,3,FALSE))=TRUE,"错误","正确"),"正确")</f>
        <v>正确</v>
      </c>
      <c r="R800" s="124" t="str">
        <f>IF(OR(IFERROR(AND(H800&gt;=VLOOKUP(L800,受限情况!$A$3:$C$28,2,FALSE),H800&lt;=VLOOKUP(L800,受限情况!$A$3:$C$28,3,FALSE)),0),IFERROR(AND(H800&gt;=VLOOKUP(M800,受限情况!$A$3:$C$28,2,FALSE),H800&lt;=VLOOKUP(M800,受限情况!$A$3:$C$28,3,FALSE)),0),IFERROR(AND(H800&gt;=VLOOKUP(N800,受限情况!$A$3:$C$28,2,FALSE),H800&lt;=VLOOKUP(N800,受限情况!$A$3:$C$28,3,FALSE)),0),IFERROR(AND(H800&gt;=VLOOKUP(O800,受限情况!$A$3:$C$28,2,FALSE),H800&lt;=VLOOKUP(O800,受限情况!$A$3:$C$28,3,FALSE)),0))=TRUE,"错误","正确")</f>
        <v>正确</v>
      </c>
      <c r="S800" s="123" t="str">
        <f>IF((IF(ISERROR(VLOOKUP(J800,注销!I:I,1,FALSE)),0,1)+IF(ISERROR(VLOOKUP(J800,注销!J:J,1,FALSE)),0,1))&gt;0,"注销","没有")</f>
        <v>注销</v>
      </c>
      <c r="T800" s="123" t="str">
        <f>IF((IF(ISERROR(VLOOKUP(J800,注销!I:I,1,FALSE)),0,1)+IF(ISERROR(VLOOKUP(J800,注销!J:J,1,FALSE)),0,1))&gt;0,"注销","没有")</f>
        <v>注销</v>
      </c>
      <c r="U800" s="10" t="str">
        <f>IF(IF(ISERROR(VLOOKUP(J800,J$1:J799,1,FALSE)),0,1)+IF(ISERROR(VLOOKUP(J800,K$1:K799,1,FALSE)),0,1),"已有","没有")</f>
        <v>已有</v>
      </c>
      <c r="W800" s="9"/>
      <c r="X800" s="9"/>
      <c r="Y800" s="9"/>
    </row>
    <row r="801" spans="1:25" s="7" customFormat="1">
      <c r="A801" s="126">
        <v>798</v>
      </c>
      <c r="B801" s="126" t="s">
        <v>178</v>
      </c>
      <c r="C801" s="56" t="s">
        <v>958</v>
      </c>
      <c r="D801" s="42" t="s">
        <v>366</v>
      </c>
      <c r="E801" s="126">
        <v>14</v>
      </c>
      <c r="F801" s="68">
        <v>42456</v>
      </c>
      <c r="G801" s="126" t="s">
        <v>5380</v>
      </c>
      <c r="H801" s="68">
        <v>42440</v>
      </c>
      <c r="I801" s="126"/>
      <c r="J801" s="137" t="str">
        <f t="shared" si="78"/>
        <v>东航太原-长沙-海口</v>
      </c>
      <c r="K801" s="124" t="str">
        <f t="shared" si="79"/>
        <v>东航海口-长沙-太原</v>
      </c>
      <c r="L801" s="167" t="str">
        <f t="shared" si="80"/>
        <v>太原</v>
      </c>
      <c r="M801" s="167" t="str">
        <f t="shared" si="81"/>
        <v>长沙</v>
      </c>
      <c r="N801" s="167" t="str">
        <f t="shared" si="82"/>
        <v>海口</v>
      </c>
      <c r="O801" s="167" t="str">
        <f t="shared" si="83"/>
        <v/>
      </c>
      <c r="P801" s="167" t="str">
        <f>IF(ISERROR(OR(IFERROR(VLOOKUP(B801,受限情况!$G$3:$G$30,1,FALSE),0),IFERROR(VLOOKUP(L801,受限情况!$A$3:$A$28,1,FALSE),0),IFERROR(VLOOKUP(M801,受限情况!$A$3:$A$28,1,FALSE),0),IFERROR(VLOOKUP(N801,受限情况!$A$3:$A$28,1,FALSE),0),IFERROR(VLOOKUP(O801,受限情况!$A$3:$A$28,1,FALSE),0))),"受限","不限")</f>
        <v>不限</v>
      </c>
      <c r="Q801" s="122" t="str">
        <f>IFERROR(IF(AND(H801&gt;=VLOOKUP(B801,受限情况!$G$3:$I$28,2,FALSE),H801&lt;=VLOOKUP(B801,受限情况!$G$3:$I$28,3,FALSE))=TRUE,"错误","正确"),"正确")</f>
        <v>正确</v>
      </c>
      <c r="R801" s="124" t="str">
        <f>IF(OR(IFERROR(AND(H801&gt;=VLOOKUP(L801,受限情况!$A$3:$C$28,2,FALSE),H801&lt;=VLOOKUP(L801,受限情况!$A$3:$C$28,3,FALSE)),0),IFERROR(AND(H801&gt;=VLOOKUP(M801,受限情况!$A$3:$C$28,2,FALSE),H801&lt;=VLOOKUP(M801,受限情况!$A$3:$C$28,3,FALSE)),0),IFERROR(AND(H801&gt;=VLOOKUP(N801,受限情况!$A$3:$C$28,2,FALSE),H801&lt;=VLOOKUP(N801,受限情况!$A$3:$C$28,3,FALSE)),0),IFERROR(AND(H801&gt;=VLOOKUP(O801,受限情况!$A$3:$C$28,2,FALSE),H801&lt;=VLOOKUP(O801,受限情况!$A$3:$C$28,3,FALSE)),0))=TRUE,"错误","正确")</f>
        <v>正确</v>
      </c>
      <c r="S801" s="123" t="str">
        <f>IF((IF(ISERROR(VLOOKUP(J801,注销!I:I,1,FALSE)),0,1)+IF(ISERROR(VLOOKUP(J801,注销!J:J,1,FALSE)),0,1))&gt;0,"注销","没有")</f>
        <v>注销</v>
      </c>
      <c r="T801" s="123" t="str">
        <f>IF((IF(ISERROR(VLOOKUP(J801,注销!I:I,1,FALSE)),0,1)+IF(ISERROR(VLOOKUP(J801,注销!J:J,1,FALSE)),0,1))&gt;0,"注销","没有")</f>
        <v>注销</v>
      </c>
      <c r="U801" s="10" t="str">
        <f>IF(IF(ISERROR(VLOOKUP(J801,J$1:J800,1,FALSE)),0,1)+IF(ISERROR(VLOOKUP(J801,K$1:K800,1,FALSE)),0,1),"已有","没有")</f>
        <v>已有</v>
      </c>
      <c r="W801" s="9"/>
      <c r="X801" s="9"/>
      <c r="Y801" s="9"/>
    </row>
    <row r="802" spans="1:25" s="7" customFormat="1">
      <c r="A802" s="126">
        <v>799</v>
      </c>
      <c r="B802" s="126" t="s">
        <v>483</v>
      </c>
      <c r="C802" s="56" t="s">
        <v>556</v>
      </c>
      <c r="D802" s="42" t="s">
        <v>196</v>
      </c>
      <c r="E802" s="126">
        <v>14</v>
      </c>
      <c r="F802" s="68">
        <v>42456</v>
      </c>
      <c r="G802" s="126" t="s">
        <v>368</v>
      </c>
      <c r="H802" s="68">
        <v>42440</v>
      </c>
      <c r="I802" s="126"/>
      <c r="J802" s="137" t="str">
        <f t="shared" si="78"/>
        <v>海航太原-重庆</v>
      </c>
      <c r="K802" s="124" t="str">
        <f t="shared" si="79"/>
        <v>海航重庆-太原</v>
      </c>
      <c r="L802" s="167" t="str">
        <f t="shared" si="80"/>
        <v>太原</v>
      </c>
      <c r="M802" s="167" t="str">
        <f t="shared" si="81"/>
        <v>重庆</v>
      </c>
      <c r="N802" s="167" t="str">
        <f t="shared" si="82"/>
        <v/>
      </c>
      <c r="O802" s="167" t="str">
        <f t="shared" si="83"/>
        <v/>
      </c>
      <c r="P802" s="167" t="str">
        <f>IF(ISERROR(OR(IFERROR(VLOOKUP(B802,受限情况!$G$3:$G$30,1,FALSE),0),IFERROR(VLOOKUP(L802,受限情况!$A$3:$A$28,1,FALSE),0),IFERROR(VLOOKUP(M802,受限情况!$A$3:$A$28,1,FALSE),0),IFERROR(VLOOKUP(N802,受限情况!$A$3:$A$28,1,FALSE),0),IFERROR(VLOOKUP(O802,受限情况!$A$3:$A$28,1,FALSE),0))),"受限","不限")</f>
        <v>不限</v>
      </c>
      <c r="Q802" s="122" t="str">
        <f>IFERROR(IF(AND(H802&gt;=VLOOKUP(B802,受限情况!$G$3:$I$28,2,FALSE),H802&lt;=VLOOKUP(B802,受限情况!$G$3:$I$28,3,FALSE))=TRUE,"错误","正确"),"正确")</f>
        <v>正确</v>
      </c>
      <c r="R802" s="124" t="str">
        <f>IF(OR(IFERROR(AND(H802&gt;=VLOOKUP(L802,受限情况!$A$3:$C$28,2,FALSE),H802&lt;=VLOOKUP(L802,受限情况!$A$3:$C$28,3,FALSE)),0),IFERROR(AND(H802&gt;=VLOOKUP(M802,受限情况!$A$3:$C$28,2,FALSE),H802&lt;=VLOOKUP(M802,受限情况!$A$3:$C$28,3,FALSE)),0),IFERROR(AND(H802&gt;=VLOOKUP(N802,受限情况!$A$3:$C$28,2,FALSE),H802&lt;=VLOOKUP(N802,受限情况!$A$3:$C$28,3,FALSE)),0),IFERROR(AND(H802&gt;=VLOOKUP(O802,受限情况!$A$3:$C$28,2,FALSE),H802&lt;=VLOOKUP(O802,受限情况!$A$3:$C$28,3,FALSE)),0))=TRUE,"错误","正确")</f>
        <v>正确</v>
      </c>
      <c r="S802" s="123" t="str">
        <f>IF((IF(ISERROR(VLOOKUP(J802,注销!I:I,1,FALSE)),0,1)+IF(ISERROR(VLOOKUP(J802,注销!J:J,1,FALSE)),0,1))&gt;0,"注销","没有")</f>
        <v>没有</v>
      </c>
      <c r="T802" s="123" t="str">
        <f>IF((IF(ISERROR(VLOOKUP(J802,注销!I:I,1,FALSE)),0,1)+IF(ISERROR(VLOOKUP(J802,注销!J:J,1,FALSE)),0,1))&gt;0,"注销","没有")</f>
        <v>没有</v>
      </c>
      <c r="U802" s="10" t="str">
        <f>IF(IF(ISERROR(VLOOKUP(J802,J$1:J801,1,FALSE)),0,1)+IF(ISERROR(VLOOKUP(J802,K$1:K801,1,FALSE)),0,1),"已有","没有")</f>
        <v>没有</v>
      </c>
      <c r="W802" s="9"/>
      <c r="X802" s="9"/>
      <c r="Y802" s="9"/>
    </row>
    <row r="803" spans="1:25" s="7" customFormat="1">
      <c r="A803" s="126">
        <v>800</v>
      </c>
      <c r="B803" s="126" t="s">
        <v>483</v>
      </c>
      <c r="C803" s="56" t="s">
        <v>367</v>
      </c>
      <c r="D803" s="42" t="s">
        <v>196</v>
      </c>
      <c r="E803" s="126">
        <v>14</v>
      </c>
      <c r="F803" s="68">
        <v>42456</v>
      </c>
      <c r="G803" s="126" t="s">
        <v>1179</v>
      </c>
      <c r="H803" s="68">
        <v>42440</v>
      </c>
      <c r="I803" s="126"/>
      <c r="J803" s="137" t="str">
        <f t="shared" si="78"/>
        <v>海航太原-海拉尔</v>
      </c>
      <c r="K803" s="124" t="str">
        <f t="shared" si="79"/>
        <v>海航海拉尔-太原</v>
      </c>
      <c r="L803" s="167" t="str">
        <f t="shared" si="80"/>
        <v>太原</v>
      </c>
      <c r="M803" s="167" t="str">
        <f t="shared" si="81"/>
        <v>海拉尔</v>
      </c>
      <c r="N803" s="167" t="str">
        <f t="shared" si="82"/>
        <v/>
      </c>
      <c r="O803" s="167" t="str">
        <f t="shared" si="83"/>
        <v/>
      </c>
      <c r="P803" s="167" t="str">
        <f>IF(ISERROR(OR(IFERROR(VLOOKUP(B803,受限情况!$G$3:$G$30,1,FALSE),0),IFERROR(VLOOKUP(L803,受限情况!$A$3:$A$28,1,FALSE),0),IFERROR(VLOOKUP(M803,受限情况!$A$3:$A$28,1,FALSE),0),IFERROR(VLOOKUP(N803,受限情况!$A$3:$A$28,1,FALSE),0),IFERROR(VLOOKUP(O803,受限情况!$A$3:$A$28,1,FALSE),0))),"受限","不限")</f>
        <v>不限</v>
      </c>
      <c r="Q803" s="122" t="str">
        <f>IFERROR(IF(AND(H803&gt;=VLOOKUP(B803,受限情况!$G$3:$I$28,2,FALSE),H803&lt;=VLOOKUP(B803,受限情况!$G$3:$I$28,3,FALSE))=TRUE,"错误","正确"),"正确")</f>
        <v>正确</v>
      </c>
      <c r="R803" s="124" t="str">
        <f>IF(OR(IFERROR(AND(H803&gt;=VLOOKUP(L803,受限情况!$A$3:$C$28,2,FALSE),H803&lt;=VLOOKUP(L803,受限情况!$A$3:$C$28,3,FALSE)),0),IFERROR(AND(H803&gt;=VLOOKUP(M803,受限情况!$A$3:$C$28,2,FALSE),H803&lt;=VLOOKUP(M803,受限情况!$A$3:$C$28,3,FALSE)),0),IFERROR(AND(H803&gt;=VLOOKUP(N803,受限情况!$A$3:$C$28,2,FALSE),H803&lt;=VLOOKUP(N803,受限情况!$A$3:$C$28,3,FALSE)),0),IFERROR(AND(H803&gt;=VLOOKUP(O803,受限情况!$A$3:$C$28,2,FALSE),H803&lt;=VLOOKUP(O803,受限情况!$A$3:$C$28,3,FALSE)),0))=TRUE,"错误","正确")</f>
        <v>正确</v>
      </c>
      <c r="S803" s="123" t="str">
        <f>IF((IF(ISERROR(VLOOKUP(J803,注销!I:I,1,FALSE)),0,1)+IF(ISERROR(VLOOKUP(J803,注销!J:J,1,FALSE)),0,1))&gt;0,"注销","没有")</f>
        <v>注销</v>
      </c>
      <c r="T803" s="123" t="str">
        <f>IF((IF(ISERROR(VLOOKUP(J803,注销!I:I,1,FALSE)),0,1)+IF(ISERROR(VLOOKUP(J803,注销!J:J,1,FALSE)),0,1))&gt;0,"注销","没有")</f>
        <v>注销</v>
      </c>
      <c r="U803" s="10" t="str">
        <f>IF(IF(ISERROR(VLOOKUP(J803,J$1:J802,1,FALSE)),0,1)+IF(ISERROR(VLOOKUP(J803,K$1:K802,1,FALSE)),0,1),"已有","没有")</f>
        <v>已有</v>
      </c>
      <c r="W803" s="9"/>
      <c r="X803" s="9"/>
      <c r="Y803" s="9"/>
    </row>
    <row r="804" spans="1:25" s="7" customFormat="1">
      <c r="A804" s="126">
        <v>801</v>
      </c>
      <c r="B804" s="34" t="s">
        <v>1322</v>
      </c>
      <c r="C804" s="56" t="s">
        <v>369</v>
      </c>
      <c r="D804" s="42" t="s">
        <v>196</v>
      </c>
      <c r="E804" s="126">
        <v>14</v>
      </c>
      <c r="F804" s="68">
        <v>42456</v>
      </c>
      <c r="G804" s="126" t="s">
        <v>375</v>
      </c>
      <c r="H804" s="68">
        <v>42440</v>
      </c>
      <c r="I804" s="126"/>
      <c r="J804" s="137" t="str">
        <f t="shared" si="78"/>
        <v>山航海拉尔-哈尔滨</v>
      </c>
      <c r="K804" s="124" t="str">
        <f t="shared" si="79"/>
        <v>山航哈尔滨-海拉尔</v>
      </c>
      <c r="L804" s="167" t="str">
        <f t="shared" si="80"/>
        <v>海拉尔</v>
      </c>
      <c r="M804" s="167" t="str">
        <f t="shared" si="81"/>
        <v>哈尔滨</v>
      </c>
      <c r="N804" s="167" t="str">
        <f t="shared" si="82"/>
        <v/>
      </c>
      <c r="O804" s="167" t="str">
        <f t="shared" si="83"/>
        <v/>
      </c>
      <c r="P804" s="167" t="str">
        <f>IF(ISERROR(OR(IFERROR(VLOOKUP(B804,受限情况!$G$3:$G$30,1,FALSE),0),IFERROR(VLOOKUP(L804,受限情况!$A$3:$A$28,1,FALSE),0),IFERROR(VLOOKUP(M804,受限情况!$A$3:$A$28,1,FALSE),0),IFERROR(VLOOKUP(N804,受限情况!$A$3:$A$28,1,FALSE),0),IFERROR(VLOOKUP(O804,受限情况!$A$3:$A$28,1,FALSE),0))),"受限","不限")</f>
        <v>不限</v>
      </c>
      <c r="Q804" s="122" t="str">
        <f>IFERROR(IF(AND(H804&gt;=VLOOKUP(B804,受限情况!$G$3:$I$28,2,FALSE),H804&lt;=VLOOKUP(B804,受限情况!$G$3:$I$28,3,FALSE))=TRUE,"错误","正确"),"正确")</f>
        <v>正确</v>
      </c>
      <c r="R804" s="124" t="str">
        <f>IF(OR(IFERROR(AND(H804&gt;=VLOOKUP(L804,受限情况!$A$3:$C$28,2,FALSE),H804&lt;=VLOOKUP(L804,受限情况!$A$3:$C$28,3,FALSE)),0),IFERROR(AND(H804&gt;=VLOOKUP(M804,受限情况!$A$3:$C$28,2,FALSE),H804&lt;=VLOOKUP(M804,受限情况!$A$3:$C$28,3,FALSE)),0),IFERROR(AND(H804&gt;=VLOOKUP(N804,受限情况!$A$3:$C$28,2,FALSE),H804&lt;=VLOOKUP(N804,受限情况!$A$3:$C$28,3,FALSE)),0),IFERROR(AND(H804&gt;=VLOOKUP(O804,受限情况!$A$3:$C$28,2,FALSE),H804&lt;=VLOOKUP(O804,受限情况!$A$3:$C$28,3,FALSE)),0))=TRUE,"错误","正确")</f>
        <v>正确</v>
      </c>
      <c r="S804" s="123" t="str">
        <f>IF((IF(ISERROR(VLOOKUP(J804,注销!I:I,1,FALSE)),0,1)+IF(ISERROR(VLOOKUP(J804,注销!J:J,1,FALSE)),0,1))&gt;0,"注销","没有")</f>
        <v>注销</v>
      </c>
      <c r="T804" s="123" t="str">
        <f>IF((IF(ISERROR(VLOOKUP(J804,注销!I:I,1,FALSE)),0,1)+IF(ISERROR(VLOOKUP(J804,注销!J:J,1,FALSE)),0,1))&gt;0,"注销","没有")</f>
        <v>注销</v>
      </c>
      <c r="U804" s="10" t="str">
        <f>IF(IF(ISERROR(VLOOKUP(J804,J$1:J803,1,FALSE)),0,1)+IF(ISERROR(VLOOKUP(J804,K$1:K803,1,FALSE)),0,1),"已有","没有")</f>
        <v>没有</v>
      </c>
      <c r="W804" s="9"/>
      <c r="X804" s="9"/>
      <c r="Y804" s="9"/>
    </row>
    <row r="805" spans="1:25" s="7" customFormat="1">
      <c r="A805" s="126">
        <v>802</v>
      </c>
      <c r="B805" s="126" t="s">
        <v>1322</v>
      </c>
      <c r="C805" s="56" t="s">
        <v>46</v>
      </c>
      <c r="D805" s="42" t="s">
        <v>196</v>
      </c>
      <c r="E805" s="126">
        <v>14</v>
      </c>
      <c r="F805" s="68">
        <v>42456</v>
      </c>
      <c r="G805" s="126" t="s">
        <v>1180</v>
      </c>
      <c r="H805" s="68">
        <v>42440</v>
      </c>
      <c r="I805" s="126"/>
      <c r="J805" s="137" t="str">
        <f t="shared" si="78"/>
        <v>山航天津-桂林</v>
      </c>
      <c r="K805" s="124" t="str">
        <f t="shared" si="79"/>
        <v>山航桂林-天津</v>
      </c>
      <c r="L805" s="167" t="str">
        <f t="shared" si="80"/>
        <v>天津</v>
      </c>
      <c r="M805" s="167" t="str">
        <f t="shared" si="81"/>
        <v>桂林</v>
      </c>
      <c r="N805" s="167" t="str">
        <f t="shared" si="82"/>
        <v/>
      </c>
      <c r="O805" s="167" t="str">
        <f t="shared" si="83"/>
        <v/>
      </c>
      <c r="P805" s="167" t="str">
        <f>IF(ISERROR(OR(IFERROR(VLOOKUP(B805,受限情况!$G$3:$G$30,1,FALSE),0),IFERROR(VLOOKUP(L805,受限情况!$A$3:$A$28,1,FALSE),0),IFERROR(VLOOKUP(M805,受限情况!$A$3:$A$28,1,FALSE),0),IFERROR(VLOOKUP(N805,受限情况!$A$3:$A$28,1,FALSE),0),IFERROR(VLOOKUP(O805,受限情况!$A$3:$A$28,1,FALSE),0))),"受限","不限")</f>
        <v>不限</v>
      </c>
      <c r="Q805" s="122" t="str">
        <f>IFERROR(IF(AND(H805&gt;=VLOOKUP(B805,受限情况!$G$3:$I$28,2,FALSE),H805&lt;=VLOOKUP(B805,受限情况!$G$3:$I$28,3,FALSE))=TRUE,"错误","正确"),"正确")</f>
        <v>正确</v>
      </c>
      <c r="R805" s="124" t="str">
        <f>IF(OR(IFERROR(AND(H805&gt;=VLOOKUP(L805,受限情况!$A$3:$C$28,2,FALSE),H805&lt;=VLOOKUP(L805,受限情况!$A$3:$C$28,3,FALSE)),0),IFERROR(AND(H805&gt;=VLOOKUP(M805,受限情况!$A$3:$C$28,2,FALSE),H805&lt;=VLOOKUP(M805,受限情况!$A$3:$C$28,3,FALSE)),0),IFERROR(AND(H805&gt;=VLOOKUP(N805,受限情况!$A$3:$C$28,2,FALSE),H805&lt;=VLOOKUP(N805,受限情况!$A$3:$C$28,3,FALSE)),0),IFERROR(AND(H805&gt;=VLOOKUP(O805,受限情况!$A$3:$C$28,2,FALSE),H805&lt;=VLOOKUP(O805,受限情况!$A$3:$C$28,3,FALSE)),0))=TRUE,"错误","正确")</f>
        <v>正确</v>
      </c>
      <c r="S805" s="123" t="str">
        <f>IF((IF(ISERROR(VLOOKUP(J805,注销!I:I,1,FALSE)),0,1)+IF(ISERROR(VLOOKUP(J805,注销!J:J,1,FALSE)),0,1))&gt;0,"注销","没有")</f>
        <v>注销</v>
      </c>
      <c r="T805" s="123" t="str">
        <f>IF((IF(ISERROR(VLOOKUP(J805,注销!I:I,1,FALSE)),0,1)+IF(ISERROR(VLOOKUP(J805,注销!J:J,1,FALSE)),0,1))&gt;0,"注销","没有")</f>
        <v>注销</v>
      </c>
      <c r="U805" s="10" t="str">
        <f>IF(IF(ISERROR(VLOOKUP(J805,J$1:J804,1,FALSE)),0,1)+IF(ISERROR(VLOOKUP(J805,K$1:K804,1,FALSE)),0,1),"已有","没有")</f>
        <v>没有</v>
      </c>
      <c r="W805" s="9"/>
      <c r="X805" s="9"/>
      <c r="Y805" s="9"/>
    </row>
    <row r="806" spans="1:25" s="7" customFormat="1">
      <c r="A806" s="126">
        <v>803</v>
      </c>
      <c r="B806" s="126" t="s">
        <v>1322</v>
      </c>
      <c r="C806" s="56" t="s">
        <v>374</v>
      </c>
      <c r="D806" s="42">
        <v>738</v>
      </c>
      <c r="E806" s="126">
        <v>14</v>
      </c>
      <c r="F806" s="68">
        <v>42456</v>
      </c>
      <c r="G806" s="126" t="s">
        <v>1180</v>
      </c>
      <c r="H806" s="68">
        <v>42440</v>
      </c>
      <c r="I806" s="126"/>
      <c r="J806" s="137" t="str">
        <f t="shared" si="78"/>
        <v>山航海拉尔-沈阳</v>
      </c>
      <c r="K806" s="124" t="str">
        <f t="shared" si="79"/>
        <v>山航沈阳-海拉尔</v>
      </c>
      <c r="L806" s="167" t="str">
        <f t="shared" si="80"/>
        <v>海拉尔</v>
      </c>
      <c r="M806" s="167" t="str">
        <f t="shared" si="81"/>
        <v>沈阳</v>
      </c>
      <c r="N806" s="167" t="str">
        <f t="shared" si="82"/>
        <v/>
      </c>
      <c r="O806" s="167" t="str">
        <f t="shared" si="83"/>
        <v/>
      </c>
      <c r="P806" s="167" t="str">
        <f>IF(ISERROR(OR(IFERROR(VLOOKUP(B806,受限情况!$G$3:$G$30,1,FALSE),0),IFERROR(VLOOKUP(L806,受限情况!$A$3:$A$28,1,FALSE),0),IFERROR(VLOOKUP(M806,受限情况!$A$3:$A$28,1,FALSE),0),IFERROR(VLOOKUP(N806,受限情况!$A$3:$A$28,1,FALSE),0),IFERROR(VLOOKUP(O806,受限情况!$A$3:$A$28,1,FALSE),0))),"受限","不限")</f>
        <v>不限</v>
      </c>
      <c r="Q806" s="122" t="str">
        <f>IFERROR(IF(AND(H806&gt;=VLOOKUP(B806,受限情况!$G$3:$I$28,2,FALSE),H806&lt;=VLOOKUP(B806,受限情况!$G$3:$I$28,3,FALSE))=TRUE,"错误","正确"),"正确")</f>
        <v>正确</v>
      </c>
      <c r="R806" s="124" t="str">
        <f>IF(OR(IFERROR(AND(H806&gt;=VLOOKUP(L806,受限情况!$A$3:$C$28,2,FALSE),H806&lt;=VLOOKUP(L806,受限情况!$A$3:$C$28,3,FALSE)),0),IFERROR(AND(H806&gt;=VLOOKUP(M806,受限情况!$A$3:$C$28,2,FALSE),H806&lt;=VLOOKUP(M806,受限情况!$A$3:$C$28,3,FALSE)),0),IFERROR(AND(H806&gt;=VLOOKUP(N806,受限情况!$A$3:$C$28,2,FALSE),H806&lt;=VLOOKUP(N806,受限情况!$A$3:$C$28,3,FALSE)),0),IFERROR(AND(H806&gt;=VLOOKUP(O806,受限情况!$A$3:$C$28,2,FALSE),H806&lt;=VLOOKUP(O806,受限情况!$A$3:$C$28,3,FALSE)),0))=TRUE,"错误","正确")</f>
        <v>正确</v>
      </c>
      <c r="S806" s="123" t="str">
        <f>IF((IF(ISERROR(VLOOKUP(J806,注销!I:I,1,FALSE)),0,1)+IF(ISERROR(VLOOKUP(J806,注销!J:J,1,FALSE)),0,1))&gt;0,"注销","没有")</f>
        <v>注销</v>
      </c>
      <c r="T806" s="123" t="str">
        <f>IF((IF(ISERROR(VLOOKUP(J806,注销!I:I,1,FALSE)),0,1)+IF(ISERROR(VLOOKUP(J806,注销!J:J,1,FALSE)),0,1))&gt;0,"注销","没有")</f>
        <v>注销</v>
      </c>
      <c r="U806" s="10" t="str">
        <f>IF(IF(ISERROR(VLOOKUP(J806,J$1:J805,1,FALSE)),0,1)+IF(ISERROR(VLOOKUP(J806,K$1:K805,1,FALSE)),0,1),"已有","没有")</f>
        <v>没有</v>
      </c>
      <c r="W806" s="9"/>
      <c r="X806" s="9"/>
      <c r="Y806" s="9"/>
    </row>
    <row r="807" spans="1:25" s="7" customFormat="1">
      <c r="A807" s="126">
        <v>804</v>
      </c>
      <c r="B807" s="23" t="s">
        <v>1327</v>
      </c>
      <c r="C807" s="56" t="s">
        <v>376</v>
      </c>
      <c r="D807" s="42">
        <v>737</v>
      </c>
      <c r="E807" s="126">
        <v>8</v>
      </c>
      <c r="F807" s="68">
        <v>42456</v>
      </c>
      <c r="G807" s="126" t="s">
        <v>381</v>
      </c>
      <c r="H807" s="68">
        <v>42440</v>
      </c>
      <c r="I807" s="126"/>
      <c r="J807" s="137" t="str">
        <f t="shared" si="78"/>
        <v>奥凯天津-张家界-南宁</v>
      </c>
      <c r="K807" s="124" t="str">
        <f t="shared" si="79"/>
        <v>奥凯南宁-张家界-天津</v>
      </c>
      <c r="L807" s="167" t="str">
        <f t="shared" si="80"/>
        <v>天津</v>
      </c>
      <c r="M807" s="167" t="str">
        <f t="shared" si="81"/>
        <v>张家界</v>
      </c>
      <c r="N807" s="167" t="str">
        <f t="shared" si="82"/>
        <v>南宁</v>
      </c>
      <c r="O807" s="167" t="str">
        <f t="shared" si="83"/>
        <v/>
      </c>
      <c r="P807" s="167" t="str">
        <f>IF(ISERROR(OR(IFERROR(VLOOKUP(B807,受限情况!$G$3:$G$30,1,FALSE),0),IFERROR(VLOOKUP(L807,受限情况!$A$3:$A$28,1,FALSE),0),IFERROR(VLOOKUP(M807,受限情况!$A$3:$A$28,1,FALSE),0),IFERROR(VLOOKUP(N807,受限情况!$A$3:$A$28,1,FALSE),0),IFERROR(VLOOKUP(O807,受限情况!$A$3:$A$28,1,FALSE),0))),"受限","不限")</f>
        <v>不限</v>
      </c>
      <c r="Q807" s="122" t="str">
        <f>IFERROR(IF(AND(H807&gt;=VLOOKUP(B807,受限情况!$G$3:$I$28,2,FALSE),H807&lt;=VLOOKUP(B807,受限情况!$G$3:$I$28,3,FALSE))=TRUE,"错误","正确"),"正确")</f>
        <v>正确</v>
      </c>
      <c r="R807" s="124" t="str">
        <f>IF(OR(IFERROR(AND(H807&gt;=VLOOKUP(L807,受限情况!$A$3:$C$28,2,FALSE),H807&lt;=VLOOKUP(L807,受限情况!$A$3:$C$28,3,FALSE)),0),IFERROR(AND(H807&gt;=VLOOKUP(M807,受限情况!$A$3:$C$28,2,FALSE),H807&lt;=VLOOKUP(M807,受限情况!$A$3:$C$28,3,FALSE)),0),IFERROR(AND(H807&gt;=VLOOKUP(N807,受限情况!$A$3:$C$28,2,FALSE),H807&lt;=VLOOKUP(N807,受限情况!$A$3:$C$28,3,FALSE)),0),IFERROR(AND(H807&gt;=VLOOKUP(O807,受限情况!$A$3:$C$28,2,FALSE),H807&lt;=VLOOKUP(O807,受限情况!$A$3:$C$28,3,FALSE)),0))=TRUE,"错误","正确")</f>
        <v>正确</v>
      </c>
      <c r="S807" s="123" t="str">
        <f>IF((IF(ISERROR(VLOOKUP(J807,注销!I:I,1,FALSE)),0,1)+IF(ISERROR(VLOOKUP(J807,注销!J:J,1,FALSE)),0,1))&gt;0,"注销","没有")</f>
        <v>没有</v>
      </c>
      <c r="T807" s="123" t="str">
        <f>IF((IF(ISERROR(VLOOKUP(J807,注销!I:I,1,FALSE)),0,1)+IF(ISERROR(VLOOKUP(J807,注销!J:J,1,FALSE)),0,1))&gt;0,"注销","没有")</f>
        <v>没有</v>
      </c>
      <c r="U807" s="10" t="str">
        <f>IF(IF(ISERROR(VLOOKUP(J807,J$1:J806,1,FALSE)),0,1)+IF(ISERROR(VLOOKUP(J807,K$1:K806,1,FALSE)),0,1),"已有","没有")</f>
        <v>没有</v>
      </c>
      <c r="W807" s="9"/>
      <c r="X807" s="9"/>
      <c r="Y807" s="9"/>
    </row>
    <row r="808" spans="1:25" s="7" customFormat="1">
      <c r="A808" s="126">
        <v>805</v>
      </c>
      <c r="B808" s="126" t="s">
        <v>1327</v>
      </c>
      <c r="C808" s="56" t="s">
        <v>377</v>
      </c>
      <c r="D808" s="42">
        <v>737</v>
      </c>
      <c r="E808" s="126">
        <v>14</v>
      </c>
      <c r="F808" s="68">
        <v>42456</v>
      </c>
      <c r="G808" s="126" t="s">
        <v>1181</v>
      </c>
      <c r="H808" s="68">
        <v>42440</v>
      </c>
      <c r="I808" s="126"/>
      <c r="J808" s="137" t="str">
        <f t="shared" si="78"/>
        <v>奥凯天津-西宁-乌鲁木齐</v>
      </c>
      <c r="K808" s="124" t="str">
        <f t="shared" si="79"/>
        <v>奥凯乌鲁木齐-西宁-天津</v>
      </c>
      <c r="L808" s="167" t="str">
        <f t="shared" si="80"/>
        <v>天津</v>
      </c>
      <c r="M808" s="167" t="str">
        <f t="shared" si="81"/>
        <v>西宁</v>
      </c>
      <c r="N808" s="167" t="str">
        <f t="shared" si="82"/>
        <v>乌鲁木齐</v>
      </c>
      <c r="O808" s="167" t="str">
        <f t="shared" si="83"/>
        <v/>
      </c>
      <c r="P808" s="167" t="str">
        <f>IF(ISERROR(OR(IFERROR(VLOOKUP(B808,受限情况!$G$3:$G$30,1,FALSE),0),IFERROR(VLOOKUP(L808,受限情况!$A$3:$A$28,1,FALSE),0),IFERROR(VLOOKUP(M808,受限情况!$A$3:$A$28,1,FALSE),0),IFERROR(VLOOKUP(N808,受限情况!$A$3:$A$28,1,FALSE),0),IFERROR(VLOOKUP(O808,受限情况!$A$3:$A$28,1,FALSE),0))),"受限","不限")</f>
        <v>不限</v>
      </c>
      <c r="Q808" s="122" t="str">
        <f>IFERROR(IF(AND(H808&gt;=VLOOKUP(B808,受限情况!$G$3:$I$28,2,FALSE),H808&lt;=VLOOKUP(B808,受限情况!$G$3:$I$28,3,FALSE))=TRUE,"错误","正确"),"正确")</f>
        <v>正确</v>
      </c>
      <c r="R808" s="124" t="str">
        <f>IF(OR(IFERROR(AND(H808&gt;=VLOOKUP(L808,受限情况!$A$3:$C$28,2,FALSE),H808&lt;=VLOOKUP(L808,受限情况!$A$3:$C$28,3,FALSE)),0),IFERROR(AND(H808&gt;=VLOOKUP(M808,受限情况!$A$3:$C$28,2,FALSE),H808&lt;=VLOOKUP(M808,受限情况!$A$3:$C$28,3,FALSE)),0),IFERROR(AND(H808&gt;=VLOOKUP(N808,受限情况!$A$3:$C$28,2,FALSE),H808&lt;=VLOOKUP(N808,受限情况!$A$3:$C$28,3,FALSE)),0),IFERROR(AND(H808&gt;=VLOOKUP(O808,受限情况!$A$3:$C$28,2,FALSE),H808&lt;=VLOOKUP(O808,受限情况!$A$3:$C$28,3,FALSE)),0))=TRUE,"错误","正确")</f>
        <v>正确</v>
      </c>
      <c r="S808" s="123" t="str">
        <f>IF((IF(ISERROR(VLOOKUP(J808,注销!I:I,1,FALSE)),0,1)+IF(ISERROR(VLOOKUP(J808,注销!J:J,1,FALSE)),0,1))&gt;0,"注销","没有")</f>
        <v>没有</v>
      </c>
      <c r="T808" s="123" t="str">
        <f>IF((IF(ISERROR(VLOOKUP(J808,注销!I:I,1,FALSE)),0,1)+IF(ISERROR(VLOOKUP(J808,注销!J:J,1,FALSE)),0,1))&gt;0,"注销","没有")</f>
        <v>没有</v>
      </c>
      <c r="U808" s="10" t="str">
        <f>IF(IF(ISERROR(VLOOKUP(J808,J$1:J807,1,FALSE)),0,1)+IF(ISERROR(VLOOKUP(J808,K$1:K807,1,FALSE)),0,1),"已有","没有")</f>
        <v>没有</v>
      </c>
      <c r="W808" s="9"/>
      <c r="X808" s="9"/>
      <c r="Y808" s="9"/>
    </row>
    <row r="809" spans="1:25" s="7" customFormat="1">
      <c r="A809" s="126">
        <v>806</v>
      </c>
      <c r="B809" s="126" t="s">
        <v>1327</v>
      </c>
      <c r="C809" s="56" t="s">
        <v>584</v>
      </c>
      <c r="D809" s="42">
        <v>737</v>
      </c>
      <c r="E809" s="126">
        <v>6</v>
      </c>
      <c r="F809" s="68">
        <v>42456</v>
      </c>
      <c r="G809" s="126" t="s">
        <v>1181</v>
      </c>
      <c r="H809" s="68">
        <v>42440</v>
      </c>
      <c r="I809" s="126"/>
      <c r="J809" s="137" t="str">
        <f t="shared" si="78"/>
        <v>奥凯天津-宁波</v>
      </c>
      <c r="K809" s="124" t="str">
        <f t="shared" si="79"/>
        <v>奥凯宁波-天津</v>
      </c>
      <c r="L809" s="167" t="str">
        <f t="shared" si="80"/>
        <v>天津</v>
      </c>
      <c r="M809" s="167" t="str">
        <f t="shared" si="81"/>
        <v>宁波</v>
      </c>
      <c r="N809" s="167" t="str">
        <f t="shared" si="82"/>
        <v/>
      </c>
      <c r="O809" s="167" t="str">
        <f t="shared" si="83"/>
        <v/>
      </c>
      <c r="P809" s="167" t="str">
        <f>IF(ISERROR(OR(IFERROR(VLOOKUP(B809,受限情况!$G$3:$G$30,1,FALSE),0),IFERROR(VLOOKUP(L809,受限情况!$A$3:$A$28,1,FALSE),0),IFERROR(VLOOKUP(M809,受限情况!$A$3:$A$28,1,FALSE),0),IFERROR(VLOOKUP(N809,受限情况!$A$3:$A$28,1,FALSE),0),IFERROR(VLOOKUP(O809,受限情况!$A$3:$A$28,1,FALSE),0))),"受限","不限")</f>
        <v>不限</v>
      </c>
      <c r="Q809" s="122" t="str">
        <f>IFERROR(IF(AND(H809&gt;=VLOOKUP(B809,受限情况!$G$3:$I$28,2,FALSE),H809&lt;=VLOOKUP(B809,受限情况!$G$3:$I$28,3,FALSE))=TRUE,"错误","正确"),"正确")</f>
        <v>正确</v>
      </c>
      <c r="R809" s="124" t="str">
        <f>IF(OR(IFERROR(AND(H809&gt;=VLOOKUP(L809,受限情况!$A$3:$C$28,2,FALSE),H809&lt;=VLOOKUP(L809,受限情况!$A$3:$C$28,3,FALSE)),0),IFERROR(AND(H809&gt;=VLOOKUP(M809,受限情况!$A$3:$C$28,2,FALSE),H809&lt;=VLOOKUP(M809,受限情况!$A$3:$C$28,3,FALSE)),0),IFERROR(AND(H809&gt;=VLOOKUP(N809,受限情况!$A$3:$C$28,2,FALSE),H809&lt;=VLOOKUP(N809,受限情况!$A$3:$C$28,3,FALSE)),0),IFERROR(AND(H809&gt;=VLOOKUP(O809,受限情况!$A$3:$C$28,2,FALSE),H809&lt;=VLOOKUP(O809,受限情况!$A$3:$C$28,3,FALSE)),0))=TRUE,"错误","正确")</f>
        <v>正确</v>
      </c>
      <c r="S809" s="123" t="str">
        <f>IF((IF(ISERROR(VLOOKUP(J809,注销!I:I,1,FALSE)),0,1)+IF(ISERROR(VLOOKUP(J809,注销!J:J,1,FALSE)),0,1))&gt;0,"注销","没有")</f>
        <v>没有</v>
      </c>
      <c r="T809" s="123" t="str">
        <f>IF((IF(ISERROR(VLOOKUP(J809,注销!I:I,1,FALSE)),0,1)+IF(ISERROR(VLOOKUP(J809,注销!J:J,1,FALSE)),0,1))&gt;0,"注销","没有")</f>
        <v>没有</v>
      </c>
      <c r="U809" s="10" t="str">
        <f>IF(IF(ISERROR(VLOOKUP(J809,J$1:J808,1,FALSE)),0,1)+IF(ISERROR(VLOOKUP(J809,K$1:K808,1,FALSE)),0,1),"已有","没有")</f>
        <v>没有</v>
      </c>
      <c r="W809" s="9"/>
      <c r="X809" s="9"/>
      <c r="Y809" s="9"/>
    </row>
    <row r="810" spans="1:25" s="7" customFormat="1">
      <c r="A810" s="126">
        <v>807</v>
      </c>
      <c r="B810" s="126" t="s">
        <v>1327</v>
      </c>
      <c r="C810" s="56" t="s">
        <v>378</v>
      </c>
      <c r="D810" s="42">
        <v>737</v>
      </c>
      <c r="E810" s="126">
        <v>6</v>
      </c>
      <c r="F810" s="68">
        <v>42456</v>
      </c>
      <c r="G810" s="126" t="s">
        <v>1181</v>
      </c>
      <c r="H810" s="68">
        <v>42440</v>
      </c>
      <c r="I810" s="126"/>
      <c r="J810" s="137" t="str">
        <f t="shared" si="78"/>
        <v>奥凯天津-南京-桂林</v>
      </c>
      <c r="K810" s="124" t="str">
        <f t="shared" si="79"/>
        <v>奥凯桂林-南京-天津</v>
      </c>
      <c r="L810" s="167" t="str">
        <f t="shared" si="80"/>
        <v>天津</v>
      </c>
      <c r="M810" s="167" t="str">
        <f t="shared" si="81"/>
        <v>南京</v>
      </c>
      <c r="N810" s="167" t="str">
        <f t="shared" si="82"/>
        <v>桂林</v>
      </c>
      <c r="O810" s="167" t="str">
        <f t="shared" si="83"/>
        <v/>
      </c>
      <c r="P810" s="167" t="str">
        <f>IF(ISERROR(OR(IFERROR(VLOOKUP(B810,受限情况!$G$3:$G$30,1,FALSE),0),IFERROR(VLOOKUP(L810,受限情况!$A$3:$A$28,1,FALSE),0),IFERROR(VLOOKUP(M810,受限情况!$A$3:$A$28,1,FALSE),0),IFERROR(VLOOKUP(N810,受限情况!$A$3:$A$28,1,FALSE),0),IFERROR(VLOOKUP(O810,受限情况!$A$3:$A$28,1,FALSE),0))),"受限","不限")</f>
        <v>不限</v>
      </c>
      <c r="Q810" s="122" t="str">
        <f>IFERROR(IF(AND(H810&gt;=VLOOKUP(B810,受限情况!$G$3:$I$28,2,FALSE),H810&lt;=VLOOKUP(B810,受限情况!$G$3:$I$28,3,FALSE))=TRUE,"错误","正确"),"正确")</f>
        <v>正确</v>
      </c>
      <c r="R810" s="124" t="str">
        <f>IF(OR(IFERROR(AND(H810&gt;=VLOOKUP(L810,受限情况!$A$3:$C$28,2,FALSE),H810&lt;=VLOOKUP(L810,受限情况!$A$3:$C$28,3,FALSE)),0),IFERROR(AND(H810&gt;=VLOOKUP(M810,受限情况!$A$3:$C$28,2,FALSE),H810&lt;=VLOOKUP(M810,受限情况!$A$3:$C$28,3,FALSE)),0),IFERROR(AND(H810&gt;=VLOOKUP(N810,受限情况!$A$3:$C$28,2,FALSE),H810&lt;=VLOOKUP(N810,受限情况!$A$3:$C$28,3,FALSE)),0),IFERROR(AND(H810&gt;=VLOOKUP(O810,受限情况!$A$3:$C$28,2,FALSE),H810&lt;=VLOOKUP(O810,受限情况!$A$3:$C$28,3,FALSE)),0))=TRUE,"错误","正确")</f>
        <v>正确</v>
      </c>
      <c r="S810" s="123" t="str">
        <f>IF((IF(ISERROR(VLOOKUP(J810,注销!I:I,1,FALSE)),0,1)+IF(ISERROR(VLOOKUP(J810,注销!J:J,1,FALSE)),0,1))&gt;0,"注销","没有")</f>
        <v>没有</v>
      </c>
      <c r="T810" s="123" t="str">
        <f>IF((IF(ISERROR(VLOOKUP(J810,注销!I:I,1,FALSE)),0,1)+IF(ISERROR(VLOOKUP(J810,注销!J:J,1,FALSE)),0,1))&gt;0,"注销","没有")</f>
        <v>没有</v>
      </c>
      <c r="U810" s="10" t="str">
        <f>IF(IF(ISERROR(VLOOKUP(J810,J$1:J809,1,FALSE)),0,1)+IF(ISERROR(VLOOKUP(J810,K$1:K809,1,FALSE)),0,1),"已有","没有")</f>
        <v>没有</v>
      </c>
      <c r="W810" s="9"/>
      <c r="X810" s="9"/>
      <c r="Y810" s="9"/>
    </row>
    <row r="811" spans="1:25" s="7" customFormat="1">
      <c r="A811" s="126">
        <v>808</v>
      </c>
      <c r="B811" s="126" t="s">
        <v>1327</v>
      </c>
      <c r="C811" s="56" t="s">
        <v>379</v>
      </c>
      <c r="D811" s="42">
        <v>737</v>
      </c>
      <c r="E811" s="126">
        <v>6</v>
      </c>
      <c r="F811" s="68">
        <v>42456</v>
      </c>
      <c r="G811" s="126" t="s">
        <v>1181</v>
      </c>
      <c r="H811" s="68">
        <v>42440</v>
      </c>
      <c r="I811" s="126"/>
      <c r="J811" s="137" t="str">
        <f t="shared" si="78"/>
        <v>奥凯天津-南通-三亚</v>
      </c>
      <c r="K811" s="124" t="str">
        <f t="shared" si="79"/>
        <v>奥凯三亚-南通-天津</v>
      </c>
      <c r="L811" s="167" t="str">
        <f t="shared" si="80"/>
        <v>天津</v>
      </c>
      <c r="M811" s="167" t="str">
        <f t="shared" si="81"/>
        <v>南通</v>
      </c>
      <c r="N811" s="167" t="str">
        <f t="shared" si="82"/>
        <v>三亚</v>
      </c>
      <c r="O811" s="167" t="str">
        <f t="shared" si="83"/>
        <v/>
      </c>
      <c r="P811" s="167" t="str">
        <f>IF(ISERROR(OR(IFERROR(VLOOKUP(B811,受限情况!$G$3:$G$30,1,FALSE),0),IFERROR(VLOOKUP(L811,受限情况!$A$3:$A$28,1,FALSE),0),IFERROR(VLOOKUP(M811,受限情况!$A$3:$A$28,1,FALSE),0),IFERROR(VLOOKUP(N811,受限情况!$A$3:$A$28,1,FALSE),0),IFERROR(VLOOKUP(O811,受限情况!$A$3:$A$28,1,FALSE),0))),"受限","不限")</f>
        <v>不限</v>
      </c>
      <c r="Q811" s="122" t="str">
        <f>IFERROR(IF(AND(H811&gt;=VLOOKUP(B811,受限情况!$G$3:$I$28,2,FALSE),H811&lt;=VLOOKUP(B811,受限情况!$G$3:$I$28,3,FALSE))=TRUE,"错误","正确"),"正确")</f>
        <v>正确</v>
      </c>
      <c r="R811" s="124" t="str">
        <f>IF(OR(IFERROR(AND(H811&gt;=VLOOKUP(L811,受限情况!$A$3:$C$28,2,FALSE),H811&lt;=VLOOKUP(L811,受限情况!$A$3:$C$28,3,FALSE)),0),IFERROR(AND(H811&gt;=VLOOKUP(M811,受限情况!$A$3:$C$28,2,FALSE),H811&lt;=VLOOKUP(M811,受限情况!$A$3:$C$28,3,FALSE)),0),IFERROR(AND(H811&gt;=VLOOKUP(N811,受限情况!$A$3:$C$28,2,FALSE),H811&lt;=VLOOKUP(N811,受限情况!$A$3:$C$28,3,FALSE)),0),IFERROR(AND(H811&gt;=VLOOKUP(O811,受限情况!$A$3:$C$28,2,FALSE),H811&lt;=VLOOKUP(O811,受限情况!$A$3:$C$28,3,FALSE)),0))=TRUE,"错误","正确")</f>
        <v>正确</v>
      </c>
      <c r="S811" s="123" t="str">
        <f>IF((IF(ISERROR(VLOOKUP(J811,注销!I:I,1,FALSE)),0,1)+IF(ISERROR(VLOOKUP(J811,注销!J:J,1,FALSE)),0,1))&gt;0,"注销","没有")</f>
        <v>没有</v>
      </c>
      <c r="T811" s="123" t="str">
        <f>IF((IF(ISERROR(VLOOKUP(J811,注销!I:I,1,FALSE)),0,1)+IF(ISERROR(VLOOKUP(J811,注销!J:J,1,FALSE)),0,1))&gt;0,"注销","没有")</f>
        <v>没有</v>
      </c>
      <c r="U811" s="10" t="str">
        <f>IF(IF(ISERROR(VLOOKUP(J811,J$1:J810,1,FALSE)),0,1)+IF(ISERROR(VLOOKUP(J811,K$1:K810,1,FALSE)),0,1),"已有","没有")</f>
        <v>没有</v>
      </c>
      <c r="W811" s="9"/>
      <c r="X811" s="9"/>
      <c r="Y811" s="9"/>
    </row>
    <row r="812" spans="1:25" s="7" customFormat="1">
      <c r="A812" s="126">
        <v>809</v>
      </c>
      <c r="B812" s="126" t="s">
        <v>1327</v>
      </c>
      <c r="C812" s="56" t="s">
        <v>380</v>
      </c>
      <c r="D812" s="42">
        <v>737</v>
      </c>
      <c r="E812" s="126">
        <v>6</v>
      </c>
      <c r="F812" s="68">
        <v>42456</v>
      </c>
      <c r="G812" s="126" t="s">
        <v>1181</v>
      </c>
      <c r="H812" s="68">
        <v>42440</v>
      </c>
      <c r="I812" s="126"/>
      <c r="J812" s="137" t="str">
        <f t="shared" si="78"/>
        <v>奥凯天津-淮安-昆明</v>
      </c>
      <c r="K812" s="124" t="str">
        <f t="shared" si="79"/>
        <v>奥凯昆明-淮安-天津</v>
      </c>
      <c r="L812" s="167" t="str">
        <f t="shared" si="80"/>
        <v>天津</v>
      </c>
      <c r="M812" s="167" t="str">
        <f t="shared" si="81"/>
        <v>淮安</v>
      </c>
      <c r="N812" s="167" t="str">
        <f t="shared" si="82"/>
        <v>昆明</v>
      </c>
      <c r="O812" s="167" t="str">
        <f t="shared" si="83"/>
        <v/>
      </c>
      <c r="P812" s="167" t="str">
        <f>IF(ISERROR(OR(IFERROR(VLOOKUP(B812,受限情况!$G$3:$G$30,1,FALSE),0),IFERROR(VLOOKUP(L812,受限情况!$A$3:$A$28,1,FALSE),0),IFERROR(VLOOKUP(M812,受限情况!$A$3:$A$28,1,FALSE),0),IFERROR(VLOOKUP(N812,受限情况!$A$3:$A$28,1,FALSE),0),IFERROR(VLOOKUP(O812,受限情况!$A$3:$A$28,1,FALSE),0))),"受限","不限")</f>
        <v>不限</v>
      </c>
      <c r="Q812" s="122" t="str">
        <f>IFERROR(IF(AND(H812&gt;=VLOOKUP(B812,受限情况!$G$3:$I$28,2,FALSE),H812&lt;=VLOOKUP(B812,受限情况!$G$3:$I$28,3,FALSE))=TRUE,"错误","正确"),"正确")</f>
        <v>正确</v>
      </c>
      <c r="R812" s="124" t="str">
        <f>IF(OR(IFERROR(AND(H812&gt;=VLOOKUP(L812,受限情况!$A$3:$C$28,2,FALSE),H812&lt;=VLOOKUP(L812,受限情况!$A$3:$C$28,3,FALSE)),0),IFERROR(AND(H812&gt;=VLOOKUP(M812,受限情况!$A$3:$C$28,2,FALSE),H812&lt;=VLOOKUP(M812,受限情况!$A$3:$C$28,3,FALSE)),0),IFERROR(AND(H812&gt;=VLOOKUP(N812,受限情况!$A$3:$C$28,2,FALSE),H812&lt;=VLOOKUP(N812,受限情况!$A$3:$C$28,3,FALSE)),0),IFERROR(AND(H812&gt;=VLOOKUP(O812,受限情况!$A$3:$C$28,2,FALSE),H812&lt;=VLOOKUP(O812,受限情况!$A$3:$C$28,3,FALSE)),0))=TRUE,"错误","正确")</f>
        <v>正确</v>
      </c>
      <c r="S812" s="123" t="str">
        <f>IF((IF(ISERROR(VLOOKUP(J812,注销!I:I,1,FALSE)),0,1)+IF(ISERROR(VLOOKUP(J812,注销!J:J,1,FALSE)),0,1))&gt;0,"注销","没有")</f>
        <v>没有</v>
      </c>
      <c r="T812" s="123" t="str">
        <f>IF((IF(ISERROR(VLOOKUP(J812,注销!I:I,1,FALSE)),0,1)+IF(ISERROR(VLOOKUP(J812,注销!J:J,1,FALSE)),0,1))&gt;0,"注销","没有")</f>
        <v>没有</v>
      </c>
      <c r="U812" s="10" t="str">
        <f>IF(IF(ISERROR(VLOOKUP(J812,J$1:J811,1,FALSE)),0,1)+IF(ISERROR(VLOOKUP(J812,K$1:K811,1,FALSE)),0,1),"已有","没有")</f>
        <v>没有</v>
      </c>
      <c r="W812" s="9"/>
      <c r="X812" s="9"/>
      <c r="Y812" s="9"/>
    </row>
    <row r="813" spans="1:25" s="7" customFormat="1">
      <c r="A813" s="126">
        <v>810</v>
      </c>
      <c r="B813" s="126" t="s">
        <v>1327</v>
      </c>
      <c r="C813" s="56" t="s">
        <v>911</v>
      </c>
      <c r="D813" s="42" t="s">
        <v>309</v>
      </c>
      <c r="E813" s="126">
        <v>6</v>
      </c>
      <c r="F813" s="68">
        <v>42456</v>
      </c>
      <c r="G813" s="126" t="s">
        <v>1181</v>
      </c>
      <c r="H813" s="68">
        <v>42440</v>
      </c>
      <c r="I813" s="126"/>
      <c r="J813" s="137" t="str">
        <f t="shared" si="78"/>
        <v>奥凯天津-大同-榆林</v>
      </c>
      <c r="K813" s="124" t="str">
        <f t="shared" si="79"/>
        <v>奥凯榆林-大同-天津</v>
      </c>
      <c r="L813" s="167" t="str">
        <f t="shared" si="80"/>
        <v>天津</v>
      </c>
      <c r="M813" s="167" t="str">
        <f t="shared" si="81"/>
        <v>大同</v>
      </c>
      <c r="N813" s="167" t="str">
        <f t="shared" si="82"/>
        <v>榆林</v>
      </c>
      <c r="O813" s="167" t="str">
        <f t="shared" si="83"/>
        <v/>
      </c>
      <c r="P813" s="167" t="str">
        <f>IF(ISERROR(OR(IFERROR(VLOOKUP(B813,受限情况!$G$3:$G$30,1,FALSE),0),IFERROR(VLOOKUP(L813,受限情况!$A$3:$A$28,1,FALSE),0),IFERROR(VLOOKUP(M813,受限情况!$A$3:$A$28,1,FALSE),0),IFERROR(VLOOKUP(N813,受限情况!$A$3:$A$28,1,FALSE),0),IFERROR(VLOOKUP(O813,受限情况!$A$3:$A$28,1,FALSE),0))),"受限","不限")</f>
        <v>不限</v>
      </c>
      <c r="Q813" s="122" t="str">
        <f>IFERROR(IF(AND(H813&gt;=VLOOKUP(B813,受限情况!$G$3:$I$28,2,FALSE),H813&lt;=VLOOKUP(B813,受限情况!$G$3:$I$28,3,FALSE))=TRUE,"错误","正确"),"正确")</f>
        <v>正确</v>
      </c>
      <c r="R813" s="124" t="str">
        <f>IF(OR(IFERROR(AND(H813&gt;=VLOOKUP(L813,受限情况!$A$3:$C$28,2,FALSE),H813&lt;=VLOOKUP(L813,受限情况!$A$3:$C$28,3,FALSE)),0),IFERROR(AND(H813&gt;=VLOOKUP(M813,受限情况!$A$3:$C$28,2,FALSE),H813&lt;=VLOOKUP(M813,受限情况!$A$3:$C$28,3,FALSE)),0),IFERROR(AND(H813&gt;=VLOOKUP(N813,受限情况!$A$3:$C$28,2,FALSE),H813&lt;=VLOOKUP(N813,受限情况!$A$3:$C$28,3,FALSE)),0),IFERROR(AND(H813&gt;=VLOOKUP(O813,受限情况!$A$3:$C$28,2,FALSE),H813&lt;=VLOOKUP(O813,受限情况!$A$3:$C$28,3,FALSE)),0))=TRUE,"错误","正确")</f>
        <v>正确</v>
      </c>
      <c r="S813" s="123" t="str">
        <f>IF((IF(ISERROR(VLOOKUP(J813,注销!I:I,1,FALSE)),0,1)+IF(ISERROR(VLOOKUP(J813,注销!J:J,1,FALSE)),0,1))&gt;0,"注销","没有")</f>
        <v>注销</v>
      </c>
      <c r="T813" s="123" t="str">
        <f>IF((IF(ISERROR(VLOOKUP(J813,注销!I:I,1,FALSE)),0,1)+IF(ISERROR(VLOOKUP(J813,注销!J:J,1,FALSE)),0,1))&gt;0,"注销","没有")</f>
        <v>注销</v>
      </c>
      <c r="U813" s="10" t="str">
        <f>IF(IF(ISERROR(VLOOKUP(J813,J$1:J812,1,FALSE)),0,1)+IF(ISERROR(VLOOKUP(J813,K$1:K812,1,FALSE)),0,1),"已有","没有")</f>
        <v>没有</v>
      </c>
      <c r="W813" s="9"/>
      <c r="X813" s="9"/>
      <c r="Y813" s="9"/>
    </row>
    <row r="814" spans="1:25" s="7" customFormat="1">
      <c r="A814" s="126">
        <v>811</v>
      </c>
      <c r="B814" s="23" t="s">
        <v>1325</v>
      </c>
      <c r="C814" s="56" t="s">
        <v>382</v>
      </c>
      <c r="D814" s="42" t="s">
        <v>198</v>
      </c>
      <c r="E814" s="126">
        <v>14</v>
      </c>
      <c r="F814" s="68">
        <v>42536</v>
      </c>
      <c r="G814" s="126" t="s">
        <v>383</v>
      </c>
      <c r="H814" s="68">
        <v>42440</v>
      </c>
      <c r="I814" s="126"/>
      <c r="J814" s="137" t="str">
        <f t="shared" si="78"/>
        <v>春秋石家庄-南昌-揭阳潮汕</v>
      </c>
      <c r="K814" s="124" t="str">
        <f t="shared" si="79"/>
        <v>春秋揭阳潮汕-南昌-石家庄</v>
      </c>
      <c r="L814" s="167" t="str">
        <f t="shared" si="80"/>
        <v>石家庄</v>
      </c>
      <c r="M814" s="167" t="str">
        <f t="shared" si="81"/>
        <v>南昌</v>
      </c>
      <c r="N814" s="167" t="str">
        <f t="shared" si="82"/>
        <v>揭阳潮汕</v>
      </c>
      <c r="O814" s="167" t="str">
        <f t="shared" si="83"/>
        <v/>
      </c>
      <c r="P814" s="167" t="str">
        <f>IF(ISERROR(OR(IFERROR(VLOOKUP(B814,受限情况!$G$3:$G$30,1,FALSE),0),IFERROR(VLOOKUP(L814,受限情况!$A$3:$A$28,1,FALSE),0),IFERROR(VLOOKUP(M814,受限情况!$A$3:$A$28,1,FALSE),0),IFERROR(VLOOKUP(N814,受限情况!$A$3:$A$28,1,FALSE),0),IFERROR(VLOOKUP(O814,受限情况!$A$3:$A$28,1,FALSE),0))),"受限","不限")</f>
        <v>不限</v>
      </c>
      <c r="Q814" s="122" t="str">
        <f>IFERROR(IF(AND(H814&gt;=VLOOKUP(B814,受限情况!$G$3:$I$28,2,FALSE),H814&lt;=VLOOKUP(B814,受限情况!$G$3:$I$28,3,FALSE))=TRUE,"错误","正确"),"正确")</f>
        <v>正确</v>
      </c>
      <c r="R814" s="124" t="str">
        <f>IF(OR(IFERROR(AND(H814&gt;=VLOOKUP(L814,受限情况!$A$3:$C$28,2,FALSE),H814&lt;=VLOOKUP(L814,受限情况!$A$3:$C$28,3,FALSE)),0),IFERROR(AND(H814&gt;=VLOOKUP(M814,受限情况!$A$3:$C$28,2,FALSE),H814&lt;=VLOOKUP(M814,受限情况!$A$3:$C$28,3,FALSE)),0),IFERROR(AND(H814&gt;=VLOOKUP(N814,受限情况!$A$3:$C$28,2,FALSE),H814&lt;=VLOOKUP(N814,受限情况!$A$3:$C$28,3,FALSE)),0),IFERROR(AND(H814&gt;=VLOOKUP(O814,受限情况!$A$3:$C$28,2,FALSE),H814&lt;=VLOOKUP(O814,受限情况!$A$3:$C$28,3,FALSE)),0))=TRUE,"错误","正确")</f>
        <v>正确</v>
      </c>
      <c r="S814" s="123" t="str">
        <f>IF((IF(ISERROR(VLOOKUP(J814,注销!I:I,1,FALSE)),0,1)+IF(ISERROR(VLOOKUP(J814,注销!J:J,1,FALSE)),0,1))&gt;0,"注销","没有")</f>
        <v>没有</v>
      </c>
      <c r="T814" s="123" t="str">
        <f>IF((IF(ISERROR(VLOOKUP(J814,注销!I:I,1,FALSE)),0,1)+IF(ISERROR(VLOOKUP(J814,注销!J:J,1,FALSE)),0,1))&gt;0,"注销","没有")</f>
        <v>没有</v>
      </c>
      <c r="U814" s="10" t="str">
        <f>IF(IF(ISERROR(VLOOKUP(J814,J$1:J813,1,FALSE)),0,1)+IF(ISERROR(VLOOKUP(J814,K$1:K813,1,FALSE)),0,1),"已有","没有")</f>
        <v>没有</v>
      </c>
      <c r="W814" s="9"/>
      <c r="X814" s="9"/>
      <c r="Y814" s="9"/>
    </row>
    <row r="815" spans="1:25" s="7" customFormat="1">
      <c r="A815" s="126">
        <v>812</v>
      </c>
      <c r="B815" s="126" t="s">
        <v>1325</v>
      </c>
      <c r="C815" s="56" t="s">
        <v>262</v>
      </c>
      <c r="D815" s="42" t="s">
        <v>198</v>
      </c>
      <c r="E815" s="126">
        <v>14</v>
      </c>
      <c r="F815" s="68">
        <v>42456</v>
      </c>
      <c r="G815" s="126" t="s">
        <v>1182</v>
      </c>
      <c r="H815" s="68">
        <v>42440</v>
      </c>
      <c r="I815" s="126"/>
      <c r="J815" s="137" t="str">
        <f t="shared" si="78"/>
        <v>春秋石家庄-贵阳</v>
      </c>
      <c r="K815" s="124" t="str">
        <f t="shared" si="79"/>
        <v>春秋贵阳-石家庄</v>
      </c>
      <c r="L815" s="167" t="str">
        <f t="shared" si="80"/>
        <v>石家庄</v>
      </c>
      <c r="M815" s="167" t="str">
        <f t="shared" si="81"/>
        <v>贵阳</v>
      </c>
      <c r="N815" s="167" t="str">
        <f t="shared" si="82"/>
        <v/>
      </c>
      <c r="O815" s="167" t="str">
        <f t="shared" si="83"/>
        <v/>
      </c>
      <c r="P815" s="167" t="str">
        <f>IF(ISERROR(OR(IFERROR(VLOOKUP(B815,受限情况!$G$3:$G$30,1,FALSE),0),IFERROR(VLOOKUP(L815,受限情况!$A$3:$A$28,1,FALSE),0),IFERROR(VLOOKUP(M815,受限情况!$A$3:$A$28,1,FALSE),0),IFERROR(VLOOKUP(N815,受限情况!$A$3:$A$28,1,FALSE),0),IFERROR(VLOOKUP(O815,受限情况!$A$3:$A$28,1,FALSE),0))),"受限","不限")</f>
        <v>不限</v>
      </c>
      <c r="Q815" s="122" t="str">
        <f>IFERROR(IF(AND(H815&gt;=VLOOKUP(B815,受限情况!$G$3:$I$28,2,FALSE),H815&lt;=VLOOKUP(B815,受限情况!$G$3:$I$28,3,FALSE))=TRUE,"错误","正确"),"正确")</f>
        <v>正确</v>
      </c>
      <c r="R815" s="124" t="str">
        <f>IF(OR(IFERROR(AND(H815&gt;=VLOOKUP(L815,受限情况!$A$3:$C$28,2,FALSE),H815&lt;=VLOOKUP(L815,受限情况!$A$3:$C$28,3,FALSE)),0),IFERROR(AND(H815&gt;=VLOOKUP(M815,受限情况!$A$3:$C$28,2,FALSE),H815&lt;=VLOOKUP(M815,受限情况!$A$3:$C$28,3,FALSE)),0),IFERROR(AND(H815&gt;=VLOOKUP(N815,受限情况!$A$3:$C$28,2,FALSE),H815&lt;=VLOOKUP(N815,受限情况!$A$3:$C$28,3,FALSE)),0),IFERROR(AND(H815&gt;=VLOOKUP(O815,受限情况!$A$3:$C$28,2,FALSE),H815&lt;=VLOOKUP(O815,受限情况!$A$3:$C$28,3,FALSE)),0))=TRUE,"错误","正确")</f>
        <v>正确</v>
      </c>
      <c r="S815" s="123" t="str">
        <f>IF((IF(ISERROR(VLOOKUP(J815,注销!I:I,1,FALSE)),0,1)+IF(ISERROR(VLOOKUP(J815,注销!J:J,1,FALSE)),0,1))&gt;0,"注销","没有")</f>
        <v>没有</v>
      </c>
      <c r="T815" s="123" t="str">
        <f>IF((IF(ISERROR(VLOOKUP(J815,注销!I:I,1,FALSE)),0,1)+IF(ISERROR(VLOOKUP(J815,注销!J:J,1,FALSE)),0,1))&gt;0,"注销","没有")</f>
        <v>没有</v>
      </c>
      <c r="U815" s="10" t="str">
        <f>IF(IF(ISERROR(VLOOKUP(J815,J$1:J814,1,FALSE)),0,1)+IF(ISERROR(VLOOKUP(J815,K$1:K814,1,FALSE)),0,1),"已有","没有")</f>
        <v>没有</v>
      </c>
      <c r="W815" s="9"/>
      <c r="X815" s="9"/>
      <c r="Y815" s="9"/>
    </row>
    <row r="816" spans="1:25" s="7" customFormat="1">
      <c r="A816" s="126">
        <v>813</v>
      </c>
      <c r="B816" s="23" t="s">
        <v>1309</v>
      </c>
      <c r="C816" s="56" t="s">
        <v>384</v>
      </c>
      <c r="D816" s="42" t="s">
        <v>385</v>
      </c>
      <c r="E816" s="126">
        <v>14</v>
      </c>
      <c r="F816" s="68">
        <v>42456</v>
      </c>
      <c r="G816" s="126" t="s">
        <v>387</v>
      </c>
      <c r="H816" s="68">
        <v>42440</v>
      </c>
      <c r="I816" s="126"/>
      <c r="J816" s="137" t="str">
        <f t="shared" si="78"/>
        <v>华夏呼和浩特-沈阳</v>
      </c>
      <c r="K816" s="124" t="str">
        <f t="shared" si="79"/>
        <v>华夏沈阳-呼和浩特</v>
      </c>
      <c r="L816" s="167" t="str">
        <f t="shared" si="80"/>
        <v>呼和浩特</v>
      </c>
      <c r="M816" s="167" t="str">
        <f t="shared" si="81"/>
        <v>沈阳</v>
      </c>
      <c r="N816" s="167" t="str">
        <f t="shared" si="82"/>
        <v/>
      </c>
      <c r="O816" s="167" t="str">
        <f t="shared" si="83"/>
        <v/>
      </c>
      <c r="P816" s="167" t="str">
        <f>IF(ISERROR(OR(IFERROR(VLOOKUP(B816,受限情况!$G$3:$G$30,1,FALSE),0),IFERROR(VLOOKUP(L816,受限情况!$A$3:$A$28,1,FALSE),0),IFERROR(VLOOKUP(M816,受限情况!$A$3:$A$28,1,FALSE),0),IFERROR(VLOOKUP(N816,受限情况!$A$3:$A$28,1,FALSE),0),IFERROR(VLOOKUP(O816,受限情况!$A$3:$A$28,1,FALSE),0))),"受限","不限")</f>
        <v>不限</v>
      </c>
      <c r="Q816" s="122" t="str">
        <f>IFERROR(IF(AND(H816&gt;=VLOOKUP(B816,受限情况!$G$3:$I$28,2,FALSE),H816&lt;=VLOOKUP(B816,受限情况!$G$3:$I$28,3,FALSE))=TRUE,"错误","正确"),"正确")</f>
        <v>正确</v>
      </c>
      <c r="R816" s="124" t="str">
        <f>IF(OR(IFERROR(AND(H816&gt;=VLOOKUP(L816,受限情况!$A$3:$C$28,2,FALSE),H816&lt;=VLOOKUP(L816,受限情况!$A$3:$C$28,3,FALSE)),0),IFERROR(AND(H816&gt;=VLOOKUP(M816,受限情况!$A$3:$C$28,2,FALSE),H816&lt;=VLOOKUP(M816,受限情况!$A$3:$C$28,3,FALSE)),0),IFERROR(AND(H816&gt;=VLOOKUP(N816,受限情况!$A$3:$C$28,2,FALSE),H816&lt;=VLOOKUP(N816,受限情况!$A$3:$C$28,3,FALSE)),0),IFERROR(AND(H816&gt;=VLOOKUP(O816,受限情况!$A$3:$C$28,2,FALSE),H816&lt;=VLOOKUP(O816,受限情况!$A$3:$C$28,3,FALSE)),0))=TRUE,"错误","正确")</f>
        <v>正确</v>
      </c>
      <c r="S816" s="123" t="str">
        <f>IF((IF(ISERROR(VLOOKUP(J816,注销!I:I,1,FALSE)),0,1)+IF(ISERROR(VLOOKUP(J816,注销!J:J,1,FALSE)),0,1))&gt;0,"注销","没有")</f>
        <v>注销</v>
      </c>
      <c r="T816" s="123" t="str">
        <f>IF((IF(ISERROR(VLOOKUP(J816,注销!I:I,1,FALSE)),0,1)+IF(ISERROR(VLOOKUP(J816,注销!J:J,1,FALSE)),0,1))&gt;0,"注销","没有")</f>
        <v>注销</v>
      </c>
      <c r="U816" s="10" t="str">
        <f>IF(IF(ISERROR(VLOOKUP(J816,J$1:J815,1,FALSE)),0,1)+IF(ISERROR(VLOOKUP(J816,K$1:K815,1,FALSE)),0,1),"已有","没有")</f>
        <v>没有</v>
      </c>
      <c r="W816" s="9"/>
      <c r="X816" s="9"/>
      <c r="Y816" s="9"/>
    </row>
    <row r="817" spans="1:25" s="7" customFormat="1">
      <c r="A817" s="126">
        <v>814</v>
      </c>
      <c r="B817" s="126" t="s">
        <v>1309</v>
      </c>
      <c r="C817" s="56" t="s">
        <v>386</v>
      </c>
      <c r="D817" s="42" t="s">
        <v>385</v>
      </c>
      <c r="E817" s="126">
        <v>14</v>
      </c>
      <c r="F817" s="68">
        <v>42456</v>
      </c>
      <c r="G817" s="126" t="s">
        <v>1183</v>
      </c>
      <c r="H817" s="68">
        <v>42440</v>
      </c>
      <c r="I817" s="126"/>
      <c r="J817" s="137" t="str">
        <f t="shared" si="78"/>
        <v>华夏呼和浩特-乌兰浩特-沈阳</v>
      </c>
      <c r="K817" s="124" t="str">
        <f t="shared" si="79"/>
        <v>华夏沈阳-乌兰浩特-呼和浩特</v>
      </c>
      <c r="L817" s="167" t="str">
        <f t="shared" si="80"/>
        <v>呼和浩特</v>
      </c>
      <c r="M817" s="167" t="str">
        <f t="shared" si="81"/>
        <v>乌兰浩特</v>
      </c>
      <c r="N817" s="167" t="str">
        <f t="shared" si="82"/>
        <v>沈阳</v>
      </c>
      <c r="O817" s="167" t="str">
        <f t="shared" si="83"/>
        <v/>
      </c>
      <c r="P817" s="167" t="str">
        <f>IF(ISERROR(OR(IFERROR(VLOOKUP(B817,受限情况!$G$3:$G$30,1,FALSE),0),IFERROR(VLOOKUP(L817,受限情况!$A$3:$A$28,1,FALSE),0),IFERROR(VLOOKUP(M817,受限情况!$A$3:$A$28,1,FALSE),0),IFERROR(VLOOKUP(N817,受限情况!$A$3:$A$28,1,FALSE),0),IFERROR(VLOOKUP(O817,受限情况!$A$3:$A$28,1,FALSE),0))),"受限","不限")</f>
        <v>不限</v>
      </c>
      <c r="Q817" s="122" t="str">
        <f>IFERROR(IF(AND(H817&gt;=VLOOKUP(B817,受限情况!$G$3:$I$28,2,FALSE),H817&lt;=VLOOKUP(B817,受限情况!$G$3:$I$28,3,FALSE))=TRUE,"错误","正确"),"正确")</f>
        <v>正确</v>
      </c>
      <c r="R817" s="124" t="str">
        <f>IF(OR(IFERROR(AND(H817&gt;=VLOOKUP(L817,受限情况!$A$3:$C$28,2,FALSE),H817&lt;=VLOOKUP(L817,受限情况!$A$3:$C$28,3,FALSE)),0),IFERROR(AND(H817&gt;=VLOOKUP(M817,受限情况!$A$3:$C$28,2,FALSE),H817&lt;=VLOOKUP(M817,受限情况!$A$3:$C$28,3,FALSE)),0),IFERROR(AND(H817&gt;=VLOOKUP(N817,受限情况!$A$3:$C$28,2,FALSE),H817&lt;=VLOOKUP(N817,受限情况!$A$3:$C$28,3,FALSE)),0),IFERROR(AND(H817&gt;=VLOOKUP(O817,受限情况!$A$3:$C$28,2,FALSE),H817&lt;=VLOOKUP(O817,受限情况!$A$3:$C$28,3,FALSE)),0))=TRUE,"错误","正确")</f>
        <v>正确</v>
      </c>
      <c r="S817" s="123" t="str">
        <f>IF((IF(ISERROR(VLOOKUP(J817,注销!I:I,1,FALSE)),0,1)+IF(ISERROR(VLOOKUP(J817,注销!J:J,1,FALSE)),0,1))&gt;0,"注销","没有")</f>
        <v>注销</v>
      </c>
      <c r="T817" s="123" t="str">
        <f>IF((IF(ISERROR(VLOOKUP(J817,注销!I:I,1,FALSE)),0,1)+IF(ISERROR(VLOOKUP(J817,注销!J:J,1,FALSE)),0,1))&gt;0,"注销","没有")</f>
        <v>注销</v>
      </c>
      <c r="U817" s="10" t="str">
        <f>IF(IF(ISERROR(VLOOKUP(J817,J$1:J816,1,FALSE)),0,1)+IF(ISERROR(VLOOKUP(J817,K$1:K816,1,FALSE)),0,1),"已有","没有")</f>
        <v>没有</v>
      </c>
      <c r="W817" s="9"/>
      <c r="X817" s="9"/>
      <c r="Y817" s="9"/>
    </row>
    <row r="818" spans="1:25" s="7" customFormat="1">
      <c r="A818" s="126">
        <v>815</v>
      </c>
      <c r="B818" s="23" t="s">
        <v>1324</v>
      </c>
      <c r="C818" s="56" t="s">
        <v>388</v>
      </c>
      <c r="D818" s="42" t="s">
        <v>205</v>
      </c>
      <c r="E818" s="126">
        <v>6</v>
      </c>
      <c r="F818" s="68">
        <v>42456</v>
      </c>
      <c r="G818" s="126" t="s">
        <v>438</v>
      </c>
      <c r="H818" s="68">
        <v>42440</v>
      </c>
      <c r="I818" s="126"/>
      <c r="J818" s="137" t="str">
        <f t="shared" si="78"/>
        <v>天津天津-通辽-满洲里</v>
      </c>
      <c r="K818" s="124" t="str">
        <f t="shared" si="79"/>
        <v>天津满洲里-通辽-天津</v>
      </c>
      <c r="L818" s="167" t="str">
        <f t="shared" si="80"/>
        <v>天津</v>
      </c>
      <c r="M818" s="167" t="str">
        <f t="shared" si="81"/>
        <v>通辽</v>
      </c>
      <c r="N818" s="167" t="str">
        <f t="shared" si="82"/>
        <v>满洲里</v>
      </c>
      <c r="O818" s="167" t="str">
        <f t="shared" si="83"/>
        <v/>
      </c>
      <c r="P818" s="167" t="str">
        <f>IF(ISERROR(OR(IFERROR(VLOOKUP(B818,受限情况!$G$3:$G$30,1,FALSE),0),IFERROR(VLOOKUP(L818,受限情况!$A$3:$A$28,1,FALSE),0),IFERROR(VLOOKUP(M818,受限情况!$A$3:$A$28,1,FALSE),0),IFERROR(VLOOKUP(N818,受限情况!$A$3:$A$28,1,FALSE),0),IFERROR(VLOOKUP(O818,受限情况!$A$3:$A$28,1,FALSE),0))),"受限","不限")</f>
        <v>不限</v>
      </c>
      <c r="Q818" s="122" t="str">
        <f>IFERROR(IF(AND(H818&gt;=VLOOKUP(B818,受限情况!$G$3:$I$28,2,FALSE),H818&lt;=VLOOKUP(B818,受限情况!$G$3:$I$28,3,FALSE))=TRUE,"错误","正确"),"正确")</f>
        <v>正确</v>
      </c>
      <c r="R818" s="124" t="str">
        <f>IF(OR(IFERROR(AND(H818&gt;=VLOOKUP(L818,受限情况!$A$3:$C$28,2,FALSE),H818&lt;=VLOOKUP(L818,受限情况!$A$3:$C$28,3,FALSE)),0),IFERROR(AND(H818&gt;=VLOOKUP(M818,受限情况!$A$3:$C$28,2,FALSE),H818&lt;=VLOOKUP(M818,受限情况!$A$3:$C$28,3,FALSE)),0),IFERROR(AND(H818&gt;=VLOOKUP(N818,受限情况!$A$3:$C$28,2,FALSE),H818&lt;=VLOOKUP(N818,受限情况!$A$3:$C$28,3,FALSE)),0),IFERROR(AND(H818&gt;=VLOOKUP(O818,受限情况!$A$3:$C$28,2,FALSE),H818&lt;=VLOOKUP(O818,受限情况!$A$3:$C$28,3,FALSE)),0))=TRUE,"错误","正确")</f>
        <v>正确</v>
      </c>
      <c r="S818" s="123" t="str">
        <f>IF((IF(ISERROR(VLOOKUP(J818,注销!I:I,1,FALSE)),0,1)+IF(ISERROR(VLOOKUP(J818,注销!J:J,1,FALSE)),0,1))&gt;0,"注销","没有")</f>
        <v>注销</v>
      </c>
      <c r="T818" s="123" t="str">
        <f>IF((IF(ISERROR(VLOOKUP(J818,注销!I:I,1,FALSE)),0,1)+IF(ISERROR(VLOOKUP(J818,注销!J:J,1,FALSE)),0,1))&gt;0,"注销","没有")</f>
        <v>注销</v>
      </c>
      <c r="U818" s="10" t="str">
        <f>IF(IF(ISERROR(VLOOKUP(J818,J$1:J817,1,FALSE)),0,1)+IF(ISERROR(VLOOKUP(J818,K$1:K817,1,FALSE)),0,1),"已有","没有")</f>
        <v>没有</v>
      </c>
      <c r="W818" s="9"/>
      <c r="X818" s="9"/>
      <c r="Y818" s="9"/>
    </row>
    <row r="819" spans="1:25" s="7" customFormat="1">
      <c r="A819" s="126">
        <v>816</v>
      </c>
      <c r="B819" s="126" t="s">
        <v>1324</v>
      </c>
      <c r="C819" s="56" t="s">
        <v>33</v>
      </c>
      <c r="D819" s="42" t="s">
        <v>205</v>
      </c>
      <c r="E819" s="126">
        <v>14</v>
      </c>
      <c r="F819" s="68">
        <v>42456</v>
      </c>
      <c r="G819" s="126" t="s">
        <v>1184</v>
      </c>
      <c r="H819" s="68">
        <v>42440</v>
      </c>
      <c r="I819" s="126"/>
      <c r="J819" s="137" t="str">
        <f t="shared" si="78"/>
        <v>天津天津-长沙-海口</v>
      </c>
      <c r="K819" s="124" t="str">
        <f t="shared" si="79"/>
        <v>天津海口-长沙-天津</v>
      </c>
      <c r="L819" s="167" t="str">
        <f t="shared" si="80"/>
        <v>天津</v>
      </c>
      <c r="M819" s="167" t="str">
        <f t="shared" si="81"/>
        <v>长沙</v>
      </c>
      <c r="N819" s="167" t="str">
        <f t="shared" si="82"/>
        <v>海口</v>
      </c>
      <c r="O819" s="167" t="str">
        <f t="shared" si="83"/>
        <v/>
      </c>
      <c r="P819" s="167" t="str">
        <f>IF(ISERROR(OR(IFERROR(VLOOKUP(B819,受限情况!$G$3:$G$30,1,FALSE),0),IFERROR(VLOOKUP(L819,受限情况!$A$3:$A$28,1,FALSE),0),IFERROR(VLOOKUP(M819,受限情况!$A$3:$A$28,1,FALSE),0),IFERROR(VLOOKUP(N819,受限情况!$A$3:$A$28,1,FALSE),0),IFERROR(VLOOKUP(O819,受限情况!$A$3:$A$28,1,FALSE),0))),"受限","不限")</f>
        <v>不限</v>
      </c>
      <c r="Q819" s="122" t="str">
        <f>IFERROR(IF(AND(H819&gt;=VLOOKUP(B819,受限情况!$G$3:$I$28,2,FALSE),H819&lt;=VLOOKUP(B819,受限情况!$G$3:$I$28,3,FALSE))=TRUE,"错误","正确"),"正确")</f>
        <v>正确</v>
      </c>
      <c r="R819" s="124" t="str">
        <f>IF(OR(IFERROR(AND(H819&gt;=VLOOKUP(L819,受限情况!$A$3:$C$28,2,FALSE),H819&lt;=VLOOKUP(L819,受限情况!$A$3:$C$28,3,FALSE)),0),IFERROR(AND(H819&gt;=VLOOKUP(M819,受限情况!$A$3:$C$28,2,FALSE),H819&lt;=VLOOKUP(M819,受限情况!$A$3:$C$28,3,FALSE)),0),IFERROR(AND(H819&gt;=VLOOKUP(N819,受限情况!$A$3:$C$28,2,FALSE),H819&lt;=VLOOKUP(N819,受限情况!$A$3:$C$28,3,FALSE)),0),IFERROR(AND(H819&gt;=VLOOKUP(O819,受限情况!$A$3:$C$28,2,FALSE),H819&lt;=VLOOKUP(O819,受限情况!$A$3:$C$28,3,FALSE)),0))=TRUE,"错误","正确")</f>
        <v>正确</v>
      </c>
      <c r="S819" s="123" t="str">
        <f>IF((IF(ISERROR(VLOOKUP(J819,注销!I:I,1,FALSE)),0,1)+IF(ISERROR(VLOOKUP(J819,注销!J:J,1,FALSE)),0,1))&gt;0,"注销","没有")</f>
        <v>注销</v>
      </c>
      <c r="T819" s="123" t="str">
        <f>IF((IF(ISERROR(VLOOKUP(J819,注销!I:I,1,FALSE)),0,1)+IF(ISERROR(VLOOKUP(J819,注销!J:J,1,FALSE)),0,1))&gt;0,"注销","没有")</f>
        <v>注销</v>
      </c>
      <c r="U819" s="10" t="str">
        <f>IF(IF(ISERROR(VLOOKUP(J819,J$1:J818,1,FALSE)),0,1)+IF(ISERROR(VLOOKUP(J819,K$1:K818,1,FALSE)),0,1),"已有","没有")</f>
        <v>已有</v>
      </c>
      <c r="W819" s="9"/>
      <c r="X819" s="9"/>
      <c r="Y819" s="9"/>
    </row>
    <row r="820" spans="1:25" s="7" customFormat="1">
      <c r="A820" s="126">
        <v>817</v>
      </c>
      <c r="B820" s="126" t="s">
        <v>1324</v>
      </c>
      <c r="C820" s="56" t="s">
        <v>430</v>
      </c>
      <c r="D820" s="42" t="s">
        <v>205</v>
      </c>
      <c r="E820" s="126">
        <v>6</v>
      </c>
      <c r="F820" s="68">
        <v>42456</v>
      </c>
      <c r="G820" s="126" t="s">
        <v>1184</v>
      </c>
      <c r="H820" s="68">
        <v>42440</v>
      </c>
      <c r="I820" s="126"/>
      <c r="J820" s="137" t="str">
        <f t="shared" si="78"/>
        <v>天津天津-银川-兰州</v>
      </c>
      <c r="K820" s="124" t="str">
        <f t="shared" si="79"/>
        <v>天津兰州-银川-天津</v>
      </c>
      <c r="L820" s="167" t="str">
        <f t="shared" si="80"/>
        <v>天津</v>
      </c>
      <c r="M820" s="167" t="str">
        <f t="shared" si="81"/>
        <v>银川</v>
      </c>
      <c r="N820" s="167" t="str">
        <f t="shared" si="82"/>
        <v>兰州</v>
      </c>
      <c r="O820" s="167" t="str">
        <f t="shared" si="83"/>
        <v/>
      </c>
      <c r="P820" s="167" t="str">
        <f>IF(ISERROR(OR(IFERROR(VLOOKUP(B820,受限情况!$G$3:$G$30,1,FALSE),0),IFERROR(VLOOKUP(L820,受限情况!$A$3:$A$28,1,FALSE),0),IFERROR(VLOOKUP(M820,受限情况!$A$3:$A$28,1,FALSE),0),IFERROR(VLOOKUP(N820,受限情况!$A$3:$A$28,1,FALSE),0),IFERROR(VLOOKUP(O820,受限情况!$A$3:$A$28,1,FALSE),0))),"受限","不限")</f>
        <v>不限</v>
      </c>
      <c r="Q820" s="122" t="str">
        <f>IFERROR(IF(AND(H820&gt;=VLOOKUP(B820,受限情况!$G$3:$I$28,2,FALSE),H820&lt;=VLOOKUP(B820,受限情况!$G$3:$I$28,3,FALSE))=TRUE,"错误","正确"),"正确")</f>
        <v>正确</v>
      </c>
      <c r="R820" s="124" t="str">
        <f>IF(OR(IFERROR(AND(H820&gt;=VLOOKUP(L820,受限情况!$A$3:$C$28,2,FALSE),H820&lt;=VLOOKUP(L820,受限情况!$A$3:$C$28,3,FALSE)),0),IFERROR(AND(H820&gt;=VLOOKUP(M820,受限情况!$A$3:$C$28,2,FALSE),H820&lt;=VLOOKUP(M820,受限情况!$A$3:$C$28,3,FALSE)),0),IFERROR(AND(H820&gt;=VLOOKUP(N820,受限情况!$A$3:$C$28,2,FALSE),H820&lt;=VLOOKUP(N820,受限情况!$A$3:$C$28,3,FALSE)),0),IFERROR(AND(H820&gt;=VLOOKUP(O820,受限情况!$A$3:$C$28,2,FALSE),H820&lt;=VLOOKUP(O820,受限情况!$A$3:$C$28,3,FALSE)),0))=TRUE,"错误","正确")</f>
        <v>正确</v>
      </c>
      <c r="S820" s="123" t="str">
        <f>IF((IF(ISERROR(VLOOKUP(J820,注销!I:I,1,FALSE)),0,1)+IF(ISERROR(VLOOKUP(J820,注销!J:J,1,FALSE)),0,1))&gt;0,"注销","没有")</f>
        <v>注销</v>
      </c>
      <c r="T820" s="123" t="str">
        <f>IF((IF(ISERROR(VLOOKUP(J820,注销!I:I,1,FALSE)),0,1)+IF(ISERROR(VLOOKUP(J820,注销!J:J,1,FALSE)),0,1))&gt;0,"注销","没有")</f>
        <v>注销</v>
      </c>
      <c r="U820" s="10" t="str">
        <f>IF(IF(ISERROR(VLOOKUP(J820,J$1:J819,1,FALSE)),0,1)+IF(ISERROR(VLOOKUP(J820,K$1:K819,1,FALSE)),0,1),"已有","没有")</f>
        <v>没有</v>
      </c>
      <c r="W820" s="9"/>
      <c r="X820" s="9"/>
      <c r="Y820" s="9"/>
    </row>
    <row r="821" spans="1:25" s="7" customFormat="1">
      <c r="A821" s="126">
        <v>818</v>
      </c>
      <c r="B821" s="126" t="s">
        <v>1324</v>
      </c>
      <c r="C821" s="56" t="s">
        <v>342</v>
      </c>
      <c r="D821" s="42" t="s">
        <v>205</v>
      </c>
      <c r="E821" s="126">
        <v>14</v>
      </c>
      <c r="F821" s="68">
        <v>42456</v>
      </c>
      <c r="G821" s="126" t="s">
        <v>1184</v>
      </c>
      <c r="H821" s="68">
        <v>42440</v>
      </c>
      <c r="I821" s="126"/>
      <c r="J821" s="137" t="str">
        <f t="shared" si="78"/>
        <v>天津天津-西安-乌鲁木齐</v>
      </c>
      <c r="K821" s="124" t="str">
        <f t="shared" si="79"/>
        <v>天津乌鲁木齐-西安-天津</v>
      </c>
      <c r="L821" s="167" t="str">
        <f t="shared" si="80"/>
        <v>天津</v>
      </c>
      <c r="M821" s="167" t="str">
        <f t="shared" si="81"/>
        <v>西安</v>
      </c>
      <c r="N821" s="167" t="str">
        <f t="shared" si="82"/>
        <v>乌鲁木齐</v>
      </c>
      <c r="O821" s="167" t="str">
        <f t="shared" si="83"/>
        <v/>
      </c>
      <c r="P821" s="167" t="str">
        <f>IF(ISERROR(OR(IFERROR(VLOOKUP(B821,受限情况!$G$3:$G$30,1,FALSE),0),IFERROR(VLOOKUP(L821,受限情况!$A$3:$A$28,1,FALSE),0),IFERROR(VLOOKUP(M821,受限情况!$A$3:$A$28,1,FALSE),0),IFERROR(VLOOKUP(N821,受限情况!$A$3:$A$28,1,FALSE),0),IFERROR(VLOOKUP(O821,受限情况!$A$3:$A$28,1,FALSE),0))),"受限","不限")</f>
        <v>不限</v>
      </c>
      <c r="Q821" s="122" t="str">
        <f>IFERROR(IF(AND(H821&gt;=VLOOKUP(B821,受限情况!$G$3:$I$28,2,FALSE),H821&lt;=VLOOKUP(B821,受限情况!$G$3:$I$28,3,FALSE))=TRUE,"错误","正确"),"正确")</f>
        <v>正确</v>
      </c>
      <c r="R821" s="124" t="str">
        <f>IF(OR(IFERROR(AND(H821&gt;=VLOOKUP(L821,受限情况!$A$3:$C$28,2,FALSE),H821&lt;=VLOOKUP(L821,受限情况!$A$3:$C$28,3,FALSE)),0),IFERROR(AND(H821&gt;=VLOOKUP(M821,受限情况!$A$3:$C$28,2,FALSE),H821&lt;=VLOOKUP(M821,受限情况!$A$3:$C$28,3,FALSE)),0),IFERROR(AND(H821&gt;=VLOOKUP(N821,受限情况!$A$3:$C$28,2,FALSE),H821&lt;=VLOOKUP(N821,受限情况!$A$3:$C$28,3,FALSE)),0),IFERROR(AND(H821&gt;=VLOOKUP(O821,受限情况!$A$3:$C$28,2,FALSE),H821&lt;=VLOOKUP(O821,受限情况!$A$3:$C$28,3,FALSE)),0))=TRUE,"错误","正确")</f>
        <v>正确</v>
      </c>
      <c r="S821" s="123" t="str">
        <f>IF((IF(ISERROR(VLOOKUP(J821,注销!I:I,1,FALSE)),0,1)+IF(ISERROR(VLOOKUP(J821,注销!J:J,1,FALSE)),0,1))&gt;0,"注销","没有")</f>
        <v>注销</v>
      </c>
      <c r="T821" s="123" t="str">
        <f>IF((IF(ISERROR(VLOOKUP(J821,注销!I:I,1,FALSE)),0,1)+IF(ISERROR(VLOOKUP(J821,注销!J:J,1,FALSE)),0,1))&gt;0,"注销","没有")</f>
        <v>注销</v>
      </c>
      <c r="U821" s="10" t="str">
        <f>IF(IF(ISERROR(VLOOKUP(J821,J$1:J820,1,FALSE)),0,1)+IF(ISERROR(VLOOKUP(J821,K$1:K820,1,FALSE)),0,1),"已有","没有")</f>
        <v>没有</v>
      </c>
      <c r="W821" s="9"/>
      <c r="X821" s="9"/>
      <c r="Y821" s="9"/>
    </row>
    <row r="822" spans="1:25" s="7" customFormat="1">
      <c r="A822" s="126">
        <v>819</v>
      </c>
      <c r="B822" s="126" t="s">
        <v>1324</v>
      </c>
      <c r="C822" s="56" t="s">
        <v>431</v>
      </c>
      <c r="D822" s="42" t="s">
        <v>205</v>
      </c>
      <c r="E822" s="126">
        <v>6</v>
      </c>
      <c r="F822" s="68">
        <v>42456</v>
      </c>
      <c r="G822" s="126" t="s">
        <v>1184</v>
      </c>
      <c r="H822" s="68">
        <v>42440</v>
      </c>
      <c r="I822" s="126"/>
      <c r="J822" s="137" t="str">
        <f t="shared" si="78"/>
        <v>天津天津-沈阳-海拉尔</v>
      </c>
      <c r="K822" s="124" t="str">
        <f t="shared" si="79"/>
        <v>天津海拉尔-沈阳-天津</v>
      </c>
      <c r="L822" s="167" t="str">
        <f t="shared" si="80"/>
        <v>天津</v>
      </c>
      <c r="M822" s="167" t="str">
        <f t="shared" si="81"/>
        <v>沈阳</v>
      </c>
      <c r="N822" s="167" t="str">
        <f t="shared" si="82"/>
        <v>海拉尔</v>
      </c>
      <c r="O822" s="167" t="str">
        <f t="shared" si="83"/>
        <v/>
      </c>
      <c r="P822" s="167" t="str">
        <f>IF(ISERROR(OR(IFERROR(VLOOKUP(B822,受限情况!$G$3:$G$30,1,FALSE),0),IFERROR(VLOOKUP(L822,受限情况!$A$3:$A$28,1,FALSE),0),IFERROR(VLOOKUP(M822,受限情况!$A$3:$A$28,1,FALSE),0),IFERROR(VLOOKUP(N822,受限情况!$A$3:$A$28,1,FALSE),0),IFERROR(VLOOKUP(O822,受限情况!$A$3:$A$28,1,FALSE),0))),"受限","不限")</f>
        <v>不限</v>
      </c>
      <c r="Q822" s="122" t="str">
        <f>IFERROR(IF(AND(H822&gt;=VLOOKUP(B822,受限情况!$G$3:$I$28,2,FALSE),H822&lt;=VLOOKUP(B822,受限情况!$G$3:$I$28,3,FALSE))=TRUE,"错误","正确"),"正确")</f>
        <v>正确</v>
      </c>
      <c r="R822" s="124" t="str">
        <f>IF(OR(IFERROR(AND(H822&gt;=VLOOKUP(L822,受限情况!$A$3:$C$28,2,FALSE),H822&lt;=VLOOKUP(L822,受限情况!$A$3:$C$28,3,FALSE)),0),IFERROR(AND(H822&gt;=VLOOKUP(M822,受限情况!$A$3:$C$28,2,FALSE),H822&lt;=VLOOKUP(M822,受限情况!$A$3:$C$28,3,FALSE)),0),IFERROR(AND(H822&gt;=VLOOKUP(N822,受限情况!$A$3:$C$28,2,FALSE),H822&lt;=VLOOKUP(N822,受限情况!$A$3:$C$28,3,FALSE)),0),IFERROR(AND(H822&gt;=VLOOKUP(O822,受限情况!$A$3:$C$28,2,FALSE),H822&lt;=VLOOKUP(O822,受限情况!$A$3:$C$28,3,FALSE)),0))=TRUE,"错误","正确")</f>
        <v>正确</v>
      </c>
      <c r="S822" s="123" t="str">
        <f>IF((IF(ISERROR(VLOOKUP(J822,注销!I:I,1,FALSE)),0,1)+IF(ISERROR(VLOOKUP(J822,注销!J:J,1,FALSE)),0,1))&gt;0,"注销","没有")</f>
        <v>注销</v>
      </c>
      <c r="T822" s="123" t="str">
        <f>IF((IF(ISERROR(VLOOKUP(J822,注销!I:I,1,FALSE)),0,1)+IF(ISERROR(VLOOKUP(J822,注销!J:J,1,FALSE)),0,1))&gt;0,"注销","没有")</f>
        <v>注销</v>
      </c>
      <c r="U822" s="10" t="str">
        <f>IF(IF(ISERROR(VLOOKUP(J822,J$1:J821,1,FALSE)),0,1)+IF(ISERROR(VLOOKUP(J822,K$1:K821,1,FALSE)),0,1),"已有","没有")</f>
        <v>没有</v>
      </c>
      <c r="W822" s="9"/>
      <c r="X822" s="9"/>
      <c r="Y822" s="9"/>
    </row>
    <row r="823" spans="1:25" s="7" customFormat="1">
      <c r="A823" s="126">
        <v>820</v>
      </c>
      <c r="B823" s="126" t="s">
        <v>1324</v>
      </c>
      <c r="C823" s="56" t="s">
        <v>432</v>
      </c>
      <c r="D823" s="42" t="s">
        <v>205</v>
      </c>
      <c r="E823" s="126">
        <v>8</v>
      </c>
      <c r="F823" s="68">
        <v>42456</v>
      </c>
      <c r="G823" s="126" t="s">
        <v>1184</v>
      </c>
      <c r="H823" s="68">
        <v>42440</v>
      </c>
      <c r="I823" s="126"/>
      <c r="J823" s="137" t="str">
        <f t="shared" si="78"/>
        <v>天津乌兰浩特-通辽-天津</v>
      </c>
      <c r="K823" s="124" t="str">
        <f t="shared" si="79"/>
        <v>天津天津-通辽-乌兰浩特</v>
      </c>
      <c r="L823" s="167" t="str">
        <f t="shared" si="80"/>
        <v>乌兰浩特</v>
      </c>
      <c r="M823" s="167" t="str">
        <f t="shared" si="81"/>
        <v>通辽</v>
      </c>
      <c r="N823" s="167" t="str">
        <f t="shared" si="82"/>
        <v>天津</v>
      </c>
      <c r="O823" s="167" t="str">
        <f t="shared" si="83"/>
        <v/>
      </c>
      <c r="P823" s="167" t="str">
        <f>IF(ISERROR(OR(IFERROR(VLOOKUP(B823,受限情况!$G$3:$G$30,1,FALSE),0),IFERROR(VLOOKUP(L823,受限情况!$A$3:$A$28,1,FALSE),0),IFERROR(VLOOKUP(M823,受限情况!$A$3:$A$28,1,FALSE),0),IFERROR(VLOOKUP(N823,受限情况!$A$3:$A$28,1,FALSE),0),IFERROR(VLOOKUP(O823,受限情况!$A$3:$A$28,1,FALSE),0))),"受限","不限")</f>
        <v>不限</v>
      </c>
      <c r="Q823" s="122" t="str">
        <f>IFERROR(IF(AND(H823&gt;=VLOOKUP(B823,受限情况!$G$3:$I$28,2,FALSE),H823&lt;=VLOOKUP(B823,受限情况!$G$3:$I$28,3,FALSE))=TRUE,"错误","正确"),"正确")</f>
        <v>正确</v>
      </c>
      <c r="R823" s="124" t="str">
        <f>IF(OR(IFERROR(AND(H823&gt;=VLOOKUP(L823,受限情况!$A$3:$C$28,2,FALSE),H823&lt;=VLOOKUP(L823,受限情况!$A$3:$C$28,3,FALSE)),0),IFERROR(AND(H823&gt;=VLOOKUP(M823,受限情况!$A$3:$C$28,2,FALSE),H823&lt;=VLOOKUP(M823,受限情况!$A$3:$C$28,3,FALSE)),0),IFERROR(AND(H823&gt;=VLOOKUP(N823,受限情况!$A$3:$C$28,2,FALSE),H823&lt;=VLOOKUP(N823,受限情况!$A$3:$C$28,3,FALSE)),0),IFERROR(AND(H823&gt;=VLOOKUP(O823,受限情况!$A$3:$C$28,2,FALSE),H823&lt;=VLOOKUP(O823,受限情况!$A$3:$C$28,3,FALSE)),0))=TRUE,"错误","正确")</f>
        <v>正确</v>
      </c>
      <c r="S823" s="123" t="str">
        <f>IF((IF(ISERROR(VLOOKUP(J823,注销!I:I,1,FALSE)),0,1)+IF(ISERROR(VLOOKUP(J823,注销!J:J,1,FALSE)),0,1))&gt;0,"注销","没有")</f>
        <v>注销</v>
      </c>
      <c r="T823" s="123" t="str">
        <f>IF((IF(ISERROR(VLOOKUP(J823,注销!I:I,1,FALSE)),0,1)+IF(ISERROR(VLOOKUP(J823,注销!J:J,1,FALSE)),0,1))&gt;0,"注销","没有")</f>
        <v>注销</v>
      </c>
      <c r="U823" s="10" t="str">
        <f>IF(IF(ISERROR(VLOOKUP(J823,J$1:J822,1,FALSE)),0,1)+IF(ISERROR(VLOOKUP(J823,K$1:K822,1,FALSE)),0,1),"已有","没有")</f>
        <v>没有</v>
      </c>
      <c r="W823" s="9"/>
      <c r="X823" s="9"/>
      <c r="Y823" s="9"/>
    </row>
    <row r="824" spans="1:25" s="7" customFormat="1">
      <c r="A824" s="126">
        <v>821</v>
      </c>
      <c r="B824" s="126" t="s">
        <v>1324</v>
      </c>
      <c r="C824" s="56" t="s">
        <v>433</v>
      </c>
      <c r="D824" s="42" t="s">
        <v>205</v>
      </c>
      <c r="E824" s="126">
        <v>14</v>
      </c>
      <c r="F824" s="68">
        <v>42456</v>
      </c>
      <c r="G824" s="126" t="s">
        <v>1184</v>
      </c>
      <c r="H824" s="68">
        <v>42440</v>
      </c>
      <c r="I824" s="126"/>
      <c r="J824" s="137" t="str">
        <f t="shared" si="78"/>
        <v>天津天津-杭州-揭阳潮汕</v>
      </c>
      <c r="K824" s="124" t="str">
        <f t="shared" si="79"/>
        <v>天津揭阳潮汕-杭州-天津</v>
      </c>
      <c r="L824" s="167" t="str">
        <f t="shared" si="80"/>
        <v>天津</v>
      </c>
      <c r="M824" s="167" t="str">
        <f t="shared" si="81"/>
        <v>杭州</v>
      </c>
      <c r="N824" s="167" t="str">
        <f t="shared" si="82"/>
        <v>揭阳潮汕</v>
      </c>
      <c r="O824" s="167" t="str">
        <f t="shared" si="83"/>
        <v/>
      </c>
      <c r="P824" s="167" t="str">
        <f>IF(ISERROR(OR(IFERROR(VLOOKUP(B824,受限情况!$G$3:$G$30,1,FALSE),0),IFERROR(VLOOKUP(L824,受限情况!$A$3:$A$28,1,FALSE),0),IFERROR(VLOOKUP(M824,受限情况!$A$3:$A$28,1,FALSE),0),IFERROR(VLOOKUP(N824,受限情况!$A$3:$A$28,1,FALSE),0),IFERROR(VLOOKUP(O824,受限情况!$A$3:$A$28,1,FALSE),0))),"受限","不限")</f>
        <v>不限</v>
      </c>
      <c r="Q824" s="122" t="str">
        <f>IFERROR(IF(AND(H824&gt;=VLOOKUP(B824,受限情况!$G$3:$I$28,2,FALSE),H824&lt;=VLOOKUP(B824,受限情况!$G$3:$I$28,3,FALSE))=TRUE,"错误","正确"),"正确")</f>
        <v>正确</v>
      </c>
      <c r="R824" s="124" t="str">
        <f>IF(OR(IFERROR(AND(H824&gt;=VLOOKUP(L824,受限情况!$A$3:$C$28,2,FALSE),H824&lt;=VLOOKUP(L824,受限情况!$A$3:$C$28,3,FALSE)),0),IFERROR(AND(H824&gt;=VLOOKUP(M824,受限情况!$A$3:$C$28,2,FALSE),H824&lt;=VLOOKUP(M824,受限情况!$A$3:$C$28,3,FALSE)),0),IFERROR(AND(H824&gt;=VLOOKUP(N824,受限情况!$A$3:$C$28,2,FALSE),H824&lt;=VLOOKUP(N824,受限情况!$A$3:$C$28,3,FALSE)),0),IFERROR(AND(H824&gt;=VLOOKUP(O824,受限情况!$A$3:$C$28,2,FALSE),H824&lt;=VLOOKUP(O824,受限情况!$A$3:$C$28,3,FALSE)),0))=TRUE,"错误","正确")</f>
        <v>正确</v>
      </c>
      <c r="S824" s="123" t="str">
        <f>IF((IF(ISERROR(VLOOKUP(J824,注销!I:I,1,FALSE)),0,1)+IF(ISERROR(VLOOKUP(J824,注销!J:J,1,FALSE)),0,1))&gt;0,"注销","没有")</f>
        <v>没有</v>
      </c>
      <c r="T824" s="123" t="str">
        <f>IF((IF(ISERROR(VLOOKUP(J824,注销!I:I,1,FALSE)),0,1)+IF(ISERROR(VLOOKUP(J824,注销!J:J,1,FALSE)),0,1))&gt;0,"注销","没有")</f>
        <v>没有</v>
      </c>
      <c r="U824" s="10" t="str">
        <f>IF(IF(ISERROR(VLOOKUP(J824,J$1:J823,1,FALSE)),0,1)+IF(ISERROR(VLOOKUP(J824,K$1:K823,1,FALSE)),0,1),"已有","没有")</f>
        <v>没有</v>
      </c>
      <c r="W824" s="9"/>
      <c r="X824" s="9"/>
      <c r="Y824" s="9"/>
    </row>
    <row r="825" spans="1:25" s="7" customFormat="1">
      <c r="A825" s="126">
        <v>822</v>
      </c>
      <c r="B825" s="126" t="s">
        <v>1324</v>
      </c>
      <c r="C825" s="56" t="s">
        <v>434</v>
      </c>
      <c r="D825" s="42" t="s">
        <v>205</v>
      </c>
      <c r="E825" s="126">
        <v>6</v>
      </c>
      <c r="F825" s="68">
        <v>42456</v>
      </c>
      <c r="G825" s="126" t="s">
        <v>1184</v>
      </c>
      <c r="H825" s="68">
        <v>42440</v>
      </c>
      <c r="I825" s="126"/>
      <c r="J825" s="137" t="str">
        <f t="shared" si="78"/>
        <v>天津天津-十堰-武汉</v>
      </c>
      <c r="K825" s="124" t="str">
        <f t="shared" si="79"/>
        <v>天津武汉-十堰-天津</v>
      </c>
      <c r="L825" s="167" t="str">
        <f t="shared" si="80"/>
        <v>天津</v>
      </c>
      <c r="M825" s="167" t="str">
        <f t="shared" si="81"/>
        <v>十堰</v>
      </c>
      <c r="N825" s="167" t="str">
        <f t="shared" si="82"/>
        <v>武汉</v>
      </c>
      <c r="O825" s="167" t="str">
        <f t="shared" si="83"/>
        <v/>
      </c>
      <c r="P825" s="167" t="str">
        <f>IF(ISERROR(OR(IFERROR(VLOOKUP(B825,受限情况!$G$3:$G$30,1,FALSE),0),IFERROR(VLOOKUP(L825,受限情况!$A$3:$A$28,1,FALSE),0),IFERROR(VLOOKUP(M825,受限情况!$A$3:$A$28,1,FALSE),0),IFERROR(VLOOKUP(N825,受限情况!$A$3:$A$28,1,FALSE),0),IFERROR(VLOOKUP(O825,受限情况!$A$3:$A$28,1,FALSE),0))),"受限","不限")</f>
        <v>不限</v>
      </c>
      <c r="Q825" s="122" t="str">
        <f>IFERROR(IF(AND(H825&gt;=VLOOKUP(B825,受限情况!$G$3:$I$28,2,FALSE),H825&lt;=VLOOKUP(B825,受限情况!$G$3:$I$28,3,FALSE))=TRUE,"错误","正确"),"正确")</f>
        <v>正确</v>
      </c>
      <c r="R825" s="124" t="str">
        <f>IF(OR(IFERROR(AND(H825&gt;=VLOOKUP(L825,受限情况!$A$3:$C$28,2,FALSE),H825&lt;=VLOOKUP(L825,受限情况!$A$3:$C$28,3,FALSE)),0),IFERROR(AND(H825&gt;=VLOOKUP(M825,受限情况!$A$3:$C$28,2,FALSE),H825&lt;=VLOOKUP(M825,受限情况!$A$3:$C$28,3,FALSE)),0),IFERROR(AND(H825&gt;=VLOOKUP(N825,受限情况!$A$3:$C$28,2,FALSE),H825&lt;=VLOOKUP(N825,受限情况!$A$3:$C$28,3,FALSE)),0),IFERROR(AND(H825&gt;=VLOOKUP(O825,受限情况!$A$3:$C$28,2,FALSE),H825&lt;=VLOOKUP(O825,受限情况!$A$3:$C$28,3,FALSE)),0))=TRUE,"错误","正确")</f>
        <v>正确</v>
      </c>
      <c r="S825" s="123" t="str">
        <f>IF((IF(ISERROR(VLOOKUP(J825,注销!I:I,1,FALSE)),0,1)+IF(ISERROR(VLOOKUP(J825,注销!J:J,1,FALSE)),0,1))&gt;0,"注销","没有")</f>
        <v>注销</v>
      </c>
      <c r="T825" s="123" t="str">
        <f>IF((IF(ISERROR(VLOOKUP(J825,注销!I:I,1,FALSE)),0,1)+IF(ISERROR(VLOOKUP(J825,注销!J:J,1,FALSE)),0,1))&gt;0,"注销","没有")</f>
        <v>注销</v>
      </c>
      <c r="U825" s="10" t="str">
        <f>IF(IF(ISERROR(VLOOKUP(J825,J$1:J824,1,FALSE)),0,1)+IF(ISERROR(VLOOKUP(J825,K$1:K824,1,FALSE)),0,1),"已有","没有")</f>
        <v>没有</v>
      </c>
      <c r="W825" s="9"/>
      <c r="X825" s="9"/>
      <c r="Y825" s="9"/>
    </row>
    <row r="826" spans="1:25" s="7" customFormat="1">
      <c r="A826" s="126">
        <v>823</v>
      </c>
      <c r="B826" s="126" t="s">
        <v>1324</v>
      </c>
      <c r="C826" s="56" t="s">
        <v>520</v>
      </c>
      <c r="D826" s="42" t="s">
        <v>205</v>
      </c>
      <c r="E826" s="126">
        <v>14</v>
      </c>
      <c r="F826" s="68">
        <v>42456</v>
      </c>
      <c r="G826" s="126" t="s">
        <v>1184</v>
      </c>
      <c r="H826" s="68">
        <v>42440</v>
      </c>
      <c r="I826" s="126"/>
      <c r="J826" s="137" t="str">
        <f t="shared" si="78"/>
        <v>天津天津-昆明</v>
      </c>
      <c r="K826" s="124" t="str">
        <f t="shared" si="79"/>
        <v>天津昆明-天津</v>
      </c>
      <c r="L826" s="167" t="str">
        <f t="shared" si="80"/>
        <v>天津</v>
      </c>
      <c r="M826" s="167" t="str">
        <f t="shared" si="81"/>
        <v>昆明</v>
      </c>
      <c r="N826" s="167" t="str">
        <f t="shared" si="82"/>
        <v/>
      </c>
      <c r="O826" s="167" t="str">
        <f t="shared" si="83"/>
        <v/>
      </c>
      <c r="P826" s="167" t="str">
        <f>IF(ISERROR(OR(IFERROR(VLOOKUP(B826,受限情况!$G$3:$G$30,1,FALSE),0),IFERROR(VLOOKUP(L826,受限情况!$A$3:$A$28,1,FALSE),0),IFERROR(VLOOKUP(M826,受限情况!$A$3:$A$28,1,FALSE),0),IFERROR(VLOOKUP(N826,受限情况!$A$3:$A$28,1,FALSE),0),IFERROR(VLOOKUP(O826,受限情况!$A$3:$A$28,1,FALSE),0))),"受限","不限")</f>
        <v>不限</v>
      </c>
      <c r="Q826" s="122" t="str">
        <f>IFERROR(IF(AND(H826&gt;=VLOOKUP(B826,受限情况!$G$3:$I$28,2,FALSE),H826&lt;=VLOOKUP(B826,受限情况!$G$3:$I$28,3,FALSE))=TRUE,"错误","正确"),"正确")</f>
        <v>正确</v>
      </c>
      <c r="R826" s="124" t="str">
        <f>IF(OR(IFERROR(AND(H826&gt;=VLOOKUP(L826,受限情况!$A$3:$C$28,2,FALSE),H826&lt;=VLOOKUP(L826,受限情况!$A$3:$C$28,3,FALSE)),0),IFERROR(AND(H826&gt;=VLOOKUP(M826,受限情况!$A$3:$C$28,2,FALSE),H826&lt;=VLOOKUP(M826,受限情况!$A$3:$C$28,3,FALSE)),0),IFERROR(AND(H826&gt;=VLOOKUP(N826,受限情况!$A$3:$C$28,2,FALSE),H826&lt;=VLOOKUP(N826,受限情况!$A$3:$C$28,3,FALSE)),0),IFERROR(AND(H826&gt;=VLOOKUP(O826,受限情况!$A$3:$C$28,2,FALSE),H826&lt;=VLOOKUP(O826,受限情况!$A$3:$C$28,3,FALSE)),0))=TRUE,"错误","正确")</f>
        <v>正确</v>
      </c>
      <c r="S826" s="123" t="str">
        <f>IF((IF(ISERROR(VLOOKUP(J826,注销!I:I,1,FALSE)),0,1)+IF(ISERROR(VLOOKUP(J826,注销!J:J,1,FALSE)),0,1))&gt;0,"注销","没有")</f>
        <v>没有</v>
      </c>
      <c r="T826" s="123" t="str">
        <f>IF((IF(ISERROR(VLOOKUP(J826,注销!I:I,1,FALSE)),0,1)+IF(ISERROR(VLOOKUP(J826,注销!J:J,1,FALSE)),0,1))&gt;0,"注销","没有")</f>
        <v>没有</v>
      </c>
      <c r="U826" s="10" t="str">
        <f>IF(IF(ISERROR(VLOOKUP(J826,J$1:J825,1,FALSE)),0,1)+IF(ISERROR(VLOOKUP(J826,K$1:K825,1,FALSE)),0,1),"已有","没有")</f>
        <v>没有</v>
      </c>
      <c r="W826" s="9"/>
      <c r="X826" s="9"/>
      <c r="Y826" s="9"/>
    </row>
    <row r="827" spans="1:25" s="7" customFormat="1">
      <c r="A827" s="126">
        <v>824</v>
      </c>
      <c r="B827" s="126" t="s">
        <v>1324</v>
      </c>
      <c r="C827" s="56" t="s">
        <v>435</v>
      </c>
      <c r="D827" s="42" t="s">
        <v>205</v>
      </c>
      <c r="E827" s="126">
        <v>14</v>
      </c>
      <c r="F827" s="68">
        <v>42456</v>
      </c>
      <c r="G827" s="126" t="s">
        <v>1184</v>
      </c>
      <c r="H827" s="68">
        <v>42440</v>
      </c>
      <c r="I827" s="126"/>
      <c r="J827" s="137" t="str">
        <f t="shared" si="78"/>
        <v>天津呼和浩特-青岛-杭州</v>
      </c>
      <c r="K827" s="124" t="str">
        <f t="shared" si="79"/>
        <v>天津杭州-青岛-呼和浩特</v>
      </c>
      <c r="L827" s="167" t="str">
        <f t="shared" si="80"/>
        <v>呼和浩特</v>
      </c>
      <c r="M827" s="167" t="str">
        <f t="shared" si="81"/>
        <v>青岛</v>
      </c>
      <c r="N827" s="167" t="str">
        <f t="shared" si="82"/>
        <v>杭州</v>
      </c>
      <c r="O827" s="167" t="str">
        <f t="shared" si="83"/>
        <v/>
      </c>
      <c r="P827" s="167" t="str">
        <f>IF(ISERROR(OR(IFERROR(VLOOKUP(B827,受限情况!$G$3:$G$30,1,FALSE),0),IFERROR(VLOOKUP(L827,受限情况!$A$3:$A$28,1,FALSE),0),IFERROR(VLOOKUP(M827,受限情况!$A$3:$A$28,1,FALSE),0),IFERROR(VLOOKUP(N827,受限情况!$A$3:$A$28,1,FALSE),0),IFERROR(VLOOKUP(O827,受限情况!$A$3:$A$28,1,FALSE),0))),"受限","不限")</f>
        <v>不限</v>
      </c>
      <c r="Q827" s="122" t="str">
        <f>IFERROR(IF(AND(H827&gt;=VLOOKUP(B827,受限情况!$G$3:$I$28,2,FALSE),H827&lt;=VLOOKUP(B827,受限情况!$G$3:$I$28,3,FALSE))=TRUE,"错误","正确"),"正确")</f>
        <v>正确</v>
      </c>
      <c r="R827" s="124" t="str">
        <f>IF(OR(IFERROR(AND(H827&gt;=VLOOKUP(L827,受限情况!$A$3:$C$28,2,FALSE),H827&lt;=VLOOKUP(L827,受限情况!$A$3:$C$28,3,FALSE)),0),IFERROR(AND(H827&gt;=VLOOKUP(M827,受限情况!$A$3:$C$28,2,FALSE),H827&lt;=VLOOKUP(M827,受限情况!$A$3:$C$28,3,FALSE)),0),IFERROR(AND(H827&gt;=VLOOKUP(N827,受限情况!$A$3:$C$28,2,FALSE),H827&lt;=VLOOKUP(N827,受限情况!$A$3:$C$28,3,FALSE)),0),IFERROR(AND(H827&gt;=VLOOKUP(O827,受限情况!$A$3:$C$28,2,FALSE),H827&lt;=VLOOKUP(O827,受限情况!$A$3:$C$28,3,FALSE)),0))=TRUE,"错误","正确")</f>
        <v>正确</v>
      </c>
      <c r="S827" s="123" t="str">
        <f>IF((IF(ISERROR(VLOOKUP(J827,注销!I:I,1,FALSE)),0,1)+IF(ISERROR(VLOOKUP(J827,注销!J:J,1,FALSE)),0,1))&gt;0,"注销","没有")</f>
        <v>没有</v>
      </c>
      <c r="T827" s="123" t="str">
        <f>IF((IF(ISERROR(VLOOKUP(J827,注销!I:I,1,FALSE)),0,1)+IF(ISERROR(VLOOKUP(J827,注销!J:J,1,FALSE)),0,1))&gt;0,"注销","没有")</f>
        <v>没有</v>
      </c>
      <c r="U827" s="10" t="str">
        <f>IF(IF(ISERROR(VLOOKUP(J827,J$1:J826,1,FALSE)),0,1)+IF(ISERROR(VLOOKUP(J827,K$1:K826,1,FALSE)),0,1),"已有","没有")</f>
        <v>没有</v>
      </c>
      <c r="W827" s="9"/>
      <c r="X827" s="9"/>
      <c r="Y827" s="9"/>
    </row>
    <row r="828" spans="1:25" s="7" customFormat="1">
      <c r="A828" s="126">
        <v>825</v>
      </c>
      <c r="B828" s="126" t="s">
        <v>1324</v>
      </c>
      <c r="C828" s="56" t="s">
        <v>436</v>
      </c>
      <c r="D828" s="42" t="s">
        <v>205</v>
      </c>
      <c r="E828" s="126">
        <v>6</v>
      </c>
      <c r="F828" s="68">
        <v>42456</v>
      </c>
      <c r="G828" s="126" t="s">
        <v>1184</v>
      </c>
      <c r="H828" s="68">
        <v>42440</v>
      </c>
      <c r="I828" s="126"/>
      <c r="J828" s="137" t="str">
        <f t="shared" si="78"/>
        <v>天津呼和浩特-临沂-宁波</v>
      </c>
      <c r="K828" s="124" t="str">
        <f t="shared" si="79"/>
        <v>天津宁波-临沂-呼和浩特</v>
      </c>
      <c r="L828" s="167" t="str">
        <f t="shared" si="80"/>
        <v>呼和浩特</v>
      </c>
      <c r="M828" s="167" t="str">
        <f t="shared" si="81"/>
        <v>临沂</v>
      </c>
      <c r="N828" s="167" t="str">
        <f t="shared" si="82"/>
        <v>宁波</v>
      </c>
      <c r="O828" s="167" t="str">
        <f t="shared" si="83"/>
        <v/>
      </c>
      <c r="P828" s="167" t="str">
        <f>IF(ISERROR(OR(IFERROR(VLOOKUP(B828,受限情况!$G$3:$G$30,1,FALSE),0),IFERROR(VLOOKUP(L828,受限情况!$A$3:$A$28,1,FALSE),0),IFERROR(VLOOKUP(M828,受限情况!$A$3:$A$28,1,FALSE),0),IFERROR(VLOOKUP(N828,受限情况!$A$3:$A$28,1,FALSE),0),IFERROR(VLOOKUP(O828,受限情况!$A$3:$A$28,1,FALSE),0))),"受限","不限")</f>
        <v>不限</v>
      </c>
      <c r="Q828" s="122" t="str">
        <f>IFERROR(IF(AND(H828&gt;=VLOOKUP(B828,受限情况!$G$3:$I$28,2,FALSE),H828&lt;=VLOOKUP(B828,受限情况!$G$3:$I$28,3,FALSE))=TRUE,"错误","正确"),"正确")</f>
        <v>正确</v>
      </c>
      <c r="R828" s="124" t="str">
        <f>IF(OR(IFERROR(AND(H828&gt;=VLOOKUP(L828,受限情况!$A$3:$C$28,2,FALSE),H828&lt;=VLOOKUP(L828,受限情况!$A$3:$C$28,3,FALSE)),0),IFERROR(AND(H828&gt;=VLOOKUP(M828,受限情况!$A$3:$C$28,2,FALSE),H828&lt;=VLOOKUP(M828,受限情况!$A$3:$C$28,3,FALSE)),0),IFERROR(AND(H828&gt;=VLOOKUP(N828,受限情况!$A$3:$C$28,2,FALSE),H828&lt;=VLOOKUP(N828,受限情况!$A$3:$C$28,3,FALSE)),0),IFERROR(AND(H828&gt;=VLOOKUP(O828,受限情况!$A$3:$C$28,2,FALSE),H828&lt;=VLOOKUP(O828,受限情况!$A$3:$C$28,3,FALSE)),0))=TRUE,"错误","正确")</f>
        <v>正确</v>
      </c>
      <c r="S828" s="123" t="str">
        <f>IF((IF(ISERROR(VLOOKUP(J828,注销!I:I,1,FALSE)),0,1)+IF(ISERROR(VLOOKUP(J828,注销!J:J,1,FALSE)),0,1))&gt;0,"注销","没有")</f>
        <v>注销</v>
      </c>
      <c r="T828" s="123" t="str">
        <f>IF((IF(ISERROR(VLOOKUP(J828,注销!I:I,1,FALSE)),0,1)+IF(ISERROR(VLOOKUP(J828,注销!J:J,1,FALSE)),0,1))&gt;0,"注销","没有")</f>
        <v>注销</v>
      </c>
      <c r="U828" s="10" t="str">
        <f>IF(IF(ISERROR(VLOOKUP(J828,J$1:J827,1,FALSE)),0,1)+IF(ISERROR(VLOOKUP(J828,K$1:K827,1,FALSE)),0,1),"已有","没有")</f>
        <v>没有</v>
      </c>
      <c r="W828" s="9"/>
      <c r="X828" s="9"/>
      <c r="Y828" s="9"/>
    </row>
    <row r="829" spans="1:25" s="7" customFormat="1">
      <c r="A829" s="126">
        <v>826</v>
      </c>
      <c r="B829" s="126" t="s">
        <v>1324</v>
      </c>
      <c r="C829" s="56" t="s">
        <v>437</v>
      </c>
      <c r="D829" s="42" t="s">
        <v>205</v>
      </c>
      <c r="E829" s="126">
        <v>14</v>
      </c>
      <c r="F829" s="68">
        <v>42456</v>
      </c>
      <c r="G829" s="126" t="s">
        <v>1184</v>
      </c>
      <c r="H829" s="68">
        <v>42440</v>
      </c>
      <c r="I829" s="126"/>
      <c r="J829" s="137" t="str">
        <f t="shared" si="78"/>
        <v>天津呼和浩特-郑州-合肥</v>
      </c>
      <c r="K829" s="124" t="str">
        <f t="shared" si="79"/>
        <v>天津合肥-郑州-呼和浩特</v>
      </c>
      <c r="L829" s="167" t="str">
        <f t="shared" si="80"/>
        <v>呼和浩特</v>
      </c>
      <c r="M829" s="167" t="str">
        <f t="shared" si="81"/>
        <v>郑州</v>
      </c>
      <c r="N829" s="167" t="str">
        <f t="shared" si="82"/>
        <v>合肥</v>
      </c>
      <c r="O829" s="167" t="str">
        <f t="shared" si="83"/>
        <v/>
      </c>
      <c r="P829" s="167" t="str">
        <f>IF(ISERROR(OR(IFERROR(VLOOKUP(B829,受限情况!$G$3:$G$30,1,FALSE),0),IFERROR(VLOOKUP(L829,受限情况!$A$3:$A$28,1,FALSE),0),IFERROR(VLOOKUP(M829,受限情况!$A$3:$A$28,1,FALSE),0),IFERROR(VLOOKUP(N829,受限情况!$A$3:$A$28,1,FALSE),0),IFERROR(VLOOKUP(O829,受限情况!$A$3:$A$28,1,FALSE),0))),"受限","不限")</f>
        <v>不限</v>
      </c>
      <c r="Q829" s="122" t="str">
        <f>IFERROR(IF(AND(H829&gt;=VLOOKUP(B829,受限情况!$G$3:$I$28,2,FALSE),H829&lt;=VLOOKUP(B829,受限情况!$G$3:$I$28,3,FALSE))=TRUE,"错误","正确"),"正确")</f>
        <v>正确</v>
      </c>
      <c r="R829" s="124" t="str">
        <f>IF(OR(IFERROR(AND(H829&gt;=VLOOKUP(L829,受限情况!$A$3:$C$28,2,FALSE),H829&lt;=VLOOKUP(L829,受限情况!$A$3:$C$28,3,FALSE)),0),IFERROR(AND(H829&gt;=VLOOKUP(M829,受限情况!$A$3:$C$28,2,FALSE),H829&lt;=VLOOKUP(M829,受限情况!$A$3:$C$28,3,FALSE)),0),IFERROR(AND(H829&gt;=VLOOKUP(N829,受限情况!$A$3:$C$28,2,FALSE),H829&lt;=VLOOKUP(N829,受限情况!$A$3:$C$28,3,FALSE)),0),IFERROR(AND(H829&gt;=VLOOKUP(O829,受限情况!$A$3:$C$28,2,FALSE),H829&lt;=VLOOKUP(O829,受限情况!$A$3:$C$28,3,FALSE)),0))=TRUE,"错误","正确")</f>
        <v>正确</v>
      </c>
      <c r="S829" s="123" t="str">
        <f>IF((IF(ISERROR(VLOOKUP(J829,注销!I:I,1,FALSE)),0,1)+IF(ISERROR(VLOOKUP(J829,注销!J:J,1,FALSE)),0,1))&gt;0,"注销","没有")</f>
        <v>注销</v>
      </c>
      <c r="T829" s="123" t="str">
        <f>IF((IF(ISERROR(VLOOKUP(J829,注销!I:I,1,FALSE)),0,1)+IF(ISERROR(VLOOKUP(J829,注销!J:J,1,FALSE)),0,1))&gt;0,"注销","没有")</f>
        <v>注销</v>
      </c>
      <c r="U829" s="10" t="str">
        <f>IF(IF(ISERROR(VLOOKUP(J829,J$1:J828,1,FALSE)),0,1)+IF(ISERROR(VLOOKUP(J829,K$1:K828,1,FALSE)),0,1),"已有","没有")</f>
        <v>没有</v>
      </c>
      <c r="W829" s="9"/>
      <c r="X829" s="9"/>
      <c r="Y829" s="9"/>
    </row>
    <row r="830" spans="1:25" s="7" customFormat="1">
      <c r="A830" s="126">
        <v>827</v>
      </c>
      <c r="B830" s="126" t="s">
        <v>1324</v>
      </c>
      <c r="C830" s="56" t="s">
        <v>386</v>
      </c>
      <c r="D830" s="42" t="s">
        <v>205</v>
      </c>
      <c r="E830" s="126">
        <v>8</v>
      </c>
      <c r="F830" s="68">
        <v>42456</v>
      </c>
      <c r="G830" s="126" t="s">
        <v>1184</v>
      </c>
      <c r="H830" s="68">
        <v>42440</v>
      </c>
      <c r="I830" s="126"/>
      <c r="J830" s="137" t="str">
        <f t="shared" si="78"/>
        <v>天津呼和浩特-乌兰浩特-沈阳</v>
      </c>
      <c r="K830" s="124" t="str">
        <f t="shared" si="79"/>
        <v>天津沈阳-乌兰浩特-呼和浩特</v>
      </c>
      <c r="L830" s="167" t="str">
        <f t="shared" si="80"/>
        <v>呼和浩特</v>
      </c>
      <c r="M830" s="167" t="str">
        <f t="shared" si="81"/>
        <v>乌兰浩特</v>
      </c>
      <c r="N830" s="167" t="str">
        <f t="shared" si="82"/>
        <v>沈阳</v>
      </c>
      <c r="O830" s="167" t="str">
        <f t="shared" si="83"/>
        <v/>
      </c>
      <c r="P830" s="167" t="str">
        <f>IF(ISERROR(OR(IFERROR(VLOOKUP(B830,受限情况!$G$3:$G$30,1,FALSE),0),IFERROR(VLOOKUP(L830,受限情况!$A$3:$A$28,1,FALSE),0),IFERROR(VLOOKUP(M830,受限情况!$A$3:$A$28,1,FALSE),0),IFERROR(VLOOKUP(N830,受限情况!$A$3:$A$28,1,FALSE),0),IFERROR(VLOOKUP(O830,受限情况!$A$3:$A$28,1,FALSE),0))),"受限","不限")</f>
        <v>不限</v>
      </c>
      <c r="Q830" s="122" t="str">
        <f>IFERROR(IF(AND(H830&gt;=VLOOKUP(B830,受限情况!$G$3:$I$28,2,FALSE),H830&lt;=VLOOKUP(B830,受限情况!$G$3:$I$28,3,FALSE))=TRUE,"错误","正确"),"正确")</f>
        <v>正确</v>
      </c>
      <c r="R830" s="124" t="str">
        <f>IF(OR(IFERROR(AND(H830&gt;=VLOOKUP(L830,受限情况!$A$3:$C$28,2,FALSE),H830&lt;=VLOOKUP(L830,受限情况!$A$3:$C$28,3,FALSE)),0),IFERROR(AND(H830&gt;=VLOOKUP(M830,受限情况!$A$3:$C$28,2,FALSE),H830&lt;=VLOOKUP(M830,受限情况!$A$3:$C$28,3,FALSE)),0),IFERROR(AND(H830&gt;=VLOOKUP(N830,受限情况!$A$3:$C$28,2,FALSE),H830&lt;=VLOOKUP(N830,受限情况!$A$3:$C$28,3,FALSE)),0),IFERROR(AND(H830&gt;=VLOOKUP(O830,受限情况!$A$3:$C$28,2,FALSE),H830&lt;=VLOOKUP(O830,受限情况!$A$3:$C$28,3,FALSE)),0))=TRUE,"错误","正确")</f>
        <v>正确</v>
      </c>
      <c r="S830" s="123" t="str">
        <f>IF((IF(ISERROR(VLOOKUP(J830,注销!I:I,1,FALSE)),0,1)+IF(ISERROR(VLOOKUP(J830,注销!J:J,1,FALSE)),0,1))&gt;0,"注销","没有")</f>
        <v>没有</v>
      </c>
      <c r="T830" s="123" t="str">
        <f>IF((IF(ISERROR(VLOOKUP(J830,注销!I:I,1,FALSE)),0,1)+IF(ISERROR(VLOOKUP(J830,注销!J:J,1,FALSE)),0,1))&gt;0,"注销","没有")</f>
        <v>没有</v>
      </c>
      <c r="U830" s="10" t="str">
        <f>IF(IF(ISERROR(VLOOKUP(J830,J$1:J829,1,FALSE)),0,1)+IF(ISERROR(VLOOKUP(J830,K$1:K829,1,FALSE)),0,1),"已有","没有")</f>
        <v>已有</v>
      </c>
      <c r="W830" s="9"/>
      <c r="X830" s="9"/>
      <c r="Y830" s="9"/>
    </row>
    <row r="831" spans="1:25" s="7" customFormat="1">
      <c r="A831" s="126">
        <v>828</v>
      </c>
      <c r="B831" s="126" t="s">
        <v>1324</v>
      </c>
      <c r="C831" s="56" t="s">
        <v>555</v>
      </c>
      <c r="D831" s="42" t="s">
        <v>205</v>
      </c>
      <c r="E831" s="126">
        <v>14</v>
      </c>
      <c r="F831" s="68">
        <v>42456</v>
      </c>
      <c r="G831" s="126" t="s">
        <v>1184</v>
      </c>
      <c r="H831" s="68">
        <v>42440</v>
      </c>
      <c r="I831" s="126"/>
      <c r="J831" s="137" t="str">
        <f t="shared" si="78"/>
        <v>天津呼和浩特-满洲里</v>
      </c>
      <c r="K831" s="124" t="str">
        <f t="shared" si="79"/>
        <v>天津满洲里-呼和浩特</v>
      </c>
      <c r="L831" s="167" t="str">
        <f t="shared" si="80"/>
        <v>呼和浩特</v>
      </c>
      <c r="M831" s="167" t="str">
        <f t="shared" si="81"/>
        <v>满洲里</v>
      </c>
      <c r="N831" s="167" t="str">
        <f t="shared" si="82"/>
        <v/>
      </c>
      <c r="O831" s="167" t="str">
        <f t="shared" si="83"/>
        <v/>
      </c>
      <c r="P831" s="167" t="str">
        <f>IF(ISERROR(OR(IFERROR(VLOOKUP(B831,受限情况!$G$3:$G$30,1,FALSE),0),IFERROR(VLOOKUP(L831,受限情况!$A$3:$A$28,1,FALSE),0),IFERROR(VLOOKUP(M831,受限情况!$A$3:$A$28,1,FALSE),0),IFERROR(VLOOKUP(N831,受限情况!$A$3:$A$28,1,FALSE),0),IFERROR(VLOOKUP(O831,受限情况!$A$3:$A$28,1,FALSE),0))),"受限","不限")</f>
        <v>不限</v>
      </c>
      <c r="Q831" s="122" t="str">
        <f>IFERROR(IF(AND(H831&gt;=VLOOKUP(B831,受限情况!$G$3:$I$28,2,FALSE),H831&lt;=VLOOKUP(B831,受限情况!$G$3:$I$28,3,FALSE))=TRUE,"错误","正确"),"正确")</f>
        <v>正确</v>
      </c>
      <c r="R831" s="124" t="str">
        <f>IF(OR(IFERROR(AND(H831&gt;=VLOOKUP(L831,受限情况!$A$3:$C$28,2,FALSE),H831&lt;=VLOOKUP(L831,受限情况!$A$3:$C$28,3,FALSE)),0),IFERROR(AND(H831&gt;=VLOOKUP(M831,受限情况!$A$3:$C$28,2,FALSE),H831&lt;=VLOOKUP(M831,受限情况!$A$3:$C$28,3,FALSE)),0),IFERROR(AND(H831&gt;=VLOOKUP(N831,受限情况!$A$3:$C$28,2,FALSE),H831&lt;=VLOOKUP(N831,受限情况!$A$3:$C$28,3,FALSE)),0),IFERROR(AND(H831&gt;=VLOOKUP(O831,受限情况!$A$3:$C$28,2,FALSE),H831&lt;=VLOOKUP(O831,受限情况!$A$3:$C$28,3,FALSE)),0))=TRUE,"错误","正确")</f>
        <v>正确</v>
      </c>
      <c r="S831" s="123" t="str">
        <f>IF((IF(ISERROR(VLOOKUP(J831,注销!I:I,1,FALSE)),0,1)+IF(ISERROR(VLOOKUP(J831,注销!J:J,1,FALSE)),0,1))&gt;0,"注销","没有")</f>
        <v>注销</v>
      </c>
      <c r="T831" s="123" t="str">
        <f>IF((IF(ISERROR(VLOOKUP(J831,注销!I:I,1,FALSE)),0,1)+IF(ISERROR(VLOOKUP(J831,注销!J:J,1,FALSE)),0,1))&gt;0,"注销","没有")</f>
        <v>注销</v>
      </c>
      <c r="U831" s="10" t="str">
        <f>IF(IF(ISERROR(VLOOKUP(J831,J$1:J830,1,FALSE)),0,1)+IF(ISERROR(VLOOKUP(J831,K$1:K830,1,FALSE)),0,1),"已有","没有")</f>
        <v>已有</v>
      </c>
      <c r="W831" s="9"/>
      <c r="X831" s="9"/>
      <c r="Y831" s="9"/>
    </row>
    <row r="832" spans="1:25" s="7" customFormat="1">
      <c r="A832" s="126">
        <v>829</v>
      </c>
      <c r="B832" s="23" t="s">
        <v>1329</v>
      </c>
      <c r="C832" s="56" t="s">
        <v>1385</v>
      </c>
      <c r="D832" s="42" t="s">
        <v>237</v>
      </c>
      <c r="E832" s="126">
        <v>8</v>
      </c>
      <c r="F832" s="68">
        <v>42456</v>
      </c>
      <c r="G832" s="126" t="s">
        <v>442</v>
      </c>
      <c r="H832" s="68">
        <v>42440</v>
      </c>
      <c r="I832" s="126"/>
      <c r="J832" s="137" t="str">
        <f t="shared" si="78"/>
        <v>河北石家庄-秦皇岛北戴河</v>
      </c>
      <c r="K832" s="124" t="str">
        <f t="shared" si="79"/>
        <v>河北秦皇岛北戴河-石家庄</v>
      </c>
      <c r="L832" s="167" t="str">
        <f t="shared" si="80"/>
        <v>石家庄</v>
      </c>
      <c r="M832" s="167" t="str">
        <f t="shared" si="81"/>
        <v>秦皇岛北戴河</v>
      </c>
      <c r="N832" s="167" t="str">
        <f t="shared" si="82"/>
        <v/>
      </c>
      <c r="O832" s="167" t="str">
        <f t="shared" si="83"/>
        <v/>
      </c>
      <c r="P832" s="167" t="str">
        <f>IF(ISERROR(OR(IFERROR(VLOOKUP(B832,受限情况!$G$3:$G$30,1,FALSE),0),IFERROR(VLOOKUP(L832,受限情况!$A$3:$A$28,1,FALSE),0),IFERROR(VLOOKUP(M832,受限情况!$A$3:$A$28,1,FALSE),0),IFERROR(VLOOKUP(N832,受限情况!$A$3:$A$28,1,FALSE),0),IFERROR(VLOOKUP(O832,受限情况!$A$3:$A$28,1,FALSE),0))),"受限","不限")</f>
        <v>不限</v>
      </c>
      <c r="Q832" s="122" t="str">
        <f>IFERROR(IF(AND(H832&gt;=VLOOKUP(B832,受限情况!$G$3:$I$28,2,FALSE),H832&lt;=VLOOKUP(B832,受限情况!$G$3:$I$28,3,FALSE))=TRUE,"错误","正确"),"正确")</f>
        <v>正确</v>
      </c>
      <c r="R832" s="124" t="str">
        <f>IF(OR(IFERROR(AND(H832&gt;=VLOOKUP(L832,受限情况!$A$3:$C$28,2,FALSE),H832&lt;=VLOOKUP(L832,受限情况!$A$3:$C$28,3,FALSE)),0),IFERROR(AND(H832&gt;=VLOOKUP(M832,受限情况!$A$3:$C$28,2,FALSE),H832&lt;=VLOOKUP(M832,受限情况!$A$3:$C$28,3,FALSE)),0),IFERROR(AND(H832&gt;=VLOOKUP(N832,受限情况!$A$3:$C$28,2,FALSE),H832&lt;=VLOOKUP(N832,受限情况!$A$3:$C$28,3,FALSE)),0),IFERROR(AND(H832&gt;=VLOOKUP(O832,受限情况!$A$3:$C$28,2,FALSE),H832&lt;=VLOOKUP(O832,受限情况!$A$3:$C$28,3,FALSE)),0))=TRUE,"错误","正确")</f>
        <v>正确</v>
      </c>
      <c r="S832" s="123" t="str">
        <f>IF((IF(ISERROR(VLOOKUP(J832,注销!I:I,1,FALSE)),0,1)+IF(ISERROR(VLOOKUP(J832,注销!J:J,1,FALSE)),0,1))&gt;0,"注销","没有")</f>
        <v>没有</v>
      </c>
      <c r="T832" s="123" t="str">
        <f>IF((IF(ISERROR(VLOOKUP(J832,注销!I:I,1,FALSE)),0,1)+IF(ISERROR(VLOOKUP(J832,注销!J:J,1,FALSE)),0,1))&gt;0,"注销","没有")</f>
        <v>没有</v>
      </c>
      <c r="U832" s="10" t="str">
        <f>IF(IF(ISERROR(VLOOKUP(J832,J$1:J831,1,FALSE)),0,1)+IF(ISERROR(VLOOKUP(J832,K$1:K831,1,FALSE)),0,1),"已有","没有")</f>
        <v>已有</v>
      </c>
      <c r="W832" s="9"/>
      <c r="X832" s="9"/>
      <c r="Y832" s="9"/>
    </row>
    <row r="833" spans="1:25" s="7" customFormat="1">
      <c r="A833" s="126">
        <v>830</v>
      </c>
      <c r="B833" s="126" t="s">
        <v>1329</v>
      </c>
      <c r="C833" s="56" t="s">
        <v>439</v>
      </c>
      <c r="D833" s="42" t="s">
        <v>237</v>
      </c>
      <c r="E833" s="126">
        <v>14</v>
      </c>
      <c r="F833" s="68">
        <v>42456</v>
      </c>
      <c r="G833" s="126" t="s">
        <v>1185</v>
      </c>
      <c r="H833" s="68">
        <v>42440</v>
      </c>
      <c r="I833" s="126"/>
      <c r="J833" s="137" t="str">
        <f t="shared" si="78"/>
        <v>河北石家庄-长沙-海口</v>
      </c>
      <c r="K833" s="124" t="str">
        <f t="shared" si="79"/>
        <v>河北海口-长沙-石家庄</v>
      </c>
      <c r="L833" s="167" t="str">
        <f t="shared" si="80"/>
        <v>石家庄</v>
      </c>
      <c r="M833" s="167" t="str">
        <f t="shared" si="81"/>
        <v>长沙</v>
      </c>
      <c r="N833" s="167" t="str">
        <f t="shared" si="82"/>
        <v>海口</v>
      </c>
      <c r="O833" s="167" t="str">
        <f t="shared" si="83"/>
        <v/>
      </c>
      <c r="P833" s="167" t="str">
        <f>IF(ISERROR(OR(IFERROR(VLOOKUP(B833,受限情况!$G$3:$G$30,1,FALSE),0),IFERROR(VLOOKUP(L833,受限情况!$A$3:$A$28,1,FALSE),0),IFERROR(VLOOKUP(M833,受限情况!$A$3:$A$28,1,FALSE),0),IFERROR(VLOOKUP(N833,受限情况!$A$3:$A$28,1,FALSE),0),IFERROR(VLOOKUP(O833,受限情况!$A$3:$A$28,1,FALSE),0))),"受限","不限")</f>
        <v>不限</v>
      </c>
      <c r="Q833" s="122" t="str">
        <f>IFERROR(IF(AND(H833&gt;=VLOOKUP(B833,受限情况!$G$3:$I$28,2,FALSE),H833&lt;=VLOOKUP(B833,受限情况!$G$3:$I$28,3,FALSE))=TRUE,"错误","正确"),"正确")</f>
        <v>正确</v>
      </c>
      <c r="R833" s="124" t="str">
        <f>IF(OR(IFERROR(AND(H833&gt;=VLOOKUP(L833,受限情况!$A$3:$C$28,2,FALSE),H833&lt;=VLOOKUP(L833,受限情况!$A$3:$C$28,3,FALSE)),0),IFERROR(AND(H833&gt;=VLOOKUP(M833,受限情况!$A$3:$C$28,2,FALSE),H833&lt;=VLOOKUP(M833,受限情况!$A$3:$C$28,3,FALSE)),0),IFERROR(AND(H833&gt;=VLOOKUP(N833,受限情况!$A$3:$C$28,2,FALSE),H833&lt;=VLOOKUP(N833,受限情况!$A$3:$C$28,3,FALSE)),0),IFERROR(AND(H833&gt;=VLOOKUP(O833,受限情况!$A$3:$C$28,2,FALSE),H833&lt;=VLOOKUP(O833,受限情况!$A$3:$C$28,3,FALSE)),0))=TRUE,"错误","正确")</f>
        <v>正确</v>
      </c>
      <c r="S833" s="123" t="str">
        <f>IF((IF(ISERROR(VLOOKUP(J833,注销!I:I,1,FALSE)),0,1)+IF(ISERROR(VLOOKUP(J833,注销!J:J,1,FALSE)),0,1))&gt;0,"注销","没有")</f>
        <v>注销</v>
      </c>
      <c r="T833" s="123" t="str">
        <f>IF((IF(ISERROR(VLOOKUP(J833,注销!I:I,1,FALSE)),0,1)+IF(ISERROR(VLOOKUP(J833,注销!J:J,1,FALSE)),0,1))&gt;0,"注销","没有")</f>
        <v>注销</v>
      </c>
      <c r="U833" s="10" t="str">
        <f>IF(IF(ISERROR(VLOOKUP(J833,J$1:J832,1,FALSE)),0,1)+IF(ISERROR(VLOOKUP(J833,K$1:K832,1,FALSE)),0,1),"已有","没有")</f>
        <v>没有</v>
      </c>
      <c r="W833" s="9"/>
      <c r="X833" s="9"/>
      <c r="Y833" s="9"/>
    </row>
    <row r="834" spans="1:25" s="7" customFormat="1">
      <c r="A834" s="126">
        <v>831</v>
      </c>
      <c r="B834" s="126" t="s">
        <v>1329</v>
      </c>
      <c r="C834" s="56" t="s">
        <v>440</v>
      </c>
      <c r="D834" s="42" t="s">
        <v>237</v>
      </c>
      <c r="E834" s="126">
        <v>14</v>
      </c>
      <c r="F834" s="68">
        <v>42456</v>
      </c>
      <c r="G834" s="126" t="s">
        <v>1185</v>
      </c>
      <c r="H834" s="68">
        <v>42440</v>
      </c>
      <c r="I834" s="126"/>
      <c r="J834" s="137" t="str">
        <f t="shared" si="78"/>
        <v>河北张家口-石家庄-厦门</v>
      </c>
      <c r="K834" s="124" t="str">
        <f t="shared" si="79"/>
        <v>河北厦门-石家庄-张家口</v>
      </c>
      <c r="L834" s="167" t="str">
        <f t="shared" si="80"/>
        <v>张家口</v>
      </c>
      <c r="M834" s="167" t="str">
        <f t="shared" si="81"/>
        <v>石家庄</v>
      </c>
      <c r="N834" s="167" t="str">
        <f t="shared" si="82"/>
        <v>厦门</v>
      </c>
      <c r="O834" s="167" t="str">
        <f t="shared" si="83"/>
        <v/>
      </c>
      <c r="P834" s="167" t="str">
        <f>IF(ISERROR(OR(IFERROR(VLOOKUP(B834,受限情况!$G$3:$G$30,1,FALSE),0),IFERROR(VLOOKUP(L834,受限情况!$A$3:$A$28,1,FALSE),0),IFERROR(VLOOKUP(M834,受限情况!$A$3:$A$28,1,FALSE),0),IFERROR(VLOOKUP(N834,受限情况!$A$3:$A$28,1,FALSE),0),IFERROR(VLOOKUP(O834,受限情况!$A$3:$A$28,1,FALSE),0))),"受限","不限")</f>
        <v>受限</v>
      </c>
      <c r="Q834" s="122" t="str">
        <f>IFERROR(IF(AND(H834&gt;=VLOOKUP(B834,受限情况!$G$3:$I$28,2,FALSE),H834&lt;=VLOOKUP(B834,受限情况!$G$3:$I$28,3,FALSE))=TRUE,"错误","正确"),"正确")</f>
        <v>正确</v>
      </c>
      <c r="R834" s="124" t="str">
        <f>IF(OR(IFERROR(AND(H834&gt;=VLOOKUP(L834,受限情况!$A$3:$C$28,2,FALSE),H834&lt;=VLOOKUP(L834,受限情况!$A$3:$C$28,3,FALSE)),0),IFERROR(AND(H834&gt;=VLOOKUP(M834,受限情况!$A$3:$C$28,2,FALSE),H834&lt;=VLOOKUP(M834,受限情况!$A$3:$C$28,3,FALSE)),0),IFERROR(AND(H834&gt;=VLOOKUP(N834,受限情况!$A$3:$C$28,2,FALSE),H834&lt;=VLOOKUP(N834,受限情况!$A$3:$C$28,3,FALSE)),0),IFERROR(AND(H834&gt;=VLOOKUP(O834,受限情况!$A$3:$C$28,2,FALSE),H834&lt;=VLOOKUP(O834,受限情况!$A$3:$C$28,3,FALSE)),0))=TRUE,"错误","正确")</f>
        <v>正确</v>
      </c>
      <c r="S834" s="123" t="str">
        <f>IF((IF(ISERROR(VLOOKUP(J834,注销!I:I,1,FALSE)),0,1)+IF(ISERROR(VLOOKUP(J834,注销!J:J,1,FALSE)),0,1))&gt;0,"注销","没有")</f>
        <v>没有</v>
      </c>
      <c r="T834" s="123" t="str">
        <f>IF((IF(ISERROR(VLOOKUP(J834,注销!I:I,1,FALSE)),0,1)+IF(ISERROR(VLOOKUP(J834,注销!J:J,1,FALSE)),0,1))&gt;0,"注销","没有")</f>
        <v>没有</v>
      </c>
      <c r="U834" s="10" t="str">
        <f>IF(IF(ISERROR(VLOOKUP(J834,J$1:J833,1,FALSE)),0,1)+IF(ISERROR(VLOOKUP(J834,K$1:K833,1,FALSE)),0,1),"已有","没有")</f>
        <v>没有</v>
      </c>
      <c r="W834" s="9"/>
      <c r="X834" s="9"/>
      <c r="Y834" s="9"/>
    </row>
    <row r="835" spans="1:25" s="7" customFormat="1">
      <c r="A835" s="126">
        <v>832</v>
      </c>
      <c r="B835" s="126" t="s">
        <v>1329</v>
      </c>
      <c r="C835" s="56" t="s">
        <v>441</v>
      </c>
      <c r="D835" s="42" t="s">
        <v>237</v>
      </c>
      <c r="E835" s="126">
        <v>14</v>
      </c>
      <c r="F835" s="68">
        <v>42456</v>
      </c>
      <c r="G835" s="126" t="s">
        <v>1185</v>
      </c>
      <c r="H835" s="68">
        <v>42440</v>
      </c>
      <c r="I835" s="126"/>
      <c r="J835" s="137" t="str">
        <f t="shared" si="78"/>
        <v>河北包头-石家庄-贵阳</v>
      </c>
      <c r="K835" s="124" t="str">
        <f t="shared" si="79"/>
        <v>河北贵阳-石家庄-包头</v>
      </c>
      <c r="L835" s="167" t="str">
        <f t="shared" si="80"/>
        <v>包头</v>
      </c>
      <c r="M835" s="167" t="str">
        <f t="shared" si="81"/>
        <v>石家庄</v>
      </c>
      <c r="N835" s="167" t="str">
        <f t="shared" si="82"/>
        <v>贵阳</v>
      </c>
      <c r="O835" s="167" t="str">
        <f t="shared" si="83"/>
        <v/>
      </c>
      <c r="P835" s="167" t="str">
        <f>IF(ISERROR(OR(IFERROR(VLOOKUP(B835,受限情况!$G$3:$G$30,1,FALSE),0),IFERROR(VLOOKUP(L835,受限情况!$A$3:$A$28,1,FALSE),0),IFERROR(VLOOKUP(M835,受限情况!$A$3:$A$28,1,FALSE),0),IFERROR(VLOOKUP(N835,受限情况!$A$3:$A$28,1,FALSE),0),IFERROR(VLOOKUP(O835,受限情况!$A$3:$A$28,1,FALSE),0))),"受限","不限")</f>
        <v>不限</v>
      </c>
      <c r="Q835" s="122" t="str">
        <f>IFERROR(IF(AND(H835&gt;=VLOOKUP(B835,受限情况!$G$3:$I$28,2,FALSE),H835&lt;=VLOOKUP(B835,受限情况!$G$3:$I$28,3,FALSE))=TRUE,"错误","正确"),"正确")</f>
        <v>正确</v>
      </c>
      <c r="R835" s="124" t="str">
        <f>IF(OR(IFERROR(AND(H835&gt;=VLOOKUP(L835,受限情况!$A$3:$C$28,2,FALSE),H835&lt;=VLOOKUP(L835,受限情况!$A$3:$C$28,3,FALSE)),0),IFERROR(AND(H835&gt;=VLOOKUP(M835,受限情况!$A$3:$C$28,2,FALSE),H835&lt;=VLOOKUP(M835,受限情况!$A$3:$C$28,3,FALSE)),0),IFERROR(AND(H835&gt;=VLOOKUP(N835,受限情况!$A$3:$C$28,2,FALSE),H835&lt;=VLOOKUP(N835,受限情况!$A$3:$C$28,3,FALSE)),0),IFERROR(AND(H835&gt;=VLOOKUP(O835,受限情况!$A$3:$C$28,2,FALSE),H835&lt;=VLOOKUP(O835,受限情况!$A$3:$C$28,3,FALSE)),0))=TRUE,"错误","正确")</f>
        <v>正确</v>
      </c>
      <c r="S835" s="123" t="str">
        <f>IF((IF(ISERROR(VLOOKUP(J835,注销!I:I,1,FALSE)),0,1)+IF(ISERROR(VLOOKUP(J835,注销!J:J,1,FALSE)),0,1))&gt;0,"注销","没有")</f>
        <v>注销</v>
      </c>
      <c r="T835" s="123" t="str">
        <f>IF((IF(ISERROR(VLOOKUP(J835,注销!I:I,1,FALSE)),0,1)+IF(ISERROR(VLOOKUP(J835,注销!J:J,1,FALSE)),0,1))&gt;0,"注销","没有")</f>
        <v>注销</v>
      </c>
      <c r="U835" s="10" t="str">
        <f>IF(IF(ISERROR(VLOOKUP(J835,J$1:J834,1,FALSE)),0,1)+IF(ISERROR(VLOOKUP(J835,K$1:K834,1,FALSE)),0,1),"已有","没有")</f>
        <v>没有</v>
      </c>
      <c r="W835" s="9"/>
      <c r="X835" s="9"/>
      <c r="Y835" s="9"/>
    </row>
    <row r="836" spans="1:25" s="7" customFormat="1">
      <c r="A836" s="126">
        <v>833</v>
      </c>
      <c r="B836" s="126" t="s">
        <v>1329</v>
      </c>
      <c r="C836" s="56" t="s">
        <v>439</v>
      </c>
      <c r="D836" s="42" t="s">
        <v>237</v>
      </c>
      <c r="E836" s="126">
        <v>14</v>
      </c>
      <c r="F836" s="68">
        <v>42456</v>
      </c>
      <c r="G836" s="126" t="s">
        <v>1185</v>
      </c>
      <c r="H836" s="68">
        <v>42440</v>
      </c>
      <c r="I836" s="126"/>
      <c r="J836" s="137" t="str">
        <f t="shared" ref="J836:J899" si="84">B836&amp;C836</f>
        <v>河北石家庄-长沙-海口</v>
      </c>
      <c r="K836" s="124" t="str">
        <f t="shared" ref="K836:K899" si="85">B836&amp;O836&amp;IF(O836="",,"-")&amp;N836&amp;IF(N836="",,"-")&amp;M836&amp;IF(M836="",,"-")&amp;L836</f>
        <v>河北海口-长沙-石家庄</v>
      </c>
      <c r="L836" s="167" t="str">
        <f t="shared" ref="L836:L899" si="86">TRIM(MID(SUBSTITUTE($C836,"-",REPT(" ",50)),COLUMN(A836)*50-49,50))</f>
        <v>石家庄</v>
      </c>
      <c r="M836" s="167" t="str">
        <f t="shared" ref="M836:M899" si="87">TRIM(MID(SUBSTITUTE($C836,"-",REPT(" ",50)),COLUMN(B836)*50-49,50))</f>
        <v>长沙</v>
      </c>
      <c r="N836" s="167" t="str">
        <f t="shared" ref="N836:N899" si="88">TRIM(MID(SUBSTITUTE($C836,"-",REPT(" ",50)),COLUMN(C836)*50-49,50))</f>
        <v>海口</v>
      </c>
      <c r="O836" s="167" t="str">
        <f t="shared" ref="O836:O899" si="89">TRIM(MID(SUBSTITUTE($C836,"-",REPT(" ",50)),COLUMN(D836)*50-49,50))</f>
        <v/>
      </c>
      <c r="P836" s="167" t="str">
        <f>IF(ISERROR(OR(IFERROR(VLOOKUP(B836,受限情况!$G$3:$G$30,1,FALSE),0),IFERROR(VLOOKUP(L836,受限情况!$A$3:$A$28,1,FALSE),0),IFERROR(VLOOKUP(M836,受限情况!$A$3:$A$28,1,FALSE),0),IFERROR(VLOOKUP(N836,受限情况!$A$3:$A$28,1,FALSE),0),IFERROR(VLOOKUP(O836,受限情况!$A$3:$A$28,1,FALSE),0))),"受限","不限")</f>
        <v>不限</v>
      </c>
      <c r="Q836" s="122" t="str">
        <f>IFERROR(IF(AND(H836&gt;=VLOOKUP(B836,受限情况!$G$3:$I$28,2,FALSE),H836&lt;=VLOOKUP(B836,受限情况!$G$3:$I$28,3,FALSE))=TRUE,"错误","正确"),"正确")</f>
        <v>正确</v>
      </c>
      <c r="R836" s="124" t="str">
        <f>IF(OR(IFERROR(AND(H836&gt;=VLOOKUP(L836,受限情况!$A$3:$C$28,2,FALSE),H836&lt;=VLOOKUP(L836,受限情况!$A$3:$C$28,3,FALSE)),0),IFERROR(AND(H836&gt;=VLOOKUP(M836,受限情况!$A$3:$C$28,2,FALSE),H836&lt;=VLOOKUP(M836,受限情况!$A$3:$C$28,3,FALSE)),0),IFERROR(AND(H836&gt;=VLOOKUP(N836,受限情况!$A$3:$C$28,2,FALSE),H836&lt;=VLOOKUP(N836,受限情况!$A$3:$C$28,3,FALSE)),0),IFERROR(AND(H836&gt;=VLOOKUP(O836,受限情况!$A$3:$C$28,2,FALSE),H836&lt;=VLOOKUP(O836,受限情况!$A$3:$C$28,3,FALSE)),0))=TRUE,"错误","正确")</f>
        <v>正确</v>
      </c>
      <c r="S836" s="123" t="str">
        <f>IF((IF(ISERROR(VLOOKUP(J836,注销!I:I,1,FALSE)),0,1)+IF(ISERROR(VLOOKUP(J836,注销!J:J,1,FALSE)),0,1))&gt;0,"注销","没有")</f>
        <v>注销</v>
      </c>
      <c r="T836" s="123" t="str">
        <f>IF((IF(ISERROR(VLOOKUP(J836,注销!I:I,1,FALSE)),0,1)+IF(ISERROR(VLOOKUP(J836,注销!J:J,1,FALSE)),0,1))&gt;0,"注销","没有")</f>
        <v>注销</v>
      </c>
      <c r="U836" s="10" t="str">
        <f>IF(IF(ISERROR(VLOOKUP(J836,J$1:J835,1,FALSE)),0,1)+IF(ISERROR(VLOOKUP(J836,K$1:K835,1,FALSE)),0,1),"已有","没有")</f>
        <v>已有</v>
      </c>
      <c r="W836" s="9"/>
      <c r="X836" s="9"/>
      <c r="Y836" s="9"/>
    </row>
    <row r="837" spans="1:25" s="7" customFormat="1">
      <c r="A837" s="126">
        <v>834</v>
      </c>
      <c r="B837" s="23" t="s">
        <v>1333</v>
      </c>
      <c r="C837" s="56" t="s">
        <v>443</v>
      </c>
      <c r="D837" s="42" t="s">
        <v>233</v>
      </c>
      <c r="E837" s="126">
        <v>8</v>
      </c>
      <c r="F837" s="68">
        <v>42456</v>
      </c>
      <c r="G837" s="126" t="s">
        <v>454</v>
      </c>
      <c r="H837" s="68">
        <v>42440</v>
      </c>
      <c r="I837" s="126"/>
      <c r="J837" s="137" t="str">
        <f t="shared" si="84"/>
        <v>首都呼和浩特-郑州</v>
      </c>
      <c r="K837" s="124" t="str">
        <f t="shared" si="85"/>
        <v>首都郑州-呼和浩特</v>
      </c>
      <c r="L837" s="167" t="str">
        <f t="shared" si="86"/>
        <v>呼和浩特</v>
      </c>
      <c r="M837" s="167" t="str">
        <f t="shared" si="87"/>
        <v>郑州</v>
      </c>
      <c r="N837" s="167" t="str">
        <f t="shared" si="88"/>
        <v/>
      </c>
      <c r="O837" s="167" t="str">
        <f t="shared" si="89"/>
        <v/>
      </c>
      <c r="P837" s="167" t="str">
        <f>IF(ISERROR(OR(IFERROR(VLOOKUP(B837,受限情况!$G$3:$G$30,1,FALSE),0),IFERROR(VLOOKUP(L837,受限情况!$A$3:$A$28,1,FALSE),0),IFERROR(VLOOKUP(M837,受限情况!$A$3:$A$28,1,FALSE),0),IFERROR(VLOOKUP(N837,受限情况!$A$3:$A$28,1,FALSE),0),IFERROR(VLOOKUP(O837,受限情况!$A$3:$A$28,1,FALSE),0))),"受限","不限")</f>
        <v>不限</v>
      </c>
      <c r="Q837" s="122" t="str">
        <f>IFERROR(IF(AND(H837&gt;=VLOOKUP(B837,受限情况!$G$3:$I$28,2,FALSE),H837&lt;=VLOOKUP(B837,受限情况!$G$3:$I$28,3,FALSE))=TRUE,"错误","正确"),"正确")</f>
        <v>正确</v>
      </c>
      <c r="R837" s="124" t="str">
        <f>IF(OR(IFERROR(AND(H837&gt;=VLOOKUP(L837,受限情况!$A$3:$C$28,2,FALSE),H837&lt;=VLOOKUP(L837,受限情况!$A$3:$C$28,3,FALSE)),0),IFERROR(AND(H837&gt;=VLOOKUP(M837,受限情况!$A$3:$C$28,2,FALSE),H837&lt;=VLOOKUP(M837,受限情况!$A$3:$C$28,3,FALSE)),0),IFERROR(AND(H837&gt;=VLOOKUP(N837,受限情况!$A$3:$C$28,2,FALSE),H837&lt;=VLOOKUP(N837,受限情况!$A$3:$C$28,3,FALSE)),0),IFERROR(AND(H837&gt;=VLOOKUP(O837,受限情况!$A$3:$C$28,2,FALSE),H837&lt;=VLOOKUP(O837,受限情况!$A$3:$C$28,3,FALSE)),0))=TRUE,"错误","正确")</f>
        <v>正确</v>
      </c>
      <c r="S837" s="123" t="str">
        <f>IF((IF(ISERROR(VLOOKUP(J837,注销!I:I,1,FALSE)),0,1)+IF(ISERROR(VLOOKUP(J837,注销!J:J,1,FALSE)),0,1))&gt;0,"注销","没有")</f>
        <v>注销</v>
      </c>
      <c r="T837" s="123" t="str">
        <f>IF((IF(ISERROR(VLOOKUP(J837,注销!I:I,1,FALSE)),0,1)+IF(ISERROR(VLOOKUP(J837,注销!J:J,1,FALSE)),0,1))&gt;0,"注销","没有")</f>
        <v>注销</v>
      </c>
      <c r="U837" s="10" t="str">
        <f>IF(IF(ISERROR(VLOOKUP(J837,J$1:J836,1,FALSE)),0,1)+IF(ISERROR(VLOOKUP(J837,K$1:K836,1,FALSE)),0,1),"已有","没有")</f>
        <v>没有</v>
      </c>
      <c r="W837" s="9"/>
      <c r="X837" s="9"/>
      <c r="Y837" s="9"/>
    </row>
    <row r="838" spans="1:25" s="7" customFormat="1">
      <c r="A838" s="126">
        <v>835</v>
      </c>
      <c r="B838" s="126" t="s">
        <v>1333</v>
      </c>
      <c r="C838" s="56" t="s">
        <v>446</v>
      </c>
      <c r="D838" s="42" t="s">
        <v>233</v>
      </c>
      <c r="E838" s="126">
        <v>14</v>
      </c>
      <c r="F838" s="68">
        <v>42456</v>
      </c>
      <c r="G838" s="126" t="s">
        <v>1186</v>
      </c>
      <c r="H838" s="68">
        <v>42440</v>
      </c>
      <c r="I838" s="126"/>
      <c r="J838" s="137" t="str">
        <f t="shared" si="84"/>
        <v>首都呼和浩特-石家庄-南京</v>
      </c>
      <c r="K838" s="124" t="str">
        <f t="shared" si="85"/>
        <v>首都南京-石家庄-呼和浩特</v>
      </c>
      <c r="L838" s="167" t="str">
        <f t="shared" si="86"/>
        <v>呼和浩特</v>
      </c>
      <c r="M838" s="167" t="str">
        <f t="shared" si="87"/>
        <v>石家庄</v>
      </c>
      <c r="N838" s="167" t="str">
        <f t="shared" si="88"/>
        <v>南京</v>
      </c>
      <c r="O838" s="167" t="str">
        <f t="shared" si="89"/>
        <v/>
      </c>
      <c r="P838" s="167" t="str">
        <f>IF(ISERROR(OR(IFERROR(VLOOKUP(B838,受限情况!$G$3:$G$30,1,FALSE),0),IFERROR(VLOOKUP(L838,受限情况!$A$3:$A$28,1,FALSE),0),IFERROR(VLOOKUP(M838,受限情况!$A$3:$A$28,1,FALSE),0),IFERROR(VLOOKUP(N838,受限情况!$A$3:$A$28,1,FALSE),0),IFERROR(VLOOKUP(O838,受限情况!$A$3:$A$28,1,FALSE),0))),"受限","不限")</f>
        <v>不限</v>
      </c>
      <c r="Q838" s="122" t="str">
        <f>IFERROR(IF(AND(H838&gt;=VLOOKUP(B838,受限情况!$G$3:$I$28,2,FALSE),H838&lt;=VLOOKUP(B838,受限情况!$G$3:$I$28,3,FALSE))=TRUE,"错误","正确"),"正确")</f>
        <v>正确</v>
      </c>
      <c r="R838" s="124" t="str">
        <f>IF(OR(IFERROR(AND(H838&gt;=VLOOKUP(L838,受限情况!$A$3:$C$28,2,FALSE),H838&lt;=VLOOKUP(L838,受限情况!$A$3:$C$28,3,FALSE)),0),IFERROR(AND(H838&gt;=VLOOKUP(M838,受限情况!$A$3:$C$28,2,FALSE),H838&lt;=VLOOKUP(M838,受限情况!$A$3:$C$28,3,FALSE)),0),IFERROR(AND(H838&gt;=VLOOKUP(N838,受限情况!$A$3:$C$28,2,FALSE),H838&lt;=VLOOKUP(N838,受限情况!$A$3:$C$28,3,FALSE)),0),IFERROR(AND(H838&gt;=VLOOKUP(O838,受限情况!$A$3:$C$28,2,FALSE),H838&lt;=VLOOKUP(O838,受限情况!$A$3:$C$28,3,FALSE)),0))=TRUE,"错误","正确")</f>
        <v>正确</v>
      </c>
      <c r="S838" s="123" t="str">
        <f>IF((IF(ISERROR(VLOOKUP(J838,注销!I:I,1,FALSE)),0,1)+IF(ISERROR(VLOOKUP(J838,注销!J:J,1,FALSE)),0,1))&gt;0,"注销","没有")</f>
        <v>没有</v>
      </c>
      <c r="T838" s="123" t="str">
        <f>IF((IF(ISERROR(VLOOKUP(J838,注销!I:I,1,FALSE)),0,1)+IF(ISERROR(VLOOKUP(J838,注销!J:J,1,FALSE)),0,1))&gt;0,"注销","没有")</f>
        <v>没有</v>
      </c>
      <c r="U838" s="10" t="str">
        <f>IF(IF(ISERROR(VLOOKUP(J838,J$1:J837,1,FALSE)),0,1)+IF(ISERROR(VLOOKUP(J838,K$1:K837,1,FALSE)),0,1),"已有","没有")</f>
        <v>没有</v>
      </c>
      <c r="W838" s="9"/>
      <c r="X838" s="9"/>
      <c r="Y838" s="9"/>
    </row>
    <row r="839" spans="1:25" s="7" customFormat="1">
      <c r="A839" s="126">
        <v>836</v>
      </c>
      <c r="B839" s="126" t="s">
        <v>484</v>
      </c>
      <c r="C839" s="56" t="s">
        <v>500</v>
      </c>
      <c r="D839" s="42" t="s">
        <v>447</v>
      </c>
      <c r="E839" s="126">
        <v>14</v>
      </c>
      <c r="F839" s="68">
        <v>42522</v>
      </c>
      <c r="G839" s="126" t="s">
        <v>448</v>
      </c>
      <c r="H839" s="68">
        <v>42461</v>
      </c>
      <c r="I839" s="126"/>
      <c r="J839" s="137" t="str">
        <f t="shared" si="84"/>
        <v>厦航呼和浩特-海拉尔</v>
      </c>
      <c r="K839" s="124" t="str">
        <f t="shared" si="85"/>
        <v>厦航海拉尔-呼和浩特</v>
      </c>
      <c r="L839" s="167" t="str">
        <f t="shared" si="86"/>
        <v>呼和浩特</v>
      </c>
      <c r="M839" s="167" t="str">
        <f t="shared" si="87"/>
        <v>海拉尔</v>
      </c>
      <c r="N839" s="167" t="str">
        <f t="shared" si="88"/>
        <v/>
      </c>
      <c r="O839" s="167" t="str">
        <f t="shared" si="89"/>
        <v/>
      </c>
      <c r="P839" s="167" t="str">
        <f>IF(ISERROR(OR(IFERROR(VLOOKUP(B839,受限情况!$G$3:$G$30,1,FALSE),0),IFERROR(VLOOKUP(L839,受限情况!$A$3:$A$28,1,FALSE),0),IFERROR(VLOOKUP(M839,受限情况!$A$3:$A$28,1,FALSE),0),IFERROR(VLOOKUP(N839,受限情况!$A$3:$A$28,1,FALSE),0),IFERROR(VLOOKUP(O839,受限情况!$A$3:$A$28,1,FALSE),0))),"受限","不限")</f>
        <v>不限</v>
      </c>
      <c r="Q839" s="122" t="str">
        <f>IFERROR(IF(AND(H839&gt;=VLOOKUP(B839,受限情况!$G$3:$I$28,2,FALSE),H839&lt;=VLOOKUP(B839,受限情况!$G$3:$I$28,3,FALSE))=TRUE,"错误","正确"),"正确")</f>
        <v>正确</v>
      </c>
      <c r="R839" s="124" t="str">
        <f>IF(OR(IFERROR(AND(H839&gt;=VLOOKUP(L839,受限情况!$A$3:$C$28,2,FALSE),H839&lt;=VLOOKUP(L839,受限情况!$A$3:$C$28,3,FALSE)),0),IFERROR(AND(H839&gt;=VLOOKUP(M839,受限情况!$A$3:$C$28,2,FALSE),H839&lt;=VLOOKUP(M839,受限情况!$A$3:$C$28,3,FALSE)),0),IFERROR(AND(H839&gt;=VLOOKUP(N839,受限情况!$A$3:$C$28,2,FALSE),H839&lt;=VLOOKUP(N839,受限情况!$A$3:$C$28,3,FALSE)),0),IFERROR(AND(H839&gt;=VLOOKUP(O839,受限情况!$A$3:$C$28,2,FALSE),H839&lt;=VLOOKUP(O839,受限情况!$A$3:$C$28,3,FALSE)),0))=TRUE,"错误","正确")</f>
        <v>正确</v>
      </c>
      <c r="S839" s="123" t="str">
        <f>IF((IF(ISERROR(VLOOKUP(J839,注销!I:I,1,FALSE)),0,1)+IF(ISERROR(VLOOKUP(J839,注销!J:J,1,FALSE)),0,1))&gt;0,"注销","没有")</f>
        <v>没有</v>
      </c>
      <c r="T839" s="123" t="str">
        <f>IF((IF(ISERROR(VLOOKUP(J839,注销!I:I,1,FALSE)),0,1)+IF(ISERROR(VLOOKUP(J839,注销!J:J,1,FALSE)),0,1))&gt;0,"注销","没有")</f>
        <v>没有</v>
      </c>
      <c r="U839" s="10" t="str">
        <f>IF(IF(ISERROR(VLOOKUP(J839,J$1:J838,1,FALSE)),0,1)+IF(ISERROR(VLOOKUP(J839,K$1:K838,1,FALSE)),0,1),"已有","没有")</f>
        <v>没有</v>
      </c>
      <c r="W839" s="9"/>
      <c r="X839" s="9"/>
      <c r="Y839" s="9"/>
    </row>
    <row r="840" spans="1:25" s="7" customFormat="1">
      <c r="A840" s="126">
        <v>837</v>
      </c>
      <c r="B840" s="126" t="s">
        <v>1329</v>
      </c>
      <c r="C840" s="56" t="s">
        <v>452</v>
      </c>
      <c r="D840" s="42" t="s">
        <v>237</v>
      </c>
      <c r="E840" s="126">
        <v>6</v>
      </c>
      <c r="F840" s="68">
        <v>42480</v>
      </c>
      <c r="G840" s="126" t="s">
        <v>453</v>
      </c>
      <c r="H840" s="68">
        <v>42461</v>
      </c>
      <c r="I840" s="126"/>
      <c r="J840" s="137" t="str">
        <f t="shared" si="84"/>
        <v>河北石家庄-南通-温州</v>
      </c>
      <c r="K840" s="124" t="str">
        <f t="shared" si="85"/>
        <v>河北温州-南通-石家庄</v>
      </c>
      <c r="L840" s="167" t="str">
        <f t="shared" si="86"/>
        <v>石家庄</v>
      </c>
      <c r="M840" s="167" t="str">
        <f t="shared" si="87"/>
        <v>南通</v>
      </c>
      <c r="N840" s="167" t="str">
        <f t="shared" si="88"/>
        <v>温州</v>
      </c>
      <c r="O840" s="167" t="str">
        <f t="shared" si="89"/>
        <v/>
      </c>
      <c r="P840" s="167" t="str">
        <f>IF(ISERROR(OR(IFERROR(VLOOKUP(B840,受限情况!$G$3:$G$30,1,FALSE),0),IFERROR(VLOOKUP(L840,受限情况!$A$3:$A$28,1,FALSE),0),IFERROR(VLOOKUP(M840,受限情况!$A$3:$A$28,1,FALSE),0),IFERROR(VLOOKUP(N840,受限情况!$A$3:$A$28,1,FALSE),0),IFERROR(VLOOKUP(O840,受限情况!$A$3:$A$28,1,FALSE),0))),"受限","不限")</f>
        <v>不限</v>
      </c>
      <c r="Q840" s="122" t="str">
        <f>IFERROR(IF(AND(H840&gt;=VLOOKUP(B840,受限情况!$G$3:$I$28,2,FALSE),H840&lt;=VLOOKUP(B840,受限情况!$G$3:$I$28,3,FALSE))=TRUE,"错误","正确"),"正确")</f>
        <v>正确</v>
      </c>
      <c r="R840" s="124" t="str">
        <f>IF(OR(IFERROR(AND(H840&gt;=VLOOKUP(L840,受限情况!$A$3:$C$28,2,FALSE),H840&lt;=VLOOKUP(L840,受限情况!$A$3:$C$28,3,FALSE)),0),IFERROR(AND(H840&gt;=VLOOKUP(M840,受限情况!$A$3:$C$28,2,FALSE),H840&lt;=VLOOKUP(M840,受限情况!$A$3:$C$28,3,FALSE)),0),IFERROR(AND(H840&gt;=VLOOKUP(N840,受限情况!$A$3:$C$28,2,FALSE),H840&lt;=VLOOKUP(N840,受限情况!$A$3:$C$28,3,FALSE)),0),IFERROR(AND(H840&gt;=VLOOKUP(O840,受限情况!$A$3:$C$28,2,FALSE),H840&lt;=VLOOKUP(O840,受限情况!$A$3:$C$28,3,FALSE)),0))=TRUE,"错误","正确")</f>
        <v>正确</v>
      </c>
      <c r="S840" s="123" t="str">
        <f>IF((IF(ISERROR(VLOOKUP(J840,注销!I:I,1,FALSE)),0,1)+IF(ISERROR(VLOOKUP(J840,注销!J:J,1,FALSE)),0,1))&gt;0,"注销","没有")</f>
        <v>没有</v>
      </c>
      <c r="T840" s="123" t="str">
        <f>IF((IF(ISERROR(VLOOKUP(J840,注销!I:I,1,FALSE)),0,1)+IF(ISERROR(VLOOKUP(J840,注销!J:J,1,FALSE)),0,1))&gt;0,"注销","没有")</f>
        <v>没有</v>
      </c>
      <c r="U840" s="10" t="str">
        <f>IF(IF(ISERROR(VLOOKUP(J840,J$1:J839,1,FALSE)),0,1)+IF(ISERROR(VLOOKUP(J840,K$1:K839,1,FALSE)),0,1),"已有","没有")</f>
        <v>没有</v>
      </c>
      <c r="W840" s="9"/>
      <c r="X840" s="9"/>
      <c r="Y840" s="9"/>
    </row>
    <row r="841" spans="1:25" s="7" customFormat="1">
      <c r="A841" s="126">
        <v>838</v>
      </c>
      <c r="B841" s="23" t="s">
        <v>1309</v>
      </c>
      <c r="C841" s="56" t="s">
        <v>449</v>
      </c>
      <c r="D841" s="42" t="s">
        <v>325</v>
      </c>
      <c r="E841" s="126">
        <v>14</v>
      </c>
      <c r="F841" s="68">
        <v>42485</v>
      </c>
      <c r="G841" s="126" t="s">
        <v>450</v>
      </c>
      <c r="H841" s="68">
        <v>42481</v>
      </c>
      <c r="I841" s="126"/>
      <c r="J841" s="137" t="str">
        <f t="shared" si="84"/>
        <v>华夏天津-乌兰察布</v>
      </c>
      <c r="K841" s="124" t="str">
        <f t="shared" si="85"/>
        <v>华夏乌兰察布-天津</v>
      </c>
      <c r="L841" s="167" t="str">
        <f t="shared" si="86"/>
        <v>天津</v>
      </c>
      <c r="M841" s="167" t="str">
        <f t="shared" si="87"/>
        <v>乌兰察布</v>
      </c>
      <c r="N841" s="167" t="str">
        <f t="shared" si="88"/>
        <v/>
      </c>
      <c r="O841" s="167" t="str">
        <f t="shared" si="89"/>
        <v/>
      </c>
      <c r="P841" s="167" t="str">
        <f>IF(ISERROR(OR(IFERROR(VLOOKUP(B841,受限情况!$G$3:$G$30,1,FALSE),0),IFERROR(VLOOKUP(L841,受限情况!$A$3:$A$28,1,FALSE),0),IFERROR(VLOOKUP(M841,受限情况!$A$3:$A$28,1,FALSE),0),IFERROR(VLOOKUP(N841,受限情况!$A$3:$A$28,1,FALSE),0),IFERROR(VLOOKUP(O841,受限情况!$A$3:$A$28,1,FALSE),0))),"受限","不限")</f>
        <v>受限</v>
      </c>
      <c r="Q841" s="122" t="str">
        <f>IFERROR(IF(AND(H841&gt;=VLOOKUP(B841,受限情况!$G$3:$I$28,2,FALSE),H841&lt;=VLOOKUP(B841,受限情况!$G$3:$I$28,3,FALSE))=TRUE,"错误","正确"),"正确")</f>
        <v>正确</v>
      </c>
      <c r="R841" s="124" t="str">
        <f>IF(OR(IFERROR(AND(H841&gt;=VLOOKUP(L841,受限情况!$A$3:$C$28,2,FALSE),H841&lt;=VLOOKUP(L841,受限情况!$A$3:$C$28,3,FALSE)),0),IFERROR(AND(H841&gt;=VLOOKUP(M841,受限情况!$A$3:$C$28,2,FALSE),H841&lt;=VLOOKUP(M841,受限情况!$A$3:$C$28,3,FALSE)),0),IFERROR(AND(H841&gt;=VLOOKUP(N841,受限情况!$A$3:$C$28,2,FALSE),H841&lt;=VLOOKUP(N841,受限情况!$A$3:$C$28,3,FALSE)),0),IFERROR(AND(H841&gt;=VLOOKUP(O841,受限情况!$A$3:$C$28,2,FALSE),H841&lt;=VLOOKUP(O841,受限情况!$A$3:$C$28,3,FALSE)),0))=TRUE,"错误","正确")</f>
        <v>正确</v>
      </c>
      <c r="S841" s="123" t="str">
        <f>IF((IF(ISERROR(VLOOKUP(J841,注销!I:I,1,FALSE)),0,1)+IF(ISERROR(VLOOKUP(J841,注销!J:J,1,FALSE)),0,1))&gt;0,"注销","没有")</f>
        <v>注销</v>
      </c>
      <c r="T841" s="123" t="str">
        <f>IF((IF(ISERROR(VLOOKUP(J841,注销!I:I,1,FALSE)),0,1)+IF(ISERROR(VLOOKUP(J841,注销!J:J,1,FALSE)),0,1))&gt;0,"注销","没有")</f>
        <v>注销</v>
      </c>
      <c r="U841" s="10" t="str">
        <f>IF(IF(ISERROR(VLOOKUP(J841,J$1:J840,1,FALSE)),0,1)+IF(ISERROR(VLOOKUP(J841,K$1:K840,1,FALSE)),0,1),"已有","没有")</f>
        <v>没有</v>
      </c>
      <c r="W841" s="9"/>
      <c r="X841" s="9"/>
      <c r="Y841" s="9"/>
    </row>
    <row r="842" spans="1:25" s="7" customFormat="1">
      <c r="A842" s="126">
        <v>839</v>
      </c>
      <c r="B842" s="126" t="s">
        <v>481</v>
      </c>
      <c r="C842" s="56" t="s">
        <v>361</v>
      </c>
      <c r="D842" s="42" t="s">
        <v>196</v>
      </c>
      <c r="E842" s="126">
        <v>14</v>
      </c>
      <c r="F842" s="68">
        <v>42491</v>
      </c>
      <c r="G842" s="126" t="s">
        <v>451</v>
      </c>
      <c r="H842" s="68">
        <v>42485</v>
      </c>
      <c r="I842" s="126"/>
      <c r="J842" s="137" t="str">
        <f t="shared" si="84"/>
        <v>国航天津-威海</v>
      </c>
      <c r="K842" s="124" t="str">
        <f t="shared" si="85"/>
        <v>国航威海-天津</v>
      </c>
      <c r="L842" s="167" t="str">
        <f t="shared" si="86"/>
        <v>天津</v>
      </c>
      <c r="M842" s="167" t="str">
        <f t="shared" si="87"/>
        <v>威海</v>
      </c>
      <c r="N842" s="167" t="str">
        <f t="shared" si="88"/>
        <v/>
      </c>
      <c r="O842" s="167" t="str">
        <f t="shared" si="89"/>
        <v/>
      </c>
      <c r="P842" s="167" t="str">
        <f>IF(ISERROR(OR(IFERROR(VLOOKUP(B842,受限情况!$G$3:$G$30,1,FALSE),0),IFERROR(VLOOKUP(L842,受限情况!$A$3:$A$28,1,FALSE),0),IFERROR(VLOOKUP(M842,受限情况!$A$3:$A$28,1,FALSE),0),IFERROR(VLOOKUP(N842,受限情况!$A$3:$A$28,1,FALSE),0),IFERROR(VLOOKUP(O842,受限情况!$A$3:$A$28,1,FALSE),0))),"受限","不限")</f>
        <v>不限</v>
      </c>
      <c r="Q842" s="122" t="str">
        <f>IFERROR(IF(AND(H842&gt;=VLOOKUP(B842,受限情况!$G$3:$I$28,2,FALSE),H842&lt;=VLOOKUP(B842,受限情况!$G$3:$I$28,3,FALSE))=TRUE,"错误","正确"),"正确")</f>
        <v>正确</v>
      </c>
      <c r="R842" s="124" t="str">
        <f>IF(OR(IFERROR(AND(H842&gt;=VLOOKUP(L842,受限情况!$A$3:$C$28,2,FALSE),H842&lt;=VLOOKUP(L842,受限情况!$A$3:$C$28,3,FALSE)),0),IFERROR(AND(H842&gt;=VLOOKUP(M842,受限情况!$A$3:$C$28,2,FALSE),H842&lt;=VLOOKUP(M842,受限情况!$A$3:$C$28,3,FALSE)),0),IFERROR(AND(H842&gt;=VLOOKUP(N842,受限情况!$A$3:$C$28,2,FALSE),H842&lt;=VLOOKUP(N842,受限情况!$A$3:$C$28,3,FALSE)),0),IFERROR(AND(H842&gt;=VLOOKUP(O842,受限情况!$A$3:$C$28,2,FALSE),H842&lt;=VLOOKUP(O842,受限情况!$A$3:$C$28,3,FALSE)),0))=TRUE,"错误","正确")</f>
        <v>正确</v>
      </c>
      <c r="S842" s="123" t="str">
        <f>IF((IF(ISERROR(VLOOKUP(J842,注销!I:I,1,FALSE)),0,1)+IF(ISERROR(VLOOKUP(J842,注销!J:J,1,FALSE)),0,1))&gt;0,"注销","没有")</f>
        <v>没有</v>
      </c>
      <c r="T842" s="123" t="str">
        <f>IF((IF(ISERROR(VLOOKUP(J842,注销!I:I,1,FALSE)),0,1)+IF(ISERROR(VLOOKUP(J842,注销!J:J,1,FALSE)),0,1))&gt;0,"注销","没有")</f>
        <v>没有</v>
      </c>
      <c r="U842" s="10" t="str">
        <f>IF(IF(ISERROR(VLOOKUP(J842,J$1:J841,1,FALSE)),0,1)+IF(ISERROR(VLOOKUP(J842,K$1:K841,1,FALSE)),0,1),"已有","没有")</f>
        <v>没有</v>
      </c>
      <c r="W842" s="9"/>
      <c r="X842" s="9"/>
      <c r="Y842" s="9"/>
    </row>
    <row r="843" spans="1:25" s="7" customFormat="1">
      <c r="A843" s="126">
        <v>840</v>
      </c>
      <c r="B843" s="23" t="s">
        <v>1309</v>
      </c>
      <c r="C843" s="56" t="s">
        <v>389</v>
      </c>
      <c r="D843" s="42" t="s">
        <v>325</v>
      </c>
      <c r="E843" s="126">
        <v>14</v>
      </c>
      <c r="F843" s="68">
        <v>42506</v>
      </c>
      <c r="G843" s="126" t="s">
        <v>445</v>
      </c>
      <c r="H843" s="68">
        <v>42500</v>
      </c>
      <c r="I843" s="126"/>
      <c r="J843" s="137" t="str">
        <f t="shared" si="84"/>
        <v>华夏天津-乌兰察布-鄂尔多斯-西安</v>
      </c>
      <c r="K843" s="124" t="str">
        <f t="shared" si="85"/>
        <v>华夏西安-鄂尔多斯-乌兰察布-天津</v>
      </c>
      <c r="L843" s="167" t="str">
        <f t="shared" si="86"/>
        <v>天津</v>
      </c>
      <c r="M843" s="167" t="str">
        <f t="shared" si="87"/>
        <v>乌兰察布</v>
      </c>
      <c r="N843" s="167" t="str">
        <f t="shared" si="88"/>
        <v>鄂尔多斯</v>
      </c>
      <c r="O843" s="167" t="str">
        <f t="shared" si="89"/>
        <v>西安</v>
      </c>
      <c r="P843" s="167" t="str">
        <f>IF(ISERROR(OR(IFERROR(VLOOKUP(B843,受限情况!$G$3:$G$30,1,FALSE),0),IFERROR(VLOOKUP(L843,受限情况!$A$3:$A$28,1,FALSE),0),IFERROR(VLOOKUP(M843,受限情况!$A$3:$A$28,1,FALSE),0),IFERROR(VLOOKUP(N843,受限情况!$A$3:$A$28,1,FALSE),0),IFERROR(VLOOKUP(O843,受限情况!$A$3:$A$28,1,FALSE),0))),"受限","不限")</f>
        <v>受限</v>
      </c>
      <c r="Q843" s="122" t="str">
        <f>IFERROR(IF(AND(H843&gt;=VLOOKUP(B843,受限情况!$G$3:$I$28,2,FALSE),H843&lt;=VLOOKUP(B843,受限情况!$G$3:$I$28,3,FALSE))=TRUE,"错误","正确"),"正确")</f>
        <v>正确</v>
      </c>
      <c r="R843" s="124" t="str">
        <f>IF(OR(IFERROR(AND(H843&gt;=VLOOKUP(L843,受限情况!$A$3:$C$28,2,FALSE),H843&lt;=VLOOKUP(L843,受限情况!$A$3:$C$28,3,FALSE)),0),IFERROR(AND(H843&gt;=VLOOKUP(M843,受限情况!$A$3:$C$28,2,FALSE),H843&lt;=VLOOKUP(M843,受限情况!$A$3:$C$28,3,FALSE)),0),IFERROR(AND(H843&gt;=VLOOKUP(N843,受限情况!$A$3:$C$28,2,FALSE),H843&lt;=VLOOKUP(N843,受限情况!$A$3:$C$28,3,FALSE)),0),IFERROR(AND(H843&gt;=VLOOKUP(O843,受限情况!$A$3:$C$28,2,FALSE),H843&lt;=VLOOKUP(O843,受限情况!$A$3:$C$28,3,FALSE)),0))=TRUE,"错误","正确")</f>
        <v>正确</v>
      </c>
      <c r="S843" s="123" t="str">
        <f>IF((IF(ISERROR(VLOOKUP(J843,注销!I:I,1,FALSE)),0,1)+IF(ISERROR(VLOOKUP(J843,注销!J:J,1,FALSE)),0,1))&gt;0,"注销","没有")</f>
        <v>注销</v>
      </c>
      <c r="T843" s="123" t="str">
        <f>IF((IF(ISERROR(VLOOKUP(J843,注销!I:I,1,FALSE)),0,1)+IF(ISERROR(VLOOKUP(J843,注销!J:J,1,FALSE)),0,1))&gt;0,"注销","没有")</f>
        <v>注销</v>
      </c>
      <c r="U843" s="10" t="str">
        <f>IF(IF(ISERROR(VLOOKUP(J843,J$1:J842,1,FALSE)),0,1)+IF(ISERROR(VLOOKUP(J843,K$1:K842,1,FALSE)),0,1),"已有","没有")</f>
        <v>没有</v>
      </c>
      <c r="W843" s="9"/>
      <c r="X843" s="9"/>
      <c r="Y843" s="9"/>
    </row>
    <row r="844" spans="1:25" s="7" customFormat="1">
      <c r="A844" s="126">
        <v>841</v>
      </c>
      <c r="B844" s="126" t="s">
        <v>1309</v>
      </c>
      <c r="C844" s="56" t="s">
        <v>444</v>
      </c>
      <c r="D844" s="42" t="s">
        <v>325</v>
      </c>
      <c r="E844" s="126">
        <v>14</v>
      </c>
      <c r="F844" s="68">
        <v>42506</v>
      </c>
      <c r="G844" s="126" t="s">
        <v>1187</v>
      </c>
      <c r="H844" s="68">
        <v>42500</v>
      </c>
      <c r="I844" s="126"/>
      <c r="J844" s="137" t="str">
        <f t="shared" si="84"/>
        <v>华夏天津-固原-银川</v>
      </c>
      <c r="K844" s="124" t="str">
        <f t="shared" si="85"/>
        <v>华夏银川-固原-天津</v>
      </c>
      <c r="L844" s="167" t="str">
        <f t="shared" si="86"/>
        <v>天津</v>
      </c>
      <c r="M844" s="167" t="str">
        <f t="shared" si="87"/>
        <v>固原</v>
      </c>
      <c r="N844" s="167" t="str">
        <f t="shared" si="88"/>
        <v>银川</v>
      </c>
      <c r="O844" s="167" t="str">
        <f t="shared" si="89"/>
        <v/>
      </c>
      <c r="P844" s="167" t="str">
        <f>IF(ISERROR(OR(IFERROR(VLOOKUP(B844,受限情况!$G$3:$G$30,1,FALSE),0),IFERROR(VLOOKUP(L844,受限情况!$A$3:$A$28,1,FALSE),0),IFERROR(VLOOKUP(M844,受限情况!$A$3:$A$28,1,FALSE),0),IFERROR(VLOOKUP(N844,受限情况!$A$3:$A$28,1,FALSE),0),IFERROR(VLOOKUP(O844,受限情况!$A$3:$A$28,1,FALSE),0))),"受限","不限")</f>
        <v>不限</v>
      </c>
      <c r="Q844" s="122" t="str">
        <f>IFERROR(IF(AND(H844&gt;=VLOOKUP(B844,受限情况!$G$3:$I$28,2,FALSE),H844&lt;=VLOOKUP(B844,受限情况!$G$3:$I$28,3,FALSE))=TRUE,"错误","正确"),"正确")</f>
        <v>正确</v>
      </c>
      <c r="R844" s="124" t="str">
        <f>IF(OR(IFERROR(AND(H844&gt;=VLOOKUP(L844,受限情况!$A$3:$C$28,2,FALSE),H844&lt;=VLOOKUP(L844,受限情况!$A$3:$C$28,3,FALSE)),0),IFERROR(AND(H844&gt;=VLOOKUP(M844,受限情况!$A$3:$C$28,2,FALSE),H844&lt;=VLOOKUP(M844,受限情况!$A$3:$C$28,3,FALSE)),0),IFERROR(AND(H844&gt;=VLOOKUP(N844,受限情况!$A$3:$C$28,2,FALSE),H844&lt;=VLOOKUP(N844,受限情况!$A$3:$C$28,3,FALSE)),0),IFERROR(AND(H844&gt;=VLOOKUP(O844,受限情况!$A$3:$C$28,2,FALSE),H844&lt;=VLOOKUP(O844,受限情况!$A$3:$C$28,3,FALSE)),0))=TRUE,"错误","正确")</f>
        <v>正确</v>
      </c>
      <c r="S844" s="123" t="str">
        <f>IF((IF(ISERROR(VLOOKUP(J844,注销!I:I,1,FALSE)),0,1)+IF(ISERROR(VLOOKUP(J844,注销!J:J,1,FALSE)),0,1))&gt;0,"注销","没有")</f>
        <v>没有</v>
      </c>
      <c r="T844" s="123" t="str">
        <f>IF((IF(ISERROR(VLOOKUP(J844,注销!I:I,1,FALSE)),0,1)+IF(ISERROR(VLOOKUP(J844,注销!J:J,1,FALSE)),0,1))&gt;0,"注销","没有")</f>
        <v>没有</v>
      </c>
      <c r="U844" s="10" t="str">
        <f>IF(IF(ISERROR(VLOOKUP(J844,J$1:J843,1,FALSE)),0,1)+IF(ISERROR(VLOOKUP(J844,K$1:K843,1,FALSE)),0,1),"已有","没有")</f>
        <v>没有</v>
      </c>
      <c r="W844" s="9"/>
      <c r="X844" s="9"/>
      <c r="Y844" s="9"/>
    </row>
    <row r="845" spans="1:25" s="7" customFormat="1">
      <c r="A845" s="126">
        <v>842</v>
      </c>
      <c r="B845" s="126" t="s">
        <v>481</v>
      </c>
      <c r="C845" s="56" t="s">
        <v>248</v>
      </c>
      <c r="D845" s="42" t="s">
        <v>320</v>
      </c>
      <c r="E845" s="126">
        <v>14</v>
      </c>
      <c r="F845" s="68">
        <v>42536</v>
      </c>
      <c r="G845" s="126" t="s">
        <v>392</v>
      </c>
      <c r="H845" s="68">
        <v>42529</v>
      </c>
      <c r="I845" s="126"/>
      <c r="J845" s="137" t="str">
        <f t="shared" si="84"/>
        <v>国航呼和浩特-锡林浩特</v>
      </c>
      <c r="K845" s="124" t="str">
        <f t="shared" si="85"/>
        <v>国航锡林浩特-呼和浩特</v>
      </c>
      <c r="L845" s="167" t="str">
        <f t="shared" si="86"/>
        <v>呼和浩特</v>
      </c>
      <c r="M845" s="167" t="str">
        <f t="shared" si="87"/>
        <v>锡林浩特</v>
      </c>
      <c r="N845" s="167" t="str">
        <f t="shared" si="88"/>
        <v/>
      </c>
      <c r="O845" s="167" t="str">
        <f t="shared" si="89"/>
        <v/>
      </c>
      <c r="P845" s="167" t="str">
        <f>IF(ISERROR(OR(IFERROR(VLOOKUP(B845,受限情况!$G$3:$G$30,1,FALSE),0),IFERROR(VLOOKUP(L845,受限情况!$A$3:$A$28,1,FALSE),0),IFERROR(VLOOKUP(M845,受限情况!$A$3:$A$28,1,FALSE),0),IFERROR(VLOOKUP(N845,受限情况!$A$3:$A$28,1,FALSE),0),IFERROR(VLOOKUP(O845,受限情况!$A$3:$A$28,1,FALSE),0))),"受限","不限")</f>
        <v>不限</v>
      </c>
      <c r="Q845" s="122" t="str">
        <f>IFERROR(IF(AND(H845&gt;=VLOOKUP(B845,受限情况!$G$3:$I$28,2,FALSE),H845&lt;=VLOOKUP(B845,受限情况!$G$3:$I$28,3,FALSE))=TRUE,"错误","正确"),"正确")</f>
        <v>正确</v>
      </c>
      <c r="R845" s="124" t="str">
        <f>IF(OR(IFERROR(AND(H845&gt;=VLOOKUP(L845,受限情况!$A$3:$C$28,2,FALSE),H845&lt;=VLOOKUP(L845,受限情况!$A$3:$C$28,3,FALSE)),0),IFERROR(AND(H845&gt;=VLOOKUP(M845,受限情况!$A$3:$C$28,2,FALSE),H845&lt;=VLOOKUP(M845,受限情况!$A$3:$C$28,3,FALSE)),0),IFERROR(AND(H845&gt;=VLOOKUP(N845,受限情况!$A$3:$C$28,2,FALSE),H845&lt;=VLOOKUP(N845,受限情况!$A$3:$C$28,3,FALSE)),0),IFERROR(AND(H845&gt;=VLOOKUP(O845,受限情况!$A$3:$C$28,2,FALSE),H845&lt;=VLOOKUP(O845,受限情况!$A$3:$C$28,3,FALSE)),0))=TRUE,"错误","正确")</f>
        <v>正确</v>
      </c>
      <c r="S845" s="123" t="str">
        <f>IF((IF(ISERROR(VLOOKUP(J845,注销!I:I,1,FALSE)),0,1)+IF(ISERROR(VLOOKUP(J845,注销!J:J,1,FALSE)),0,1))&gt;0,"注销","没有")</f>
        <v>没有</v>
      </c>
      <c r="T845" s="123" t="str">
        <f>IF((IF(ISERROR(VLOOKUP(J845,注销!I:I,1,FALSE)),0,1)+IF(ISERROR(VLOOKUP(J845,注销!J:J,1,FALSE)),0,1))&gt;0,"注销","没有")</f>
        <v>没有</v>
      </c>
      <c r="U845" s="10" t="str">
        <f>IF(IF(ISERROR(VLOOKUP(J845,J$1:J844,1,FALSE)),0,1)+IF(ISERROR(VLOOKUP(J845,K$1:K844,1,FALSE)),0,1),"已有","没有")</f>
        <v>已有</v>
      </c>
      <c r="W845" s="9"/>
      <c r="X845" s="9"/>
      <c r="Y845" s="9"/>
    </row>
    <row r="846" spans="1:25" s="7" customFormat="1">
      <c r="A846" s="126">
        <v>843</v>
      </c>
      <c r="B846" s="126" t="s">
        <v>481</v>
      </c>
      <c r="C846" s="56" t="s">
        <v>390</v>
      </c>
      <c r="D846" s="42" t="s">
        <v>320</v>
      </c>
      <c r="E846" s="126">
        <v>6</v>
      </c>
      <c r="F846" s="68">
        <v>42536</v>
      </c>
      <c r="G846" s="126" t="s">
        <v>1188</v>
      </c>
      <c r="H846" s="68">
        <v>42529</v>
      </c>
      <c r="I846" s="126"/>
      <c r="J846" s="137" t="str">
        <f t="shared" si="84"/>
        <v>国航呼和浩特-赤峰</v>
      </c>
      <c r="K846" s="124" t="str">
        <f t="shared" si="85"/>
        <v>国航赤峰-呼和浩特</v>
      </c>
      <c r="L846" s="167" t="str">
        <f t="shared" si="86"/>
        <v>呼和浩特</v>
      </c>
      <c r="M846" s="167" t="str">
        <f t="shared" si="87"/>
        <v>赤峰</v>
      </c>
      <c r="N846" s="167" t="str">
        <f t="shared" si="88"/>
        <v/>
      </c>
      <c r="O846" s="167" t="str">
        <f t="shared" si="89"/>
        <v/>
      </c>
      <c r="P846" s="167" t="str">
        <f>IF(ISERROR(OR(IFERROR(VLOOKUP(B846,受限情况!$G$3:$G$30,1,FALSE),0),IFERROR(VLOOKUP(L846,受限情况!$A$3:$A$28,1,FALSE),0),IFERROR(VLOOKUP(M846,受限情况!$A$3:$A$28,1,FALSE),0),IFERROR(VLOOKUP(N846,受限情况!$A$3:$A$28,1,FALSE),0),IFERROR(VLOOKUP(O846,受限情况!$A$3:$A$28,1,FALSE),0))),"受限","不限")</f>
        <v>不限</v>
      </c>
      <c r="Q846" s="122" t="str">
        <f>IFERROR(IF(AND(H846&gt;=VLOOKUP(B846,受限情况!$G$3:$I$28,2,FALSE),H846&lt;=VLOOKUP(B846,受限情况!$G$3:$I$28,3,FALSE))=TRUE,"错误","正确"),"正确")</f>
        <v>正确</v>
      </c>
      <c r="R846" s="124" t="str">
        <f>IF(OR(IFERROR(AND(H846&gt;=VLOOKUP(L846,受限情况!$A$3:$C$28,2,FALSE),H846&lt;=VLOOKUP(L846,受限情况!$A$3:$C$28,3,FALSE)),0),IFERROR(AND(H846&gt;=VLOOKUP(M846,受限情况!$A$3:$C$28,2,FALSE),H846&lt;=VLOOKUP(M846,受限情况!$A$3:$C$28,3,FALSE)),0),IFERROR(AND(H846&gt;=VLOOKUP(N846,受限情况!$A$3:$C$28,2,FALSE),H846&lt;=VLOOKUP(N846,受限情况!$A$3:$C$28,3,FALSE)),0),IFERROR(AND(H846&gt;=VLOOKUP(O846,受限情况!$A$3:$C$28,2,FALSE),H846&lt;=VLOOKUP(O846,受限情况!$A$3:$C$28,3,FALSE)),0))=TRUE,"错误","正确")</f>
        <v>正确</v>
      </c>
      <c r="S846" s="123" t="str">
        <f>IF((IF(ISERROR(VLOOKUP(J846,注销!I:I,1,FALSE)),0,1)+IF(ISERROR(VLOOKUP(J846,注销!J:J,1,FALSE)),0,1))&gt;0,"注销","没有")</f>
        <v>没有</v>
      </c>
      <c r="T846" s="123" t="str">
        <f>IF((IF(ISERROR(VLOOKUP(J846,注销!I:I,1,FALSE)),0,1)+IF(ISERROR(VLOOKUP(J846,注销!J:J,1,FALSE)),0,1))&gt;0,"注销","没有")</f>
        <v>没有</v>
      </c>
      <c r="U846" s="10" t="str">
        <f>IF(IF(ISERROR(VLOOKUP(J846,J$1:J845,1,FALSE)),0,1)+IF(ISERROR(VLOOKUP(J846,K$1:K845,1,FALSE)),0,1),"已有","没有")</f>
        <v>已有</v>
      </c>
      <c r="W846" s="9"/>
      <c r="X846" s="9"/>
      <c r="Y846" s="9"/>
    </row>
    <row r="847" spans="1:25" s="7" customFormat="1">
      <c r="A847" s="126">
        <v>844</v>
      </c>
      <c r="B847" s="126" t="s">
        <v>481</v>
      </c>
      <c r="C847" s="56" t="s">
        <v>391</v>
      </c>
      <c r="D847" s="42" t="s">
        <v>320</v>
      </c>
      <c r="E847" s="126">
        <v>14</v>
      </c>
      <c r="F847" s="68">
        <v>42536</v>
      </c>
      <c r="G847" s="126" t="s">
        <v>1188</v>
      </c>
      <c r="H847" s="68">
        <v>42529</v>
      </c>
      <c r="I847" s="126"/>
      <c r="J847" s="137" t="str">
        <f t="shared" si="84"/>
        <v>国航呼和浩特-合肥</v>
      </c>
      <c r="K847" s="124" t="str">
        <f t="shared" si="85"/>
        <v>国航合肥-呼和浩特</v>
      </c>
      <c r="L847" s="167" t="str">
        <f t="shared" si="86"/>
        <v>呼和浩特</v>
      </c>
      <c r="M847" s="167" t="str">
        <f t="shared" si="87"/>
        <v>合肥</v>
      </c>
      <c r="N847" s="167" t="str">
        <f t="shared" si="88"/>
        <v/>
      </c>
      <c r="O847" s="167" t="str">
        <f t="shared" si="89"/>
        <v/>
      </c>
      <c r="P847" s="167" t="str">
        <f>IF(ISERROR(OR(IFERROR(VLOOKUP(B847,受限情况!$G$3:$G$30,1,FALSE),0),IFERROR(VLOOKUP(L847,受限情况!$A$3:$A$28,1,FALSE),0),IFERROR(VLOOKUP(M847,受限情况!$A$3:$A$28,1,FALSE),0),IFERROR(VLOOKUP(N847,受限情况!$A$3:$A$28,1,FALSE),0),IFERROR(VLOOKUP(O847,受限情况!$A$3:$A$28,1,FALSE),0))),"受限","不限")</f>
        <v>不限</v>
      </c>
      <c r="Q847" s="122" t="str">
        <f>IFERROR(IF(AND(H847&gt;=VLOOKUP(B847,受限情况!$G$3:$I$28,2,FALSE),H847&lt;=VLOOKUP(B847,受限情况!$G$3:$I$28,3,FALSE))=TRUE,"错误","正确"),"正确")</f>
        <v>正确</v>
      </c>
      <c r="R847" s="124" t="str">
        <f>IF(OR(IFERROR(AND(H847&gt;=VLOOKUP(L847,受限情况!$A$3:$C$28,2,FALSE),H847&lt;=VLOOKUP(L847,受限情况!$A$3:$C$28,3,FALSE)),0),IFERROR(AND(H847&gt;=VLOOKUP(M847,受限情况!$A$3:$C$28,2,FALSE),H847&lt;=VLOOKUP(M847,受限情况!$A$3:$C$28,3,FALSE)),0),IFERROR(AND(H847&gt;=VLOOKUP(N847,受限情况!$A$3:$C$28,2,FALSE),H847&lt;=VLOOKUP(N847,受限情况!$A$3:$C$28,3,FALSE)),0),IFERROR(AND(H847&gt;=VLOOKUP(O847,受限情况!$A$3:$C$28,2,FALSE),H847&lt;=VLOOKUP(O847,受限情况!$A$3:$C$28,3,FALSE)),0))=TRUE,"错误","正确")</f>
        <v>正确</v>
      </c>
      <c r="S847" s="123" t="str">
        <f>IF((IF(ISERROR(VLOOKUP(J847,注销!I:I,1,FALSE)),0,1)+IF(ISERROR(VLOOKUP(J847,注销!J:J,1,FALSE)),0,1))&gt;0,"注销","没有")</f>
        <v>没有</v>
      </c>
      <c r="T847" s="123" t="str">
        <f>IF((IF(ISERROR(VLOOKUP(J847,注销!I:I,1,FALSE)),0,1)+IF(ISERROR(VLOOKUP(J847,注销!J:J,1,FALSE)),0,1))&gt;0,"注销","没有")</f>
        <v>没有</v>
      </c>
      <c r="U847" s="10" t="str">
        <f>IF(IF(ISERROR(VLOOKUP(J847,J$1:J846,1,FALSE)),0,1)+IF(ISERROR(VLOOKUP(J847,K$1:K846,1,FALSE)),0,1),"已有","没有")</f>
        <v>没有</v>
      </c>
      <c r="W847" s="9"/>
      <c r="X847" s="9"/>
      <c r="Y847" s="9"/>
    </row>
    <row r="848" spans="1:25" s="7" customFormat="1">
      <c r="A848" s="126">
        <v>845</v>
      </c>
      <c r="B848" s="126" t="s">
        <v>481</v>
      </c>
      <c r="C848" s="56" t="s">
        <v>1390</v>
      </c>
      <c r="D848" s="42" t="s">
        <v>196</v>
      </c>
      <c r="E848" s="126">
        <v>14</v>
      </c>
      <c r="F848" s="68">
        <v>42541</v>
      </c>
      <c r="G848" s="126" t="s">
        <v>1188</v>
      </c>
      <c r="H848" s="68">
        <v>42529</v>
      </c>
      <c r="I848" s="126"/>
      <c r="J848" s="137" t="str">
        <f t="shared" si="84"/>
        <v>国航北京首都-乌兰察布</v>
      </c>
      <c r="K848" s="124" t="str">
        <f t="shared" si="85"/>
        <v>国航乌兰察布-北京首都</v>
      </c>
      <c r="L848" s="167" t="str">
        <f t="shared" si="86"/>
        <v>北京首都</v>
      </c>
      <c r="M848" s="167" t="str">
        <f t="shared" si="87"/>
        <v>乌兰察布</v>
      </c>
      <c r="N848" s="167" t="str">
        <f t="shared" si="88"/>
        <v/>
      </c>
      <c r="O848" s="167" t="str">
        <f t="shared" si="89"/>
        <v/>
      </c>
      <c r="P848" s="167" t="str">
        <f>IF(ISERROR(OR(IFERROR(VLOOKUP(B848,受限情况!$G$3:$G$30,1,FALSE),0),IFERROR(VLOOKUP(L848,受限情况!$A$3:$A$28,1,FALSE),0),IFERROR(VLOOKUP(M848,受限情况!$A$3:$A$28,1,FALSE),0),IFERROR(VLOOKUP(N848,受限情况!$A$3:$A$28,1,FALSE),0),IFERROR(VLOOKUP(O848,受限情况!$A$3:$A$28,1,FALSE),0))),"受限","不限")</f>
        <v>受限</v>
      </c>
      <c r="Q848" s="122" t="str">
        <f>IFERROR(IF(AND(H848&gt;=VLOOKUP(B848,受限情况!$G$3:$I$28,2,FALSE),H848&lt;=VLOOKUP(B848,受限情况!$G$3:$I$28,3,FALSE))=TRUE,"错误","正确"),"正确")</f>
        <v>正确</v>
      </c>
      <c r="R848" s="124" t="str">
        <f>IF(OR(IFERROR(AND(H848&gt;=VLOOKUP(L848,受限情况!$A$3:$C$28,2,FALSE),H848&lt;=VLOOKUP(L848,受限情况!$A$3:$C$28,3,FALSE)),0),IFERROR(AND(H848&gt;=VLOOKUP(M848,受限情况!$A$3:$C$28,2,FALSE),H848&lt;=VLOOKUP(M848,受限情况!$A$3:$C$28,3,FALSE)),0),IFERROR(AND(H848&gt;=VLOOKUP(N848,受限情况!$A$3:$C$28,2,FALSE),H848&lt;=VLOOKUP(N848,受限情况!$A$3:$C$28,3,FALSE)),0),IFERROR(AND(H848&gt;=VLOOKUP(O848,受限情况!$A$3:$C$28,2,FALSE),H848&lt;=VLOOKUP(O848,受限情况!$A$3:$C$28,3,FALSE)),0))=TRUE,"错误","正确")</f>
        <v>正确</v>
      </c>
      <c r="S848" s="123" t="str">
        <f>IF((IF(ISERROR(VLOOKUP(J848,注销!I:I,1,FALSE)),0,1)+IF(ISERROR(VLOOKUP(J848,注销!J:J,1,FALSE)),0,1))&gt;0,"注销","没有")</f>
        <v>没有</v>
      </c>
      <c r="T848" s="123" t="str">
        <f>IF((IF(ISERROR(VLOOKUP(J848,注销!I:I,1,FALSE)),0,1)+IF(ISERROR(VLOOKUP(J848,注销!J:J,1,FALSE)),0,1))&gt;0,"注销","没有")</f>
        <v>没有</v>
      </c>
      <c r="U848" s="10" t="str">
        <f>IF(IF(ISERROR(VLOOKUP(J848,J$1:J847,1,FALSE)),0,1)+IF(ISERROR(VLOOKUP(J848,K$1:K847,1,FALSE)),0,1),"已有","没有")</f>
        <v>没有</v>
      </c>
      <c r="W848" s="9"/>
      <c r="X848" s="9"/>
      <c r="Y848" s="9"/>
    </row>
    <row r="849" spans="1:25" s="7" customFormat="1">
      <c r="A849" s="126">
        <v>846</v>
      </c>
      <c r="B849" s="126" t="s">
        <v>482</v>
      </c>
      <c r="C849" s="56" t="s">
        <v>393</v>
      </c>
      <c r="D849" s="42" t="s">
        <v>366</v>
      </c>
      <c r="E849" s="126">
        <v>14</v>
      </c>
      <c r="F849" s="68">
        <v>42552</v>
      </c>
      <c r="G849" s="126" t="s">
        <v>394</v>
      </c>
      <c r="H849" s="68">
        <v>42529</v>
      </c>
      <c r="I849" s="126"/>
      <c r="J849" s="137" t="str">
        <f t="shared" si="84"/>
        <v>东航太原-武汉-贵阳</v>
      </c>
      <c r="K849" s="124" t="str">
        <f t="shared" si="85"/>
        <v>东航贵阳-武汉-太原</v>
      </c>
      <c r="L849" s="167" t="str">
        <f t="shared" si="86"/>
        <v>太原</v>
      </c>
      <c r="M849" s="167" t="str">
        <f t="shared" si="87"/>
        <v>武汉</v>
      </c>
      <c r="N849" s="167" t="str">
        <f t="shared" si="88"/>
        <v>贵阳</v>
      </c>
      <c r="O849" s="167" t="str">
        <f t="shared" si="89"/>
        <v/>
      </c>
      <c r="P849" s="167" t="str">
        <f>IF(ISERROR(OR(IFERROR(VLOOKUP(B849,受限情况!$G$3:$G$30,1,FALSE),0),IFERROR(VLOOKUP(L849,受限情况!$A$3:$A$28,1,FALSE),0),IFERROR(VLOOKUP(M849,受限情况!$A$3:$A$28,1,FALSE),0),IFERROR(VLOOKUP(N849,受限情况!$A$3:$A$28,1,FALSE),0),IFERROR(VLOOKUP(O849,受限情况!$A$3:$A$28,1,FALSE),0))),"受限","不限")</f>
        <v>不限</v>
      </c>
      <c r="Q849" s="122" t="str">
        <f>IFERROR(IF(AND(H849&gt;=VLOOKUP(B849,受限情况!$G$3:$I$28,2,FALSE),H849&lt;=VLOOKUP(B849,受限情况!$G$3:$I$28,3,FALSE))=TRUE,"错误","正确"),"正确")</f>
        <v>正确</v>
      </c>
      <c r="R849" s="124" t="str">
        <f>IF(OR(IFERROR(AND(H849&gt;=VLOOKUP(L849,受限情况!$A$3:$C$28,2,FALSE),H849&lt;=VLOOKUP(L849,受限情况!$A$3:$C$28,3,FALSE)),0),IFERROR(AND(H849&gt;=VLOOKUP(M849,受限情况!$A$3:$C$28,2,FALSE),H849&lt;=VLOOKUP(M849,受限情况!$A$3:$C$28,3,FALSE)),0),IFERROR(AND(H849&gt;=VLOOKUP(N849,受限情况!$A$3:$C$28,2,FALSE),H849&lt;=VLOOKUP(N849,受限情况!$A$3:$C$28,3,FALSE)),0),IFERROR(AND(H849&gt;=VLOOKUP(O849,受限情况!$A$3:$C$28,2,FALSE),H849&lt;=VLOOKUP(O849,受限情况!$A$3:$C$28,3,FALSE)),0))=TRUE,"错误","正确")</f>
        <v>正确</v>
      </c>
      <c r="S849" s="123" t="str">
        <f>IF((IF(ISERROR(VLOOKUP(J849,注销!I:I,1,FALSE)),0,1)+IF(ISERROR(VLOOKUP(J849,注销!J:J,1,FALSE)),0,1))&gt;0,"注销","没有")</f>
        <v>注销</v>
      </c>
      <c r="T849" s="123" t="str">
        <f>IF((IF(ISERROR(VLOOKUP(J849,注销!I:I,1,FALSE)),0,1)+IF(ISERROR(VLOOKUP(J849,注销!J:J,1,FALSE)),0,1))&gt;0,"注销","没有")</f>
        <v>注销</v>
      </c>
      <c r="U849" s="10" t="str">
        <f>IF(IF(ISERROR(VLOOKUP(J849,J$1:J848,1,FALSE)),0,1)+IF(ISERROR(VLOOKUP(J849,K$1:K848,1,FALSE)),0,1),"已有","没有")</f>
        <v>没有</v>
      </c>
      <c r="W849" s="9"/>
      <c r="X849" s="9"/>
      <c r="Y849" s="9"/>
    </row>
    <row r="850" spans="1:25" s="7" customFormat="1">
      <c r="A850" s="126">
        <v>847</v>
      </c>
      <c r="B850" s="34" t="s">
        <v>1322</v>
      </c>
      <c r="C850" s="56" t="s">
        <v>395</v>
      </c>
      <c r="D850" s="42">
        <v>738</v>
      </c>
      <c r="E850" s="126">
        <v>14</v>
      </c>
      <c r="F850" s="68">
        <v>42552</v>
      </c>
      <c r="G850" s="126" t="s">
        <v>396</v>
      </c>
      <c r="H850" s="68">
        <v>42529</v>
      </c>
      <c r="I850" s="126"/>
      <c r="J850" s="137" t="str">
        <f t="shared" si="84"/>
        <v>山航海拉尔-长春</v>
      </c>
      <c r="K850" s="124" t="str">
        <f t="shared" si="85"/>
        <v>山航长春-海拉尔</v>
      </c>
      <c r="L850" s="167" t="str">
        <f t="shared" si="86"/>
        <v>海拉尔</v>
      </c>
      <c r="M850" s="167" t="str">
        <f t="shared" si="87"/>
        <v>长春</v>
      </c>
      <c r="N850" s="167" t="str">
        <f t="shared" si="88"/>
        <v/>
      </c>
      <c r="O850" s="167" t="str">
        <f t="shared" si="89"/>
        <v/>
      </c>
      <c r="P850" s="167" t="str">
        <f>IF(ISERROR(OR(IFERROR(VLOOKUP(B850,受限情况!$G$3:$G$30,1,FALSE),0),IFERROR(VLOOKUP(L850,受限情况!$A$3:$A$28,1,FALSE),0),IFERROR(VLOOKUP(M850,受限情况!$A$3:$A$28,1,FALSE),0),IFERROR(VLOOKUP(N850,受限情况!$A$3:$A$28,1,FALSE),0),IFERROR(VLOOKUP(O850,受限情况!$A$3:$A$28,1,FALSE),0))),"受限","不限")</f>
        <v>不限</v>
      </c>
      <c r="Q850" s="122" t="str">
        <f>IFERROR(IF(AND(H850&gt;=VLOOKUP(B850,受限情况!$G$3:$I$28,2,FALSE),H850&lt;=VLOOKUP(B850,受限情况!$G$3:$I$28,3,FALSE))=TRUE,"错误","正确"),"正确")</f>
        <v>正确</v>
      </c>
      <c r="R850" s="124" t="str">
        <f>IF(OR(IFERROR(AND(H850&gt;=VLOOKUP(L850,受限情况!$A$3:$C$28,2,FALSE),H850&lt;=VLOOKUP(L850,受限情况!$A$3:$C$28,3,FALSE)),0),IFERROR(AND(H850&gt;=VLOOKUP(M850,受限情况!$A$3:$C$28,2,FALSE),H850&lt;=VLOOKUP(M850,受限情况!$A$3:$C$28,3,FALSE)),0),IFERROR(AND(H850&gt;=VLOOKUP(N850,受限情况!$A$3:$C$28,2,FALSE),H850&lt;=VLOOKUP(N850,受限情况!$A$3:$C$28,3,FALSE)),0),IFERROR(AND(H850&gt;=VLOOKUP(O850,受限情况!$A$3:$C$28,2,FALSE),H850&lt;=VLOOKUP(O850,受限情况!$A$3:$C$28,3,FALSE)),0))=TRUE,"错误","正确")</f>
        <v>正确</v>
      </c>
      <c r="S850" s="123" t="str">
        <f>IF((IF(ISERROR(VLOOKUP(J850,注销!I:I,1,FALSE)),0,1)+IF(ISERROR(VLOOKUP(J850,注销!J:J,1,FALSE)),0,1))&gt;0,"注销","没有")</f>
        <v>注销</v>
      </c>
      <c r="T850" s="123" t="str">
        <f>IF((IF(ISERROR(VLOOKUP(J850,注销!I:I,1,FALSE)),0,1)+IF(ISERROR(VLOOKUP(J850,注销!J:J,1,FALSE)),0,1))&gt;0,"注销","没有")</f>
        <v>注销</v>
      </c>
      <c r="U850" s="10" t="str">
        <f>IF(IF(ISERROR(VLOOKUP(J850,J$1:J849,1,FALSE)),0,1)+IF(ISERROR(VLOOKUP(J850,K$1:K849,1,FALSE)),0,1),"已有","没有")</f>
        <v>没有</v>
      </c>
      <c r="W850" s="9"/>
      <c r="X850" s="9"/>
      <c r="Y850" s="9"/>
    </row>
    <row r="851" spans="1:25" s="7" customFormat="1">
      <c r="A851" s="126">
        <v>848</v>
      </c>
      <c r="B851" s="23" t="s">
        <v>1325</v>
      </c>
      <c r="C851" s="56" t="s">
        <v>397</v>
      </c>
      <c r="D851" s="42" t="s">
        <v>198</v>
      </c>
      <c r="E851" s="126">
        <v>14</v>
      </c>
      <c r="F851" s="68">
        <v>42552</v>
      </c>
      <c r="G851" s="126" t="s">
        <v>400</v>
      </c>
      <c r="H851" s="68">
        <v>42529</v>
      </c>
      <c r="I851" s="126"/>
      <c r="J851" s="137" t="str">
        <f t="shared" si="84"/>
        <v>春秋石家庄-满洲里</v>
      </c>
      <c r="K851" s="124" t="str">
        <f t="shared" si="85"/>
        <v>春秋满洲里-石家庄</v>
      </c>
      <c r="L851" s="167" t="str">
        <f t="shared" si="86"/>
        <v>石家庄</v>
      </c>
      <c r="M851" s="167" t="str">
        <f t="shared" si="87"/>
        <v>满洲里</v>
      </c>
      <c r="N851" s="167" t="str">
        <f t="shared" si="88"/>
        <v/>
      </c>
      <c r="O851" s="167" t="str">
        <f t="shared" si="89"/>
        <v/>
      </c>
      <c r="P851" s="167" t="str">
        <f>IF(ISERROR(OR(IFERROR(VLOOKUP(B851,受限情况!$G$3:$G$30,1,FALSE),0),IFERROR(VLOOKUP(L851,受限情况!$A$3:$A$28,1,FALSE),0),IFERROR(VLOOKUP(M851,受限情况!$A$3:$A$28,1,FALSE),0),IFERROR(VLOOKUP(N851,受限情况!$A$3:$A$28,1,FALSE),0),IFERROR(VLOOKUP(O851,受限情况!$A$3:$A$28,1,FALSE),0))),"受限","不限")</f>
        <v>不限</v>
      </c>
      <c r="Q851" s="122" t="str">
        <f>IFERROR(IF(AND(H851&gt;=VLOOKUP(B851,受限情况!$G$3:$I$28,2,FALSE),H851&lt;=VLOOKUP(B851,受限情况!$G$3:$I$28,3,FALSE))=TRUE,"错误","正确"),"正确")</f>
        <v>正确</v>
      </c>
      <c r="R851" s="124" t="str">
        <f>IF(OR(IFERROR(AND(H851&gt;=VLOOKUP(L851,受限情况!$A$3:$C$28,2,FALSE),H851&lt;=VLOOKUP(L851,受限情况!$A$3:$C$28,3,FALSE)),0),IFERROR(AND(H851&gt;=VLOOKUP(M851,受限情况!$A$3:$C$28,2,FALSE),H851&lt;=VLOOKUP(M851,受限情况!$A$3:$C$28,3,FALSE)),0),IFERROR(AND(H851&gt;=VLOOKUP(N851,受限情况!$A$3:$C$28,2,FALSE),H851&lt;=VLOOKUP(N851,受限情况!$A$3:$C$28,3,FALSE)),0),IFERROR(AND(H851&gt;=VLOOKUP(O851,受限情况!$A$3:$C$28,2,FALSE),H851&lt;=VLOOKUP(O851,受限情况!$A$3:$C$28,3,FALSE)),0))=TRUE,"错误","正确")</f>
        <v>正确</v>
      </c>
      <c r="S851" s="123" t="str">
        <f>IF((IF(ISERROR(VLOOKUP(J851,注销!I:I,1,FALSE)),0,1)+IF(ISERROR(VLOOKUP(J851,注销!J:J,1,FALSE)),0,1))&gt;0,"注销","没有")</f>
        <v>没有</v>
      </c>
      <c r="T851" s="123" t="str">
        <f>IF((IF(ISERROR(VLOOKUP(J851,注销!I:I,1,FALSE)),0,1)+IF(ISERROR(VLOOKUP(J851,注销!J:J,1,FALSE)),0,1))&gt;0,"注销","没有")</f>
        <v>没有</v>
      </c>
      <c r="U851" s="10" t="str">
        <f>IF(IF(ISERROR(VLOOKUP(J851,J$1:J850,1,FALSE)),0,1)+IF(ISERROR(VLOOKUP(J851,K$1:K850,1,FALSE)),0,1),"已有","没有")</f>
        <v>没有</v>
      </c>
      <c r="W851" s="9"/>
      <c r="X851" s="9"/>
      <c r="Y851" s="9"/>
    </row>
    <row r="852" spans="1:25" s="7" customFormat="1">
      <c r="A852" s="126">
        <v>849</v>
      </c>
      <c r="B852" s="126" t="s">
        <v>1325</v>
      </c>
      <c r="C852" s="56" t="s">
        <v>398</v>
      </c>
      <c r="D852" s="42" t="s">
        <v>198</v>
      </c>
      <c r="E852" s="126">
        <v>14</v>
      </c>
      <c r="F852" s="68">
        <v>42582</v>
      </c>
      <c r="G852" s="126" t="s">
        <v>1189</v>
      </c>
      <c r="H852" s="68">
        <v>42529</v>
      </c>
      <c r="I852" s="126"/>
      <c r="J852" s="137" t="str">
        <f t="shared" si="84"/>
        <v>春秋石家庄-淮安-温州</v>
      </c>
      <c r="K852" s="124" t="str">
        <f t="shared" si="85"/>
        <v>春秋温州-淮安-石家庄</v>
      </c>
      <c r="L852" s="167" t="str">
        <f t="shared" si="86"/>
        <v>石家庄</v>
      </c>
      <c r="M852" s="167" t="str">
        <f t="shared" si="87"/>
        <v>淮安</v>
      </c>
      <c r="N852" s="167" t="str">
        <f t="shared" si="88"/>
        <v>温州</v>
      </c>
      <c r="O852" s="167" t="str">
        <f t="shared" si="89"/>
        <v/>
      </c>
      <c r="P852" s="167" t="str">
        <f>IF(ISERROR(OR(IFERROR(VLOOKUP(B852,受限情况!$G$3:$G$30,1,FALSE),0),IFERROR(VLOOKUP(L852,受限情况!$A$3:$A$28,1,FALSE),0),IFERROR(VLOOKUP(M852,受限情况!$A$3:$A$28,1,FALSE),0),IFERROR(VLOOKUP(N852,受限情况!$A$3:$A$28,1,FALSE),0),IFERROR(VLOOKUP(O852,受限情况!$A$3:$A$28,1,FALSE),0))),"受限","不限")</f>
        <v>不限</v>
      </c>
      <c r="Q852" s="122" t="str">
        <f>IFERROR(IF(AND(H852&gt;=VLOOKUP(B852,受限情况!$G$3:$I$28,2,FALSE),H852&lt;=VLOOKUP(B852,受限情况!$G$3:$I$28,3,FALSE))=TRUE,"错误","正确"),"正确")</f>
        <v>正确</v>
      </c>
      <c r="R852" s="124" t="str">
        <f>IF(OR(IFERROR(AND(H852&gt;=VLOOKUP(L852,受限情况!$A$3:$C$28,2,FALSE),H852&lt;=VLOOKUP(L852,受限情况!$A$3:$C$28,3,FALSE)),0),IFERROR(AND(H852&gt;=VLOOKUP(M852,受限情况!$A$3:$C$28,2,FALSE),H852&lt;=VLOOKUP(M852,受限情况!$A$3:$C$28,3,FALSE)),0),IFERROR(AND(H852&gt;=VLOOKUP(N852,受限情况!$A$3:$C$28,2,FALSE),H852&lt;=VLOOKUP(N852,受限情况!$A$3:$C$28,3,FALSE)),0),IFERROR(AND(H852&gt;=VLOOKUP(O852,受限情况!$A$3:$C$28,2,FALSE),H852&lt;=VLOOKUP(O852,受限情况!$A$3:$C$28,3,FALSE)),0))=TRUE,"错误","正确")</f>
        <v>正确</v>
      </c>
      <c r="S852" s="123" t="str">
        <f>IF((IF(ISERROR(VLOOKUP(J852,注销!I:I,1,FALSE)),0,1)+IF(ISERROR(VLOOKUP(J852,注销!J:J,1,FALSE)),0,1))&gt;0,"注销","没有")</f>
        <v>没有</v>
      </c>
      <c r="T852" s="123" t="str">
        <f>IF((IF(ISERROR(VLOOKUP(J852,注销!I:I,1,FALSE)),0,1)+IF(ISERROR(VLOOKUP(J852,注销!J:J,1,FALSE)),0,1))&gt;0,"注销","没有")</f>
        <v>没有</v>
      </c>
      <c r="U852" s="10" t="str">
        <f>IF(IF(ISERROR(VLOOKUP(J852,J$1:J851,1,FALSE)),0,1)+IF(ISERROR(VLOOKUP(J852,K$1:K851,1,FALSE)),0,1),"已有","没有")</f>
        <v>没有</v>
      </c>
      <c r="W852" s="9"/>
      <c r="X852" s="9"/>
      <c r="Y852" s="9"/>
    </row>
    <row r="853" spans="1:25" s="7" customFormat="1">
      <c r="A853" s="126">
        <v>850</v>
      </c>
      <c r="B853" s="126" t="s">
        <v>1325</v>
      </c>
      <c r="C853" s="56" t="s">
        <v>399</v>
      </c>
      <c r="D853" s="42" t="s">
        <v>198</v>
      </c>
      <c r="E853" s="126">
        <v>8</v>
      </c>
      <c r="F853" s="68">
        <v>42582</v>
      </c>
      <c r="G853" s="126" t="s">
        <v>1189</v>
      </c>
      <c r="H853" s="68">
        <v>42529</v>
      </c>
      <c r="I853" s="126"/>
      <c r="J853" s="137" t="str">
        <f t="shared" si="84"/>
        <v>春秋石家庄-南昌-西双版纳</v>
      </c>
      <c r="K853" s="124" t="str">
        <f t="shared" si="85"/>
        <v>春秋西双版纳-南昌-石家庄</v>
      </c>
      <c r="L853" s="167" t="str">
        <f t="shared" si="86"/>
        <v>石家庄</v>
      </c>
      <c r="M853" s="167" t="str">
        <f t="shared" si="87"/>
        <v>南昌</v>
      </c>
      <c r="N853" s="167" t="str">
        <f t="shared" si="88"/>
        <v>西双版纳</v>
      </c>
      <c r="O853" s="167" t="str">
        <f t="shared" si="89"/>
        <v/>
      </c>
      <c r="P853" s="167" t="str">
        <f>IF(ISERROR(OR(IFERROR(VLOOKUP(B853,受限情况!$G$3:$G$30,1,FALSE),0),IFERROR(VLOOKUP(L853,受限情况!$A$3:$A$28,1,FALSE),0),IFERROR(VLOOKUP(M853,受限情况!$A$3:$A$28,1,FALSE),0),IFERROR(VLOOKUP(N853,受限情况!$A$3:$A$28,1,FALSE),0),IFERROR(VLOOKUP(O853,受限情况!$A$3:$A$28,1,FALSE),0))),"受限","不限")</f>
        <v>不限</v>
      </c>
      <c r="Q853" s="122" t="str">
        <f>IFERROR(IF(AND(H853&gt;=VLOOKUP(B853,受限情况!$G$3:$I$28,2,FALSE),H853&lt;=VLOOKUP(B853,受限情况!$G$3:$I$28,3,FALSE))=TRUE,"错误","正确"),"正确")</f>
        <v>正确</v>
      </c>
      <c r="R853" s="124" t="str">
        <f>IF(OR(IFERROR(AND(H853&gt;=VLOOKUP(L853,受限情况!$A$3:$C$28,2,FALSE),H853&lt;=VLOOKUP(L853,受限情况!$A$3:$C$28,3,FALSE)),0),IFERROR(AND(H853&gt;=VLOOKUP(M853,受限情况!$A$3:$C$28,2,FALSE),H853&lt;=VLOOKUP(M853,受限情况!$A$3:$C$28,3,FALSE)),0),IFERROR(AND(H853&gt;=VLOOKUP(N853,受限情况!$A$3:$C$28,2,FALSE),H853&lt;=VLOOKUP(N853,受限情况!$A$3:$C$28,3,FALSE)),0),IFERROR(AND(H853&gt;=VLOOKUP(O853,受限情况!$A$3:$C$28,2,FALSE),H853&lt;=VLOOKUP(O853,受限情况!$A$3:$C$28,3,FALSE)),0))=TRUE,"错误","正确")</f>
        <v>正确</v>
      </c>
      <c r="S853" s="123" t="str">
        <f>IF((IF(ISERROR(VLOOKUP(J853,注销!I:I,1,FALSE)),0,1)+IF(ISERROR(VLOOKUP(J853,注销!J:J,1,FALSE)),0,1))&gt;0,"注销","没有")</f>
        <v>没有</v>
      </c>
      <c r="T853" s="123" t="str">
        <f>IF((IF(ISERROR(VLOOKUP(J853,注销!I:I,1,FALSE)),0,1)+IF(ISERROR(VLOOKUP(J853,注销!J:J,1,FALSE)),0,1))&gt;0,"注销","没有")</f>
        <v>没有</v>
      </c>
      <c r="U853" s="10" t="str">
        <f>IF(IF(ISERROR(VLOOKUP(J853,J$1:J852,1,FALSE)),0,1)+IF(ISERROR(VLOOKUP(J853,K$1:K852,1,FALSE)),0,1),"已有","没有")</f>
        <v>没有</v>
      </c>
      <c r="W853" s="9"/>
      <c r="X853" s="9"/>
      <c r="Y853" s="9"/>
    </row>
    <row r="854" spans="1:25" s="7" customFormat="1">
      <c r="A854" s="126">
        <v>851</v>
      </c>
      <c r="B854" s="23" t="s">
        <v>1324</v>
      </c>
      <c r="C854" s="56" t="s">
        <v>401</v>
      </c>
      <c r="D854" s="42" t="s">
        <v>205</v>
      </c>
      <c r="E854" s="126">
        <v>8</v>
      </c>
      <c r="F854" s="68">
        <v>42552</v>
      </c>
      <c r="G854" s="126" t="s">
        <v>404</v>
      </c>
      <c r="H854" s="68">
        <v>42529</v>
      </c>
      <c r="I854" s="126"/>
      <c r="J854" s="137" t="str">
        <f t="shared" si="84"/>
        <v>天津天津-南阳-贵阳</v>
      </c>
      <c r="K854" s="124" t="str">
        <f t="shared" si="85"/>
        <v>天津贵阳-南阳-天津</v>
      </c>
      <c r="L854" s="167" t="str">
        <f t="shared" si="86"/>
        <v>天津</v>
      </c>
      <c r="M854" s="167" t="str">
        <f t="shared" si="87"/>
        <v>南阳</v>
      </c>
      <c r="N854" s="167" t="str">
        <f t="shared" si="88"/>
        <v>贵阳</v>
      </c>
      <c r="O854" s="167" t="str">
        <f t="shared" si="89"/>
        <v/>
      </c>
      <c r="P854" s="167" t="str">
        <f>IF(ISERROR(OR(IFERROR(VLOOKUP(B854,受限情况!$G$3:$G$30,1,FALSE),0),IFERROR(VLOOKUP(L854,受限情况!$A$3:$A$28,1,FALSE),0),IFERROR(VLOOKUP(M854,受限情况!$A$3:$A$28,1,FALSE),0),IFERROR(VLOOKUP(N854,受限情况!$A$3:$A$28,1,FALSE),0),IFERROR(VLOOKUP(O854,受限情况!$A$3:$A$28,1,FALSE),0))),"受限","不限")</f>
        <v>不限</v>
      </c>
      <c r="Q854" s="122" t="str">
        <f>IFERROR(IF(AND(H854&gt;=VLOOKUP(B854,受限情况!$G$3:$I$28,2,FALSE),H854&lt;=VLOOKUP(B854,受限情况!$G$3:$I$28,3,FALSE))=TRUE,"错误","正确"),"正确")</f>
        <v>正确</v>
      </c>
      <c r="R854" s="124" t="str">
        <f>IF(OR(IFERROR(AND(H854&gt;=VLOOKUP(L854,受限情况!$A$3:$C$28,2,FALSE),H854&lt;=VLOOKUP(L854,受限情况!$A$3:$C$28,3,FALSE)),0),IFERROR(AND(H854&gt;=VLOOKUP(M854,受限情况!$A$3:$C$28,2,FALSE),H854&lt;=VLOOKUP(M854,受限情况!$A$3:$C$28,3,FALSE)),0),IFERROR(AND(H854&gt;=VLOOKUP(N854,受限情况!$A$3:$C$28,2,FALSE),H854&lt;=VLOOKUP(N854,受限情况!$A$3:$C$28,3,FALSE)),0),IFERROR(AND(H854&gt;=VLOOKUP(O854,受限情况!$A$3:$C$28,2,FALSE),H854&lt;=VLOOKUP(O854,受限情况!$A$3:$C$28,3,FALSE)),0))=TRUE,"错误","正确")</f>
        <v>正确</v>
      </c>
      <c r="S854" s="123" t="str">
        <f>IF((IF(ISERROR(VLOOKUP(J854,注销!I:I,1,FALSE)),0,1)+IF(ISERROR(VLOOKUP(J854,注销!J:J,1,FALSE)),0,1))&gt;0,"注销","没有")</f>
        <v>没有</v>
      </c>
      <c r="T854" s="123" t="str">
        <f>IF((IF(ISERROR(VLOOKUP(J854,注销!I:I,1,FALSE)),0,1)+IF(ISERROR(VLOOKUP(J854,注销!J:J,1,FALSE)),0,1))&gt;0,"注销","没有")</f>
        <v>没有</v>
      </c>
      <c r="U854" s="10" t="str">
        <f>IF(IF(ISERROR(VLOOKUP(J854,J$1:J853,1,FALSE)),0,1)+IF(ISERROR(VLOOKUP(J854,K$1:K853,1,FALSE)),0,1),"已有","没有")</f>
        <v>没有</v>
      </c>
      <c r="W854" s="9"/>
      <c r="X854" s="9"/>
      <c r="Y854" s="9"/>
    </row>
    <row r="855" spans="1:25" s="7" customFormat="1">
      <c r="A855" s="126">
        <v>852</v>
      </c>
      <c r="B855" s="126" t="s">
        <v>1324</v>
      </c>
      <c r="C855" s="56" t="s">
        <v>540</v>
      </c>
      <c r="D855" s="42" t="s">
        <v>205</v>
      </c>
      <c r="E855" s="126">
        <v>14</v>
      </c>
      <c r="F855" s="68">
        <v>42552</v>
      </c>
      <c r="G855" s="126" t="s">
        <v>1190</v>
      </c>
      <c r="H855" s="68">
        <v>42529</v>
      </c>
      <c r="I855" s="126"/>
      <c r="J855" s="137" t="str">
        <f t="shared" si="84"/>
        <v>天津天津-西宁</v>
      </c>
      <c r="K855" s="124" t="str">
        <f t="shared" si="85"/>
        <v>天津西宁-天津</v>
      </c>
      <c r="L855" s="167" t="str">
        <f t="shared" si="86"/>
        <v>天津</v>
      </c>
      <c r="M855" s="167" t="str">
        <f t="shared" si="87"/>
        <v>西宁</v>
      </c>
      <c r="N855" s="167" t="str">
        <f t="shared" si="88"/>
        <v/>
      </c>
      <c r="O855" s="167" t="str">
        <f t="shared" si="89"/>
        <v/>
      </c>
      <c r="P855" s="167" t="str">
        <f>IF(ISERROR(OR(IFERROR(VLOOKUP(B855,受限情况!$G$3:$G$30,1,FALSE),0),IFERROR(VLOOKUP(L855,受限情况!$A$3:$A$28,1,FALSE),0),IFERROR(VLOOKUP(M855,受限情况!$A$3:$A$28,1,FALSE),0),IFERROR(VLOOKUP(N855,受限情况!$A$3:$A$28,1,FALSE),0),IFERROR(VLOOKUP(O855,受限情况!$A$3:$A$28,1,FALSE),0))),"受限","不限")</f>
        <v>不限</v>
      </c>
      <c r="Q855" s="122" t="str">
        <f>IFERROR(IF(AND(H855&gt;=VLOOKUP(B855,受限情况!$G$3:$I$28,2,FALSE),H855&lt;=VLOOKUP(B855,受限情况!$G$3:$I$28,3,FALSE))=TRUE,"错误","正确"),"正确")</f>
        <v>正确</v>
      </c>
      <c r="R855" s="124" t="str">
        <f>IF(OR(IFERROR(AND(H855&gt;=VLOOKUP(L855,受限情况!$A$3:$C$28,2,FALSE),H855&lt;=VLOOKUP(L855,受限情况!$A$3:$C$28,3,FALSE)),0),IFERROR(AND(H855&gt;=VLOOKUP(M855,受限情况!$A$3:$C$28,2,FALSE),H855&lt;=VLOOKUP(M855,受限情况!$A$3:$C$28,3,FALSE)),0),IFERROR(AND(H855&gt;=VLOOKUP(N855,受限情况!$A$3:$C$28,2,FALSE),H855&lt;=VLOOKUP(N855,受限情况!$A$3:$C$28,3,FALSE)),0),IFERROR(AND(H855&gt;=VLOOKUP(O855,受限情况!$A$3:$C$28,2,FALSE),H855&lt;=VLOOKUP(O855,受限情况!$A$3:$C$28,3,FALSE)),0))=TRUE,"错误","正确")</f>
        <v>正确</v>
      </c>
      <c r="S855" s="123" t="str">
        <f>IF((IF(ISERROR(VLOOKUP(J855,注销!I:I,1,FALSE)),0,1)+IF(ISERROR(VLOOKUP(J855,注销!J:J,1,FALSE)),0,1))&gt;0,"注销","没有")</f>
        <v>注销</v>
      </c>
      <c r="T855" s="123" t="str">
        <f>IF((IF(ISERROR(VLOOKUP(J855,注销!I:I,1,FALSE)),0,1)+IF(ISERROR(VLOOKUP(J855,注销!J:J,1,FALSE)),0,1))&gt;0,"注销","没有")</f>
        <v>注销</v>
      </c>
      <c r="U855" s="10" t="str">
        <f>IF(IF(ISERROR(VLOOKUP(J855,J$1:J854,1,FALSE)),0,1)+IF(ISERROR(VLOOKUP(J855,K$1:K854,1,FALSE)),0,1),"已有","没有")</f>
        <v>没有</v>
      </c>
      <c r="W855" s="9"/>
      <c r="X855" s="9"/>
      <c r="Y855" s="9"/>
    </row>
    <row r="856" spans="1:25" s="7" customFormat="1">
      <c r="A856" s="126">
        <v>853</v>
      </c>
      <c r="B856" s="126" t="s">
        <v>1324</v>
      </c>
      <c r="C856" s="56" t="s">
        <v>402</v>
      </c>
      <c r="D856" s="42" t="s">
        <v>205</v>
      </c>
      <c r="E856" s="126">
        <v>6</v>
      </c>
      <c r="F856" s="68">
        <v>42546</v>
      </c>
      <c r="G856" s="126" t="s">
        <v>1190</v>
      </c>
      <c r="H856" s="68">
        <v>42529</v>
      </c>
      <c r="I856" s="126"/>
      <c r="J856" s="137" t="str">
        <f t="shared" si="84"/>
        <v>天津呼和浩特-长治-桂林</v>
      </c>
      <c r="K856" s="124" t="str">
        <f t="shared" si="85"/>
        <v>天津桂林-长治-呼和浩特</v>
      </c>
      <c r="L856" s="167" t="str">
        <f t="shared" si="86"/>
        <v>呼和浩特</v>
      </c>
      <c r="M856" s="167" t="str">
        <f t="shared" si="87"/>
        <v>长治</v>
      </c>
      <c r="N856" s="167" t="str">
        <f t="shared" si="88"/>
        <v>桂林</v>
      </c>
      <c r="O856" s="167" t="str">
        <f t="shared" si="89"/>
        <v/>
      </c>
      <c r="P856" s="167" t="str">
        <f>IF(ISERROR(OR(IFERROR(VLOOKUP(B856,受限情况!$G$3:$G$30,1,FALSE),0),IFERROR(VLOOKUP(L856,受限情况!$A$3:$A$28,1,FALSE),0),IFERROR(VLOOKUP(M856,受限情况!$A$3:$A$28,1,FALSE),0),IFERROR(VLOOKUP(N856,受限情况!$A$3:$A$28,1,FALSE),0),IFERROR(VLOOKUP(O856,受限情况!$A$3:$A$28,1,FALSE),0))),"受限","不限")</f>
        <v>不限</v>
      </c>
      <c r="Q856" s="122" t="str">
        <f>IFERROR(IF(AND(H856&gt;=VLOOKUP(B856,受限情况!$G$3:$I$28,2,FALSE),H856&lt;=VLOOKUP(B856,受限情况!$G$3:$I$28,3,FALSE))=TRUE,"错误","正确"),"正确")</f>
        <v>正确</v>
      </c>
      <c r="R856" s="124" t="str">
        <f>IF(OR(IFERROR(AND(H856&gt;=VLOOKUP(L856,受限情况!$A$3:$C$28,2,FALSE),H856&lt;=VLOOKUP(L856,受限情况!$A$3:$C$28,3,FALSE)),0),IFERROR(AND(H856&gt;=VLOOKUP(M856,受限情况!$A$3:$C$28,2,FALSE),H856&lt;=VLOOKUP(M856,受限情况!$A$3:$C$28,3,FALSE)),0),IFERROR(AND(H856&gt;=VLOOKUP(N856,受限情况!$A$3:$C$28,2,FALSE),H856&lt;=VLOOKUP(N856,受限情况!$A$3:$C$28,3,FALSE)),0),IFERROR(AND(H856&gt;=VLOOKUP(O856,受限情况!$A$3:$C$28,2,FALSE),H856&lt;=VLOOKUP(O856,受限情况!$A$3:$C$28,3,FALSE)),0))=TRUE,"错误","正确")</f>
        <v>正确</v>
      </c>
      <c r="S856" s="123" t="str">
        <f>IF((IF(ISERROR(VLOOKUP(J856,注销!I:I,1,FALSE)),0,1)+IF(ISERROR(VLOOKUP(J856,注销!J:J,1,FALSE)),0,1))&gt;0,"注销","没有")</f>
        <v>注销</v>
      </c>
      <c r="T856" s="123" t="str">
        <f>IF((IF(ISERROR(VLOOKUP(J856,注销!I:I,1,FALSE)),0,1)+IF(ISERROR(VLOOKUP(J856,注销!J:J,1,FALSE)),0,1))&gt;0,"注销","没有")</f>
        <v>注销</v>
      </c>
      <c r="U856" s="10" t="str">
        <f>IF(IF(ISERROR(VLOOKUP(J856,J$1:J855,1,FALSE)),0,1)+IF(ISERROR(VLOOKUP(J856,K$1:K855,1,FALSE)),0,1),"已有","没有")</f>
        <v>没有</v>
      </c>
      <c r="W856" s="9"/>
      <c r="X856" s="9"/>
      <c r="Y856" s="9"/>
    </row>
    <row r="857" spans="1:25" s="7" customFormat="1">
      <c r="A857" s="126">
        <v>854</v>
      </c>
      <c r="B857" s="126" t="s">
        <v>1324</v>
      </c>
      <c r="C857" s="56" t="s">
        <v>403</v>
      </c>
      <c r="D857" s="42" t="s">
        <v>205</v>
      </c>
      <c r="E857" s="126">
        <v>6</v>
      </c>
      <c r="F857" s="68">
        <v>42552</v>
      </c>
      <c r="G857" s="126" t="s">
        <v>1190</v>
      </c>
      <c r="H857" s="68">
        <v>42529</v>
      </c>
      <c r="I857" s="126"/>
      <c r="J857" s="137" t="str">
        <f t="shared" si="84"/>
        <v>天津天津-三明-珠海</v>
      </c>
      <c r="K857" s="124" t="str">
        <f t="shared" si="85"/>
        <v>天津珠海-三明-天津</v>
      </c>
      <c r="L857" s="167" t="str">
        <f t="shared" si="86"/>
        <v>天津</v>
      </c>
      <c r="M857" s="167" t="str">
        <f t="shared" si="87"/>
        <v>三明</v>
      </c>
      <c r="N857" s="167" t="str">
        <f t="shared" si="88"/>
        <v>珠海</v>
      </c>
      <c r="O857" s="167" t="str">
        <f t="shared" si="89"/>
        <v/>
      </c>
      <c r="P857" s="167" t="str">
        <f>IF(ISERROR(OR(IFERROR(VLOOKUP(B857,受限情况!$G$3:$G$30,1,FALSE),0),IFERROR(VLOOKUP(L857,受限情况!$A$3:$A$28,1,FALSE),0),IFERROR(VLOOKUP(M857,受限情况!$A$3:$A$28,1,FALSE),0),IFERROR(VLOOKUP(N857,受限情况!$A$3:$A$28,1,FALSE),0),IFERROR(VLOOKUP(O857,受限情况!$A$3:$A$28,1,FALSE),0))),"受限","不限")</f>
        <v>不限</v>
      </c>
      <c r="Q857" s="122" t="str">
        <f>IFERROR(IF(AND(H857&gt;=VLOOKUP(B857,受限情况!$G$3:$I$28,2,FALSE),H857&lt;=VLOOKUP(B857,受限情况!$G$3:$I$28,3,FALSE))=TRUE,"错误","正确"),"正确")</f>
        <v>正确</v>
      </c>
      <c r="R857" s="124" t="str">
        <f>IF(OR(IFERROR(AND(H857&gt;=VLOOKUP(L857,受限情况!$A$3:$C$28,2,FALSE),H857&lt;=VLOOKUP(L857,受限情况!$A$3:$C$28,3,FALSE)),0),IFERROR(AND(H857&gt;=VLOOKUP(M857,受限情况!$A$3:$C$28,2,FALSE),H857&lt;=VLOOKUP(M857,受限情况!$A$3:$C$28,3,FALSE)),0),IFERROR(AND(H857&gt;=VLOOKUP(N857,受限情况!$A$3:$C$28,2,FALSE),H857&lt;=VLOOKUP(N857,受限情况!$A$3:$C$28,3,FALSE)),0),IFERROR(AND(H857&gt;=VLOOKUP(O857,受限情况!$A$3:$C$28,2,FALSE),H857&lt;=VLOOKUP(O857,受限情况!$A$3:$C$28,3,FALSE)),0))=TRUE,"错误","正确")</f>
        <v>正确</v>
      </c>
      <c r="S857" s="123" t="str">
        <f>IF((IF(ISERROR(VLOOKUP(J857,注销!I:I,1,FALSE)),0,1)+IF(ISERROR(VLOOKUP(J857,注销!J:J,1,FALSE)),0,1))&gt;0,"注销","没有")</f>
        <v>注销</v>
      </c>
      <c r="T857" s="123" t="str">
        <f>IF((IF(ISERROR(VLOOKUP(J857,注销!I:I,1,FALSE)),0,1)+IF(ISERROR(VLOOKUP(J857,注销!J:J,1,FALSE)),0,1))&gt;0,"注销","没有")</f>
        <v>注销</v>
      </c>
      <c r="U857" s="10" t="str">
        <f>IF(IF(ISERROR(VLOOKUP(J857,J$1:J856,1,FALSE)),0,1)+IF(ISERROR(VLOOKUP(J857,K$1:K856,1,FALSE)),0,1),"已有","没有")</f>
        <v>没有</v>
      </c>
      <c r="W857" s="9"/>
      <c r="X857" s="9"/>
      <c r="Y857" s="9"/>
    </row>
    <row r="858" spans="1:25" s="7" customFormat="1">
      <c r="A858" s="126">
        <v>855</v>
      </c>
      <c r="B858" s="126" t="s">
        <v>1324</v>
      </c>
      <c r="C858" s="56" t="s">
        <v>42</v>
      </c>
      <c r="D858" s="42" t="s">
        <v>205</v>
      </c>
      <c r="E858" s="126">
        <v>6</v>
      </c>
      <c r="F858" s="68">
        <v>42552</v>
      </c>
      <c r="G858" s="126" t="s">
        <v>1190</v>
      </c>
      <c r="H858" s="68">
        <v>42529</v>
      </c>
      <c r="I858" s="126"/>
      <c r="J858" s="137" t="str">
        <f t="shared" si="84"/>
        <v>天津天津-大连-鸡西</v>
      </c>
      <c r="K858" s="124" t="str">
        <f t="shared" si="85"/>
        <v>天津鸡西-大连-天津</v>
      </c>
      <c r="L858" s="167" t="str">
        <f t="shared" si="86"/>
        <v>天津</v>
      </c>
      <c r="M858" s="167" t="str">
        <f t="shared" si="87"/>
        <v>大连</v>
      </c>
      <c r="N858" s="167" t="str">
        <f t="shared" si="88"/>
        <v>鸡西</v>
      </c>
      <c r="O858" s="167" t="str">
        <f t="shared" si="89"/>
        <v/>
      </c>
      <c r="P858" s="167" t="str">
        <f>IF(ISERROR(OR(IFERROR(VLOOKUP(B858,受限情况!$G$3:$G$30,1,FALSE),0),IFERROR(VLOOKUP(L858,受限情况!$A$3:$A$28,1,FALSE),0),IFERROR(VLOOKUP(M858,受限情况!$A$3:$A$28,1,FALSE),0),IFERROR(VLOOKUP(N858,受限情况!$A$3:$A$28,1,FALSE),0),IFERROR(VLOOKUP(O858,受限情况!$A$3:$A$28,1,FALSE),0))),"受限","不限")</f>
        <v>受限</v>
      </c>
      <c r="Q858" s="122" t="str">
        <f>IFERROR(IF(AND(H858&gt;=VLOOKUP(B858,受限情况!$G$3:$I$28,2,FALSE),H858&lt;=VLOOKUP(B858,受限情况!$G$3:$I$28,3,FALSE))=TRUE,"错误","正确"),"正确")</f>
        <v>正确</v>
      </c>
      <c r="R858" s="124" t="str">
        <f>IF(OR(IFERROR(AND(H858&gt;=VLOOKUP(L858,受限情况!$A$3:$C$28,2,FALSE),H858&lt;=VLOOKUP(L858,受限情况!$A$3:$C$28,3,FALSE)),0),IFERROR(AND(H858&gt;=VLOOKUP(M858,受限情况!$A$3:$C$28,2,FALSE),H858&lt;=VLOOKUP(M858,受限情况!$A$3:$C$28,3,FALSE)),0),IFERROR(AND(H858&gt;=VLOOKUP(N858,受限情况!$A$3:$C$28,2,FALSE),H858&lt;=VLOOKUP(N858,受限情况!$A$3:$C$28,3,FALSE)),0),IFERROR(AND(H858&gt;=VLOOKUP(O858,受限情况!$A$3:$C$28,2,FALSE),H858&lt;=VLOOKUP(O858,受限情况!$A$3:$C$28,3,FALSE)),0))=TRUE,"错误","正确")</f>
        <v>正确</v>
      </c>
      <c r="S858" s="123" t="str">
        <f>IF((IF(ISERROR(VLOOKUP(J858,注销!I:I,1,FALSE)),0,1)+IF(ISERROR(VLOOKUP(J858,注销!J:J,1,FALSE)),0,1))&gt;0,"注销","没有")</f>
        <v>注销</v>
      </c>
      <c r="T858" s="123" t="str">
        <f>IF((IF(ISERROR(VLOOKUP(J858,注销!I:I,1,FALSE)),0,1)+IF(ISERROR(VLOOKUP(J858,注销!J:J,1,FALSE)),0,1))&gt;0,"注销","没有")</f>
        <v>注销</v>
      </c>
      <c r="U858" s="10" t="str">
        <f>IF(IF(ISERROR(VLOOKUP(J858,J$1:J857,1,FALSE)),0,1)+IF(ISERROR(VLOOKUP(J858,K$1:K857,1,FALSE)),0,1),"已有","没有")</f>
        <v>已有</v>
      </c>
      <c r="W858" s="9"/>
      <c r="X858" s="9"/>
      <c r="Y858" s="9"/>
    </row>
    <row r="859" spans="1:25" s="7" customFormat="1">
      <c r="A859" s="126">
        <v>856</v>
      </c>
      <c r="B859" s="23" t="s">
        <v>1329</v>
      </c>
      <c r="C859" s="56" t="s">
        <v>405</v>
      </c>
      <c r="D859" s="42" t="s">
        <v>237</v>
      </c>
      <c r="E859" s="126">
        <v>14</v>
      </c>
      <c r="F859" s="68">
        <v>42552</v>
      </c>
      <c r="G859" s="126" t="s">
        <v>406</v>
      </c>
      <c r="H859" s="68">
        <v>42529</v>
      </c>
      <c r="I859" s="126"/>
      <c r="J859" s="137" t="str">
        <f t="shared" si="84"/>
        <v>河北石家庄-合肥-北海</v>
      </c>
      <c r="K859" s="124" t="str">
        <f t="shared" si="85"/>
        <v>河北北海-合肥-石家庄</v>
      </c>
      <c r="L859" s="167" t="str">
        <f t="shared" si="86"/>
        <v>石家庄</v>
      </c>
      <c r="M859" s="167" t="str">
        <f t="shared" si="87"/>
        <v>合肥</v>
      </c>
      <c r="N859" s="167" t="str">
        <f t="shared" si="88"/>
        <v>北海</v>
      </c>
      <c r="O859" s="167" t="str">
        <f t="shared" si="89"/>
        <v/>
      </c>
      <c r="P859" s="167" t="str">
        <f>IF(ISERROR(OR(IFERROR(VLOOKUP(B859,受限情况!$G$3:$G$30,1,FALSE),0),IFERROR(VLOOKUP(L859,受限情况!$A$3:$A$28,1,FALSE),0),IFERROR(VLOOKUP(M859,受限情况!$A$3:$A$28,1,FALSE),0),IFERROR(VLOOKUP(N859,受限情况!$A$3:$A$28,1,FALSE),0),IFERROR(VLOOKUP(O859,受限情况!$A$3:$A$28,1,FALSE),0))),"受限","不限")</f>
        <v>不限</v>
      </c>
      <c r="Q859" s="122" t="str">
        <f>IFERROR(IF(AND(H859&gt;=VLOOKUP(B859,受限情况!$G$3:$I$28,2,FALSE),H859&lt;=VLOOKUP(B859,受限情况!$G$3:$I$28,3,FALSE))=TRUE,"错误","正确"),"正确")</f>
        <v>正确</v>
      </c>
      <c r="R859" s="124" t="str">
        <f>IF(OR(IFERROR(AND(H859&gt;=VLOOKUP(L859,受限情况!$A$3:$C$28,2,FALSE),H859&lt;=VLOOKUP(L859,受限情况!$A$3:$C$28,3,FALSE)),0),IFERROR(AND(H859&gt;=VLOOKUP(M859,受限情况!$A$3:$C$28,2,FALSE),H859&lt;=VLOOKUP(M859,受限情况!$A$3:$C$28,3,FALSE)),0),IFERROR(AND(H859&gt;=VLOOKUP(N859,受限情况!$A$3:$C$28,2,FALSE),H859&lt;=VLOOKUP(N859,受限情况!$A$3:$C$28,3,FALSE)),0),IFERROR(AND(H859&gt;=VLOOKUP(O859,受限情况!$A$3:$C$28,2,FALSE),H859&lt;=VLOOKUP(O859,受限情况!$A$3:$C$28,3,FALSE)),0))=TRUE,"错误","正确")</f>
        <v>正确</v>
      </c>
      <c r="S859" s="123" t="str">
        <f>IF((IF(ISERROR(VLOOKUP(J859,注销!I:I,1,FALSE)),0,1)+IF(ISERROR(VLOOKUP(J859,注销!J:J,1,FALSE)),0,1))&gt;0,"注销","没有")</f>
        <v>没有</v>
      </c>
      <c r="T859" s="123" t="str">
        <f>IF((IF(ISERROR(VLOOKUP(J859,注销!I:I,1,FALSE)),0,1)+IF(ISERROR(VLOOKUP(J859,注销!J:J,1,FALSE)),0,1))&gt;0,"注销","没有")</f>
        <v>没有</v>
      </c>
      <c r="U859" s="10" t="str">
        <f>IF(IF(ISERROR(VLOOKUP(J859,J$1:J858,1,FALSE)),0,1)+IF(ISERROR(VLOOKUP(J859,K$1:K858,1,FALSE)),0,1),"已有","没有")</f>
        <v>没有</v>
      </c>
      <c r="W859" s="9"/>
      <c r="X859" s="9"/>
      <c r="Y859" s="9"/>
    </row>
    <row r="860" spans="1:25" s="7" customFormat="1">
      <c r="A860" s="126">
        <v>857</v>
      </c>
      <c r="B860" s="126" t="s">
        <v>1329</v>
      </c>
      <c r="C860" s="56" t="s">
        <v>120</v>
      </c>
      <c r="D860" s="42" t="s">
        <v>237</v>
      </c>
      <c r="E860" s="126">
        <v>14</v>
      </c>
      <c r="F860" s="68">
        <v>42536</v>
      </c>
      <c r="G860" s="126" t="s">
        <v>1191</v>
      </c>
      <c r="H860" s="68">
        <v>42529</v>
      </c>
      <c r="I860" s="126" t="s">
        <v>999</v>
      </c>
      <c r="J860" s="137" t="str">
        <f t="shared" si="84"/>
        <v>河北石家庄-呼和浩特-满洲里</v>
      </c>
      <c r="K860" s="124" t="str">
        <f t="shared" si="85"/>
        <v>河北满洲里-呼和浩特-石家庄</v>
      </c>
      <c r="L860" s="167" t="str">
        <f t="shared" si="86"/>
        <v>石家庄</v>
      </c>
      <c r="M860" s="167" t="str">
        <f t="shared" si="87"/>
        <v>呼和浩特</v>
      </c>
      <c r="N860" s="167" t="str">
        <f t="shared" si="88"/>
        <v>满洲里</v>
      </c>
      <c r="O860" s="167" t="str">
        <f t="shared" si="89"/>
        <v/>
      </c>
      <c r="P860" s="167" t="str">
        <f>IF(ISERROR(OR(IFERROR(VLOOKUP(B860,受限情况!$G$3:$G$30,1,FALSE),0),IFERROR(VLOOKUP(L860,受限情况!$A$3:$A$28,1,FALSE),0),IFERROR(VLOOKUP(M860,受限情况!$A$3:$A$28,1,FALSE),0),IFERROR(VLOOKUP(N860,受限情况!$A$3:$A$28,1,FALSE),0),IFERROR(VLOOKUP(O860,受限情况!$A$3:$A$28,1,FALSE),0))),"受限","不限")</f>
        <v>不限</v>
      </c>
      <c r="Q860" s="122" t="str">
        <f>IFERROR(IF(AND(H860&gt;=VLOOKUP(B860,受限情况!$G$3:$I$28,2,FALSE),H860&lt;=VLOOKUP(B860,受限情况!$G$3:$I$28,3,FALSE))=TRUE,"错误","正确"),"正确")</f>
        <v>正确</v>
      </c>
      <c r="R860" s="124" t="str">
        <f>IF(OR(IFERROR(AND(H860&gt;=VLOOKUP(L860,受限情况!$A$3:$C$28,2,FALSE),H860&lt;=VLOOKUP(L860,受限情况!$A$3:$C$28,3,FALSE)),0),IFERROR(AND(H860&gt;=VLOOKUP(M860,受限情况!$A$3:$C$28,2,FALSE),H860&lt;=VLOOKUP(M860,受限情况!$A$3:$C$28,3,FALSE)),0),IFERROR(AND(H860&gt;=VLOOKUP(N860,受限情况!$A$3:$C$28,2,FALSE),H860&lt;=VLOOKUP(N860,受限情况!$A$3:$C$28,3,FALSE)),0),IFERROR(AND(H860&gt;=VLOOKUP(O860,受限情况!$A$3:$C$28,2,FALSE),H860&lt;=VLOOKUP(O860,受限情况!$A$3:$C$28,3,FALSE)),0))=TRUE,"错误","正确")</f>
        <v>正确</v>
      </c>
      <c r="S860" s="123" t="str">
        <f>IF((IF(ISERROR(VLOOKUP(J860,注销!I:I,1,FALSE)),0,1)+IF(ISERROR(VLOOKUP(J860,注销!J:J,1,FALSE)),0,1))&gt;0,"注销","没有")</f>
        <v>注销</v>
      </c>
      <c r="T860" s="123" t="str">
        <f>IF((IF(ISERROR(VLOOKUP(J860,注销!I:I,1,FALSE)),0,1)+IF(ISERROR(VLOOKUP(J860,注销!J:J,1,FALSE)),0,1))&gt;0,"注销","没有")</f>
        <v>注销</v>
      </c>
      <c r="U860" s="10" t="str">
        <f>IF(IF(ISERROR(VLOOKUP(J860,J$1:J859,1,FALSE)),0,1)+IF(ISERROR(VLOOKUP(J860,K$1:K859,1,FALSE)),0,1),"已有","没有")</f>
        <v>已有</v>
      </c>
      <c r="W860" s="9"/>
      <c r="X860" s="9"/>
      <c r="Y860" s="9"/>
    </row>
    <row r="861" spans="1:25" s="7" customFormat="1">
      <c r="A861" s="126">
        <v>858</v>
      </c>
      <c r="B861" s="23" t="s">
        <v>1333</v>
      </c>
      <c r="C861" s="56" t="s">
        <v>384</v>
      </c>
      <c r="D861" s="42" t="s">
        <v>233</v>
      </c>
      <c r="E861" s="126">
        <v>14</v>
      </c>
      <c r="F861" s="68">
        <v>42562</v>
      </c>
      <c r="G861" s="126" t="s">
        <v>407</v>
      </c>
      <c r="H861" s="68">
        <v>42529</v>
      </c>
      <c r="I861" s="126"/>
      <c r="J861" s="137" t="str">
        <f t="shared" si="84"/>
        <v>首都呼和浩特-沈阳</v>
      </c>
      <c r="K861" s="124" t="str">
        <f t="shared" si="85"/>
        <v>首都沈阳-呼和浩特</v>
      </c>
      <c r="L861" s="167" t="str">
        <f t="shared" si="86"/>
        <v>呼和浩特</v>
      </c>
      <c r="M861" s="167" t="str">
        <f t="shared" si="87"/>
        <v>沈阳</v>
      </c>
      <c r="N861" s="167" t="str">
        <f t="shared" si="88"/>
        <v/>
      </c>
      <c r="O861" s="167" t="str">
        <f t="shared" si="89"/>
        <v/>
      </c>
      <c r="P861" s="167" t="str">
        <f>IF(ISERROR(OR(IFERROR(VLOOKUP(B861,受限情况!$G$3:$G$30,1,FALSE),0),IFERROR(VLOOKUP(L861,受限情况!$A$3:$A$28,1,FALSE),0),IFERROR(VLOOKUP(M861,受限情况!$A$3:$A$28,1,FALSE),0),IFERROR(VLOOKUP(N861,受限情况!$A$3:$A$28,1,FALSE),0),IFERROR(VLOOKUP(O861,受限情况!$A$3:$A$28,1,FALSE),0))),"受限","不限")</f>
        <v>不限</v>
      </c>
      <c r="Q861" s="122" t="str">
        <f>IFERROR(IF(AND(H861&gt;=VLOOKUP(B861,受限情况!$G$3:$I$28,2,FALSE),H861&lt;=VLOOKUP(B861,受限情况!$G$3:$I$28,3,FALSE))=TRUE,"错误","正确"),"正确")</f>
        <v>正确</v>
      </c>
      <c r="R861" s="124" t="str">
        <f>IF(OR(IFERROR(AND(H861&gt;=VLOOKUP(L861,受限情况!$A$3:$C$28,2,FALSE),H861&lt;=VLOOKUP(L861,受限情况!$A$3:$C$28,3,FALSE)),0),IFERROR(AND(H861&gt;=VLOOKUP(M861,受限情况!$A$3:$C$28,2,FALSE),H861&lt;=VLOOKUP(M861,受限情况!$A$3:$C$28,3,FALSE)),0),IFERROR(AND(H861&gt;=VLOOKUP(N861,受限情况!$A$3:$C$28,2,FALSE),H861&lt;=VLOOKUP(N861,受限情况!$A$3:$C$28,3,FALSE)),0),IFERROR(AND(H861&gt;=VLOOKUP(O861,受限情况!$A$3:$C$28,2,FALSE),H861&lt;=VLOOKUP(O861,受限情况!$A$3:$C$28,3,FALSE)),0))=TRUE,"错误","正确")</f>
        <v>正确</v>
      </c>
      <c r="S861" s="123" t="str">
        <f>IF((IF(ISERROR(VLOOKUP(J861,注销!I:I,1,FALSE)),0,1)+IF(ISERROR(VLOOKUP(J861,注销!J:J,1,FALSE)),0,1))&gt;0,"注销","没有")</f>
        <v>没有</v>
      </c>
      <c r="T861" s="123" t="str">
        <f>IF((IF(ISERROR(VLOOKUP(J861,注销!I:I,1,FALSE)),0,1)+IF(ISERROR(VLOOKUP(J861,注销!J:J,1,FALSE)),0,1))&gt;0,"注销","没有")</f>
        <v>没有</v>
      </c>
      <c r="U861" s="10" t="str">
        <f>IF(IF(ISERROR(VLOOKUP(J861,J$1:J860,1,FALSE)),0,1)+IF(ISERROR(VLOOKUP(J861,K$1:K860,1,FALSE)),0,1),"已有","没有")</f>
        <v>没有</v>
      </c>
      <c r="W861" s="9"/>
      <c r="X861" s="9"/>
      <c r="Y861" s="9"/>
    </row>
    <row r="862" spans="1:25" s="7" customFormat="1">
      <c r="A862" s="126">
        <v>859</v>
      </c>
      <c r="B862" s="126" t="s">
        <v>408</v>
      </c>
      <c r="C862" s="56" t="s">
        <v>409</v>
      </c>
      <c r="D862" s="42" t="s">
        <v>196</v>
      </c>
      <c r="E862" s="126">
        <v>14</v>
      </c>
      <c r="F862" s="68">
        <v>42583</v>
      </c>
      <c r="G862" s="126" t="s">
        <v>410</v>
      </c>
      <c r="H862" s="68">
        <v>42529</v>
      </c>
      <c r="I862" s="126"/>
      <c r="J862" s="137" t="str">
        <f t="shared" si="84"/>
        <v>扬子江天津-满洲里</v>
      </c>
      <c r="K862" s="124" t="str">
        <f t="shared" si="85"/>
        <v>扬子江满洲里-天津</v>
      </c>
      <c r="L862" s="167" t="str">
        <f t="shared" si="86"/>
        <v>天津</v>
      </c>
      <c r="M862" s="167" t="str">
        <f t="shared" si="87"/>
        <v>满洲里</v>
      </c>
      <c r="N862" s="167" t="str">
        <f t="shared" si="88"/>
        <v/>
      </c>
      <c r="O862" s="167" t="str">
        <f t="shared" si="89"/>
        <v/>
      </c>
      <c r="P862" s="167" t="str">
        <f>IF(ISERROR(OR(IFERROR(VLOOKUP(B862,受限情况!$G$3:$G$30,1,FALSE),0),IFERROR(VLOOKUP(L862,受限情况!$A$3:$A$28,1,FALSE),0),IFERROR(VLOOKUP(M862,受限情况!$A$3:$A$28,1,FALSE),0),IFERROR(VLOOKUP(N862,受限情况!$A$3:$A$28,1,FALSE),0),IFERROR(VLOOKUP(O862,受限情况!$A$3:$A$28,1,FALSE),0))),"受限","不限")</f>
        <v>不限</v>
      </c>
      <c r="Q862" s="122" t="str">
        <f>IFERROR(IF(AND(H862&gt;=VLOOKUP(B862,受限情况!$G$3:$I$28,2,FALSE),H862&lt;=VLOOKUP(B862,受限情况!$G$3:$I$28,3,FALSE))=TRUE,"错误","正确"),"正确")</f>
        <v>正确</v>
      </c>
      <c r="R862" s="124" t="str">
        <f>IF(OR(IFERROR(AND(H862&gt;=VLOOKUP(L862,受限情况!$A$3:$C$28,2,FALSE),H862&lt;=VLOOKUP(L862,受限情况!$A$3:$C$28,3,FALSE)),0),IFERROR(AND(H862&gt;=VLOOKUP(M862,受限情况!$A$3:$C$28,2,FALSE),H862&lt;=VLOOKUP(M862,受限情况!$A$3:$C$28,3,FALSE)),0),IFERROR(AND(H862&gt;=VLOOKUP(N862,受限情况!$A$3:$C$28,2,FALSE),H862&lt;=VLOOKUP(N862,受限情况!$A$3:$C$28,3,FALSE)),0),IFERROR(AND(H862&gt;=VLOOKUP(O862,受限情况!$A$3:$C$28,2,FALSE),H862&lt;=VLOOKUP(O862,受限情况!$A$3:$C$28,3,FALSE)),0))=TRUE,"错误","正确")</f>
        <v>正确</v>
      </c>
      <c r="S862" s="123" t="str">
        <f>IF((IF(ISERROR(VLOOKUP(J862,注销!I:I,1,FALSE)),0,1)+IF(ISERROR(VLOOKUP(J862,注销!J:J,1,FALSE)),0,1))&gt;0,"注销","没有")</f>
        <v>注销</v>
      </c>
      <c r="T862" s="123" t="str">
        <f>IF((IF(ISERROR(VLOOKUP(J862,注销!I:I,1,FALSE)),0,1)+IF(ISERROR(VLOOKUP(J862,注销!J:J,1,FALSE)),0,1))&gt;0,"注销","没有")</f>
        <v>注销</v>
      </c>
      <c r="U862" s="10" t="str">
        <f>IF(IF(ISERROR(VLOOKUP(J862,J$1:J861,1,FALSE)),0,1)+IF(ISERROR(VLOOKUP(J862,K$1:K861,1,FALSE)),0,1),"已有","没有")</f>
        <v>没有</v>
      </c>
      <c r="W862" s="9"/>
      <c r="X862" s="9"/>
      <c r="Y862" s="9"/>
    </row>
    <row r="863" spans="1:25" s="7" customFormat="1">
      <c r="A863" s="126">
        <v>860</v>
      </c>
      <c r="B863" s="23" t="s">
        <v>1309</v>
      </c>
      <c r="C863" s="56" t="s">
        <v>411</v>
      </c>
      <c r="D863" s="42" t="s">
        <v>325</v>
      </c>
      <c r="E863" s="126">
        <v>14</v>
      </c>
      <c r="F863" s="68">
        <v>42547</v>
      </c>
      <c r="G863" s="126" t="s">
        <v>415</v>
      </c>
      <c r="H863" s="68">
        <v>42529</v>
      </c>
      <c r="I863" s="126"/>
      <c r="J863" s="137" t="str">
        <f t="shared" si="84"/>
        <v>华夏呼和浩特-乌海</v>
      </c>
      <c r="K863" s="124" t="str">
        <f t="shared" si="85"/>
        <v>华夏乌海-呼和浩特</v>
      </c>
      <c r="L863" s="167" t="str">
        <f t="shared" si="86"/>
        <v>呼和浩特</v>
      </c>
      <c r="M863" s="167" t="str">
        <f t="shared" si="87"/>
        <v>乌海</v>
      </c>
      <c r="N863" s="167" t="str">
        <f t="shared" si="88"/>
        <v/>
      </c>
      <c r="O863" s="167" t="str">
        <f t="shared" si="89"/>
        <v/>
      </c>
      <c r="P863" s="167" t="str">
        <f>IF(ISERROR(OR(IFERROR(VLOOKUP(B863,受限情况!$G$3:$G$30,1,FALSE),0),IFERROR(VLOOKUP(L863,受限情况!$A$3:$A$28,1,FALSE),0),IFERROR(VLOOKUP(M863,受限情况!$A$3:$A$28,1,FALSE),0),IFERROR(VLOOKUP(N863,受限情况!$A$3:$A$28,1,FALSE),0),IFERROR(VLOOKUP(O863,受限情况!$A$3:$A$28,1,FALSE),0))),"受限","不限")</f>
        <v>不限</v>
      </c>
      <c r="Q863" s="122" t="str">
        <f>IFERROR(IF(AND(H863&gt;=VLOOKUP(B863,受限情况!$G$3:$I$28,2,FALSE),H863&lt;=VLOOKUP(B863,受限情况!$G$3:$I$28,3,FALSE))=TRUE,"错误","正确"),"正确")</f>
        <v>正确</v>
      </c>
      <c r="R863" s="124" t="str">
        <f>IF(OR(IFERROR(AND(H863&gt;=VLOOKUP(L863,受限情况!$A$3:$C$28,2,FALSE),H863&lt;=VLOOKUP(L863,受限情况!$A$3:$C$28,3,FALSE)),0),IFERROR(AND(H863&gt;=VLOOKUP(M863,受限情况!$A$3:$C$28,2,FALSE),H863&lt;=VLOOKUP(M863,受限情况!$A$3:$C$28,3,FALSE)),0),IFERROR(AND(H863&gt;=VLOOKUP(N863,受限情况!$A$3:$C$28,2,FALSE),H863&lt;=VLOOKUP(N863,受限情况!$A$3:$C$28,3,FALSE)),0),IFERROR(AND(H863&gt;=VLOOKUP(O863,受限情况!$A$3:$C$28,2,FALSE),H863&lt;=VLOOKUP(O863,受限情况!$A$3:$C$28,3,FALSE)),0))=TRUE,"错误","正确")</f>
        <v>正确</v>
      </c>
      <c r="S863" s="123" t="str">
        <f>IF((IF(ISERROR(VLOOKUP(J863,注销!I:I,1,FALSE)),0,1)+IF(ISERROR(VLOOKUP(J863,注销!J:J,1,FALSE)),0,1))&gt;0,"注销","没有")</f>
        <v>没有</v>
      </c>
      <c r="T863" s="123" t="str">
        <f>IF((IF(ISERROR(VLOOKUP(J863,注销!I:I,1,FALSE)),0,1)+IF(ISERROR(VLOOKUP(J863,注销!J:J,1,FALSE)),0,1))&gt;0,"注销","没有")</f>
        <v>没有</v>
      </c>
      <c r="U863" s="10" t="str">
        <f>IF(IF(ISERROR(VLOOKUP(J863,J$1:J862,1,FALSE)),0,1)+IF(ISERROR(VLOOKUP(J863,K$1:K862,1,FALSE)),0,1),"已有","没有")</f>
        <v>没有</v>
      </c>
      <c r="W863" s="9"/>
      <c r="X863" s="9"/>
      <c r="Y863" s="9"/>
    </row>
    <row r="864" spans="1:25" s="7" customFormat="1">
      <c r="A864" s="126">
        <v>861</v>
      </c>
      <c r="B864" s="126" t="s">
        <v>1309</v>
      </c>
      <c r="C864" s="56" t="s">
        <v>412</v>
      </c>
      <c r="D864" s="42" t="s">
        <v>325</v>
      </c>
      <c r="E864" s="126">
        <v>14</v>
      </c>
      <c r="F864" s="68">
        <v>42547</v>
      </c>
      <c r="G864" s="126" t="s">
        <v>1192</v>
      </c>
      <c r="H864" s="68">
        <v>42529</v>
      </c>
      <c r="I864" s="126"/>
      <c r="J864" s="137" t="str">
        <f t="shared" si="84"/>
        <v>华夏呼和浩特-阿尔山-哈尔滨</v>
      </c>
      <c r="K864" s="124" t="str">
        <f t="shared" si="85"/>
        <v>华夏哈尔滨-阿尔山-呼和浩特</v>
      </c>
      <c r="L864" s="167" t="str">
        <f t="shared" si="86"/>
        <v>呼和浩特</v>
      </c>
      <c r="M864" s="167" t="str">
        <f t="shared" si="87"/>
        <v>阿尔山</v>
      </c>
      <c r="N864" s="167" t="str">
        <f t="shared" si="88"/>
        <v>哈尔滨</v>
      </c>
      <c r="O864" s="167" t="str">
        <f t="shared" si="89"/>
        <v/>
      </c>
      <c r="P864" s="167" t="str">
        <f>IF(ISERROR(OR(IFERROR(VLOOKUP(B864,受限情况!$G$3:$G$30,1,FALSE),0),IFERROR(VLOOKUP(L864,受限情况!$A$3:$A$28,1,FALSE),0),IFERROR(VLOOKUP(M864,受限情况!$A$3:$A$28,1,FALSE),0),IFERROR(VLOOKUP(N864,受限情况!$A$3:$A$28,1,FALSE),0),IFERROR(VLOOKUP(O864,受限情况!$A$3:$A$28,1,FALSE),0))),"受限","不限")</f>
        <v>受限</v>
      </c>
      <c r="Q864" s="122" t="str">
        <f>IFERROR(IF(AND(H864&gt;=VLOOKUP(B864,受限情况!$G$3:$I$28,2,FALSE),H864&lt;=VLOOKUP(B864,受限情况!$G$3:$I$28,3,FALSE))=TRUE,"错误","正确"),"正确")</f>
        <v>正确</v>
      </c>
      <c r="R864" s="124" t="str">
        <f>IF(OR(IFERROR(AND(H864&gt;=VLOOKUP(L864,受限情况!$A$3:$C$28,2,FALSE),H864&lt;=VLOOKUP(L864,受限情况!$A$3:$C$28,3,FALSE)),0),IFERROR(AND(H864&gt;=VLOOKUP(M864,受限情况!$A$3:$C$28,2,FALSE),H864&lt;=VLOOKUP(M864,受限情况!$A$3:$C$28,3,FALSE)),0),IFERROR(AND(H864&gt;=VLOOKUP(N864,受限情况!$A$3:$C$28,2,FALSE),H864&lt;=VLOOKUP(N864,受限情况!$A$3:$C$28,3,FALSE)),0),IFERROR(AND(H864&gt;=VLOOKUP(O864,受限情况!$A$3:$C$28,2,FALSE),H864&lt;=VLOOKUP(O864,受限情况!$A$3:$C$28,3,FALSE)),0))=TRUE,"错误","正确")</f>
        <v>正确</v>
      </c>
      <c r="S864" s="123" t="str">
        <f>IF((IF(ISERROR(VLOOKUP(J864,注销!I:I,1,FALSE)),0,1)+IF(ISERROR(VLOOKUP(J864,注销!J:J,1,FALSE)),0,1))&gt;0,"注销","没有")</f>
        <v>没有</v>
      </c>
      <c r="T864" s="123" t="str">
        <f>IF((IF(ISERROR(VLOOKUP(J864,注销!I:I,1,FALSE)),0,1)+IF(ISERROR(VLOOKUP(J864,注销!J:J,1,FALSE)),0,1))&gt;0,"注销","没有")</f>
        <v>没有</v>
      </c>
      <c r="U864" s="10" t="str">
        <f>IF(IF(ISERROR(VLOOKUP(J864,J$1:J863,1,FALSE)),0,1)+IF(ISERROR(VLOOKUP(J864,K$1:K863,1,FALSE)),0,1),"已有","没有")</f>
        <v>没有</v>
      </c>
      <c r="W864" s="9"/>
      <c r="X864" s="9"/>
      <c r="Y864" s="9"/>
    </row>
    <row r="865" spans="1:25" s="7" customFormat="1">
      <c r="A865" s="126">
        <v>862</v>
      </c>
      <c r="B865" s="126" t="s">
        <v>1309</v>
      </c>
      <c r="C865" s="56" t="s">
        <v>413</v>
      </c>
      <c r="D865" s="42" t="s">
        <v>325</v>
      </c>
      <c r="E865" s="126">
        <v>14</v>
      </c>
      <c r="F865" s="68">
        <v>42547</v>
      </c>
      <c r="G865" s="126" t="s">
        <v>1192</v>
      </c>
      <c r="H865" s="68">
        <v>42529</v>
      </c>
      <c r="I865" s="126"/>
      <c r="J865" s="137" t="str">
        <f t="shared" si="84"/>
        <v>华夏呼和浩特-锡林浩特-哈尔滨</v>
      </c>
      <c r="K865" s="124" t="str">
        <f t="shared" si="85"/>
        <v>华夏哈尔滨-锡林浩特-呼和浩特</v>
      </c>
      <c r="L865" s="167" t="str">
        <f t="shared" si="86"/>
        <v>呼和浩特</v>
      </c>
      <c r="M865" s="167" t="str">
        <f t="shared" si="87"/>
        <v>锡林浩特</v>
      </c>
      <c r="N865" s="167" t="str">
        <f t="shared" si="88"/>
        <v>哈尔滨</v>
      </c>
      <c r="O865" s="167" t="str">
        <f t="shared" si="89"/>
        <v/>
      </c>
      <c r="P865" s="167" t="str">
        <f>IF(ISERROR(OR(IFERROR(VLOOKUP(B865,受限情况!$G$3:$G$30,1,FALSE),0),IFERROR(VLOOKUP(L865,受限情况!$A$3:$A$28,1,FALSE),0),IFERROR(VLOOKUP(M865,受限情况!$A$3:$A$28,1,FALSE),0),IFERROR(VLOOKUP(N865,受限情况!$A$3:$A$28,1,FALSE),0),IFERROR(VLOOKUP(O865,受限情况!$A$3:$A$28,1,FALSE),0))),"受限","不限")</f>
        <v>不限</v>
      </c>
      <c r="Q865" s="122" t="str">
        <f>IFERROR(IF(AND(H865&gt;=VLOOKUP(B865,受限情况!$G$3:$I$28,2,FALSE),H865&lt;=VLOOKUP(B865,受限情况!$G$3:$I$28,3,FALSE))=TRUE,"错误","正确"),"正确")</f>
        <v>正确</v>
      </c>
      <c r="R865" s="124" t="str">
        <f>IF(OR(IFERROR(AND(H865&gt;=VLOOKUP(L865,受限情况!$A$3:$C$28,2,FALSE),H865&lt;=VLOOKUP(L865,受限情况!$A$3:$C$28,3,FALSE)),0),IFERROR(AND(H865&gt;=VLOOKUP(M865,受限情况!$A$3:$C$28,2,FALSE),H865&lt;=VLOOKUP(M865,受限情况!$A$3:$C$28,3,FALSE)),0),IFERROR(AND(H865&gt;=VLOOKUP(N865,受限情况!$A$3:$C$28,2,FALSE),H865&lt;=VLOOKUP(N865,受限情况!$A$3:$C$28,3,FALSE)),0),IFERROR(AND(H865&gt;=VLOOKUP(O865,受限情况!$A$3:$C$28,2,FALSE),H865&lt;=VLOOKUP(O865,受限情况!$A$3:$C$28,3,FALSE)),0))=TRUE,"错误","正确")</f>
        <v>正确</v>
      </c>
      <c r="S865" s="123" t="str">
        <f>IF((IF(ISERROR(VLOOKUP(J865,注销!I:I,1,FALSE)),0,1)+IF(ISERROR(VLOOKUP(J865,注销!J:J,1,FALSE)),0,1))&gt;0,"注销","没有")</f>
        <v>注销</v>
      </c>
      <c r="T865" s="123" t="str">
        <f>IF((IF(ISERROR(VLOOKUP(J865,注销!I:I,1,FALSE)),0,1)+IF(ISERROR(VLOOKUP(J865,注销!J:J,1,FALSE)),0,1))&gt;0,"注销","没有")</f>
        <v>注销</v>
      </c>
      <c r="U865" s="10" t="str">
        <f>IF(IF(ISERROR(VLOOKUP(J865,J$1:J864,1,FALSE)),0,1)+IF(ISERROR(VLOOKUP(J865,K$1:K864,1,FALSE)),0,1),"已有","没有")</f>
        <v>没有</v>
      </c>
      <c r="W865" s="9"/>
      <c r="X865" s="9"/>
      <c r="Y865" s="9"/>
    </row>
    <row r="866" spans="1:25" s="7" customFormat="1">
      <c r="A866" s="126">
        <v>863</v>
      </c>
      <c r="B866" s="126" t="s">
        <v>1309</v>
      </c>
      <c r="C866" s="56" t="s">
        <v>414</v>
      </c>
      <c r="D866" s="42" t="s">
        <v>325</v>
      </c>
      <c r="E866" s="126">
        <v>14</v>
      </c>
      <c r="F866" s="68">
        <v>42552</v>
      </c>
      <c r="G866" s="126" t="s">
        <v>1192</v>
      </c>
      <c r="H866" s="68">
        <v>42529</v>
      </c>
      <c r="I866" s="126"/>
      <c r="J866" s="137" t="str">
        <f t="shared" si="84"/>
        <v>华夏天津-阿尔山</v>
      </c>
      <c r="K866" s="124" t="str">
        <f t="shared" si="85"/>
        <v>华夏阿尔山-天津</v>
      </c>
      <c r="L866" s="167" t="str">
        <f t="shared" si="86"/>
        <v>天津</v>
      </c>
      <c r="M866" s="167" t="str">
        <f t="shared" si="87"/>
        <v>阿尔山</v>
      </c>
      <c r="N866" s="167" t="str">
        <f t="shared" si="88"/>
        <v/>
      </c>
      <c r="O866" s="167" t="str">
        <f t="shared" si="89"/>
        <v/>
      </c>
      <c r="P866" s="167" t="str">
        <f>IF(ISERROR(OR(IFERROR(VLOOKUP(B866,受限情况!$G$3:$G$30,1,FALSE),0),IFERROR(VLOOKUP(L866,受限情况!$A$3:$A$28,1,FALSE),0),IFERROR(VLOOKUP(M866,受限情况!$A$3:$A$28,1,FALSE),0),IFERROR(VLOOKUP(N866,受限情况!$A$3:$A$28,1,FALSE),0),IFERROR(VLOOKUP(O866,受限情况!$A$3:$A$28,1,FALSE),0))),"受限","不限")</f>
        <v>受限</v>
      </c>
      <c r="Q866" s="122" t="str">
        <f>IFERROR(IF(AND(H866&gt;=VLOOKUP(B866,受限情况!$G$3:$I$28,2,FALSE),H866&lt;=VLOOKUP(B866,受限情况!$G$3:$I$28,3,FALSE))=TRUE,"错误","正确"),"正确")</f>
        <v>正确</v>
      </c>
      <c r="R866" s="124" t="str">
        <f>IF(OR(IFERROR(AND(H866&gt;=VLOOKUP(L866,受限情况!$A$3:$C$28,2,FALSE),H866&lt;=VLOOKUP(L866,受限情况!$A$3:$C$28,3,FALSE)),0),IFERROR(AND(H866&gt;=VLOOKUP(M866,受限情况!$A$3:$C$28,2,FALSE),H866&lt;=VLOOKUP(M866,受限情况!$A$3:$C$28,3,FALSE)),0),IFERROR(AND(H866&gt;=VLOOKUP(N866,受限情况!$A$3:$C$28,2,FALSE),H866&lt;=VLOOKUP(N866,受限情况!$A$3:$C$28,3,FALSE)),0),IFERROR(AND(H866&gt;=VLOOKUP(O866,受限情况!$A$3:$C$28,2,FALSE),H866&lt;=VLOOKUP(O866,受限情况!$A$3:$C$28,3,FALSE)),0))=TRUE,"错误","正确")</f>
        <v>正确</v>
      </c>
      <c r="S866" s="123" t="str">
        <f>IF((IF(ISERROR(VLOOKUP(J866,注销!I:I,1,FALSE)),0,1)+IF(ISERROR(VLOOKUP(J866,注销!J:J,1,FALSE)),0,1))&gt;0,"注销","没有")</f>
        <v>注销</v>
      </c>
      <c r="T866" s="123" t="str">
        <f>IF((IF(ISERROR(VLOOKUP(J866,注销!I:I,1,FALSE)),0,1)+IF(ISERROR(VLOOKUP(J866,注销!J:J,1,FALSE)),0,1))&gt;0,"注销","没有")</f>
        <v>注销</v>
      </c>
      <c r="U866" s="10" t="str">
        <f>IF(IF(ISERROR(VLOOKUP(J866,J$1:J865,1,FALSE)),0,1)+IF(ISERROR(VLOOKUP(J866,K$1:K865,1,FALSE)),0,1),"已有","没有")</f>
        <v>没有</v>
      </c>
      <c r="W866" s="9"/>
      <c r="X866" s="9"/>
      <c r="Y866" s="9"/>
    </row>
    <row r="867" spans="1:25" s="7" customFormat="1">
      <c r="A867" s="126">
        <v>864</v>
      </c>
      <c r="B867" s="23" t="s">
        <v>1325</v>
      </c>
      <c r="C867" s="56" t="s">
        <v>416</v>
      </c>
      <c r="D867" s="42" t="s">
        <v>198</v>
      </c>
      <c r="E867" s="126">
        <v>14</v>
      </c>
      <c r="F867" s="68">
        <v>42552</v>
      </c>
      <c r="G867" s="126" t="s">
        <v>421</v>
      </c>
      <c r="H867" s="68">
        <v>42545</v>
      </c>
      <c r="I867" s="126"/>
      <c r="J867" s="137" t="str">
        <f t="shared" si="84"/>
        <v>春秋石家庄-乌鲁木齐</v>
      </c>
      <c r="K867" s="124" t="str">
        <f t="shared" si="85"/>
        <v>春秋乌鲁木齐-石家庄</v>
      </c>
      <c r="L867" s="167" t="str">
        <f t="shared" si="86"/>
        <v>石家庄</v>
      </c>
      <c r="M867" s="167" t="str">
        <f t="shared" si="87"/>
        <v>乌鲁木齐</v>
      </c>
      <c r="N867" s="167" t="str">
        <f t="shared" si="88"/>
        <v/>
      </c>
      <c r="O867" s="167" t="str">
        <f t="shared" si="89"/>
        <v/>
      </c>
      <c r="P867" s="167" t="str">
        <f>IF(ISERROR(OR(IFERROR(VLOOKUP(B867,受限情况!$G$3:$G$30,1,FALSE),0),IFERROR(VLOOKUP(L867,受限情况!$A$3:$A$28,1,FALSE),0),IFERROR(VLOOKUP(M867,受限情况!$A$3:$A$28,1,FALSE),0),IFERROR(VLOOKUP(N867,受限情况!$A$3:$A$28,1,FALSE),0),IFERROR(VLOOKUP(O867,受限情况!$A$3:$A$28,1,FALSE),0))),"受限","不限")</f>
        <v>不限</v>
      </c>
      <c r="Q867" s="122" t="str">
        <f>IFERROR(IF(AND(H867&gt;=VLOOKUP(B867,受限情况!$G$3:$I$28,2,FALSE),H867&lt;=VLOOKUP(B867,受限情况!$G$3:$I$28,3,FALSE))=TRUE,"错误","正确"),"正确")</f>
        <v>正确</v>
      </c>
      <c r="R867" s="124" t="str">
        <f>IF(OR(IFERROR(AND(H867&gt;=VLOOKUP(L867,受限情况!$A$3:$C$28,2,FALSE),H867&lt;=VLOOKUP(L867,受限情况!$A$3:$C$28,3,FALSE)),0),IFERROR(AND(H867&gt;=VLOOKUP(M867,受限情况!$A$3:$C$28,2,FALSE),H867&lt;=VLOOKUP(M867,受限情况!$A$3:$C$28,3,FALSE)),0),IFERROR(AND(H867&gt;=VLOOKUP(N867,受限情况!$A$3:$C$28,2,FALSE),H867&lt;=VLOOKUP(N867,受限情况!$A$3:$C$28,3,FALSE)),0),IFERROR(AND(H867&gt;=VLOOKUP(O867,受限情况!$A$3:$C$28,2,FALSE),H867&lt;=VLOOKUP(O867,受限情况!$A$3:$C$28,3,FALSE)),0))=TRUE,"错误","正确")</f>
        <v>正确</v>
      </c>
      <c r="S867" s="123" t="str">
        <f>IF((IF(ISERROR(VLOOKUP(J867,注销!I:I,1,FALSE)),0,1)+IF(ISERROR(VLOOKUP(J867,注销!J:J,1,FALSE)),0,1))&gt;0,"注销","没有")</f>
        <v>没有</v>
      </c>
      <c r="T867" s="123" t="str">
        <f>IF((IF(ISERROR(VLOOKUP(J867,注销!I:I,1,FALSE)),0,1)+IF(ISERROR(VLOOKUP(J867,注销!J:J,1,FALSE)),0,1))&gt;0,"注销","没有")</f>
        <v>没有</v>
      </c>
      <c r="U867" s="10" t="str">
        <f>IF(IF(ISERROR(VLOOKUP(J867,J$1:J866,1,FALSE)),0,1)+IF(ISERROR(VLOOKUP(J867,K$1:K866,1,FALSE)),0,1),"已有","没有")</f>
        <v>没有</v>
      </c>
      <c r="W867" s="9"/>
      <c r="X867" s="9"/>
      <c r="Y867" s="9"/>
    </row>
    <row r="868" spans="1:25" s="7" customFormat="1">
      <c r="A868" s="126">
        <v>865</v>
      </c>
      <c r="B868" s="126" t="s">
        <v>1325</v>
      </c>
      <c r="C868" s="56" t="s">
        <v>417</v>
      </c>
      <c r="D868" s="42" t="s">
        <v>198</v>
      </c>
      <c r="E868" s="126">
        <v>14</v>
      </c>
      <c r="F868" s="68">
        <v>42552</v>
      </c>
      <c r="G868" s="126" t="s">
        <v>1193</v>
      </c>
      <c r="H868" s="68">
        <v>42545</v>
      </c>
      <c r="I868" s="126"/>
      <c r="J868" s="137" t="str">
        <f t="shared" si="84"/>
        <v>春秋石家庄-珠海</v>
      </c>
      <c r="K868" s="124" t="str">
        <f t="shared" si="85"/>
        <v>春秋珠海-石家庄</v>
      </c>
      <c r="L868" s="167" t="str">
        <f t="shared" si="86"/>
        <v>石家庄</v>
      </c>
      <c r="M868" s="167" t="str">
        <f t="shared" si="87"/>
        <v>珠海</v>
      </c>
      <c r="N868" s="167" t="str">
        <f t="shared" si="88"/>
        <v/>
      </c>
      <c r="O868" s="167" t="str">
        <f t="shared" si="89"/>
        <v/>
      </c>
      <c r="P868" s="167" t="str">
        <f>IF(ISERROR(OR(IFERROR(VLOOKUP(B868,受限情况!$G$3:$G$30,1,FALSE),0),IFERROR(VLOOKUP(L868,受限情况!$A$3:$A$28,1,FALSE),0),IFERROR(VLOOKUP(M868,受限情况!$A$3:$A$28,1,FALSE),0),IFERROR(VLOOKUP(N868,受限情况!$A$3:$A$28,1,FALSE),0),IFERROR(VLOOKUP(O868,受限情况!$A$3:$A$28,1,FALSE),0))),"受限","不限")</f>
        <v>不限</v>
      </c>
      <c r="Q868" s="122" t="str">
        <f>IFERROR(IF(AND(H868&gt;=VLOOKUP(B868,受限情况!$G$3:$I$28,2,FALSE),H868&lt;=VLOOKUP(B868,受限情况!$G$3:$I$28,3,FALSE))=TRUE,"错误","正确"),"正确")</f>
        <v>正确</v>
      </c>
      <c r="R868" s="124" t="str">
        <f>IF(OR(IFERROR(AND(H868&gt;=VLOOKUP(L868,受限情况!$A$3:$C$28,2,FALSE),H868&lt;=VLOOKUP(L868,受限情况!$A$3:$C$28,3,FALSE)),0),IFERROR(AND(H868&gt;=VLOOKUP(M868,受限情况!$A$3:$C$28,2,FALSE),H868&lt;=VLOOKUP(M868,受限情况!$A$3:$C$28,3,FALSE)),0),IFERROR(AND(H868&gt;=VLOOKUP(N868,受限情况!$A$3:$C$28,2,FALSE),H868&lt;=VLOOKUP(N868,受限情况!$A$3:$C$28,3,FALSE)),0),IFERROR(AND(H868&gt;=VLOOKUP(O868,受限情况!$A$3:$C$28,2,FALSE),H868&lt;=VLOOKUP(O868,受限情况!$A$3:$C$28,3,FALSE)),0))=TRUE,"错误","正确")</f>
        <v>正确</v>
      </c>
      <c r="S868" s="123" t="str">
        <f>IF((IF(ISERROR(VLOOKUP(J868,注销!I:I,1,FALSE)),0,1)+IF(ISERROR(VLOOKUP(J868,注销!J:J,1,FALSE)),0,1))&gt;0,"注销","没有")</f>
        <v>没有</v>
      </c>
      <c r="T868" s="123" t="str">
        <f>IF((IF(ISERROR(VLOOKUP(J868,注销!I:I,1,FALSE)),0,1)+IF(ISERROR(VLOOKUP(J868,注销!J:J,1,FALSE)),0,1))&gt;0,"注销","没有")</f>
        <v>没有</v>
      </c>
      <c r="U868" s="10" t="str">
        <f>IF(IF(ISERROR(VLOOKUP(J868,J$1:J867,1,FALSE)),0,1)+IF(ISERROR(VLOOKUP(J868,K$1:K867,1,FALSE)),0,1),"已有","没有")</f>
        <v>没有</v>
      </c>
      <c r="W868" s="9"/>
      <c r="X868" s="9"/>
      <c r="Y868" s="9"/>
    </row>
    <row r="869" spans="1:25" s="7" customFormat="1">
      <c r="A869" s="126">
        <v>866</v>
      </c>
      <c r="B869" s="126" t="s">
        <v>1325</v>
      </c>
      <c r="C869" s="56" t="s">
        <v>418</v>
      </c>
      <c r="D869" s="42" t="s">
        <v>198</v>
      </c>
      <c r="E869" s="126">
        <v>14</v>
      </c>
      <c r="F869" s="68">
        <v>42552</v>
      </c>
      <c r="G869" s="126" t="s">
        <v>1193</v>
      </c>
      <c r="H869" s="68">
        <v>42545</v>
      </c>
      <c r="I869" s="126"/>
      <c r="J869" s="137" t="str">
        <f t="shared" si="84"/>
        <v>春秋天津-长白山</v>
      </c>
      <c r="K869" s="124" t="str">
        <f t="shared" si="85"/>
        <v>春秋长白山-天津</v>
      </c>
      <c r="L869" s="167" t="str">
        <f t="shared" si="86"/>
        <v>天津</v>
      </c>
      <c r="M869" s="167" t="str">
        <f t="shared" si="87"/>
        <v>长白山</v>
      </c>
      <c r="N869" s="167" t="str">
        <f t="shared" si="88"/>
        <v/>
      </c>
      <c r="O869" s="167" t="str">
        <f t="shared" si="89"/>
        <v/>
      </c>
      <c r="P869" s="167" t="str">
        <f>IF(ISERROR(OR(IFERROR(VLOOKUP(B869,受限情况!$G$3:$G$30,1,FALSE),0),IFERROR(VLOOKUP(L869,受限情况!$A$3:$A$28,1,FALSE),0),IFERROR(VLOOKUP(M869,受限情况!$A$3:$A$28,1,FALSE),0),IFERROR(VLOOKUP(N869,受限情况!$A$3:$A$28,1,FALSE),0),IFERROR(VLOOKUP(O869,受限情况!$A$3:$A$28,1,FALSE),0))),"受限","不限")</f>
        <v>不限</v>
      </c>
      <c r="Q869" s="122" t="str">
        <f>IFERROR(IF(AND(H869&gt;=VLOOKUP(B869,受限情况!$G$3:$I$28,2,FALSE),H869&lt;=VLOOKUP(B869,受限情况!$G$3:$I$28,3,FALSE))=TRUE,"错误","正确"),"正确")</f>
        <v>正确</v>
      </c>
      <c r="R869" s="124" t="str">
        <f>IF(OR(IFERROR(AND(H869&gt;=VLOOKUP(L869,受限情况!$A$3:$C$28,2,FALSE),H869&lt;=VLOOKUP(L869,受限情况!$A$3:$C$28,3,FALSE)),0),IFERROR(AND(H869&gt;=VLOOKUP(M869,受限情况!$A$3:$C$28,2,FALSE),H869&lt;=VLOOKUP(M869,受限情况!$A$3:$C$28,3,FALSE)),0),IFERROR(AND(H869&gt;=VLOOKUP(N869,受限情况!$A$3:$C$28,2,FALSE),H869&lt;=VLOOKUP(N869,受限情况!$A$3:$C$28,3,FALSE)),0),IFERROR(AND(H869&gt;=VLOOKUP(O869,受限情况!$A$3:$C$28,2,FALSE),H869&lt;=VLOOKUP(O869,受限情况!$A$3:$C$28,3,FALSE)),0))=TRUE,"错误","正确")</f>
        <v>正确</v>
      </c>
      <c r="S869" s="123" t="str">
        <f>IF((IF(ISERROR(VLOOKUP(J869,注销!I:I,1,FALSE)),0,1)+IF(ISERROR(VLOOKUP(J869,注销!J:J,1,FALSE)),0,1))&gt;0,"注销","没有")</f>
        <v>没有</v>
      </c>
      <c r="T869" s="123" t="str">
        <f>IF((IF(ISERROR(VLOOKUP(J869,注销!I:I,1,FALSE)),0,1)+IF(ISERROR(VLOOKUP(J869,注销!J:J,1,FALSE)),0,1))&gt;0,"注销","没有")</f>
        <v>没有</v>
      </c>
      <c r="U869" s="10" t="str">
        <f>IF(IF(ISERROR(VLOOKUP(J869,J$1:J868,1,FALSE)),0,1)+IF(ISERROR(VLOOKUP(J869,K$1:K868,1,FALSE)),0,1),"已有","没有")</f>
        <v>没有</v>
      </c>
      <c r="W869" s="9"/>
      <c r="X869" s="9"/>
      <c r="Y869" s="9"/>
    </row>
    <row r="870" spans="1:25" s="7" customFormat="1">
      <c r="A870" s="126">
        <v>867</v>
      </c>
      <c r="B870" s="126" t="s">
        <v>1325</v>
      </c>
      <c r="C870" s="56" t="s">
        <v>419</v>
      </c>
      <c r="D870" s="42" t="s">
        <v>198</v>
      </c>
      <c r="E870" s="126">
        <v>14</v>
      </c>
      <c r="F870" s="68">
        <v>42552</v>
      </c>
      <c r="G870" s="126" t="s">
        <v>1193</v>
      </c>
      <c r="H870" s="68">
        <v>42545</v>
      </c>
      <c r="I870" s="126"/>
      <c r="J870" s="137" t="str">
        <f t="shared" si="84"/>
        <v>春秋石家庄-烟台</v>
      </c>
      <c r="K870" s="124" t="str">
        <f t="shared" si="85"/>
        <v>春秋烟台-石家庄</v>
      </c>
      <c r="L870" s="167" t="str">
        <f t="shared" si="86"/>
        <v>石家庄</v>
      </c>
      <c r="M870" s="167" t="str">
        <f t="shared" si="87"/>
        <v>烟台</v>
      </c>
      <c r="N870" s="167" t="str">
        <f t="shared" si="88"/>
        <v/>
      </c>
      <c r="O870" s="167" t="str">
        <f t="shared" si="89"/>
        <v/>
      </c>
      <c r="P870" s="167" t="str">
        <f>IF(ISERROR(OR(IFERROR(VLOOKUP(B870,受限情况!$G$3:$G$30,1,FALSE),0),IFERROR(VLOOKUP(L870,受限情况!$A$3:$A$28,1,FALSE),0),IFERROR(VLOOKUP(M870,受限情况!$A$3:$A$28,1,FALSE),0),IFERROR(VLOOKUP(N870,受限情况!$A$3:$A$28,1,FALSE),0),IFERROR(VLOOKUP(O870,受限情况!$A$3:$A$28,1,FALSE),0))),"受限","不限")</f>
        <v>不限</v>
      </c>
      <c r="Q870" s="122" t="str">
        <f>IFERROR(IF(AND(H870&gt;=VLOOKUP(B870,受限情况!$G$3:$I$28,2,FALSE),H870&lt;=VLOOKUP(B870,受限情况!$G$3:$I$28,3,FALSE))=TRUE,"错误","正确"),"正确")</f>
        <v>正确</v>
      </c>
      <c r="R870" s="124" t="str">
        <f>IF(OR(IFERROR(AND(H870&gt;=VLOOKUP(L870,受限情况!$A$3:$C$28,2,FALSE),H870&lt;=VLOOKUP(L870,受限情况!$A$3:$C$28,3,FALSE)),0),IFERROR(AND(H870&gt;=VLOOKUP(M870,受限情况!$A$3:$C$28,2,FALSE),H870&lt;=VLOOKUP(M870,受限情况!$A$3:$C$28,3,FALSE)),0),IFERROR(AND(H870&gt;=VLOOKUP(N870,受限情况!$A$3:$C$28,2,FALSE),H870&lt;=VLOOKUP(N870,受限情况!$A$3:$C$28,3,FALSE)),0),IFERROR(AND(H870&gt;=VLOOKUP(O870,受限情况!$A$3:$C$28,2,FALSE),H870&lt;=VLOOKUP(O870,受限情况!$A$3:$C$28,3,FALSE)),0))=TRUE,"错误","正确")</f>
        <v>正确</v>
      </c>
      <c r="S870" s="123" t="str">
        <f>IF((IF(ISERROR(VLOOKUP(J870,注销!I:I,1,FALSE)),0,1)+IF(ISERROR(VLOOKUP(J870,注销!J:J,1,FALSE)),0,1))&gt;0,"注销","没有")</f>
        <v>没有</v>
      </c>
      <c r="T870" s="123" t="str">
        <f>IF((IF(ISERROR(VLOOKUP(J870,注销!I:I,1,FALSE)),0,1)+IF(ISERROR(VLOOKUP(J870,注销!J:J,1,FALSE)),0,1))&gt;0,"注销","没有")</f>
        <v>没有</v>
      </c>
      <c r="U870" s="10" t="str">
        <f>IF(IF(ISERROR(VLOOKUP(J870,J$1:J869,1,FALSE)),0,1)+IF(ISERROR(VLOOKUP(J870,K$1:K869,1,FALSE)),0,1),"已有","没有")</f>
        <v>没有</v>
      </c>
      <c r="W870" s="9"/>
      <c r="X870" s="9"/>
      <c r="Y870" s="9"/>
    </row>
    <row r="871" spans="1:25" s="7" customFormat="1">
      <c r="A871" s="126">
        <v>868</v>
      </c>
      <c r="B871" s="126" t="s">
        <v>1325</v>
      </c>
      <c r="C871" s="56" t="s">
        <v>59</v>
      </c>
      <c r="D871" s="42" t="s">
        <v>198</v>
      </c>
      <c r="E871" s="126">
        <v>14</v>
      </c>
      <c r="F871" s="68">
        <v>42552</v>
      </c>
      <c r="G871" s="126" t="s">
        <v>1193</v>
      </c>
      <c r="H871" s="68">
        <v>42545</v>
      </c>
      <c r="I871" s="126"/>
      <c r="J871" s="137" t="str">
        <f t="shared" si="84"/>
        <v>春秋石家庄-银川</v>
      </c>
      <c r="K871" s="124" t="str">
        <f t="shared" si="85"/>
        <v>春秋银川-石家庄</v>
      </c>
      <c r="L871" s="167" t="str">
        <f t="shared" si="86"/>
        <v>石家庄</v>
      </c>
      <c r="M871" s="167" t="str">
        <f t="shared" si="87"/>
        <v>银川</v>
      </c>
      <c r="N871" s="167" t="str">
        <f t="shared" si="88"/>
        <v/>
      </c>
      <c r="O871" s="167" t="str">
        <f t="shared" si="89"/>
        <v/>
      </c>
      <c r="P871" s="167" t="str">
        <f>IF(ISERROR(OR(IFERROR(VLOOKUP(B871,受限情况!$G$3:$G$30,1,FALSE),0),IFERROR(VLOOKUP(L871,受限情况!$A$3:$A$28,1,FALSE),0),IFERROR(VLOOKUP(M871,受限情况!$A$3:$A$28,1,FALSE),0),IFERROR(VLOOKUP(N871,受限情况!$A$3:$A$28,1,FALSE),0),IFERROR(VLOOKUP(O871,受限情况!$A$3:$A$28,1,FALSE),0))),"受限","不限")</f>
        <v>不限</v>
      </c>
      <c r="Q871" s="122" t="str">
        <f>IFERROR(IF(AND(H871&gt;=VLOOKUP(B871,受限情况!$G$3:$I$28,2,FALSE),H871&lt;=VLOOKUP(B871,受限情况!$G$3:$I$28,3,FALSE))=TRUE,"错误","正确"),"正确")</f>
        <v>正确</v>
      </c>
      <c r="R871" s="124" t="str">
        <f>IF(OR(IFERROR(AND(H871&gt;=VLOOKUP(L871,受限情况!$A$3:$C$28,2,FALSE),H871&lt;=VLOOKUP(L871,受限情况!$A$3:$C$28,3,FALSE)),0),IFERROR(AND(H871&gt;=VLOOKUP(M871,受限情况!$A$3:$C$28,2,FALSE),H871&lt;=VLOOKUP(M871,受限情况!$A$3:$C$28,3,FALSE)),0),IFERROR(AND(H871&gt;=VLOOKUP(N871,受限情况!$A$3:$C$28,2,FALSE),H871&lt;=VLOOKUP(N871,受限情况!$A$3:$C$28,3,FALSE)),0),IFERROR(AND(H871&gt;=VLOOKUP(O871,受限情况!$A$3:$C$28,2,FALSE),H871&lt;=VLOOKUP(O871,受限情况!$A$3:$C$28,3,FALSE)),0))=TRUE,"错误","正确")</f>
        <v>正确</v>
      </c>
      <c r="S871" s="123" t="str">
        <f>IF((IF(ISERROR(VLOOKUP(J871,注销!I:I,1,FALSE)),0,1)+IF(ISERROR(VLOOKUP(J871,注销!J:J,1,FALSE)),0,1))&gt;0,"注销","没有")</f>
        <v>没有</v>
      </c>
      <c r="T871" s="123" t="str">
        <f>IF((IF(ISERROR(VLOOKUP(J871,注销!I:I,1,FALSE)),0,1)+IF(ISERROR(VLOOKUP(J871,注销!J:J,1,FALSE)),0,1))&gt;0,"注销","没有")</f>
        <v>没有</v>
      </c>
      <c r="U871" s="10" t="str">
        <f>IF(IF(ISERROR(VLOOKUP(J871,J$1:J870,1,FALSE)),0,1)+IF(ISERROR(VLOOKUP(J871,K$1:K870,1,FALSE)),0,1),"已有","没有")</f>
        <v>没有</v>
      </c>
      <c r="W871" s="9"/>
      <c r="X871" s="9"/>
      <c r="Y871" s="9"/>
    </row>
    <row r="872" spans="1:25" s="7" customFormat="1">
      <c r="A872" s="126">
        <v>869</v>
      </c>
      <c r="B872" s="126" t="s">
        <v>1325</v>
      </c>
      <c r="C872" s="56" t="s">
        <v>420</v>
      </c>
      <c r="D872" s="42" t="s">
        <v>198</v>
      </c>
      <c r="E872" s="126">
        <v>8</v>
      </c>
      <c r="F872" s="68">
        <v>42582</v>
      </c>
      <c r="G872" s="126" t="s">
        <v>1193</v>
      </c>
      <c r="H872" s="68">
        <v>42545</v>
      </c>
      <c r="I872" s="126"/>
      <c r="J872" s="137" t="str">
        <f t="shared" si="84"/>
        <v>春秋石家庄-洛阳-西双版纳</v>
      </c>
      <c r="K872" s="124" t="str">
        <f t="shared" si="85"/>
        <v>春秋西双版纳-洛阳-石家庄</v>
      </c>
      <c r="L872" s="167" t="str">
        <f t="shared" si="86"/>
        <v>石家庄</v>
      </c>
      <c r="M872" s="167" t="str">
        <f t="shared" si="87"/>
        <v>洛阳</v>
      </c>
      <c r="N872" s="167" t="str">
        <f t="shared" si="88"/>
        <v>西双版纳</v>
      </c>
      <c r="O872" s="167" t="str">
        <f t="shared" si="89"/>
        <v/>
      </c>
      <c r="P872" s="167" t="str">
        <f>IF(ISERROR(OR(IFERROR(VLOOKUP(B872,受限情况!$G$3:$G$30,1,FALSE),0),IFERROR(VLOOKUP(L872,受限情况!$A$3:$A$28,1,FALSE),0),IFERROR(VLOOKUP(M872,受限情况!$A$3:$A$28,1,FALSE),0),IFERROR(VLOOKUP(N872,受限情况!$A$3:$A$28,1,FALSE),0),IFERROR(VLOOKUP(O872,受限情况!$A$3:$A$28,1,FALSE),0))),"受限","不限")</f>
        <v>不限</v>
      </c>
      <c r="Q872" s="122" t="str">
        <f>IFERROR(IF(AND(H872&gt;=VLOOKUP(B872,受限情况!$G$3:$I$28,2,FALSE),H872&lt;=VLOOKUP(B872,受限情况!$G$3:$I$28,3,FALSE))=TRUE,"错误","正确"),"正确")</f>
        <v>正确</v>
      </c>
      <c r="R872" s="124" t="str">
        <f>IF(OR(IFERROR(AND(H872&gt;=VLOOKUP(L872,受限情况!$A$3:$C$28,2,FALSE),H872&lt;=VLOOKUP(L872,受限情况!$A$3:$C$28,3,FALSE)),0),IFERROR(AND(H872&gt;=VLOOKUP(M872,受限情况!$A$3:$C$28,2,FALSE),H872&lt;=VLOOKUP(M872,受限情况!$A$3:$C$28,3,FALSE)),0),IFERROR(AND(H872&gt;=VLOOKUP(N872,受限情况!$A$3:$C$28,2,FALSE),H872&lt;=VLOOKUP(N872,受限情况!$A$3:$C$28,3,FALSE)),0),IFERROR(AND(H872&gt;=VLOOKUP(O872,受限情况!$A$3:$C$28,2,FALSE),H872&lt;=VLOOKUP(O872,受限情况!$A$3:$C$28,3,FALSE)),0))=TRUE,"错误","正确")</f>
        <v>正确</v>
      </c>
      <c r="S872" s="123" t="str">
        <f>IF((IF(ISERROR(VLOOKUP(J872,注销!I:I,1,FALSE)),0,1)+IF(ISERROR(VLOOKUP(J872,注销!J:J,1,FALSE)),0,1))&gt;0,"注销","没有")</f>
        <v>没有</v>
      </c>
      <c r="T872" s="123" t="str">
        <f>IF((IF(ISERROR(VLOOKUP(J872,注销!I:I,1,FALSE)),0,1)+IF(ISERROR(VLOOKUP(J872,注销!J:J,1,FALSE)),0,1))&gt;0,"注销","没有")</f>
        <v>没有</v>
      </c>
      <c r="U872" s="10" t="str">
        <f>IF(IF(ISERROR(VLOOKUP(J872,J$1:J871,1,FALSE)),0,1)+IF(ISERROR(VLOOKUP(J872,K$1:K871,1,FALSE)),0,1),"已有","没有")</f>
        <v>没有</v>
      </c>
      <c r="W872" s="9"/>
      <c r="X872" s="9"/>
      <c r="Y872" s="9"/>
    </row>
    <row r="873" spans="1:25" s="7" customFormat="1">
      <c r="A873" s="126">
        <v>870</v>
      </c>
      <c r="B873" s="23" t="s">
        <v>1324</v>
      </c>
      <c r="C873" s="56" t="s">
        <v>422</v>
      </c>
      <c r="D873" s="42" t="s">
        <v>423</v>
      </c>
      <c r="E873" s="126">
        <v>14</v>
      </c>
      <c r="F873" s="68">
        <v>42573</v>
      </c>
      <c r="G873" s="126" t="s">
        <v>426</v>
      </c>
      <c r="H873" s="68">
        <v>42545</v>
      </c>
      <c r="I873" s="126"/>
      <c r="J873" s="137" t="str">
        <f t="shared" si="84"/>
        <v>天津天津-乌鲁木齐-和田</v>
      </c>
      <c r="K873" s="124" t="str">
        <f t="shared" si="85"/>
        <v>天津和田-乌鲁木齐-天津</v>
      </c>
      <c r="L873" s="167" t="str">
        <f t="shared" si="86"/>
        <v>天津</v>
      </c>
      <c r="M873" s="167" t="str">
        <f t="shared" si="87"/>
        <v>乌鲁木齐</v>
      </c>
      <c r="N873" s="167" t="str">
        <f t="shared" si="88"/>
        <v>和田</v>
      </c>
      <c r="O873" s="167" t="str">
        <f t="shared" si="89"/>
        <v/>
      </c>
      <c r="P873" s="167" t="str">
        <f>IF(ISERROR(OR(IFERROR(VLOOKUP(B873,受限情况!$G$3:$G$30,1,FALSE),0),IFERROR(VLOOKUP(L873,受限情况!$A$3:$A$28,1,FALSE),0),IFERROR(VLOOKUP(M873,受限情况!$A$3:$A$28,1,FALSE),0),IFERROR(VLOOKUP(N873,受限情况!$A$3:$A$28,1,FALSE),0),IFERROR(VLOOKUP(O873,受限情况!$A$3:$A$28,1,FALSE),0))),"受限","不限")</f>
        <v>不限</v>
      </c>
      <c r="Q873" s="122" t="str">
        <f>IFERROR(IF(AND(H873&gt;=VLOOKUP(B873,受限情况!$G$3:$I$28,2,FALSE),H873&lt;=VLOOKUP(B873,受限情况!$G$3:$I$28,3,FALSE))=TRUE,"错误","正确"),"正确")</f>
        <v>正确</v>
      </c>
      <c r="R873" s="124" t="str">
        <f>IF(OR(IFERROR(AND(H873&gt;=VLOOKUP(L873,受限情况!$A$3:$C$28,2,FALSE),H873&lt;=VLOOKUP(L873,受限情况!$A$3:$C$28,3,FALSE)),0),IFERROR(AND(H873&gt;=VLOOKUP(M873,受限情况!$A$3:$C$28,2,FALSE),H873&lt;=VLOOKUP(M873,受限情况!$A$3:$C$28,3,FALSE)),0),IFERROR(AND(H873&gt;=VLOOKUP(N873,受限情况!$A$3:$C$28,2,FALSE),H873&lt;=VLOOKUP(N873,受限情况!$A$3:$C$28,3,FALSE)),0),IFERROR(AND(H873&gt;=VLOOKUP(O873,受限情况!$A$3:$C$28,2,FALSE),H873&lt;=VLOOKUP(O873,受限情况!$A$3:$C$28,3,FALSE)),0))=TRUE,"错误","正确")</f>
        <v>正确</v>
      </c>
      <c r="S873" s="123" t="str">
        <f>IF((IF(ISERROR(VLOOKUP(J873,注销!I:I,1,FALSE)),0,1)+IF(ISERROR(VLOOKUP(J873,注销!J:J,1,FALSE)),0,1))&gt;0,"注销","没有")</f>
        <v>没有</v>
      </c>
      <c r="T873" s="123" t="str">
        <f>IF((IF(ISERROR(VLOOKUP(J873,注销!I:I,1,FALSE)),0,1)+IF(ISERROR(VLOOKUP(J873,注销!J:J,1,FALSE)),0,1))&gt;0,"注销","没有")</f>
        <v>没有</v>
      </c>
      <c r="U873" s="10" t="str">
        <f>IF(IF(ISERROR(VLOOKUP(J873,J$1:J872,1,FALSE)),0,1)+IF(ISERROR(VLOOKUP(J873,K$1:K872,1,FALSE)),0,1),"已有","没有")</f>
        <v>没有</v>
      </c>
      <c r="W873" s="9"/>
      <c r="X873" s="9"/>
      <c r="Y873" s="9"/>
    </row>
    <row r="874" spans="1:25" s="7" customFormat="1">
      <c r="A874" s="126">
        <v>871</v>
      </c>
      <c r="B874" s="126" t="s">
        <v>1324</v>
      </c>
      <c r="C874" s="56" t="s">
        <v>424</v>
      </c>
      <c r="D874" s="42" t="s">
        <v>423</v>
      </c>
      <c r="E874" s="126">
        <v>14</v>
      </c>
      <c r="F874" s="68">
        <v>42552</v>
      </c>
      <c r="G874" s="126" t="s">
        <v>1194</v>
      </c>
      <c r="H874" s="68">
        <v>42545</v>
      </c>
      <c r="I874" s="126"/>
      <c r="J874" s="137" t="str">
        <f t="shared" si="84"/>
        <v>天津海拉尔-呼和浩特-济南</v>
      </c>
      <c r="K874" s="124" t="str">
        <f t="shared" si="85"/>
        <v>天津济南-呼和浩特-海拉尔</v>
      </c>
      <c r="L874" s="167" t="str">
        <f t="shared" si="86"/>
        <v>海拉尔</v>
      </c>
      <c r="M874" s="167" t="str">
        <f t="shared" si="87"/>
        <v>呼和浩特</v>
      </c>
      <c r="N874" s="167" t="str">
        <f t="shared" si="88"/>
        <v>济南</v>
      </c>
      <c r="O874" s="167" t="str">
        <f t="shared" si="89"/>
        <v/>
      </c>
      <c r="P874" s="167" t="str">
        <f>IF(ISERROR(OR(IFERROR(VLOOKUP(B874,受限情况!$G$3:$G$30,1,FALSE),0),IFERROR(VLOOKUP(L874,受限情况!$A$3:$A$28,1,FALSE),0),IFERROR(VLOOKUP(M874,受限情况!$A$3:$A$28,1,FALSE),0),IFERROR(VLOOKUP(N874,受限情况!$A$3:$A$28,1,FALSE),0),IFERROR(VLOOKUP(O874,受限情况!$A$3:$A$28,1,FALSE),0))),"受限","不限")</f>
        <v>不限</v>
      </c>
      <c r="Q874" s="122" t="str">
        <f>IFERROR(IF(AND(H874&gt;=VLOOKUP(B874,受限情况!$G$3:$I$28,2,FALSE),H874&lt;=VLOOKUP(B874,受限情况!$G$3:$I$28,3,FALSE))=TRUE,"错误","正确"),"正确")</f>
        <v>正确</v>
      </c>
      <c r="R874" s="124" t="str">
        <f>IF(OR(IFERROR(AND(H874&gt;=VLOOKUP(L874,受限情况!$A$3:$C$28,2,FALSE),H874&lt;=VLOOKUP(L874,受限情况!$A$3:$C$28,3,FALSE)),0),IFERROR(AND(H874&gt;=VLOOKUP(M874,受限情况!$A$3:$C$28,2,FALSE),H874&lt;=VLOOKUP(M874,受限情况!$A$3:$C$28,3,FALSE)),0),IFERROR(AND(H874&gt;=VLOOKUP(N874,受限情况!$A$3:$C$28,2,FALSE),H874&lt;=VLOOKUP(N874,受限情况!$A$3:$C$28,3,FALSE)),0),IFERROR(AND(H874&gt;=VLOOKUP(O874,受限情况!$A$3:$C$28,2,FALSE),H874&lt;=VLOOKUP(O874,受限情况!$A$3:$C$28,3,FALSE)),0))=TRUE,"错误","正确")</f>
        <v>正确</v>
      </c>
      <c r="S874" s="123" t="str">
        <f>IF((IF(ISERROR(VLOOKUP(J874,注销!I:I,1,FALSE)),0,1)+IF(ISERROR(VLOOKUP(J874,注销!J:J,1,FALSE)),0,1))&gt;0,"注销","没有")</f>
        <v>注销</v>
      </c>
      <c r="T874" s="123" t="str">
        <f>IF((IF(ISERROR(VLOOKUP(J874,注销!I:I,1,FALSE)),0,1)+IF(ISERROR(VLOOKUP(J874,注销!J:J,1,FALSE)),0,1))&gt;0,"注销","没有")</f>
        <v>注销</v>
      </c>
      <c r="U874" s="10" t="str">
        <f>IF(IF(ISERROR(VLOOKUP(J874,J$1:J873,1,FALSE)),0,1)+IF(ISERROR(VLOOKUP(J874,K$1:K873,1,FALSE)),0,1),"已有","没有")</f>
        <v>没有</v>
      </c>
      <c r="W874" s="9"/>
      <c r="X874" s="9"/>
      <c r="Y874" s="9"/>
    </row>
    <row r="875" spans="1:25" s="7" customFormat="1">
      <c r="A875" s="126">
        <v>872</v>
      </c>
      <c r="B875" s="126" t="s">
        <v>1324</v>
      </c>
      <c r="C875" s="56" t="s">
        <v>425</v>
      </c>
      <c r="D875" s="42" t="s">
        <v>423</v>
      </c>
      <c r="E875" s="126">
        <v>14</v>
      </c>
      <c r="F875" s="68">
        <v>42558</v>
      </c>
      <c r="G875" s="126" t="s">
        <v>1194</v>
      </c>
      <c r="H875" s="68">
        <v>42545</v>
      </c>
      <c r="I875" s="126"/>
      <c r="J875" s="137" t="str">
        <f t="shared" si="84"/>
        <v>天津呼和浩特-济南</v>
      </c>
      <c r="K875" s="124" t="str">
        <f t="shared" si="85"/>
        <v>天津济南-呼和浩特</v>
      </c>
      <c r="L875" s="167" t="str">
        <f t="shared" si="86"/>
        <v>呼和浩特</v>
      </c>
      <c r="M875" s="167" t="str">
        <f t="shared" si="87"/>
        <v>济南</v>
      </c>
      <c r="N875" s="167" t="str">
        <f t="shared" si="88"/>
        <v/>
      </c>
      <c r="O875" s="167" t="str">
        <f t="shared" si="89"/>
        <v/>
      </c>
      <c r="P875" s="167" t="str">
        <f>IF(ISERROR(OR(IFERROR(VLOOKUP(B875,受限情况!$G$3:$G$30,1,FALSE),0),IFERROR(VLOOKUP(L875,受限情况!$A$3:$A$28,1,FALSE),0),IFERROR(VLOOKUP(M875,受限情况!$A$3:$A$28,1,FALSE),0),IFERROR(VLOOKUP(N875,受限情况!$A$3:$A$28,1,FALSE),0),IFERROR(VLOOKUP(O875,受限情况!$A$3:$A$28,1,FALSE),0))),"受限","不限")</f>
        <v>不限</v>
      </c>
      <c r="Q875" s="122" t="str">
        <f>IFERROR(IF(AND(H875&gt;=VLOOKUP(B875,受限情况!$G$3:$I$28,2,FALSE),H875&lt;=VLOOKUP(B875,受限情况!$G$3:$I$28,3,FALSE))=TRUE,"错误","正确"),"正确")</f>
        <v>正确</v>
      </c>
      <c r="R875" s="124" t="str">
        <f>IF(OR(IFERROR(AND(H875&gt;=VLOOKUP(L875,受限情况!$A$3:$C$28,2,FALSE),H875&lt;=VLOOKUP(L875,受限情况!$A$3:$C$28,3,FALSE)),0),IFERROR(AND(H875&gt;=VLOOKUP(M875,受限情况!$A$3:$C$28,2,FALSE),H875&lt;=VLOOKUP(M875,受限情况!$A$3:$C$28,3,FALSE)),0),IFERROR(AND(H875&gt;=VLOOKUP(N875,受限情况!$A$3:$C$28,2,FALSE),H875&lt;=VLOOKUP(N875,受限情况!$A$3:$C$28,3,FALSE)),0),IFERROR(AND(H875&gt;=VLOOKUP(O875,受限情况!$A$3:$C$28,2,FALSE),H875&lt;=VLOOKUP(O875,受限情况!$A$3:$C$28,3,FALSE)),0))=TRUE,"错误","正确")</f>
        <v>正确</v>
      </c>
      <c r="S875" s="123" t="str">
        <f>IF((IF(ISERROR(VLOOKUP(J875,注销!I:I,1,FALSE)),0,1)+IF(ISERROR(VLOOKUP(J875,注销!J:J,1,FALSE)),0,1))&gt;0,"注销","没有")</f>
        <v>没有</v>
      </c>
      <c r="T875" s="123" t="str">
        <f>IF((IF(ISERROR(VLOOKUP(J875,注销!I:I,1,FALSE)),0,1)+IF(ISERROR(VLOOKUP(J875,注销!J:J,1,FALSE)),0,1))&gt;0,"注销","没有")</f>
        <v>没有</v>
      </c>
      <c r="U875" s="10" t="str">
        <f>IF(IF(ISERROR(VLOOKUP(J875,J$1:J874,1,FALSE)),0,1)+IF(ISERROR(VLOOKUP(J875,K$1:K874,1,FALSE)),0,1),"已有","没有")</f>
        <v>没有</v>
      </c>
      <c r="W875" s="9"/>
      <c r="X875" s="9"/>
      <c r="Y875" s="9"/>
    </row>
    <row r="876" spans="1:25" s="7" customFormat="1">
      <c r="A876" s="126">
        <v>873</v>
      </c>
      <c r="B876" s="23" t="s">
        <v>1309</v>
      </c>
      <c r="C876" s="56" t="s">
        <v>428</v>
      </c>
      <c r="D876" s="42" t="s">
        <v>325</v>
      </c>
      <c r="E876" s="126">
        <v>14</v>
      </c>
      <c r="F876" s="68">
        <v>42558</v>
      </c>
      <c r="G876" s="126" t="s">
        <v>429</v>
      </c>
      <c r="H876" s="68">
        <v>42555</v>
      </c>
      <c r="I876" s="126"/>
      <c r="J876" s="137" t="str">
        <f t="shared" si="84"/>
        <v>华夏呼和浩特-西安</v>
      </c>
      <c r="K876" s="124" t="str">
        <f t="shared" si="85"/>
        <v>华夏西安-呼和浩特</v>
      </c>
      <c r="L876" s="167" t="str">
        <f t="shared" si="86"/>
        <v>呼和浩特</v>
      </c>
      <c r="M876" s="167" t="str">
        <f t="shared" si="87"/>
        <v>西安</v>
      </c>
      <c r="N876" s="167" t="str">
        <f t="shared" si="88"/>
        <v/>
      </c>
      <c r="O876" s="167" t="str">
        <f t="shared" si="89"/>
        <v/>
      </c>
      <c r="P876" s="167" t="str">
        <f>IF(ISERROR(OR(IFERROR(VLOOKUP(B876,受限情况!$G$3:$G$30,1,FALSE),0),IFERROR(VLOOKUP(L876,受限情况!$A$3:$A$28,1,FALSE),0),IFERROR(VLOOKUP(M876,受限情况!$A$3:$A$28,1,FALSE),0),IFERROR(VLOOKUP(N876,受限情况!$A$3:$A$28,1,FALSE),0),IFERROR(VLOOKUP(O876,受限情况!$A$3:$A$28,1,FALSE),0))),"受限","不限")</f>
        <v>不限</v>
      </c>
      <c r="Q876" s="122" t="str">
        <f>IFERROR(IF(AND(H876&gt;=VLOOKUP(B876,受限情况!$G$3:$I$28,2,FALSE),H876&lt;=VLOOKUP(B876,受限情况!$G$3:$I$28,3,FALSE))=TRUE,"错误","正确"),"正确")</f>
        <v>正确</v>
      </c>
      <c r="R876" s="124" t="str">
        <f>IF(OR(IFERROR(AND(H876&gt;=VLOOKUP(L876,受限情况!$A$3:$C$28,2,FALSE),H876&lt;=VLOOKUP(L876,受限情况!$A$3:$C$28,3,FALSE)),0),IFERROR(AND(H876&gt;=VLOOKUP(M876,受限情况!$A$3:$C$28,2,FALSE),H876&lt;=VLOOKUP(M876,受限情况!$A$3:$C$28,3,FALSE)),0),IFERROR(AND(H876&gt;=VLOOKUP(N876,受限情况!$A$3:$C$28,2,FALSE),H876&lt;=VLOOKUP(N876,受限情况!$A$3:$C$28,3,FALSE)),0),IFERROR(AND(H876&gt;=VLOOKUP(O876,受限情况!$A$3:$C$28,2,FALSE),H876&lt;=VLOOKUP(O876,受限情况!$A$3:$C$28,3,FALSE)),0))=TRUE,"错误","正确")</f>
        <v>正确</v>
      </c>
      <c r="S876" s="123" t="str">
        <f>IF((IF(ISERROR(VLOOKUP(J876,注销!I:I,1,FALSE)),0,1)+IF(ISERROR(VLOOKUP(J876,注销!J:J,1,FALSE)),0,1))&gt;0,"注销","没有")</f>
        <v>注销</v>
      </c>
      <c r="T876" s="123" t="str">
        <f>IF((IF(ISERROR(VLOOKUP(J876,注销!I:I,1,FALSE)),0,1)+IF(ISERROR(VLOOKUP(J876,注销!J:J,1,FALSE)),0,1))&gt;0,"注销","没有")</f>
        <v>注销</v>
      </c>
      <c r="U876" s="10" t="str">
        <f>IF(IF(ISERROR(VLOOKUP(J876,J$1:J875,1,FALSE)),0,1)+IF(ISERROR(VLOOKUP(J876,K$1:K875,1,FALSE)),0,1),"已有","没有")</f>
        <v>没有</v>
      </c>
      <c r="W876" s="9"/>
      <c r="X876" s="9"/>
      <c r="Y876" s="9"/>
    </row>
    <row r="877" spans="1:25" s="7" customFormat="1">
      <c r="A877" s="126">
        <v>874</v>
      </c>
      <c r="B877" s="23" t="s">
        <v>1324</v>
      </c>
      <c r="C877" s="56" t="s">
        <v>524</v>
      </c>
      <c r="D877" s="42" t="s">
        <v>205</v>
      </c>
      <c r="E877" s="126">
        <v>14</v>
      </c>
      <c r="F877" s="68">
        <v>42583</v>
      </c>
      <c r="G877" s="126" t="s">
        <v>370</v>
      </c>
      <c r="H877" s="68">
        <v>42562</v>
      </c>
      <c r="I877" s="126"/>
      <c r="J877" s="137" t="str">
        <f t="shared" si="84"/>
        <v>天津天津-呼和浩特</v>
      </c>
      <c r="K877" s="124" t="str">
        <f t="shared" si="85"/>
        <v>天津呼和浩特-天津</v>
      </c>
      <c r="L877" s="167" t="str">
        <f t="shared" si="86"/>
        <v>天津</v>
      </c>
      <c r="M877" s="167" t="str">
        <f t="shared" si="87"/>
        <v>呼和浩特</v>
      </c>
      <c r="N877" s="167" t="str">
        <f t="shared" si="88"/>
        <v/>
      </c>
      <c r="O877" s="167" t="str">
        <f t="shared" si="89"/>
        <v/>
      </c>
      <c r="P877" s="167" t="str">
        <f>IF(ISERROR(OR(IFERROR(VLOOKUP(B877,受限情况!$G$3:$G$30,1,FALSE),0),IFERROR(VLOOKUP(L877,受限情况!$A$3:$A$28,1,FALSE),0),IFERROR(VLOOKUP(M877,受限情况!$A$3:$A$28,1,FALSE),0),IFERROR(VLOOKUP(N877,受限情况!$A$3:$A$28,1,FALSE),0),IFERROR(VLOOKUP(O877,受限情况!$A$3:$A$28,1,FALSE),0))),"受限","不限")</f>
        <v>不限</v>
      </c>
      <c r="Q877" s="122" t="str">
        <f>IFERROR(IF(AND(H877&gt;=VLOOKUP(B877,受限情况!$G$3:$I$28,2,FALSE),H877&lt;=VLOOKUP(B877,受限情况!$G$3:$I$28,3,FALSE))=TRUE,"错误","正确"),"正确")</f>
        <v>正确</v>
      </c>
      <c r="R877" s="124" t="str">
        <f>IF(OR(IFERROR(AND(H877&gt;=VLOOKUP(L877,受限情况!$A$3:$C$28,2,FALSE),H877&lt;=VLOOKUP(L877,受限情况!$A$3:$C$28,3,FALSE)),0),IFERROR(AND(H877&gt;=VLOOKUP(M877,受限情况!$A$3:$C$28,2,FALSE),H877&lt;=VLOOKUP(M877,受限情况!$A$3:$C$28,3,FALSE)),0),IFERROR(AND(H877&gt;=VLOOKUP(N877,受限情况!$A$3:$C$28,2,FALSE),H877&lt;=VLOOKUP(N877,受限情况!$A$3:$C$28,3,FALSE)),0),IFERROR(AND(H877&gt;=VLOOKUP(O877,受限情况!$A$3:$C$28,2,FALSE),H877&lt;=VLOOKUP(O877,受限情况!$A$3:$C$28,3,FALSE)),0))=TRUE,"错误","正确")</f>
        <v>正确</v>
      </c>
      <c r="S877" s="123" t="str">
        <f>IF((IF(ISERROR(VLOOKUP(J877,注销!I:I,1,FALSE)),0,1)+IF(ISERROR(VLOOKUP(J877,注销!J:J,1,FALSE)),0,1))&gt;0,"注销","没有")</f>
        <v>注销</v>
      </c>
      <c r="T877" s="123" t="str">
        <f>IF((IF(ISERROR(VLOOKUP(J877,注销!I:I,1,FALSE)),0,1)+IF(ISERROR(VLOOKUP(J877,注销!J:J,1,FALSE)),0,1))&gt;0,"注销","没有")</f>
        <v>注销</v>
      </c>
      <c r="U877" s="10" t="str">
        <f>IF(IF(ISERROR(VLOOKUP(J877,J$1:J876,1,FALSE)),0,1)+IF(ISERROR(VLOOKUP(J877,K$1:K876,1,FALSE)),0,1),"已有","没有")</f>
        <v>已有</v>
      </c>
      <c r="W877" s="9"/>
      <c r="X877" s="9"/>
      <c r="Y877" s="9"/>
    </row>
    <row r="878" spans="1:25" s="7" customFormat="1">
      <c r="A878" s="126">
        <v>875</v>
      </c>
      <c r="B878" s="126" t="s">
        <v>489</v>
      </c>
      <c r="C878" s="56" t="s">
        <v>500</v>
      </c>
      <c r="D878" s="42" t="s">
        <v>371</v>
      </c>
      <c r="E878" s="126">
        <v>14</v>
      </c>
      <c r="F878" s="68">
        <v>42566</v>
      </c>
      <c r="G878" s="126" t="s">
        <v>372</v>
      </c>
      <c r="H878" s="68">
        <v>42563</v>
      </c>
      <c r="I878" s="126" t="s">
        <v>999</v>
      </c>
      <c r="J878" s="137" t="str">
        <f t="shared" si="84"/>
        <v>深航呼和浩特-海拉尔</v>
      </c>
      <c r="K878" s="124" t="str">
        <f t="shared" si="85"/>
        <v>深航海拉尔-呼和浩特</v>
      </c>
      <c r="L878" s="167" t="str">
        <f t="shared" si="86"/>
        <v>呼和浩特</v>
      </c>
      <c r="M878" s="167" t="str">
        <f t="shared" si="87"/>
        <v>海拉尔</v>
      </c>
      <c r="N878" s="167" t="str">
        <f t="shared" si="88"/>
        <v/>
      </c>
      <c r="O878" s="167" t="str">
        <f t="shared" si="89"/>
        <v/>
      </c>
      <c r="P878" s="167" t="str">
        <f>IF(ISERROR(OR(IFERROR(VLOOKUP(B878,受限情况!$G$3:$G$30,1,FALSE),0),IFERROR(VLOOKUP(L878,受限情况!$A$3:$A$28,1,FALSE),0),IFERROR(VLOOKUP(M878,受限情况!$A$3:$A$28,1,FALSE),0),IFERROR(VLOOKUP(N878,受限情况!$A$3:$A$28,1,FALSE),0),IFERROR(VLOOKUP(O878,受限情况!$A$3:$A$28,1,FALSE),0))),"受限","不限")</f>
        <v>受限</v>
      </c>
      <c r="Q878" s="122" t="str">
        <f>IFERROR(IF(AND(H878&gt;=VLOOKUP(B878,受限情况!$G$3:$I$28,2,FALSE),H878&lt;=VLOOKUP(B878,受限情况!$G$3:$I$28,3,FALSE))=TRUE,"错误","正确"),"正确")</f>
        <v>正确</v>
      </c>
      <c r="R878" s="124" t="str">
        <f>IF(OR(IFERROR(AND(H878&gt;=VLOOKUP(L878,受限情况!$A$3:$C$28,2,FALSE),H878&lt;=VLOOKUP(L878,受限情况!$A$3:$C$28,3,FALSE)),0),IFERROR(AND(H878&gt;=VLOOKUP(M878,受限情况!$A$3:$C$28,2,FALSE),H878&lt;=VLOOKUP(M878,受限情况!$A$3:$C$28,3,FALSE)),0),IFERROR(AND(H878&gt;=VLOOKUP(N878,受限情况!$A$3:$C$28,2,FALSE),H878&lt;=VLOOKUP(N878,受限情况!$A$3:$C$28,3,FALSE)),0),IFERROR(AND(H878&gt;=VLOOKUP(O878,受限情况!$A$3:$C$28,2,FALSE),H878&lt;=VLOOKUP(O878,受限情况!$A$3:$C$28,3,FALSE)),0))=TRUE,"错误","正确")</f>
        <v>正确</v>
      </c>
      <c r="S878" s="123" t="str">
        <f>IF((IF(ISERROR(VLOOKUP(J878,注销!I:I,1,FALSE)),0,1)+IF(ISERROR(VLOOKUP(J878,注销!J:J,1,FALSE)),0,1))&gt;0,"注销","没有")</f>
        <v>没有</v>
      </c>
      <c r="T878" s="123" t="str">
        <f>IF((IF(ISERROR(VLOOKUP(J878,注销!I:I,1,FALSE)),0,1)+IF(ISERROR(VLOOKUP(J878,注销!J:J,1,FALSE)),0,1))&gt;0,"注销","没有")</f>
        <v>没有</v>
      </c>
      <c r="U878" s="10" t="str">
        <f>IF(IF(ISERROR(VLOOKUP(J878,J$1:J877,1,FALSE)),0,1)+IF(ISERROR(VLOOKUP(J878,K$1:K877,1,FALSE)),0,1),"已有","没有")</f>
        <v>已有</v>
      </c>
      <c r="W878" s="9"/>
      <c r="X878" s="9"/>
      <c r="Y878" s="9"/>
    </row>
    <row r="879" spans="1:25" s="7" customFormat="1">
      <c r="A879" s="126">
        <v>876</v>
      </c>
      <c r="B879" s="126" t="s">
        <v>483</v>
      </c>
      <c r="C879" s="56" t="s">
        <v>60</v>
      </c>
      <c r="D879" s="42" t="s">
        <v>196</v>
      </c>
      <c r="E879" s="126">
        <v>14</v>
      </c>
      <c r="F879" s="68">
        <v>42571</v>
      </c>
      <c r="G879" s="126" t="s">
        <v>373</v>
      </c>
      <c r="H879" s="68">
        <v>42563</v>
      </c>
      <c r="I879" s="126"/>
      <c r="J879" s="137" t="str">
        <f t="shared" si="84"/>
        <v>海航太原-武汉</v>
      </c>
      <c r="K879" s="124" t="str">
        <f t="shared" si="85"/>
        <v>海航武汉-太原</v>
      </c>
      <c r="L879" s="167" t="str">
        <f t="shared" si="86"/>
        <v>太原</v>
      </c>
      <c r="M879" s="167" t="str">
        <f t="shared" si="87"/>
        <v>武汉</v>
      </c>
      <c r="N879" s="167" t="str">
        <f t="shared" si="88"/>
        <v/>
      </c>
      <c r="O879" s="167" t="str">
        <f t="shared" si="89"/>
        <v/>
      </c>
      <c r="P879" s="167" t="str">
        <f>IF(ISERROR(OR(IFERROR(VLOOKUP(B879,受限情况!$G$3:$G$30,1,FALSE),0),IFERROR(VLOOKUP(L879,受限情况!$A$3:$A$28,1,FALSE),0),IFERROR(VLOOKUP(M879,受限情况!$A$3:$A$28,1,FALSE),0),IFERROR(VLOOKUP(N879,受限情况!$A$3:$A$28,1,FALSE),0),IFERROR(VLOOKUP(O879,受限情况!$A$3:$A$28,1,FALSE),0))),"受限","不限")</f>
        <v>不限</v>
      </c>
      <c r="Q879" s="122" t="str">
        <f>IFERROR(IF(AND(H879&gt;=VLOOKUP(B879,受限情况!$G$3:$I$28,2,FALSE),H879&lt;=VLOOKUP(B879,受限情况!$G$3:$I$28,3,FALSE))=TRUE,"错误","正确"),"正确")</f>
        <v>正确</v>
      </c>
      <c r="R879" s="124" t="str">
        <f>IF(OR(IFERROR(AND(H879&gt;=VLOOKUP(L879,受限情况!$A$3:$C$28,2,FALSE),H879&lt;=VLOOKUP(L879,受限情况!$A$3:$C$28,3,FALSE)),0),IFERROR(AND(H879&gt;=VLOOKUP(M879,受限情况!$A$3:$C$28,2,FALSE),H879&lt;=VLOOKUP(M879,受限情况!$A$3:$C$28,3,FALSE)),0),IFERROR(AND(H879&gt;=VLOOKUP(N879,受限情况!$A$3:$C$28,2,FALSE),H879&lt;=VLOOKUP(N879,受限情况!$A$3:$C$28,3,FALSE)),0),IFERROR(AND(H879&gt;=VLOOKUP(O879,受限情况!$A$3:$C$28,2,FALSE),H879&lt;=VLOOKUP(O879,受限情况!$A$3:$C$28,3,FALSE)),0))=TRUE,"错误","正确")</f>
        <v>正确</v>
      </c>
      <c r="S879" s="123" t="str">
        <f>IF((IF(ISERROR(VLOOKUP(J879,注销!I:I,1,FALSE)),0,1)+IF(ISERROR(VLOOKUP(J879,注销!J:J,1,FALSE)),0,1))&gt;0,"注销","没有")</f>
        <v>注销</v>
      </c>
      <c r="T879" s="123" t="str">
        <f>IF((IF(ISERROR(VLOOKUP(J879,注销!I:I,1,FALSE)),0,1)+IF(ISERROR(VLOOKUP(J879,注销!J:J,1,FALSE)),0,1))&gt;0,"注销","没有")</f>
        <v>注销</v>
      </c>
      <c r="U879" s="10" t="str">
        <f>IF(IF(ISERROR(VLOOKUP(J879,J$1:J878,1,FALSE)),0,1)+IF(ISERROR(VLOOKUP(J879,K$1:K878,1,FALSE)),0,1),"已有","没有")</f>
        <v>没有</v>
      </c>
      <c r="W879" s="9"/>
      <c r="X879" s="9"/>
      <c r="Y879" s="9"/>
    </row>
    <row r="880" spans="1:25" s="7" customFormat="1">
      <c r="A880" s="126">
        <v>877</v>
      </c>
      <c r="B880" s="126" t="s">
        <v>1329</v>
      </c>
      <c r="C880" s="56" t="s">
        <v>343</v>
      </c>
      <c r="D880" s="42" t="s">
        <v>237</v>
      </c>
      <c r="E880" s="126">
        <v>14</v>
      </c>
      <c r="F880" s="68">
        <v>42614</v>
      </c>
      <c r="G880" s="126" t="s">
        <v>344</v>
      </c>
      <c r="H880" s="68">
        <v>42571</v>
      </c>
      <c r="I880" s="126"/>
      <c r="J880" s="137" t="str">
        <f t="shared" si="84"/>
        <v>河北石家庄-银川-乌鲁木齐</v>
      </c>
      <c r="K880" s="124" t="str">
        <f t="shared" si="85"/>
        <v>河北乌鲁木齐-银川-石家庄</v>
      </c>
      <c r="L880" s="167" t="str">
        <f t="shared" si="86"/>
        <v>石家庄</v>
      </c>
      <c r="M880" s="167" t="str">
        <f t="shared" si="87"/>
        <v>银川</v>
      </c>
      <c r="N880" s="167" t="str">
        <f t="shared" si="88"/>
        <v>乌鲁木齐</v>
      </c>
      <c r="O880" s="167" t="str">
        <f t="shared" si="89"/>
        <v/>
      </c>
      <c r="P880" s="167" t="str">
        <f>IF(ISERROR(OR(IFERROR(VLOOKUP(B880,受限情况!$G$3:$G$30,1,FALSE),0),IFERROR(VLOOKUP(L880,受限情况!$A$3:$A$28,1,FALSE),0),IFERROR(VLOOKUP(M880,受限情况!$A$3:$A$28,1,FALSE),0),IFERROR(VLOOKUP(N880,受限情况!$A$3:$A$28,1,FALSE),0),IFERROR(VLOOKUP(O880,受限情况!$A$3:$A$28,1,FALSE),0))),"受限","不限")</f>
        <v>不限</v>
      </c>
      <c r="Q880" s="122" t="str">
        <f>IFERROR(IF(AND(H880&gt;=VLOOKUP(B880,受限情况!$G$3:$I$28,2,FALSE),H880&lt;=VLOOKUP(B880,受限情况!$G$3:$I$28,3,FALSE))=TRUE,"错误","正确"),"正确")</f>
        <v>正确</v>
      </c>
      <c r="R880" s="124" t="str">
        <f>IF(OR(IFERROR(AND(H880&gt;=VLOOKUP(L880,受限情况!$A$3:$C$28,2,FALSE),H880&lt;=VLOOKUP(L880,受限情况!$A$3:$C$28,3,FALSE)),0),IFERROR(AND(H880&gt;=VLOOKUP(M880,受限情况!$A$3:$C$28,2,FALSE),H880&lt;=VLOOKUP(M880,受限情况!$A$3:$C$28,3,FALSE)),0),IFERROR(AND(H880&gt;=VLOOKUP(N880,受限情况!$A$3:$C$28,2,FALSE),H880&lt;=VLOOKUP(N880,受限情况!$A$3:$C$28,3,FALSE)),0),IFERROR(AND(H880&gt;=VLOOKUP(O880,受限情况!$A$3:$C$28,2,FALSE),H880&lt;=VLOOKUP(O880,受限情况!$A$3:$C$28,3,FALSE)),0))=TRUE,"错误","正确")</f>
        <v>正确</v>
      </c>
      <c r="S880" s="123" t="str">
        <f>IF((IF(ISERROR(VLOOKUP(J880,注销!I:I,1,FALSE)),0,1)+IF(ISERROR(VLOOKUP(J880,注销!J:J,1,FALSE)),0,1))&gt;0,"注销","没有")</f>
        <v>注销</v>
      </c>
      <c r="T880" s="123" t="str">
        <f>IF((IF(ISERROR(VLOOKUP(J880,注销!I:I,1,FALSE)),0,1)+IF(ISERROR(VLOOKUP(J880,注销!J:J,1,FALSE)),0,1))&gt;0,"注销","没有")</f>
        <v>注销</v>
      </c>
      <c r="U880" s="10" t="str">
        <f>IF(IF(ISERROR(VLOOKUP(J880,J$1:J879,1,FALSE)),0,1)+IF(ISERROR(VLOOKUP(J880,K$1:K879,1,FALSE)),0,1),"已有","没有")</f>
        <v>没有</v>
      </c>
      <c r="W880" s="9"/>
      <c r="X880" s="9"/>
      <c r="Y880" s="9"/>
    </row>
    <row r="881" spans="1:25" s="7" customFormat="1">
      <c r="A881" s="126">
        <v>878</v>
      </c>
      <c r="B881" s="23" t="s">
        <v>1309</v>
      </c>
      <c r="C881" s="56" t="s">
        <v>1388</v>
      </c>
      <c r="D881" s="42" t="s">
        <v>325</v>
      </c>
      <c r="E881" s="126">
        <v>14</v>
      </c>
      <c r="F881" s="68">
        <v>42587</v>
      </c>
      <c r="G881" s="126" t="s">
        <v>296</v>
      </c>
      <c r="H881" s="68">
        <v>42576</v>
      </c>
      <c r="I881" s="126"/>
      <c r="J881" s="137" t="str">
        <f t="shared" si="84"/>
        <v>华夏呼和浩特-秦皇岛北戴河</v>
      </c>
      <c r="K881" s="124" t="str">
        <f t="shared" si="85"/>
        <v>华夏秦皇岛北戴河-呼和浩特</v>
      </c>
      <c r="L881" s="167" t="str">
        <f t="shared" si="86"/>
        <v>呼和浩特</v>
      </c>
      <c r="M881" s="167" t="str">
        <f t="shared" si="87"/>
        <v>秦皇岛北戴河</v>
      </c>
      <c r="N881" s="167" t="str">
        <f t="shared" si="88"/>
        <v/>
      </c>
      <c r="O881" s="167" t="str">
        <f t="shared" si="89"/>
        <v/>
      </c>
      <c r="P881" s="167" t="str">
        <f>IF(ISERROR(OR(IFERROR(VLOOKUP(B881,受限情况!$G$3:$G$30,1,FALSE),0),IFERROR(VLOOKUP(L881,受限情况!$A$3:$A$28,1,FALSE),0),IFERROR(VLOOKUP(M881,受限情况!$A$3:$A$28,1,FALSE),0),IFERROR(VLOOKUP(N881,受限情况!$A$3:$A$28,1,FALSE),0),IFERROR(VLOOKUP(O881,受限情况!$A$3:$A$28,1,FALSE),0))),"受限","不限")</f>
        <v>不限</v>
      </c>
      <c r="Q881" s="122" t="str">
        <f>IFERROR(IF(AND(H881&gt;=VLOOKUP(B881,受限情况!$G$3:$I$28,2,FALSE),H881&lt;=VLOOKUP(B881,受限情况!$G$3:$I$28,3,FALSE))=TRUE,"错误","正确"),"正确")</f>
        <v>正确</v>
      </c>
      <c r="R881" s="124" t="str">
        <f>IF(OR(IFERROR(AND(H881&gt;=VLOOKUP(L881,受限情况!$A$3:$C$28,2,FALSE),H881&lt;=VLOOKUP(L881,受限情况!$A$3:$C$28,3,FALSE)),0),IFERROR(AND(H881&gt;=VLOOKUP(M881,受限情况!$A$3:$C$28,2,FALSE),H881&lt;=VLOOKUP(M881,受限情况!$A$3:$C$28,3,FALSE)),0),IFERROR(AND(H881&gt;=VLOOKUP(N881,受限情况!$A$3:$C$28,2,FALSE),H881&lt;=VLOOKUP(N881,受限情况!$A$3:$C$28,3,FALSE)),0),IFERROR(AND(H881&gt;=VLOOKUP(O881,受限情况!$A$3:$C$28,2,FALSE),H881&lt;=VLOOKUP(O881,受限情况!$A$3:$C$28,3,FALSE)),0))=TRUE,"错误","正确")</f>
        <v>正确</v>
      </c>
      <c r="S881" s="123" t="str">
        <f>IF((IF(ISERROR(VLOOKUP(J881,注销!I:I,1,FALSE)),0,1)+IF(ISERROR(VLOOKUP(J881,注销!J:J,1,FALSE)),0,1))&gt;0,"注销","没有")</f>
        <v>没有</v>
      </c>
      <c r="T881" s="123" t="str">
        <f>IF((IF(ISERROR(VLOOKUP(J881,注销!I:I,1,FALSE)),0,1)+IF(ISERROR(VLOOKUP(J881,注销!J:J,1,FALSE)),0,1))&gt;0,"注销","没有")</f>
        <v>没有</v>
      </c>
      <c r="U881" s="10" t="str">
        <f>IF(IF(ISERROR(VLOOKUP(J881,J$1:J880,1,FALSE)),0,1)+IF(ISERROR(VLOOKUP(J881,K$1:K880,1,FALSE)),0,1),"已有","没有")</f>
        <v>没有</v>
      </c>
      <c r="W881" s="9"/>
      <c r="X881" s="9"/>
      <c r="Y881" s="9"/>
    </row>
    <row r="882" spans="1:25" s="7" customFormat="1">
      <c r="A882" s="126">
        <v>879</v>
      </c>
      <c r="B882" s="126" t="s">
        <v>483</v>
      </c>
      <c r="C882" s="56" t="s">
        <v>297</v>
      </c>
      <c r="D882" s="42" t="s">
        <v>196</v>
      </c>
      <c r="E882" s="126">
        <v>14</v>
      </c>
      <c r="F882" s="68">
        <v>42583</v>
      </c>
      <c r="G882" s="126" t="s">
        <v>299</v>
      </c>
      <c r="H882" s="68">
        <v>42576</v>
      </c>
      <c r="I882" s="126"/>
      <c r="J882" s="137" t="str">
        <f t="shared" si="84"/>
        <v>海航太原-南昌-珠海</v>
      </c>
      <c r="K882" s="124" t="str">
        <f t="shared" si="85"/>
        <v>海航珠海-南昌-太原</v>
      </c>
      <c r="L882" s="167" t="str">
        <f t="shared" si="86"/>
        <v>太原</v>
      </c>
      <c r="M882" s="167" t="str">
        <f t="shared" si="87"/>
        <v>南昌</v>
      </c>
      <c r="N882" s="167" t="str">
        <f t="shared" si="88"/>
        <v>珠海</v>
      </c>
      <c r="O882" s="167" t="str">
        <f t="shared" si="89"/>
        <v/>
      </c>
      <c r="P882" s="167" t="str">
        <f>IF(ISERROR(OR(IFERROR(VLOOKUP(B882,受限情况!$G$3:$G$30,1,FALSE),0),IFERROR(VLOOKUP(L882,受限情况!$A$3:$A$28,1,FALSE),0),IFERROR(VLOOKUP(M882,受限情况!$A$3:$A$28,1,FALSE),0),IFERROR(VLOOKUP(N882,受限情况!$A$3:$A$28,1,FALSE),0),IFERROR(VLOOKUP(O882,受限情况!$A$3:$A$28,1,FALSE),0))),"受限","不限")</f>
        <v>不限</v>
      </c>
      <c r="Q882" s="122" t="str">
        <f>IFERROR(IF(AND(H882&gt;=VLOOKUP(B882,受限情况!$G$3:$I$28,2,FALSE),H882&lt;=VLOOKUP(B882,受限情况!$G$3:$I$28,3,FALSE))=TRUE,"错误","正确"),"正确")</f>
        <v>正确</v>
      </c>
      <c r="R882" s="124" t="str">
        <f>IF(OR(IFERROR(AND(H882&gt;=VLOOKUP(L882,受限情况!$A$3:$C$28,2,FALSE),H882&lt;=VLOOKUP(L882,受限情况!$A$3:$C$28,3,FALSE)),0),IFERROR(AND(H882&gt;=VLOOKUP(M882,受限情况!$A$3:$C$28,2,FALSE),H882&lt;=VLOOKUP(M882,受限情况!$A$3:$C$28,3,FALSE)),0),IFERROR(AND(H882&gt;=VLOOKUP(N882,受限情况!$A$3:$C$28,2,FALSE),H882&lt;=VLOOKUP(N882,受限情况!$A$3:$C$28,3,FALSE)),0),IFERROR(AND(H882&gt;=VLOOKUP(O882,受限情况!$A$3:$C$28,2,FALSE),H882&lt;=VLOOKUP(O882,受限情况!$A$3:$C$28,3,FALSE)),0))=TRUE,"错误","正确")</f>
        <v>正确</v>
      </c>
      <c r="S882" s="123" t="str">
        <f>IF((IF(ISERROR(VLOOKUP(J882,注销!I:I,1,FALSE)),0,1)+IF(ISERROR(VLOOKUP(J882,注销!J:J,1,FALSE)),0,1))&gt;0,"注销","没有")</f>
        <v>没有</v>
      </c>
      <c r="T882" s="123" t="str">
        <f>IF((IF(ISERROR(VLOOKUP(J882,注销!I:I,1,FALSE)),0,1)+IF(ISERROR(VLOOKUP(J882,注销!J:J,1,FALSE)),0,1))&gt;0,"注销","没有")</f>
        <v>没有</v>
      </c>
      <c r="U882" s="10" t="str">
        <f>IF(IF(ISERROR(VLOOKUP(J882,J$1:J881,1,FALSE)),0,1)+IF(ISERROR(VLOOKUP(J882,K$1:K881,1,FALSE)),0,1),"已有","没有")</f>
        <v>没有</v>
      </c>
      <c r="W882" s="9"/>
      <c r="X882" s="9"/>
      <c r="Y882" s="9"/>
    </row>
    <row r="883" spans="1:25" s="7" customFormat="1">
      <c r="A883" s="126">
        <v>880</v>
      </c>
      <c r="B883" s="126" t="s">
        <v>483</v>
      </c>
      <c r="C883" s="56" t="s">
        <v>298</v>
      </c>
      <c r="D883" s="42" t="s">
        <v>196</v>
      </c>
      <c r="E883" s="126">
        <v>14</v>
      </c>
      <c r="F883" s="68">
        <v>42583</v>
      </c>
      <c r="G883" s="126" t="s">
        <v>1195</v>
      </c>
      <c r="H883" s="68">
        <v>42576</v>
      </c>
      <c r="I883" s="126"/>
      <c r="J883" s="137" t="str">
        <f t="shared" si="84"/>
        <v>海航太原-温州</v>
      </c>
      <c r="K883" s="124" t="str">
        <f t="shared" si="85"/>
        <v>海航温州-太原</v>
      </c>
      <c r="L883" s="167" t="str">
        <f t="shared" si="86"/>
        <v>太原</v>
      </c>
      <c r="M883" s="167" t="str">
        <f t="shared" si="87"/>
        <v>温州</v>
      </c>
      <c r="N883" s="167" t="str">
        <f t="shared" si="88"/>
        <v/>
      </c>
      <c r="O883" s="167" t="str">
        <f t="shared" si="89"/>
        <v/>
      </c>
      <c r="P883" s="167" t="str">
        <f>IF(ISERROR(OR(IFERROR(VLOOKUP(B883,受限情况!$G$3:$G$30,1,FALSE),0),IFERROR(VLOOKUP(L883,受限情况!$A$3:$A$28,1,FALSE),0),IFERROR(VLOOKUP(M883,受限情况!$A$3:$A$28,1,FALSE),0),IFERROR(VLOOKUP(N883,受限情况!$A$3:$A$28,1,FALSE),0),IFERROR(VLOOKUP(O883,受限情况!$A$3:$A$28,1,FALSE),0))),"受限","不限")</f>
        <v>不限</v>
      </c>
      <c r="Q883" s="122" t="str">
        <f>IFERROR(IF(AND(H883&gt;=VLOOKUP(B883,受限情况!$G$3:$I$28,2,FALSE),H883&lt;=VLOOKUP(B883,受限情况!$G$3:$I$28,3,FALSE))=TRUE,"错误","正确"),"正确")</f>
        <v>正确</v>
      </c>
      <c r="R883" s="124" t="str">
        <f>IF(OR(IFERROR(AND(H883&gt;=VLOOKUP(L883,受限情况!$A$3:$C$28,2,FALSE),H883&lt;=VLOOKUP(L883,受限情况!$A$3:$C$28,3,FALSE)),0),IFERROR(AND(H883&gt;=VLOOKUP(M883,受限情况!$A$3:$C$28,2,FALSE),H883&lt;=VLOOKUP(M883,受限情况!$A$3:$C$28,3,FALSE)),0),IFERROR(AND(H883&gt;=VLOOKUP(N883,受限情况!$A$3:$C$28,2,FALSE),H883&lt;=VLOOKUP(N883,受限情况!$A$3:$C$28,3,FALSE)),0),IFERROR(AND(H883&gt;=VLOOKUP(O883,受限情况!$A$3:$C$28,2,FALSE),H883&lt;=VLOOKUP(O883,受限情况!$A$3:$C$28,3,FALSE)),0))=TRUE,"错误","正确")</f>
        <v>正确</v>
      </c>
      <c r="S883" s="123" t="str">
        <f>IF((IF(ISERROR(VLOOKUP(J883,注销!I:I,1,FALSE)),0,1)+IF(ISERROR(VLOOKUP(J883,注销!J:J,1,FALSE)),0,1))&gt;0,"注销","没有")</f>
        <v>没有</v>
      </c>
      <c r="T883" s="123" t="str">
        <f>IF((IF(ISERROR(VLOOKUP(J883,注销!I:I,1,FALSE)),0,1)+IF(ISERROR(VLOOKUP(J883,注销!J:J,1,FALSE)),0,1))&gt;0,"注销","没有")</f>
        <v>没有</v>
      </c>
      <c r="U883" s="10" t="str">
        <f>IF(IF(ISERROR(VLOOKUP(J883,J$1:J882,1,FALSE)),0,1)+IF(ISERROR(VLOOKUP(J883,K$1:K882,1,FALSE)),0,1),"已有","没有")</f>
        <v>没有</v>
      </c>
      <c r="W883" s="9"/>
      <c r="X883" s="9"/>
      <c r="Y883" s="9"/>
    </row>
    <row r="884" spans="1:25" s="7" customFormat="1">
      <c r="A884" s="126">
        <v>881</v>
      </c>
      <c r="B884" s="126" t="s">
        <v>482</v>
      </c>
      <c r="C884" s="56" t="s">
        <v>40</v>
      </c>
      <c r="D884" s="42" t="s">
        <v>240</v>
      </c>
      <c r="E884" s="126">
        <v>14</v>
      </c>
      <c r="F884" s="68">
        <v>42614</v>
      </c>
      <c r="G884" s="126" t="s">
        <v>961</v>
      </c>
      <c r="H884" s="68">
        <v>42607</v>
      </c>
      <c r="I884" s="126"/>
      <c r="J884" s="137" t="str">
        <f t="shared" si="84"/>
        <v>东航太原-西宁</v>
      </c>
      <c r="K884" s="124" t="str">
        <f t="shared" si="85"/>
        <v>东航西宁-太原</v>
      </c>
      <c r="L884" s="167" t="str">
        <f t="shared" si="86"/>
        <v>太原</v>
      </c>
      <c r="M884" s="167" t="str">
        <f t="shared" si="87"/>
        <v>西宁</v>
      </c>
      <c r="N884" s="167" t="str">
        <f t="shared" si="88"/>
        <v/>
      </c>
      <c r="O884" s="167" t="str">
        <f t="shared" si="89"/>
        <v/>
      </c>
      <c r="P884" s="167" t="str">
        <f>IF(ISERROR(OR(IFERROR(VLOOKUP(B884,受限情况!$G$3:$G$30,1,FALSE),0),IFERROR(VLOOKUP(L884,受限情况!$A$3:$A$28,1,FALSE),0),IFERROR(VLOOKUP(M884,受限情况!$A$3:$A$28,1,FALSE),0),IFERROR(VLOOKUP(N884,受限情况!$A$3:$A$28,1,FALSE),0),IFERROR(VLOOKUP(O884,受限情况!$A$3:$A$28,1,FALSE),0))),"受限","不限")</f>
        <v>不限</v>
      </c>
      <c r="Q884" s="122" t="str">
        <f>IFERROR(IF(AND(H884&gt;=VLOOKUP(B884,受限情况!$G$3:$I$28,2,FALSE),H884&lt;=VLOOKUP(B884,受限情况!$G$3:$I$28,3,FALSE))=TRUE,"错误","正确"),"正确")</f>
        <v>正确</v>
      </c>
      <c r="R884" s="124" t="str">
        <f>IF(OR(IFERROR(AND(H884&gt;=VLOOKUP(L884,受限情况!$A$3:$C$28,2,FALSE),H884&lt;=VLOOKUP(L884,受限情况!$A$3:$C$28,3,FALSE)),0),IFERROR(AND(H884&gt;=VLOOKUP(M884,受限情况!$A$3:$C$28,2,FALSE),H884&lt;=VLOOKUP(M884,受限情况!$A$3:$C$28,3,FALSE)),0),IFERROR(AND(H884&gt;=VLOOKUP(N884,受限情况!$A$3:$C$28,2,FALSE),H884&lt;=VLOOKUP(N884,受限情况!$A$3:$C$28,3,FALSE)),0),IFERROR(AND(H884&gt;=VLOOKUP(O884,受限情况!$A$3:$C$28,2,FALSE),H884&lt;=VLOOKUP(O884,受限情况!$A$3:$C$28,3,FALSE)),0))=TRUE,"错误","正确")</f>
        <v>正确</v>
      </c>
      <c r="S884" s="123" t="str">
        <f>IF((IF(ISERROR(VLOOKUP(J884,注销!I:I,1,FALSE)),0,1)+IF(ISERROR(VLOOKUP(J884,注销!J:J,1,FALSE)),0,1))&gt;0,"注销","没有")</f>
        <v>没有</v>
      </c>
      <c r="T884" s="123" t="str">
        <f>IF((IF(ISERROR(VLOOKUP(J884,注销!I:I,1,FALSE)),0,1)+IF(ISERROR(VLOOKUP(J884,注销!J:J,1,FALSE)),0,1))&gt;0,"注销","没有")</f>
        <v>没有</v>
      </c>
      <c r="U884" s="10" t="str">
        <f>IF(IF(ISERROR(VLOOKUP(J884,J$1:J883,1,FALSE)),0,1)+IF(ISERROR(VLOOKUP(J884,K$1:K883,1,FALSE)),0,1),"已有","没有")</f>
        <v>没有</v>
      </c>
      <c r="W884" s="9"/>
      <c r="X884" s="9"/>
      <c r="Y884" s="9"/>
    </row>
    <row r="885" spans="1:25" s="7" customFormat="1">
      <c r="A885" s="126">
        <v>882</v>
      </c>
      <c r="B885" s="126" t="s">
        <v>168</v>
      </c>
      <c r="C885" s="56" t="s">
        <v>1332</v>
      </c>
      <c r="D885" s="42" t="s">
        <v>169</v>
      </c>
      <c r="E885" s="126">
        <v>14</v>
      </c>
      <c r="F885" s="68">
        <v>42628</v>
      </c>
      <c r="G885" s="126" t="s">
        <v>959</v>
      </c>
      <c r="H885" s="68">
        <v>42613</v>
      </c>
      <c r="I885" s="126"/>
      <c r="J885" s="137" t="str">
        <f t="shared" si="84"/>
        <v>国航北京首都-临汾</v>
      </c>
      <c r="K885" s="124" t="str">
        <f t="shared" si="85"/>
        <v>国航临汾-北京首都</v>
      </c>
      <c r="L885" s="167" t="str">
        <f t="shared" si="86"/>
        <v>北京首都</v>
      </c>
      <c r="M885" s="167" t="str">
        <f t="shared" si="87"/>
        <v>临汾</v>
      </c>
      <c r="N885" s="167" t="str">
        <f t="shared" si="88"/>
        <v/>
      </c>
      <c r="O885" s="167" t="str">
        <f t="shared" si="89"/>
        <v/>
      </c>
      <c r="P885" s="167" t="str">
        <f>IF(ISERROR(OR(IFERROR(VLOOKUP(B885,受限情况!$G$3:$G$30,1,FALSE),0),IFERROR(VLOOKUP(L885,受限情况!$A$3:$A$28,1,FALSE),0),IFERROR(VLOOKUP(M885,受限情况!$A$3:$A$28,1,FALSE),0),IFERROR(VLOOKUP(N885,受限情况!$A$3:$A$28,1,FALSE),0),IFERROR(VLOOKUP(O885,受限情况!$A$3:$A$28,1,FALSE),0))),"受限","不限")</f>
        <v>受限</v>
      </c>
      <c r="Q885" s="122" t="str">
        <f>IFERROR(IF(AND(H885&gt;=VLOOKUP(B885,受限情况!$G$3:$I$28,2,FALSE),H885&lt;=VLOOKUP(B885,受限情况!$G$3:$I$28,3,FALSE))=TRUE,"错误","正确"),"正确")</f>
        <v>正确</v>
      </c>
      <c r="R885" s="124" t="str">
        <f>IF(OR(IFERROR(AND(H885&gt;=VLOOKUP(L885,受限情况!$A$3:$C$28,2,FALSE),H885&lt;=VLOOKUP(L885,受限情况!$A$3:$C$28,3,FALSE)),0),IFERROR(AND(H885&gt;=VLOOKUP(M885,受限情况!$A$3:$C$28,2,FALSE),H885&lt;=VLOOKUP(M885,受限情况!$A$3:$C$28,3,FALSE)),0),IFERROR(AND(H885&gt;=VLOOKUP(N885,受限情况!$A$3:$C$28,2,FALSE),H885&lt;=VLOOKUP(N885,受限情况!$A$3:$C$28,3,FALSE)),0),IFERROR(AND(H885&gt;=VLOOKUP(O885,受限情况!$A$3:$C$28,2,FALSE),H885&lt;=VLOOKUP(O885,受限情况!$A$3:$C$28,3,FALSE)),0))=TRUE,"错误","正确")</f>
        <v>正确</v>
      </c>
      <c r="S885" s="123" t="str">
        <f>IF((IF(ISERROR(VLOOKUP(J885,注销!I:I,1,FALSE)),0,1)+IF(ISERROR(VLOOKUP(J885,注销!J:J,1,FALSE)),0,1))&gt;0,"注销","没有")</f>
        <v>注销</v>
      </c>
      <c r="T885" s="123" t="str">
        <f>IF((IF(ISERROR(VLOOKUP(J885,注销!I:I,1,FALSE)),0,1)+IF(ISERROR(VLOOKUP(J885,注销!J:J,1,FALSE)),0,1))&gt;0,"注销","没有")</f>
        <v>注销</v>
      </c>
      <c r="U885" s="10" t="str">
        <f>IF(IF(ISERROR(VLOOKUP(J885,J$1:J884,1,FALSE)),0,1)+IF(ISERROR(VLOOKUP(J885,K$1:K884,1,FALSE)),0,1),"已有","没有")</f>
        <v>没有</v>
      </c>
      <c r="W885" s="9"/>
      <c r="X885" s="9"/>
      <c r="Y885" s="9"/>
    </row>
    <row r="886" spans="1:25" s="7" customFormat="1">
      <c r="A886" s="126">
        <v>883</v>
      </c>
      <c r="B886" s="126" t="s">
        <v>1324</v>
      </c>
      <c r="C886" s="56" t="s">
        <v>170</v>
      </c>
      <c r="D886" s="42" t="s">
        <v>171</v>
      </c>
      <c r="E886" s="126">
        <v>14</v>
      </c>
      <c r="F886" s="68">
        <v>42642</v>
      </c>
      <c r="G886" s="33" t="s">
        <v>172</v>
      </c>
      <c r="H886" s="68">
        <v>42635</v>
      </c>
      <c r="I886" s="126"/>
      <c r="J886" s="137" t="str">
        <f t="shared" si="84"/>
        <v>天津呼和浩特-阿拉善左旗</v>
      </c>
      <c r="K886" s="124" t="str">
        <f t="shared" si="85"/>
        <v>天津阿拉善左旗-呼和浩特</v>
      </c>
      <c r="L886" s="167" t="str">
        <f t="shared" si="86"/>
        <v>呼和浩特</v>
      </c>
      <c r="M886" s="167" t="str">
        <f t="shared" si="87"/>
        <v>阿拉善左旗</v>
      </c>
      <c r="N886" s="167" t="str">
        <f t="shared" si="88"/>
        <v/>
      </c>
      <c r="O886" s="167" t="str">
        <f t="shared" si="89"/>
        <v/>
      </c>
      <c r="P886" s="167" t="str">
        <f>IF(ISERROR(OR(IFERROR(VLOOKUP(B886,受限情况!$G$3:$G$30,1,FALSE),0),IFERROR(VLOOKUP(L886,受限情况!$A$3:$A$28,1,FALSE),0),IFERROR(VLOOKUP(M886,受限情况!$A$3:$A$28,1,FALSE),0),IFERROR(VLOOKUP(N886,受限情况!$A$3:$A$28,1,FALSE),0),IFERROR(VLOOKUP(O886,受限情况!$A$3:$A$28,1,FALSE),0))),"受限","不限")</f>
        <v>受限</v>
      </c>
      <c r="Q886" s="122" t="str">
        <f>IFERROR(IF(AND(H886&gt;=VLOOKUP(B886,受限情况!$G$3:$I$28,2,FALSE),H886&lt;=VLOOKUP(B886,受限情况!$G$3:$I$28,3,FALSE))=TRUE,"错误","正确"),"正确")</f>
        <v>正确</v>
      </c>
      <c r="R886" s="124" t="str">
        <f>IF(OR(IFERROR(AND(H886&gt;=VLOOKUP(L886,受限情况!$A$3:$C$28,2,FALSE),H886&lt;=VLOOKUP(L886,受限情况!$A$3:$C$28,3,FALSE)),0),IFERROR(AND(H886&gt;=VLOOKUP(M886,受限情况!$A$3:$C$28,2,FALSE),H886&lt;=VLOOKUP(M886,受限情况!$A$3:$C$28,3,FALSE)),0),IFERROR(AND(H886&gt;=VLOOKUP(N886,受限情况!$A$3:$C$28,2,FALSE),H886&lt;=VLOOKUP(N886,受限情况!$A$3:$C$28,3,FALSE)),0),IFERROR(AND(H886&gt;=VLOOKUP(O886,受限情况!$A$3:$C$28,2,FALSE),H886&lt;=VLOOKUP(O886,受限情况!$A$3:$C$28,3,FALSE)),0))=TRUE,"错误","正确")</f>
        <v>正确</v>
      </c>
      <c r="S886" s="123" t="str">
        <f>IF((IF(ISERROR(VLOOKUP(J886,注销!I:I,1,FALSE)),0,1)+IF(ISERROR(VLOOKUP(J886,注销!J:J,1,FALSE)),0,1))&gt;0,"注销","没有")</f>
        <v>注销</v>
      </c>
      <c r="T886" s="123" t="str">
        <f>IF((IF(ISERROR(VLOOKUP(J886,注销!I:I,1,FALSE)),0,1)+IF(ISERROR(VLOOKUP(J886,注销!J:J,1,FALSE)),0,1))&gt;0,"注销","没有")</f>
        <v>注销</v>
      </c>
      <c r="U886" s="10" t="str">
        <f>IF(IF(ISERROR(VLOOKUP(J886,J$1:J885,1,FALSE)),0,1)+IF(ISERROR(VLOOKUP(J886,K$1:K885,1,FALSE)),0,1),"已有","没有")</f>
        <v>没有</v>
      </c>
      <c r="W886" s="9"/>
      <c r="X886" s="9"/>
      <c r="Y886" s="9"/>
    </row>
    <row r="887" spans="1:25" s="7" customFormat="1">
      <c r="A887" s="126">
        <v>884</v>
      </c>
      <c r="B887" s="126" t="s">
        <v>168</v>
      </c>
      <c r="C887" s="56" t="s">
        <v>863</v>
      </c>
      <c r="D887" s="42" t="s">
        <v>861</v>
      </c>
      <c r="E887" s="89">
        <v>14</v>
      </c>
      <c r="F887" s="78">
        <v>42673</v>
      </c>
      <c r="G887" s="33" t="s">
        <v>901</v>
      </c>
      <c r="H887" s="78">
        <v>42662</v>
      </c>
      <c r="I887" s="30" t="s">
        <v>1001</v>
      </c>
      <c r="J887" s="137" t="str">
        <f t="shared" si="84"/>
        <v>国航呼和浩特-通辽</v>
      </c>
      <c r="K887" s="124" t="str">
        <f t="shared" si="85"/>
        <v>国航通辽-呼和浩特</v>
      </c>
      <c r="L887" s="167" t="str">
        <f t="shared" si="86"/>
        <v>呼和浩特</v>
      </c>
      <c r="M887" s="167" t="str">
        <f t="shared" si="87"/>
        <v>通辽</v>
      </c>
      <c r="N887" s="167" t="str">
        <f t="shared" si="88"/>
        <v/>
      </c>
      <c r="O887" s="167" t="str">
        <f t="shared" si="89"/>
        <v/>
      </c>
      <c r="P887" s="167" t="str">
        <f>IF(ISERROR(OR(IFERROR(VLOOKUP(B887,受限情况!$G$3:$G$30,1,FALSE),0),IFERROR(VLOOKUP(L887,受限情况!$A$3:$A$28,1,FALSE),0),IFERROR(VLOOKUP(M887,受限情况!$A$3:$A$28,1,FALSE),0),IFERROR(VLOOKUP(N887,受限情况!$A$3:$A$28,1,FALSE),0),IFERROR(VLOOKUP(O887,受限情况!$A$3:$A$28,1,FALSE),0))),"受限","不限")</f>
        <v>不限</v>
      </c>
      <c r="Q887" s="122" t="str">
        <f>IFERROR(IF(AND(H887&gt;=VLOOKUP(B887,受限情况!$G$3:$I$28,2,FALSE),H887&lt;=VLOOKUP(B887,受限情况!$G$3:$I$28,3,FALSE))=TRUE,"错误","正确"),"正确")</f>
        <v>正确</v>
      </c>
      <c r="R887" s="124" t="str">
        <f>IF(OR(IFERROR(AND(H887&gt;=VLOOKUP(L887,受限情况!$A$3:$C$28,2,FALSE),H887&lt;=VLOOKUP(L887,受限情况!$A$3:$C$28,3,FALSE)),0),IFERROR(AND(H887&gt;=VLOOKUP(M887,受限情况!$A$3:$C$28,2,FALSE),H887&lt;=VLOOKUP(M887,受限情况!$A$3:$C$28,3,FALSE)),0),IFERROR(AND(H887&gt;=VLOOKUP(N887,受限情况!$A$3:$C$28,2,FALSE),H887&lt;=VLOOKUP(N887,受限情况!$A$3:$C$28,3,FALSE)),0),IFERROR(AND(H887&gt;=VLOOKUP(O887,受限情况!$A$3:$C$28,2,FALSE),H887&lt;=VLOOKUP(O887,受限情况!$A$3:$C$28,3,FALSE)),0))=TRUE,"错误","正确")</f>
        <v>正确</v>
      </c>
      <c r="S887" s="123" t="str">
        <f>IF((IF(ISERROR(VLOOKUP(J887,注销!I:I,1,FALSE)),0,1)+IF(ISERROR(VLOOKUP(J887,注销!J:J,1,FALSE)),0,1))&gt;0,"注销","没有")</f>
        <v>没有</v>
      </c>
      <c r="T887" s="123" t="str">
        <f>IF((IF(ISERROR(VLOOKUP(J887,注销!I:I,1,FALSE)),0,1)+IF(ISERROR(VLOOKUP(J887,注销!J:J,1,FALSE)),0,1))&gt;0,"注销","没有")</f>
        <v>没有</v>
      </c>
      <c r="U887" s="10" t="str">
        <f>IF(IF(ISERROR(VLOOKUP(J887,J$1:J886,1,FALSE)),0,1)+IF(ISERROR(VLOOKUP(J887,K$1:K886,1,FALSE)),0,1),"已有","没有")</f>
        <v>已有</v>
      </c>
      <c r="W887" s="9"/>
      <c r="X887" s="9"/>
      <c r="Y887" s="9"/>
    </row>
    <row r="888" spans="1:25" s="7" customFormat="1">
      <c r="A888" s="126">
        <v>885</v>
      </c>
      <c r="B888" s="126" t="s">
        <v>481</v>
      </c>
      <c r="C888" s="56" t="s">
        <v>864</v>
      </c>
      <c r="D888" s="42" t="s">
        <v>861</v>
      </c>
      <c r="E888" s="89">
        <v>14</v>
      </c>
      <c r="F888" s="78">
        <v>42673</v>
      </c>
      <c r="G888" s="126" t="s">
        <v>1196</v>
      </c>
      <c r="H888" s="78">
        <v>42662</v>
      </c>
      <c r="I888" s="30" t="s">
        <v>1001</v>
      </c>
      <c r="J888" s="137" t="str">
        <f t="shared" si="84"/>
        <v>国航天津-乌鲁木齐-伊宁</v>
      </c>
      <c r="K888" s="124" t="str">
        <f t="shared" si="85"/>
        <v>国航伊宁-乌鲁木齐-天津</v>
      </c>
      <c r="L888" s="167" t="str">
        <f t="shared" si="86"/>
        <v>天津</v>
      </c>
      <c r="M888" s="167" t="str">
        <f t="shared" si="87"/>
        <v>乌鲁木齐</v>
      </c>
      <c r="N888" s="167" t="str">
        <f t="shared" si="88"/>
        <v>伊宁</v>
      </c>
      <c r="O888" s="167" t="str">
        <f t="shared" si="89"/>
        <v/>
      </c>
      <c r="P888" s="167" t="str">
        <f>IF(ISERROR(OR(IFERROR(VLOOKUP(B888,受限情况!$G$3:$G$30,1,FALSE),0),IFERROR(VLOOKUP(L888,受限情况!$A$3:$A$28,1,FALSE),0),IFERROR(VLOOKUP(M888,受限情况!$A$3:$A$28,1,FALSE),0),IFERROR(VLOOKUP(N888,受限情况!$A$3:$A$28,1,FALSE),0),IFERROR(VLOOKUP(O888,受限情况!$A$3:$A$28,1,FALSE),0))),"受限","不限")</f>
        <v>不限</v>
      </c>
      <c r="Q888" s="122" t="str">
        <f>IFERROR(IF(AND(H888&gt;=VLOOKUP(B888,受限情况!$G$3:$I$28,2,FALSE),H888&lt;=VLOOKUP(B888,受限情况!$G$3:$I$28,3,FALSE))=TRUE,"错误","正确"),"正确")</f>
        <v>正确</v>
      </c>
      <c r="R888" s="124" t="str">
        <f>IF(OR(IFERROR(AND(H888&gt;=VLOOKUP(L888,受限情况!$A$3:$C$28,2,FALSE),H888&lt;=VLOOKUP(L888,受限情况!$A$3:$C$28,3,FALSE)),0),IFERROR(AND(H888&gt;=VLOOKUP(M888,受限情况!$A$3:$C$28,2,FALSE),H888&lt;=VLOOKUP(M888,受限情况!$A$3:$C$28,3,FALSE)),0),IFERROR(AND(H888&gt;=VLOOKUP(N888,受限情况!$A$3:$C$28,2,FALSE),H888&lt;=VLOOKUP(N888,受限情况!$A$3:$C$28,3,FALSE)),0),IFERROR(AND(H888&gt;=VLOOKUP(O888,受限情况!$A$3:$C$28,2,FALSE),H888&lt;=VLOOKUP(O888,受限情况!$A$3:$C$28,3,FALSE)),0))=TRUE,"错误","正确")</f>
        <v>正确</v>
      </c>
      <c r="S888" s="123" t="str">
        <f>IF((IF(ISERROR(VLOOKUP(J888,注销!I:I,1,FALSE)),0,1)+IF(ISERROR(VLOOKUP(J888,注销!J:J,1,FALSE)),0,1))&gt;0,"注销","没有")</f>
        <v>没有</v>
      </c>
      <c r="T888" s="123" t="str">
        <f>IF((IF(ISERROR(VLOOKUP(J888,注销!I:I,1,FALSE)),0,1)+IF(ISERROR(VLOOKUP(J888,注销!J:J,1,FALSE)),0,1))&gt;0,"注销","没有")</f>
        <v>没有</v>
      </c>
      <c r="U888" s="10" t="str">
        <f>IF(IF(ISERROR(VLOOKUP(J888,J$1:J887,1,FALSE)),0,1)+IF(ISERROR(VLOOKUP(J888,K$1:K887,1,FALSE)),0,1),"已有","没有")</f>
        <v>没有</v>
      </c>
      <c r="W888" s="9"/>
      <c r="X888" s="9"/>
      <c r="Y888" s="9"/>
    </row>
    <row r="889" spans="1:25" s="7" customFormat="1">
      <c r="A889" s="126">
        <v>886</v>
      </c>
      <c r="B889" s="126" t="s">
        <v>481</v>
      </c>
      <c r="C889" s="56" t="s">
        <v>865</v>
      </c>
      <c r="D889" s="42" t="s">
        <v>861</v>
      </c>
      <c r="E889" s="126">
        <v>14</v>
      </c>
      <c r="F889" s="78">
        <v>42673</v>
      </c>
      <c r="G889" s="126" t="s">
        <v>1196</v>
      </c>
      <c r="H889" s="78">
        <v>42662</v>
      </c>
      <c r="I889" s="30" t="s">
        <v>1001</v>
      </c>
      <c r="J889" s="137" t="str">
        <f t="shared" si="84"/>
        <v>国航天津-十堰</v>
      </c>
      <c r="K889" s="124" t="str">
        <f t="shared" si="85"/>
        <v>国航十堰-天津</v>
      </c>
      <c r="L889" s="167" t="str">
        <f t="shared" si="86"/>
        <v>天津</v>
      </c>
      <c r="M889" s="167" t="str">
        <f t="shared" si="87"/>
        <v>十堰</v>
      </c>
      <c r="N889" s="167" t="str">
        <f t="shared" si="88"/>
        <v/>
      </c>
      <c r="O889" s="167" t="str">
        <f t="shared" si="89"/>
        <v/>
      </c>
      <c r="P889" s="167" t="str">
        <f>IF(ISERROR(OR(IFERROR(VLOOKUP(B889,受限情况!$G$3:$G$30,1,FALSE),0),IFERROR(VLOOKUP(L889,受限情况!$A$3:$A$28,1,FALSE),0),IFERROR(VLOOKUP(M889,受限情况!$A$3:$A$28,1,FALSE),0),IFERROR(VLOOKUP(N889,受限情况!$A$3:$A$28,1,FALSE),0),IFERROR(VLOOKUP(O889,受限情况!$A$3:$A$28,1,FALSE),0))),"受限","不限")</f>
        <v>不限</v>
      </c>
      <c r="Q889" s="122" t="str">
        <f>IFERROR(IF(AND(H889&gt;=VLOOKUP(B889,受限情况!$G$3:$I$28,2,FALSE),H889&lt;=VLOOKUP(B889,受限情况!$G$3:$I$28,3,FALSE))=TRUE,"错误","正确"),"正确")</f>
        <v>正确</v>
      </c>
      <c r="R889" s="124" t="str">
        <f>IF(OR(IFERROR(AND(H889&gt;=VLOOKUP(L889,受限情况!$A$3:$C$28,2,FALSE),H889&lt;=VLOOKUP(L889,受限情况!$A$3:$C$28,3,FALSE)),0),IFERROR(AND(H889&gt;=VLOOKUP(M889,受限情况!$A$3:$C$28,2,FALSE),H889&lt;=VLOOKUP(M889,受限情况!$A$3:$C$28,3,FALSE)),0),IFERROR(AND(H889&gt;=VLOOKUP(N889,受限情况!$A$3:$C$28,2,FALSE),H889&lt;=VLOOKUP(N889,受限情况!$A$3:$C$28,3,FALSE)),0),IFERROR(AND(H889&gt;=VLOOKUP(O889,受限情况!$A$3:$C$28,2,FALSE),H889&lt;=VLOOKUP(O889,受限情况!$A$3:$C$28,3,FALSE)),0))=TRUE,"错误","正确")</f>
        <v>正确</v>
      </c>
      <c r="S889" s="123" t="str">
        <f>IF((IF(ISERROR(VLOOKUP(J889,注销!I:I,1,FALSE)),0,1)+IF(ISERROR(VLOOKUP(J889,注销!J:J,1,FALSE)),0,1))&gt;0,"注销","没有")</f>
        <v>没有</v>
      </c>
      <c r="T889" s="123" t="str">
        <f>IF((IF(ISERROR(VLOOKUP(J889,注销!I:I,1,FALSE)),0,1)+IF(ISERROR(VLOOKUP(J889,注销!J:J,1,FALSE)),0,1))&gt;0,"注销","没有")</f>
        <v>没有</v>
      </c>
      <c r="U889" s="10" t="str">
        <f>IF(IF(ISERROR(VLOOKUP(J889,J$1:J888,1,FALSE)),0,1)+IF(ISERROR(VLOOKUP(J889,K$1:K888,1,FALSE)),0,1),"已有","没有")</f>
        <v>没有</v>
      </c>
      <c r="W889" s="9"/>
      <c r="X889" s="9"/>
      <c r="Y889" s="9"/>
    </row>
    <row r="890" spans="1:25" s="7" customFormat="1">
      <c r="A890" s="126">
        <v>887</v>
      </c>
      <c r="B890" s="126" t="s">
        <v>93</v>
      </c>
      <c r="C890" s="56" t="s">
        <v>866</v>
      </c>
      <c r="D890" s="42" t="s">
        <v>867</v>
      </c>
      <c r="E890" s="89">
        <v>14</v>
      </c>
      <c r="F890" s="78">
        <v>42673</v>
      </c>
      <c r="G890" s="33" t="s">
        <v>902</v>
      </c>
      <c r="H890" s="78">
        <v>42662</v>
      </c>
      <c r="I890" s="30" t="s">
        <v>1001</v>
      </c>
      <c r="J890" s="137" t="str">
        <f t="shared" si="84"/>
        <v>厦航天津-西安</v>
      </c>
      <c r="K890" s="124" t="str">
        <f t="shared" si="85"/>
        <v>厦航西安-天津</v>
      </c>
      <c r="L890" s="167" t="str">
        <f t="shared" si="86"/>
        <v>天津</v>
      </c>
      <c r="M890" s="167" t="str">
        <f t="shared" si="87"/>
        <v>西安</v>
      </c>
      <c r="N890" s="167" t="str">
        <f t="shared" si="88"/>
        <v/>
      </c>
      <c r="O890" s="167" t="str">
        <f t="shared" si="89"/>
        <v/>
      </c>
      <c r="P890" s="167" t="str">
        <f>IF(ISERROR(OR(IFERROR(VLOOKUP(B890,受限情况!$G$3:$G$30,1,FALSE),0),IFERROR(VLOOKUP(L890,受限情况!$A$3:$A$28,1,FALSE),0),IFERROR(VLOOKUP(M890,受限情况!$A$3:$A$28,1,FALSE),0),IFERROR(VLOOKUP(N890,受限情况!$A$3:$A$28,1,FALSE),0),IFERROR(VLOOKUP(O890,受限情况!$A$3:$A$28,1,FALSE),0))),"受限","不限")</f>
        <v>不限</v>
      </c>
      <c r="Q890" s="122" t="str">
        <f>IFERROR(IF(AND(H890&gt;=VLOOKUP(B890,受限情况!$G$3:$I$28,2,FALSE),H890&lt;=VLOOKUP(B890,受限情况!$G$3:$I$28,3,FALSE))=TRUE,"错误","正确"),"正确")</f>
        <v>正确</v>
      </c>
      <c r="R890" s="124" t="str">
        <f>IF(OR(IFERROR(AND(H890&gt;=VLOOKUP(L890,受限情况!$A$3:$C$28,2,FALSE),H890&lt;=VLOOKUP(L890,受限情况!$A$3:$C$28,3,FALSE)),0),IFERROR(AND(H890&gt;=VLOOKUP(M890,受限情况!$A$3:$C$28,2,FALSE),H890&lt;=VLOOKUP(M890,受限情况!$A$3:$C$28,3,FALSE)),0),IFERROR(AND(H890&gt;=VLOOKUP(N890,受限情况!$A$3:$C$28,2,FALSE),H890&lt;=VLOOKUP(N890,受限情况!$A$3:$C$28,3,FALSE)),0),IFERROR(AND(H890&gt;=VLOOKUP(O890,受限情况!$A$3:$C$28,2,FALSE),H890&lt;=VLOOKUP(O890,受限情况!$A$3:$C$28,3,FALSE)),0))=TRUE,"错误","正确")</f>
        <v>正确</v>
      </c>
      <c r="S890" s="123" t="str">
        <f>IF((IF(ISERROR(VLOOKUP(J890,注销!I:I,1,FALSE)),0,1)+IF(ISERROR(VLOOKUP(J890,注销!J:J,1,FALSE)),0,1))&gt;0,"注销","没有")</f>
        <v>没有</v>
      </c>
      <c r="T890" s="123" t="str">
        <f>IF((IF(ISERROR(VLOOKUP(J890,注销!I:I,1,FALSE)),0,1)+IF(ISERROR(VLOOKUP(J890,注销!J:J,1,FALSE)),0,1))&gt;0,"注销","没有")</f>
        <v>没有</v>
      </c>
      <c r="U890" s="10" t="str">
        <f>IF(IF(ISERROR(VLOOKUP(J890,J$1:J889,1,FALSE)),0,1)+IF(ISERROR(VLOOKUP(J890,K$1:K889,1,FALSE)),0,1),"已有","没有")</f>
        <v>没有</v>
      </c>
      <c r="W890" s="9"/>
      <c r="X890" s="9"/>
      <c r="Y890" s="9"/>
    </row>
    <row r="891" spans="1:25" s="7" customFormat="1">
      <c r="A891" s="126">
        <v>888</v>
      </c>
      <c r="B891" s="126" t="s">
        <v>484</v>
      </c>
      <c r="C891" s="56" t="s">
        <v>868</v>
      </c>
      <c r="D891" s="42" t="s">
        <v>867</v>
      </c>
      <c r="E891" s="89">
        <v>14</v>
      </c>
      <c r="F891" s="78">
        <v>42673</v>
      </c>
      <c r="G891" s="126" t="s">
        <v>1197</v>
      </c>
      <c r="H891" s="78">
        <v>42662</v>
      </c>
      <c r="I891" s="30" t="s">
        <v>1001</v>
      </c>
      <c r="J891" s="137" t="str">
        <f t="shared" si="84"/>
        <v>厦航天津-武汉-珠海</v>
      </c>
      <c r="K891" s="124" t="str">
        <f t="shared" si="85"/>
        <v>厦航珠海-武汉-天津</v>
      </c>
      <c r="L891" s="167" t="str">
        <f t="shared" si="86"/>
        <v>天津</v>
      </c>
      <c r="M891" s="167" t="str">
        <f t="shared" si="87"/>
        <v>武汉</v>
      </c>
      <c r="N891" s="167" t="str">
        <f t="shared" si="88"/>
        <v>珠海</v>
      </c>
      <c r="O891" s="167" t="str">
        <f t="shared" si="89"/>
        <v/>
      </c>
      <c r="P891" s="167" t="str">
        <f>IF(ISERROR(OR(IFERROR(VLOOKUP(B891,受限情况!$G$3:$G$30,1,FALSE),0),IFERROR(VLOOKUP(L891,受限情况!$A$3:$A$28,1,FALSE),0),IFERROR(VLOOKUP(M891,受限情况!$A$3:$A$28,1,FALSE),0),IFERROR(VLOOKUP(N891,受限情况!$A$3:$A$28,1,FALSE),0),IFERROR(VLOOKUP(O891,受限情况!$A$3:$A$28,1,FALSE),0))),"受限","不限")</f>
        <v>不限</v>
      </c>
      <c r="Q891" s="122" t="str">
        <f>IFERROR(IF(AND(H891&gt;=VLOOKUP(B891,受限情况!$G$3:$I$28,2,FALSE),H891&lt;=VLOOKUP(B891,受限情况!$G$3:$I$28,3,FALSE))=TRUE,"错误","正确"),"正确")</f>
        <v>正确</v>
      </c>
      <c r="R891" s="124" t="str">
        <f>IF(OR(IFERROR(AND(H891&gt;=VLOOKUP(L891,受限情况!$A$3:$C$28,2,FALSE),H891&lt;=VLOOKUP(L891,受限情况!$A$3:$C$28,3,FALSE)),0),IFERROR(AND(H891&gt;=VLOOKUP(M891,受限情况!$A$3:$C$28,2,FALSE),H891&lt;=VLOOKUP(M891,受限情况!$A$3:$C$28,3,FALSE)),0),IFERROR(AND(H891&gt;=VLOOKUP(N891,受限情况!$A$3:$C$28,2,FALSE),H891&lt;=VLOOKUP(N891,受限情况!$A$3:$C$28,3,FALSE)),0),IFERROR(AND(H891&gt;=VLOOKUP(O891,受限情况!$A$3:$C$28,2,FALSE),H891&lt;=VLOOKUP(O891,受限情况!$A$3:$C$28,3,FALSE)),0))=TRUE,"错误","正确")</f>
        <v>正确</v>
      </c>
      <c r="S891" s="123" t="str">
        <f>IF((IF(ISERROR(VLOOKUP(J891,注销!I:I,1,FALSE)),0,1)+IF(ISERROR(VLOOKUP(J891,注销!J:J,1,FALSE)),0,1))&gt;0,"注销","没有")</f>
        <v>注销</v>
      </c>
      <c r="T891" s="123" t="str">
        <f>IF((IF(ISERROR(VLOOKUP(J891,注销!I:I,1,FALSE)),0,1)+IF(ISERROR(VLOOKUP(J891,注销!J:J,1,FALSE)),0,1))&gt;0,"注销","没有")</f>
        <v>注销</v>
      </c>
      <c r="U891" s="10" t="str">
        <f>IF(IF(ISERROR(VLOOKUP(J891,J$1:J890,1,FALSE)),0,1)+IF(ISERROR(VLOOKUP(J891,K$1:K890,1,FALSE)),0,1),"已有","没有")</f>
        <v>没有</v>
      </c>
      <c r="W891" s="9"/>
      <c r="X891" s="9"/>
      <c r="Y891" s="9"/>
    </row>
    <row r="892" spans="1:25" s="7" customFormat="1">
      <c r="A892" s="126">
        <v>889</v>
      </c>
      <c r="B892" s="126" t="s">
        <v>484</v>
      </c>
      <c r="C892" s="56" t="s">
        <v>869</v>
      </c>
      <c r="D892" s="42" t="s">
        <v>867</v>
      </c>
      <c r="E892" s="89">
        <v>14</v>
      </c>
      <c r="F892" s="78">
        <v>42673</v>
      </c>
      <c r="G892" s="126" t="s">
        <v>1197</v>
      </c>
      <c r="H892" s="78">
        <v>42662</v>
      </c>
      <c r="I892" s="30" t="s">
        <v>1001</v>
      </c>
      <c r="J892" s="137" t="str">
        <f t="shared" si="84"/>
        <v>厦航天津-兰州</v>
      </c>
      <c r="K892" s="124" t="str">
        <f t="shared" si="85"/>
        <v>厦航兰州-天津</v>
      </c>
      <c r="L892" s="167" t="str">
        <f t="shared" si="86"/>
        <v>天津</v>
      </c>
      <c r="M892" s="167" t="str">
        <f t="shared" si="87"/>
        <v>兰州</v>
      </c>
      <c r="N892" s="167" t="str">
        <f t="shared" si="88"/>
        <v/>
      </c>
      <c r="O892" s="167" t="str">
        <f t="shared" si="89"/>
        <v/>
      </c>
      <c r="P892" s="167" t="str">
        <f>IF(ISERROR(OR(IFERROR(VLOOKUP(B892,受限情况!$G$3:$G$30,1,FALSE),0),IFERROR(VLOOKUP(L892,受限情况!$A$3:$A$28,1,FALSE),0),IFERROR(VLOOKUP(M892,受限情况!$A$3:$A$28,1,FALSE),0),IFERROR(VLOOKUP(N892,受限情况!$A$3:$A$28,1,FALSE),0),IFERROR(VLOOKUP(O892,受限情况!$A$3:$A$28,1,FALSE),0))),"受限","不限")</f>
        <v>不限</v>
      </c>
      <c r="Q892" s="122" t="str">
        <f>IFERROR(IF(AND(H892&gt;=VLOOKUP(B892,受限情况!$G$3:$I$28,2,FALSE),H892&lt;=VLOOKUP(B892,受限情况!$G$3:$I$28,3,FALSE))=TRUE,"错误","正确"),"正确")</f>
        <v>正确</v>
      </c>
      <c r="R892" s="124" t="str">
        <f>IF(OR(IFERROR(AND(H892&gt;=VLOOKUP(L892,受限情况!$A$3:$C$28,2,FALSE),H892&lt;=VLOOKUP(L892,受限情况!$A$3:$C$28,3,FALSE)),0),IFERROR(AND(H892&gt;=VLOOKUP(M892,受限情况!$A$3:$C$28,2,FALSE),H892&lt;=VLOOKUP(M892,受限情况!$A$3:$C$28,3,FALSE)),0),IFERROR(AND(H892&gt;=VLOOKUP(N892,受限情况!$A$3:$C$28,2,FALSE),H892&lt;=VLOOKUP(N892,受限情况!$A$3:$C$28,3,FALSE)),0),IFERROR(AND(H892&gt;=VLOOKUP(O892,受限情况!$A$3:$C$28,2,FALSE),H892&lt;=VLOOKUP(O892,受限情况!$A$3:$C$28,3,FALSE)),0))=TRUE,"错误","正确")</f>
        <v>正确</v>
      </c>
      <c r="S892" s="123" t="str">
        <f>IF((IF(ISERROR(VLOOKUP(J892,注销!I:I,1,FALSE)),0,1)+IF(ISERROR(VLOOKUP(J892,注销!J:J,1,FALSE)),0,1))&gt;0,"注销","没有")</f>
        <v>没有</v>
      </c>
      <c r="T892" s="123" t="str">
        <f>IF((IF(ISERROR(VLOOKUP(J892,注销!I:I,1,FALSE)),0,1)+IF(ISERROR(VLOOKUP(J892,注销!J:J,1,FALSE)),0,1))&gt;0,"注销","没有")</f>
        <v>没有</v>
      </c>
      <c r="U892" s="10" t="str">
        <f>IF(IF(ISERROR(VLOOKUP(J892,J$1:J891,1,FALSE)),0,1)+IF(ISERROR(VLOOKUP(J892,K$1:K891,1,FALSE)),0,1),"已有","没有")</f>
        <v>没有</v>
      </c>
      <c r="W892" s="9"/>
      <c r="X892" s="9"/>
      <c r="Y892" s="9"/>
    </row>
    <row r="893" spans="1:25" s="7" customFormat="1">
      <c r="A893" s="126">
        <v>890</v>
      </c>
      <c r="B893" s="30" t="s">
        <v>1327</v>
      </c>
      <c r="C893" s="56" t="s">
        <v>870</v>
      </c>
      <c r="D893" s="42" t="s">
        <v>861</v>
      </c>
      <c r="E893" s="89">
        <v>6</v>
      </c>
      <c r="F893" s="78">
        <v>42673</v>
      </c>
      <c r="G893" s="30" t="s">
        <v>903</v>
      </c>
      <c r="H893" s="78">
        <v>42662</v>
      </c>
      <c r="I893" s="30" t="s">
        <v>1001</v>
      </c>
      <c r="J893" s="137" t="str">
        <f t="shared" si="84"/>
        <v>奥凯天津-南昌-北海</v>
      </c>
      <c r="K893" s="124" t="str">
        <f t="shared" si="85"/>
        <v>奥凯北海-南昌-天津</v>
      </c>
      <c r="L893" s="167" t="str">
        <f t="shared" si="86"/>
        <v>天津</v>
      </c>
      <c r="M893" s="167" t="str">
        <f t="shared" si="87"/>
        <v>南昌</v>
      </c>
      <c r="N893" s="167" t="str">
        <f t="shared" si="88"/>
        <v>北海</v>
      </c>
      <c r="O893" s="167" t="str">
        <f t="shared" si="89"/>
        <v/>
      </c>
      <c r="P893" s="167" t="str">
        <f>IF(ISERROR(OR(IFERROR(VLOOKUP(B893,受限情况!$G$3:$G$30,1,FALSE),0),IFERROR(VLOOKUP(L893,受限情况!$A$3:$A$28,1,FALSE),0),IFERROR(VLOOKUP(M893,受限情况!$A$3:$A$28,1,FALSE),0),IFERROR(VLOOKUP(N893,受限情况!$A$3:$A$28,1,FALSE),0),IFERROR(VLOOKUP(O893,受限情况!$A$3:$A$28,1,FALSE),0))),"受限","不限")</f>
        <v>不限</v>
      </c>
      <c r="Q893" s="122" t="str">
        <f>IFERROR(IF(AND(H893&gt;=VLOOKUP(B893,受限情况!$G$3:$I$28,2,FALSE),H893&lt;=VLOOKUP(B893,受限情况!$G$3:$I$28,3,FALSE))=TRUE,"错误","正确"),"正确")</f>
        <v>正确</v>
      </c>
      <c r="R893" s="124" t="str">
        <f>IF(OR(IFERROR(AND(H893&gt;=VLOOKUP(L893,受限情况!$A$3:$C$28,2,FALSE),H893&lt;=VLOOKUP(L893,受限情况!$A$3:$C$28,3,FALSE)),0),IFERROR(AND(H893&gt;=VLOOKUP(M893,受限情况!$A$3:$C$28,2,FALSE),H893&lt;=VLOOKUP(M893,受限情况!$A$3:$C$28,3,FALSE)),0),IFERROR(AND(H893&gt;=VLOOKUP(N893,受限情况!$A$3:$C$28,2,FALSE),H893&lt;=VLOOKUP(N893,受限情况!$A$3:$C$28,3,FALSE)),0),IFERROR(AND(H893&gt;=VLOOKUP(O893,受限情况!$A$3:$C$28,2,FALSE),H893&lt;=VLOOKUP(O893,受限情况!$A$3:$C$28,3,FALSE)),0))=TRUE,"错误","正确")</f>
        <v>正确</v>
      </c>
      <c r="S893" s="123" t="str">
        <f>IF((IF(ISERROR(VLOOKUP(J893,注销!I:I,1,FALSE)),0,1)+IF(ISERROR(VLOOKUP(J893,注销!J:J,1,FALSE)),0,1))&gt;0,"注销","没有")</f>
        <v>没有</v>
      </c>
      <c r="T893" s="123" t="str">
        <f>IF((IF(ISERROR(VLOOKUP(J893,注销!I:I,1,FALSE)),0,1)+IF(ISERROR(VLOOKUP(J893,注销!J:J,1,FALSE)),0,1))&gt;0,"注销","没有")</f>
        <v>没有</v>
      </c>
      <c r="U893" s="10" t="str">
        <f>IF(IF(ISERROR(VLOOKUP(J893,J$1:J892,1,FALSE)),0,1)+IF(ISERROR(VLOOKUP(J893,K$1:K892,1,FALSE)),0,1),"已有","没有")</f>
        <v>没有</v>
      </c>
      <c r="W893" s="9"/>
      <c r="X893" s="9"/>
      <c r="Y893" s="9"/>
    </row>
    <row r="894" spans="1:25" s="7" customFormat="1">
      <c r="A894" s="126">
        <v>891</v>
      </c>
      <c r="B894" s="30" t="s">
        <v>1325</v>
      </c>
      <c r="C894" s="56" t="s">
        <v>871</v>
      </c>
      <c r="D894" s="42" t="s">
        <v>867</v>
      </c>
      <c r="E894" s="89">
        <v>14</v>
      </c>
      <c r="F894" s="78">
        <v>42673</v>
      </c>
      <c r="G894" s="33" t="s">
        <v>904</v>
      </c>
      <c r="H894" s="78">
        <v>42662</v>
      </c>
      <c r="I894" s="30" t="s">
        <v>1001</v>
      </c>
      <c r="J894" s="137" t="str">
        <f t="shared" si="84"/>
        <v>春秋天津-扬州</v>
      </c>
      <c r="K894" s="124" t="str">
        <f t="shared" si="85"/>
        <v>春秋扬州-天津</v>
      </c>
      <c r="L894" s="167" t="str">
        <f t="shared" si="86"/>
        <v>天津</v>
      </c>
      <c r="M894" s="167" t="str">
        <f t="shared" si="87"/>
        <v>扬州</v>
      </c>
      <c r="N894" s="167" t="str">
        <f t="shared" si="88"/>
        <v/>
      </c>
      <c r="O894" s="167" t="str">
        <f t="shared" si="89"/>
        <v/>
      </c>
      <c r="P894" s="167" t="str">
        <f>IF(ISERROR(OR(IFERROR(VLOOKUP(B894,受限情况!$G$3:$G$30,1,FALSE),0),IFERROR(VLOOKUP(L894,受限情况!$A$3:$A$28,1,FALSE),0),IFERROR(VLOOKUP(M894,受限情况!$A$3:$A$28,1,FALSE),0),IFERROR(VLOOKUP(N894,受限情况!$A$3:$A$28,1,FALSE),0),IFERROR(VLOOKUP(O894,受限情况!$A$3:$A$28,1,FALSE),0))),"受限","不限")</f>
        <v>不限</v>
      </c>
      <c r="Q894" s="122" t="str">
        <f>IFERROR(IF(AND(H894&gt;=VLOOKUP(B894,受限情况!$G$3:$I$28,2,FALSE),H894&lt;=VLOOKUP(B894,受限情况!$G$3:$I$28,3,FALSE))=TRUE,"错误","正确"),"正确")</f>
        <v>正确</v>
      </c>
      <c r="R894" s="124" t="str">
        <f>IF(OR(IFERROR(AND(H894&gt;=VLOOKUP(L894,受限情况!$A$3:$C$28,2,FALSE),H894&lt;=VLOOKUP(L894,受限情况!$A$3:$C$28,3,FALSE)),0),IFERROR(AND(H894&gt;=VLOOKUP(M894,受限情况!$A$3:$C$28,2,FALSE),H894&lt;=VLOOKUP(M894,受限情况!$A$3:$C$28,3,FALSE)),0),IFERROR(AND(H894&gt;=VLOOKUP(N894,受限情况!$A$3:$C$28,2,FALSE),H894&lt;=VLOOKUP(N894,受限情况!$A$3:$C$28,3,FALSE)),0),IFERROR(AND(H894&gt;=VLOOKUP(O894,受限情况!$A$3:$C$28,2,FALSE),H894&lt;=VLOOKUP(O894,受限情况!$A$3:$C$28,3,FALSE)),0))=TRUE,"错误","正确")</f>
        <v>正确</v>
      </c>
      <c r="S894" s="123" t="str">
        <f>IF((IF(ISERROR(VLOOKUP(J894,注销!I:I,1,FALSE)),0,1)+IF(ISERROR(VLOOKUP(J894,注销!J:J,1,FALSE)),0,1))&gt;0,"注销","没有")</f>
        <v>没有</v>
      </c>
      <c r="T894" s="123" t="str">
        <f>IF((IF(ISERROR(VLOOKUP(J894,注销!I:I,1,FALSE)),0,1)+IF(ISERROR(VLOOKUP(J894,注销!J:J,1,FALSE)),0,1))&gt;0,"注销","没有")</f>
        <v>没有</v>
      </c>
      <c r="U894" s="10" t="str">
        <f>IF(IF(ISERROR(VLOOKUP(J894,J$1:J893,1,FALSE)),0,1)+IF(ISERROR(VLOOKUP(J894,K$1:K893,1,FALSE)),0,1),"已有","没有")</f>
        <v>没有</v>
      </c>
      <c r="W894" s="9"/>
      <c r="X894" s="9"/>
      <c r="Y894" s="9"/>
    </row>
    <row r="895" spans="1:25" s="7" customFormat="1">
      <c r="A895" s="126">
        <v>892</v>
      </c>
      <c r="B895" s="126" t="s">
        <v>130</v>
      </c>
      <c r="C895" s="56" t="s">
        <v>872</v>
      </c>
      <c r="D895" s="42" t="s">
        <v>873</v>
      </c>
      <c r="E895" s="89">
        <v>6</v>
      </c>
      <c r="F895" s="78">
        <v>42673</v>
      </c>
      <c r="G895" s="30" t="s">
        <v>905</v>
      </c>
      <c r="H895" s="78">
        <v>42662</v>
      </c>
      <c r="I895" s="30" t="s">
        <v>1001</v>
      </c>
      <c r="J895" s="137" t="str">
        <f t="shared" si="84"/>
        <v>中联航鄂尔多斯-合肥-佛山</v>
      </c>
      <c r="K895" s="124" t="str">
        <f t="shared" si="85"/>
        <v>中联航佛山-合肥-鄂尔多斯</v>
      </c>
      <c r="L895" s="167" t="str">
        <f t="shared" si="86"/>
        <v>鄂尔多斯</v>
      </c>
      <c r="M895" s="167" t="str">
        <f t="shared" si="87"/>
        <v>合肥</v>
      </c>
      <c r="N895" s="167" t="str">
        <f t="shared" si="88"/>
        <v>佛山</v>
      </c>
      <c r="O895" s="167" t="str">
        <f t="shared" si="89"/>
        <v/>
      </c>
      <c r="P895" s="167" t="str">
        <f>IF(ISERROR(OR(IFERROR(VLOOKUP(B895,受限情况!$G$3:$G$30,1,FALSE),0),IFERROR(VLOOKUP(L895,受限情况!$A$3:$A$28,1,FALSE),0),IFERROR(VLOOKUP(M895,受限情况!$A$3:$A$28,1,FALSE),0),IFERROR(VLOOKUP(N895,受限情况!$A$3:$A$28,1,FALSE),0),IFERROR(VLOOKUP(O895,受限情况!$A$3:$A$28,1,FALSE),0))),"受限","不限")</f>
        <v>不限</v>
      </c>
      <c r="Q895" s="122" t="str">
        <f>IFERROR(IF(AND(H895&gt;=VLOOKUP(B895,受限情况!$G$3:$I$28,2,FALSE),H895&lt;=VLOOKUP(B895,受限情况!$G$3:$I$28,3,FALSE))=TRUE,"错误","正确"),"正确")</f>
        <v>正确</v>
      </c>
      <c r="R895" s="124" t="str">
        <f>IF(OR(IFERROR(AND(H895&gt;=VLOOKUP(L895,受限情况!$A$3:$C$28,2,FALSE),H895&lt;=VLOOKUP(L895,受限情况!$A$3:$C$28,3,FALSE)),0),IFERROR(AND(H895&gt;=VLOOKUP(M895,受限情况!$A$3:$C$28,2,FALSE),H895&lt;=VLOOKUP(M895,受限情况!$A$3:$C$28,3,FALSE)),0),IFERROR(AND(H895&gt;=VLOOKUP(N895,受限情况!$A$3:$C$28,2,FALSE),H895&lt;=VLOOKUP(N895,受限情况!$A$3:$C$28,3,FALSE)),0),IFERROR(AND(H895&gt;=VLOOKUP(O895,受限情况!$A$3:$C$28,2,FALSE),H895&lt;=VLOOKUP(O895,受限情况!$A$3:$C$28,3,FALSE)),0))=TRUE,"错误","正确")</f>
        <v>正确</v>
      </c>
      <c r="S895" s="123" t="str">
        <f>IF((IF(ISERROR(VLOOKUP(J895,注销!I:I,1,FALSE)),0,1)+IF(ISERROR(VLOOKUP(J895,注销!J:J,1,FALSE)),0,1))&gt;0,"注销","没有")</f>
        <v>注销</v>
      </c>
      <c r="T895" s="123" t="str">
        <f>IF((IF(ISERROR(VLOOKUP(J895,注销!I:I,1,FALSE)),0,1)+IF(ISERROR(VLOOKUP(J895,注销!J:J,1,FALSE)),0,1))&gt;0,"注销","没有")</f>
        <v>注销</v>
      </c>
      <c r="U895" s="10" t="str">
        <f>IF(IF(ISERROR(VLOOKUP(J895,J$1:J894,1,FALSE)),0,1)+IF(ISERROR(VLOOKUP(J895,K$1:K894,1,FALSE)),0,1),"已有","没有")</f>
        <v>没有</v>
      </c>
      <c r="W895" s="9"/>
      <c r="X895" s="9"/>
      <c r="Y895" s="9"/>
    </row>
    <row r="896" spans="1:25" s="7" customFormat="1">
      <c r="A896" s="126">
        <v>893</v>
      </c>
      <c r="B896" s="126" t="s">
        <v>486</v>
      </c>
      <c r="C896" s="56" t="s">
        <v>874</v>
      </c>
      <c r="D896" s="42" t="s">
        <v>867</v>
      </c>
      <c r="E896" s="89">
        <v>14</v>
      </c>
      <c r="F896" s="78">
        <v>42673</v>
      </c>
      <c r="G896" s="126" t="s">
        <v>1198</v>
      </c>
      <c r="H896" s="78">
        <v>42662</v>
      </c>
      <c r="I896" s="30" t="s">
        <v>1001</v>
      </c>
      <c r="J896" s="137" t="str">
        <f t="shared" si="84"/>
        <v>中联航石家庄-鄂尔多斯-成都</v>
      </c>
      <c r="K896" s="124" t="str">
        <f t="shared" si="85"/>
        <v>中联航成都-鄂尔多斯-石家庄</v>
      </c>
      <c r="L896" s="167" t="str">
        <f t="shared" si="86"/>
        <v>石家庄</v>
      </c>
      <c r="M896" s="167" t="str">
        <f t="shared" si="87"/>
        <v>鄂尔多斯</v>
      </c>
      <c r="N896" s="167" t="str">
        <f t="shared" si="88"/>
        <v>成都</v>
      </c>
      <c r="O896" s="167" t="str">
        <f t="shared" si="89"/>
        <v/>
      </c>
      <c r="P896" s="167" t="str">
        <f>IF(ISERROR(OR(IFERROR(VLOOKUP(B896,受限情况!$G$3:$G$30,1,FALSE),0),IFERROR(VLOOKUP(L896,受限情况!$A$3:$A$28,1,FALSE),0),IFERROR(VLOOKUP(M896,受限情况!$A$3:$A$28,1,FALSE),0),IFERROR(VLOOKUP(N896,受限情况!$A$3:$A$28,1,FALSE),0),IFERROR(VLOOKUP(O896,受限情况!$A$3:$A$28,1,FALSE),0))),"受限","不限")</f>
        <v>不限</v>
      </c>
      <c r="Q896" s="122" t="str">
        <f>IFERROR(IF(AND(H896&gt;=VLOOKUP(B896,受限情况!$G$3:$I$28,2,FALSE),H896&lt;=VLOOKUP(B896,受限情况!$G$3:$I$28,3,FALSE))=TRUE,"错误","正确"),"正确")</f>
        <v>正确</v>
      </c>
      <c r="R896" s="124" t="str">
        <f>IF(OR(IFERROR(AND(H896&gt;=VLOOKUP(L896,受限情况!$A$3:$C$28,2,FALSE),H896&lt;=VLOOKUP(L896,受限情况!$A$3:$C$28,3,FALSE)),0),IFERROR(AND(H896&gt;=VLOOKUP(M896,受限情况!$A$3:$C$28,2,FALSE),H896&lt;=VLOOKUP(M896,受限情况!$A$3:$C$28,3,FALSE)),0),IFERROR(AND(H896&gt;=VLOOKUP(N896,受限情况!$A$3:$C$28,2,FALSE),H896&lt;=VLOOKUP(N896,受限情况!$A$3:$C$28,3,FALSE)),0),IFERROR(AND(H896&gt;=VLOOKUP(O896,受限情况!$A$3:$C$28,2,FALSE),H896&lt;=VLOOKUP(O896,受限情况!$A$3:$C$28,3,FALSE)),0))=TRUE,"错误","正确")</f>
        <v>正确</v>
      </c>
      <c r="S896" s="123" t="str">
        <f>IF((IF(ISERROR(VLOOKUP(J896,注销!I:I,1,FALSE)),0,1)+IF(ISERROR(VLOOKUP(J896,注销!J:J,1,FALSE)),0,1))&gt;0,"注销","没有")</f>
        <v>没有</v>
      </c>
      <c r="T896" s="123" t="str">
        <f>IF((IF(ISERROR(VLOOKUP(J896,注销!I:I,1,FALSE)),0,1)+IF(ISERROR(VLOOKUP(J896,注销!J:J,1,FALSE)),0,1))&gt;0,"注销","没有")</f>
        <v>没有</v>
      </c>
      <c r="U896" s="10" t="str">
        <f>IF(IF(ISERROR(VLOOKUP(J896,J$1:J895,1,FALSE)),0,1)+IF(ISERROR(VLOOKUP(J896,K$1:K895,1,FALSE)),0,1),"已有","没有")</f>
        <v>没有</v>
      </c>
      <c r="W896" s="9"/>
      <c r="X896" s="9"/>
      <c r="Y896" s="9"/>
    </row>
    <row r="897" spans="1:25" s="7" customFormat="1">
      <c r="A897" s="126">
        <v>894</v>
      </c>
      <c r="B897" s="30" t="s">
        <v>1309</v>
      </c>
      <c r="C897" s="56" t="s">
        <v>875</v>
      </c>
      <c r="D897" s="42" t="s">
        <v>861</v>
      </c>
      <c r="E897" s="89">
        <v>14</v>
      </c>
      <c r="F897" s="78">
        <v>42673</v>
      </c>
      <c r="G897" s="30" t="s">
        <v>906</v>
      </c>
      <c r="H897" s="78">
        <v>42662</v>
      </c>
      <c r="I897" s="30" t="s">
        <v>1001</v>
      </c>
      <c r="J897" s="137" t="str">
        <f t="shared" si="84"/>
        <v>华夏呼和浩特-通辽-乌兰浩特</v>
      </c>
      <c r="K897" s="124" t="str">
        <f t="shared" si="85"/>
        <v>华夏乌兰浩特-通辽-呼和浩特</v>
      </c>
      <c r="L897" s="167" t="str">
        <f t="shared" si="86"/>
        <v>呼和浩特</v>
      </c>
      <c r="M897" s="167" t="str">
        <f t="shared" si="87"/>
        <v>通辽</v>
      </c>
      <c r="N897" s="167" t="str">
        <f t="shared" si="88"/>
        <v>乌兰浩特</v>
      </c>
      <c r="O897" s="167" t="str">
        <f t="shared" si="89"/>
        <v/>
      </c>
      <c r="P897" s="167" t="str">
        <f>IF(ISERROR(OR(IFERROR(VLOOKUP(B897,受限情况!$G$3:$G$30,1,FALSE),0),IFERROR(VLOOKUP(L897,受限情况!$A$3:$A$28,1,FALSE),0),IFERROR(VLOOKUP(M897,受限情况!$A$3:$A$28,1,FALSE),0),IFERROR(VLOOKUP(N897,受限情况!$A$3:$A$28,1,FALSE),0),IFERROR(VLOOKUP(O897,受限情况!$A$3:$A$28,1,FALSE),0))),"受限","不限")</f>
        <v>不限</v>
      </c>
      <c r="Q897" s="122" t="str">
        <f>IFERROR(IF(AND(H897&gt;=VLOOKUP(B897,受限情况!$G$3:$I$28,2,FALSE),H897&lt;=VLOOKUP(B897,受限情况!$G$3:$I$28,3,FALSE))=TRUE,"错误","正确"),"正确")</f>
        <v>正确</v>
      </c>
      <c r="R897" s="124" t="str">
        <f>IF(OR(IFERROR(AND(H897&gt;=VLOOKUP(L897,受限情况!$A$3:$C$28,2,FALSE),H897&lt;=VLOOKUP(L897,受限情况!$A$3:$C$28,3,FALSE)),0),IFERROR(AND(H897&gt;=VLOOKUP(M897,受限情况!$A$3:$C$28,2,FALSE),H897&lt;=VLOOKUP(M897,受限情况!$A$3:$C$28,3,FALSE)),0),IFERROR(AND(H897&gt;=VLOOKUP(N897,受限情况!$A$3:$C$28,2,FALSE),H897&lt;=VLOOKUP(N897,受限情况!$A$3:$C$28,3,FALSE)),0),IFERROR(AND(H897&gt;=VLOOKUP(O897,受限情况!$A$3:$C$28,2,FALSE),H897&lt;=VLOOKUP(O897,受限情况!$A$3:$C$28,3,FALSE)),0))=TRUE,"错误","正确")</f>
        <v>正确</v>
      </c>
      <c r="S897" s="123" t="str">
        <f>IF((IF(ISERROR(VLOOKUP(J897,注销!I:I,1,FALSE)),0,1)+IF(ISERROR(VLOOKUP(J897,注销!J:J,1,FALSE)),0,1))&gt;0,"注销","没有")</f>
        <v>注销</v>
      </c>
      <c r="T897" s="123" t="str">
        <f>IF((IF(ISERROR(VLOOKUP(J897,注销!I:I,1,FALSE)),0,1)+IF(ISERROR(VLOOKUP(J897,注销!J:J,1,FALSE)),0,1))&gt;0,"注销","没有")</f>
        <v>注销</v>
      </c>
      <c r="U897" s="10" t="str">
        <f>IF(IF(ISERROR(VLOOKUP(J897,J$1:J896,1,FALSE)),0,1)+IF(ISERROR(VLOOKUP(J897,K$1:K896,1,FALSE)),0,1),"已有","没有")</f>
        <v>没有</v>
      </c>
      <c r="W897" s="9"/>
      <c r="X897" s="9"/>
      <c r="Y897" s="9"/>
    </row>
    <row r="898" spans="1:25" s="7" customFormat="1">
      <c r="A898" s="126">
        <v>895</v>
      </c>
      <c r="B898" s="126" t="s">
        <v>1309</v>
      </c>
      <c r="C898" s="56" t="s">
        <v>876</v>
      </c>
      <c r="D898" s="42" t="s">
        <v>861</v>
      </c>
      <c r="E898" s="89">
        <v>14</v>
      </c>
      <c r="F898" s="78">
        <v>42673</v>
      </c>
      <c r="G898" s="30" t="s">
        <v>1199</v>
      </c>
      <c r="H898" s="78">
        <v>42662</v>
      </c>
      <c r="I898" s="30" t="s">
        <v>1001</v>
      </c>
      <c r="J898" s="137" t="str">
        <f t="shared" si="84"/>
        <v>华夏天津-丹东</v>
      </c>
      <c r="K898" s="124" t="str">
        <f t="shared" si="85"/>
        <v>华夏丹东-天津</v>
      </c>
      <c r="L898" s="167" t="str">
        <f t="shared" si="86"/>
        <v>天津</v>
      </c>
      <c r="M898" s="167" t="str">
        <f t="shared" si="87"/>
        <v>丹东</v>
      </c>
      <c r="N898" s="167" t="str">
        <f t="shared" si="88"/>
        <v/>
      </c>
      <c r="O898" s="167" t="str">
        <f t="shared" si="89"/>
        <v/>
      </c>
      <c r="P898" s="167" t="str">
        <f>IF(ISERROR(OR(IFERROR(VLOOKUP(B898,受限情况!$G$3:$G$30,1,FALSE),0),IFERROR(VLOOKUP(L898,受限情况!$A$3:$A$28,1,FALSE),0),IFERROR(VLOOKUP(M898,受限情况!$A$3:$A$28,1,FALSE),0),IFERROR(VLOOKUP(N898,受限情况!$A$3:$A$28,1,FALSE),0),IFERROR(VLOOKUP(O898,受限情况!$A$3:$A$28,1,FALSE),0))),"受限","不限")</f>
        <v>不限</v>
      </c>
      <c r="Q898" s="122" t="str">
        <f>IFERROR(IF(AND(H898&gt;=VLOOKUP(B898,受限情况!$G$3:$I$28,2,FALSE),H898&lt;=VLOOKUP(B898,受限情况!$G$3:$I$28,3,FALSE))=TRUE,"错误","正确"),"正确")</f>
        <v>正确</v>
      </c>
      <c r="R898" s="124" t="str">
        <f>IF(OR(IFERROR(AND(H898&gt;=VLOOKUP(L898,受限情况!$A$3:$C$28,2,FALSE),H898&lt;=VLOOKUP(L898,受限情况!$A$3:$C$28,3,FALSE)),0),IFERROR(AND(H898&gt;=VLOOKUP(M898,受限情况!$A$3:$C$28,2,FALSE),H898&lt;=VLOOKUP(M898,受限情况!$A$3:$C$28,3,FALSE)),0),IFERROR(AND(H898&gt;=VLOOKUP(N898,受限情况!$A$3:$C$28,2,FALSE),H898&lt;=VLOOKUP(N898,受限情况!$A$3:$C$28,3,FALSE)),0),IFERROR(AND(H898&gt;=VLOOKUP(O898,受限情况!$A$3:$C$28,2,FALSE),H898&lt;=VLOOKUP(O898,受限情况!$A$3:$C$28,3,FALSE)),0))=TRUE,"错误","正确")</f>
        <v>正确</v>
      </c>
      <c r="S898" s="123" t="str">
        <f>IF((IF(ISERROR(VLOOKUP(J898,注销!I:I,1,FALSE)),0,1)+IF(ISERROR(VLOOKUP(J898,注销!J:J,1,FALSE)),0,1))&gt;0,"注销","没有")</f>
        <v>注销</v>
      </c>
      <c r="T898" s="123" t="str">
        <f>IF((IF(ISERROR(VLOOKUP(J898,注销!I:I,1,FALSE)),0,1)+IF(ISERROR(VLOOKUP(J898,注销!J:J,1,FALSE)),0,1))&gt;0,"注销","没有")</f>
        <v>注销</v>
      </c>
      <c r="U898" s="10" t="str">
        <f>IF(IF(ISERROR(VLOOKUP(J898,J$1:J897,1,FALSE)),0,1)+IF(ISERROR(VLOOKUP(J898,K$1:K897,1,FALSE)),0,1),"已有","没有")</f>
        <v>没有</v>
      </c>
      <c r="W898" s="9"/>
      <c r="X898" s="9"/>
      <c r="Y898" s="9"/>
    </row>
    <row r="899" spans="1:25" s="7" customFormat="1">
      <c r="A899" s="126">
        <v>896</v>
      </c>
      <c r="B899" s="126" t="s">
        <v>1309</v>
      </c>
      <c r="C899" s="56" t="s">
        <v>877</v>
      </c>
      <c r="D899" s="42" t="s">
        <v>873</v>
      </c>
      <c r="E899" s="89">
        <v>14</v>
      </c>
      <c r="F899" s="78">
        <v>42673</v>
      </c>
      <c r="G899" s="30" t="s">
        <v>1199</v>
      </c>
      <c r="H899" s="78">
        <v>42662</v>
      </c>
      <c r="I899" s="30" t="s">
        <v>1001</v>
      </c>
      <c r="J899" s="137" t="str">
        <f t="shared" si="84"/>
        <v>华夏天津-白城</v>
      </c>
      <c r="K899" s="124" t="str">
        <f t="shared" si="85"/>
        <v>华夏白城-天津</v>
      </c>
      <c r="L899" s="167" t="str">
        <f t="shared" si="86"/>
        <v>天津</v>
      </c>
      <c r="M899" s="167" t="str">
        <f t="shared" si="87"/>
        <v>白城</v>
      </c>
      <c r="N899" s="167" t="str">
        <f t="shared" si="88"/>
        <v/>
      </c>
      <c r="O899" s="167" t="str">
        <f t="shared" si="89"/>
        <v/>
      </c>
      <c r="P899" s="167" t="str">
        <f>IF(ISERROR(OR(IFERROR(VLOOKUP(B899,受限情况!$G$3:$G$30,1,FALSE),0),IFERROR(VLOOKUP(L899,受限情况!$A$3:$A$28,1,FALSE),0),IFERROR(VLOOKUP(M899,受限情况!$A$3:$A$28,1,FALSE),0),IFERROR(VLOOKUP(N899,受限情况!$A$3:$A$28,1,FALSE),0),IFERROR(VLOOKUP(O899,受限情况!$A$3:$A$28,1,FALSE),0))),"受限","不限")</f>
        <v>不限</v>
      </c>
      <c r="Q899" s="122" t="str">
        <f>IFERROR(IF(AND(H899&gt;=VLOOKUP(B899,受限情况!$G$3:$I$28,2,FALSE),H899&lt;=VLOOKUP(B899,受限情况!$G$3:$I$28,3,FALSE))=TRUE,"错误","正确"),"正确")</f>
        <v>正确</v>
      </c>
      <c r="R899" s="124" t="str">
        <f>IF(OR(IFERROR(AND(H899&gt;=VLOOKUP(L899,受限情况!$A$3:$C$28,2,FALSE),H899&lt;=VLOOKUP(L899,受限情况!$A$3:$C$28,3,FALSE)),0),IFERROR(AND(H899&gt;=VLOOKUP(M899,受限情况!$A$3:$C$28,2,FALSE),H899&lt;=VLOOKUP(M899,受限情况!$A$3:$C$28,3,FALSE)),0),IFERROR(AND(H899&gt;=VLOOKUP(N899,受限情况!$A$3:$C$28,2,FALSE),H899&lt;=VLOOKUP(N899,受限情况!$A$3:$C$28,3,FALSE)),0),IFERROR(AND(H899&gt;=VLOOKUP(O899,受限情况!$A$3:$C$28,2,FALSE),H899&lt;=VLOOKUP(O899,受限情况!$A$3:$C$28,3,FALSE)),0))=TRUE,"错误","正确")</f>
        <v>正确</v>
      </c>
      <c r="S899" s="123" t="str">
        <f>IF((IF(ISERROR(VLOOKUP(J899,注销!I:I,1,FALSE)),0,1)+IF(ISERROR(VLOOKUP(J899,注销!J:J,1,FALSE)),0,1))&gt;0,"注销","没有")</f>
        <v>没有</v>
      </c>
      <c r="T899" s="123" t="str">
        <f>IF((IF(ISERROR(VLOOKUP(J899,注销!I:I,1,FALSE)),0,1)+IF(ISERROR(VLOOKUP(J899,注销!J:J,1,FALSE)),0,1))&gt;0,"注销","没有")</f>
        <v>没有</v>
      </c>
      <c r="U899" s="10" t="str">
        <f>IF(IF(ISERROR(VLOOKUP(J899,J$1:J898,1,FALSE)),0,1)+IF(ISERROR(VLOOKUP(J899,K$1:K898,1,FALSE)),0,1),"已有","没有")</f>
        <v>没有</v>
      </c>
      <c r="W899" s="9"/>
      <c r="X899" s="9"/>
      <c r="Y899" s="9"/>
    </row>
    <row r="900" spans="1:25" s="7" customFormat="1">
      <c r="A900" s="126">
        <v>897</v>
      </c>
      <c r="B900" s="126" t="s">
        <v>1309</v>
      </c>
      <c r="C900" s="56" t="s">
        <v>878</v>
      </c>
      <c r="D900" s="42" t="s">
        <v>867</v>
      </c>
      <c r="E900" s="89">
        <v>14</v>
      </c>
      <c r="F900" s="78">
        <v>42673</v>
      </c>
      <c r="G900" s="30" t="s">
        <v>1199</v>
      </c>
      <c r="H900" s="78">
        <v>42662</v>
      </c>
      <c r="I900" s="30" t="s">
        <v>1001</v>
      </c>
      <c r="J900" s="137" t="str">
        <f t="shared" ref="J900:J963" si="90">B900&amp;C900</f>
        <v>华夏天津-大连-鸡西</v>
      </c>
      <c r="K900" s="124" t="str">
        <f t="shared" ref="K900:K963" si="91">B900&amp;O900&amp;IF(O900="",,"-")&amp;N900&amp;IF(N900="",,"-")&amp;M900&amp;IF(M900="",,"-")&amp;L900</f>
        <v>华夏鸡西-大连-天津</v>
      </c>
      <c r="L900" s="167" t="str">
        <f t="shared" ref="L900:L963" si="92">TRIM(MID(SUBSTITUTE($C900,"-",REPT(" ",50)),COLUMN(A900)*50-49,50))</f>
        <v>天津</v>
      </c>
      <c r="M900" s="167" t="str">
        <f t="shared" ref="M900:M963" si="93">TRIM(MID(SUBSTITUTE($C900,"-",REPT(" ",50)),COLUMN(B900)*50-49,50))</f>
        <v>大连</v>
      </c>
      <c r="N900" s="167" t="str">
        <f t="shared" ref="N900:N963" si="94">TRIM(MID(SUBSTITUTE($C900,"-",REPT(" ",50)),COLUMN(C900)*50-49,50))</f>
        <v>鸡西</v>
      </c>
      <c r="O900" s="167" t="str">
        <f t="shared" ref="O900:O963" si="95">TRIM(MID(SUBSTITUTE($C900,"-",REPT(" ",50)),COLUMN(D900)*50-49,50))</f>
        <v/>
      </c>
      <c r="P900" s="167" t="str">
        <f>IF(ISERROR(OR(IFERROR(VLOOKUP(B900,受限情况!$G$3:$G$30,1,FALSE),0),IFERROR(VLOOKUP(L900,受限情况!$A$3:$A$28,1,FALSE),0),IFERROR(VLOOKUP(M900,受限情况!$A$3:$A$28,1,FALSE),0),IFERROR(VLOOKUP(N900,受限情况!$A$3:$A$28,1,FALSE),0),IFERROR(VLOOKUP(O900,受限情况!$A$3:$A$28,1,FALSE),0))),"受限","不限")</f>
        <v>受限</v>
      </c>
      <c r="Q900" s="122" t="str">
        <f>IFERROR(IF(AND(H900&gt;=VLOOKUP(B900,受限情况!$G$3:$I$28,2,FALSE),H900&lt;=VLOOKUP(B900,受限情况!$G$3:$I$28,3,FALSE))=TRUE,"错误","正确"),"正确")</f>
        <v>正确</v>
      </c>
      <c r="R900" s="124" t="str">
        <f>IF(OR(IFERROR(AND(H900&gt;=VLOOKUP(L900,受限情况!$A$3:$C$28,2,FALSE),H900&lt;=VLOOKUP(L900,受限情况!$A$3:$C$28,3,FALSE)),0),IFERROR(AND(H900&gt;=VLOOKUP(M900,受限情况!$A$3:$C$28,2,FALSE),H900&lt;=VLOOKUP(M900,受限情况!$A$3:$C$28,3,FALSE)),0),IFERROR(AND(H900&gt;=VLOOKUP(N900,受限情况!$A$3:$C$28,2,FALSE),H900&lt;=VLOOKUP(N900,受限情况!$A$3:$C$28,3,FALSE)),0),IFERROR(AND(H900&gt;=VLOOKUP(O900,受限情况!$A$3:$C$28,2,FALSE),H900&lt;=VLOOKUP(O900,受限情况!$A$3:$C$28,3,FALSE)),0))=TRUE,"错误","正确")</f>
        <v>正确</v>
      </c>
      <c r="S900" s="123" t="str">
        <f>IF((IF(ISERROR(VLOOKUP(J900,注销!I:I,1,FALSE)),0,1)+IF(ISERROR(VLOOKUP(J900,注销!J:J,1,FALSE)),0,1))&gt;0,"注销","没有")</f>
        <v>没有</v>
      </c>
      <c r="T900" s="123" t="str">
        <f>IF((IF(ISERROR(VLOOKUP(J900,注销!I:I,1,FALSE)),0,1)+IF(ISERROR(VLOOKUP(J900,注销!J:J,1,FALSE)),0,1))&gt;0,"注销","没有")</f>
        <v>没有</v>
      </c>
      <c r="U900" s="10" t="str">
        <f>IF(IF(ISERROR(VLOOKUP(J900,J$1:J899,1,FALSE)),0,1)+IF(ISERROR(VLOOKUP(J900,K$1:K899,1,FALSE)),0,1),"已有","没有")</f>
        <v>没有</v>
      </c>
      <c r="W900" s="9"/>
      <c r="X900" s="9"/>
      <c r="Y900" s="9"/>
    </row>
    <row r="901" spans="1:25" s="7" customFormat="1">
      <c r="A901" s="126">
        <v>898</v>
      </c>
      <c r="B901" s="30" t="s">
        <v>1324</v>
      </c>
      <c r="C901" s="56" t="s">
        <v>879</v>
      </c>
      <c r="D901" s="42" t="s">
        <v>873</v>
      </c>
      <c r="E901" s="89">
        <v>6</v>
      </c>
      <c r="F901" s="78">
        <v>42673</v>
      </c>
      <c r="G901" s="30" t="s">
        <v>907</v>
      </c>
      <c r="H901" s="78">
        <v>42662</v>
      </c>
      <c r="I901" s="30" t="s">
        <v>1001</v>
      </c>
      <c r="J901" s="137" t="str">
        <f t="shared" si="90"/>
        <v>天津呼和浩特-阿拉善左旗-西安</v>
      </c>
      <c r="K901" s="124" t="str">
        <f t="shared" si="91"/>
        <v>天津西安-阿拉善左旗-呼和浩特</v>
      </c>
      <c r="L901" s="167" t="str">
        <f t="shared" si="92"/>
        <v>呼和浩特</v>
      </c>
      <c r="M901" s="167" t="str">
        <f t="shared" si="93"/>
        <v>阿拉善左旗</v>
      </c>
      <c r="N901" s="167" t="str">
        <f t="shared" si="94"/>
        <v>西安</v>
      </c>
      <c r="O901" s="167" t="str">
        <f t="shared" si="95"/>
        <v/>
      </c>
      <c r="P901" s="167" t="str">
        <f>IF(ISERROR(OR(IFERROR(VLOOKUP(B901,受限情况!$G$3:$G$30,1,FALSE),0),IFERROR(VLOOKUP(L901,受限情况!$A$3:$A$28,1,FALSE),0),IFERROR(VLOOKUP(M901,受限情况!$A$3:$A$28,1,FALSE),0),IFERROR(VLOOKUP(N901,受限情况!$A$3:$A$28,1,FALSE),0),IFERROR(VLOOKUP(O901,受限情况!$A$3:$A$28,1,FALSE),0))),"受限","不限")</f>
        <v>受限</v>
      </c>
      <c r="Q901" s="122" t="str">
        <f>IFERROR(IF(AND(H901&gt;=VLOOKUP(B901,受限情况!$G$3:$I$28,2,FALSE),H901&lt;=VLOOKUP(B901,受限情况!$G$3:$I$28,3,FALSE))=TRUE,"错误","正确"),"正确")</f>
        <v>正确</v>
      </c>
      <c r="R901" s="124" t="str">
        <f>IF(OR(IFERROR(AND(H901&gt;=VLOOKUP(L901,受限情况!$A$3:$C$28,2,FALSE),H901&lt;=VLOOKUP(L901,受限情况!$A$3:$C$28,3,FALSE)),0),IFERROR(AND(H901&gt;=VLOOKUP(M901,受限情况!$A$3:$C$28,2,FALSE),H901&lt;=VLOOKUP(M901,受限情况!$A$3:$C$28,3,FALSE)),0),IFERROR(AND(H901&gt;=VLOOKUP(N901,受限情况!$A$3:$C$28,2,FALSE),H901&lt;=VLOOKUP(N901,受限情况!$A$3:$C$28,3,FALSE)),0),IFERROR(AND(H901&gt;=VLOOKUP(O901,受限情况!$A$3:$C$28,2,FALSE),H901&lt;=VLOOKUP(O901,受限情况!$A$3:$C$28,3,FALSE)),0))=TRUE,"错误","正确")</f>
        <v>正确</v>
      </c>
      <c r="S901" s="123" t="str">
        <f>IF((IF(ISERROR(VLOOKUP(J901,注销!I:I,1,FALSE)),0,1)+IF(ISERROR(VLOOKUP(J901,注销!J:J,1,FALSE)),0,1))&gt;0,"注销","没有")</f>
        <v>注销</v>
      </c>
      <c r="T901" s="123" t="str">
        <f>IF((IF(ISERROR(VLOOKUP(J901,注销!I:I,1,FALSE)),0,1)+IF(ISERROR(VLOOKUP(J901,注销!J:J,1,FALSE)),0,1))&gt;0,"注销","没有")</f>
        <v>注销</v>
      </c>
      <c r="U901" s="10" t="str">
        <f>IF(IF(ISERROR(VLOOKUP(J901,J$1:J900,1,FALSE)),0,1)+IF(ISERROR(VLOOKUP(J901,K$1:K900,1,FALSE)),0,1),"已有","没有")</f>
        <v>没有</v>
      </c>
      <c r="W901" s="9"/>
      <c r="X901" s="9"/>
      <c r="Y901" s="9"/>
    </row>
    <row r="902" spans="1:25" s="7" customFormat="1">
      <c r="A902" s="126">
        <v>899</v>
      </c>
      <c r="B902" s="126" t="s">
        <v>1324</v>
      </c>
      <c r="C902" s="56" t="s">
        <v>880</v>
      </c>
      <c r="D902" s="42" t="s">
        <v>867</v>
      </c>
      <c r="E902" s="89">
        <v>6</v>
      </c>
      <c r="F902" s="78">
        <v>42673</v>
      </c>
      <c r="G902" s="126" t="s">
        <v>1200</v>
      </c>
      <c r="H902" s="78">
        <v>42662</v>
      </c>
      <c r="I902" s="30" t="s">
        <v>1001</v>
      </c>
      <c r="J902" s="137" t="str">
        <f t="shared" si="90"/>
        <v>天津天津-长治-桂林</v>
      </c>
      <c r="K902" s="124" t="str">
        <f t="shared" si="91"/>
        <v>天津桂林-长治-天津</v>
      </c>
      <c r="L902" s="167" t="str">
        <f t="shared" si="92"/>
        <v>天津</v>
      </c>
      <c r="M902" s="167" t="str">
        <f t="shared" si="93"/>
        <v>长治</v>
      </c>
      <c r="N902" s="167" t="str">
        <f t="shared" si="94"/>
        <v>桂林</v>
      </c>
      <c r="O902" s="167" t="str">
        <f t="shared" si="95"/>
        <v/>
      </c>
      <c r="P902" s="167" t="str">
        <f>IF(ISERROR(OR(IFERROR(VLOOKUP(B902,受限情况!$G$3:$G$30,1,FALSE),0),IFERROR(VLOOKUP(L902,受限情况!$A$3:$A$28,1,FALSE),0),IFERROR(VLOOKUP(M902,受限情况!$A$3:$A$28,1,FALSE),0),IFERROR(VLOOKUP(N902,受限情况!$A$3:$A$28,1,FALSE),0),IFERROR(VLOOKUP(O902,受限情况!$A$3:$A$28,1,FALSE),0))),"受限","不限")</f>
        <v>不限</v>
      </c>
      <c r="Q902" s="122" t="str">
        <f>IFERROR(IF(AND(H902&gt;=VLOOKUP(B902,受限情况!$G$3:$I$28,2,FALSE),H902&lt;=VLOOKUP(B902,受限情况!$G$3:$I$28,3,FALSE))=TRUE,"错误","正确"),"正确")</f>
        <v>正确</v>
      </c>
      <c r="R902" s="124" t="str">
        <f>IF(OR(IFERROR(AND(H902&gt;=VLOOKUP(L902,受限情况!$A$3:$C$28,2,FALSE),H902&lt;=VLOOKUP(L902,受限情况!$A$3:$C$28,3,FALSE)),0),IFERROR(AND(H902&gt;=VLOOKUP(M902,受限情况!$A$3:$C$28,2,FALSE),H902&lt;=VLOOKUP(M902,受限情况!$A$3:$C$28,3,FALSE)),0),IFERROR(AND(H902&gt;=VLOOKUP(N902,受限情况!$A$3:$C$28,2,FALSE),H902&lt;=VLOOKUP(N902,受限情况!$A$3:$C$28,3,FALSE)),0),IFERROR(AND(H902&gt;=VLOOKUP(O902,受限情况!$A$3:$C$28,2,FALSE),H902&lt;=VLOOKUP(O902,受限情况!$A$3:$C$28,3,FALSE)),0))=TRUE,"错误","正确")</f>
        <v>正确</v>
      </c>
      <c r="S902" s="123" t="str">
        <f>IF((IF(ISERROR(VLOOKUP(J902,注销!I:I,1,FALSE)),0,1)+IF(ISERROR(VLOOKUP(J902,注销!J:J,1,FALSE)),0,1))&gt;0,"注销","没有")</f>
        <v>注销</v>
      </c>
      <c r="T902" s="123" t="str">
        <f>IF((IF(ISERROR(VLOOKUP(J902,注销!I:I,1,FALSE)),0,1)+IF(ISERROR(VLOOKUP(J902,注销!J:J,1,FALSE)),0,1))&gt;0,"注销","没有")</f>
        <v>注销</v>
      </c>
      <c r="U902" s="10" t="str">
        <f>IF(IF(ISERROR(VLOOKUP(J902,J$1:J901,1,FALSE)),0,1)+IF(ISERROR(VLOOKUP(J902,K$1:K901,1,FALSE)),0,1),"已有","没有")</f>
        <v>没有</v>
      </c>
      <c r="W902" s="9"/>
      <c r="X902" s="9"/>
      <c r="Y902" s="9"/>
    </row>
    <row r="903" spans="1:25" s="7" customFormat="1">
      <c r="A903" s="126">
        <v>900</v>
      </c>
      <c r="B903" s="126" t="s">
        <v>1324</v>
      </c>
      <c r="C903" s="56" t="s">
        <v>881</v>
      </c>
      <c r="D903" s="42" t="s">
        <v>867</v>
      </c>
      <c r="E903" s="89">
        <v>6</v>
      </c>
      <c r="F903" s="78">
        <v>42673</v>
      </c>
      <c r="G903" s="126" t="s">
        <v>1200</v>
      </c>
      <c r="H903" s="78">
        <v>42662</v>
      </c>
      <c r="I903" s="30" t="s">
        <v>1001</v>
      </c>
      <c r="J903" s="137" t="str">
        <f t="shared" si="90"/>
        <v>天津天津-长沙-珠海</v>
      </c>
      <c r="K903" s="124" t="str">
        <f t="shared" si="91"/>
        <v>天津珠海-长沙-天津</v>
      </c>
      <c r="L903" s="167" t="str">
        <f t="shared" si="92"/>
        <v>天津</v>
      </c>
      <c r="M903" s="167" t="str">
        <f t="shared" si="93"/>
        <v>长沙</v>
      </c>
      <c r="N903" s="167" t="str">
        <f t="shared" si="94"/>
        <v>珠海</v>
      </c>
      <c r="O903" s="167" t="str">
        <f t="shared" si="95"/>
        <v/>
      </c>
      <c r="P903" s="167" t="str">
        <f>IF(ISERROR(OR(IFERROR(VLOOKUP(B903,受限情况!$G$3:$G$30,1,FALSE),0),IFERROR(VLOOKUP(L903,受限情况!$A$3:$A$28,1,FALSE),0),IFERROR(VLOOKUP(M903,受限情况!$A$3:$A$28,1,FALSE),0),IFERROR(VLOOKUP(N903,受限情况!$A$3:$A$28,1,FALSE),0),IFERROR(VLOOKUP(O903,受限情况!$A$3:$A$28,1,FALSE),0))),"受限","不限")</f>
        <v>不限</v>
      </c>
      <c r="Q903" s="122" t="str">
        <f>IFERROR(IF(AND(H903&gt;=VLOOKUP(B903,受限情况!$G$3:$I$28,2,FALSE),H903&lt;=VLOOKUP(B903,受限情况!$G$3:$I$28,3,FALSE))=TRUE,"错误","正确"),"正确")</f>
        <v>正确</v>
      </c>
      <c r="R903" s="124" t="str">
        <f>IF(OR(IFERROR(AND(H903&gt;=VLOOKUP(L903,受限情况!$A$3:$C$28,2,FALSE),H903&lt;=VLOOKUP(L903,受限情况!$A$3:$C$28,3,FALSE)),0),IFERROR(AND(H903&gt;=VLOOKUP(M903,受限情况!$A$3:$C$28,2,FALSE),H903&lt;=VLOOKUP(M903,受限情况!$A$3:$C$28,3,FALSE)),0),IFERROR(AND(H903&gt;=VLOOKUP(N903,受限情况!$A$3:$C$28,2,FALSE),H903&lt;=VLOOKUP(N903,受限情况!$A$3:$C$28,3,FALSE)),0),IFERROR(AND(H903&gt;=VLOOKUP(O903,受限情况!$A$3:$C$28,2,FALSE),H903&lt;=VLOOKUP(O903,受限情况!$A$3:$C$28,3,FALSE)),0))=TRUE,"错误","正确")</f>
        <v>正确</v>
      </c>
      <c r="S903" s="123" t="str">
        <f>IF((IF(ISERROR(VLOOKUP(J903,注销!I:I,1,FALSE)),0,1)+IF(ISERROR(VLOOKUP(J903,注销!J:J,1,FALSE)),0,1))&gt;0,"注销","没有")</f>
        <v>注销</v>
      </c>
      <c r="T903" s="123" t="str">
        <f>IF((IF(ISERROR(VLOOKUP(J903,注销!I:I,1,FALSE)),0,1)+IF(ISERROR(VLOOKUP(J903,注销!J:J,1,FALSE)),0,1))&gt;0,"注销","没有")</f>
        <v>注销</v>
      </c>
      <c r="U903" s="10" t="str">
        <f>IF(IF(ISERROR(VLOOKUP(J903,J$1:J902,1,FALSE)),0,1)+IF(ISERROR(VLOOKUP(J903,K$1:K902,1,FALSE)),0,1),"已有","没有")</f>
        <v>没有</v>
      </c>
      <c r="W903" s="9"/>
      <c r="X903" s="9"/>
      <c r="Y903" s="9"/>
    </row>
    <row r="904" spans="1:25" s="7" customFormat="1">
      <c r="A904" s="126">
        <v>901</v>
      </c>
      <c r="B904" s="126" t="s">
        <v>1324</v>
      </c>
      <c r="C904" s="56" t="s">
        <v>882</v>
      </c>
      <c r="D904" s="42" t="s">
        <v>861</v>
      </c>
      <c r="E904" s="89">
        <v>8</v>
      </c>
      <c r="F904" s="78">
        <v>42673</v>
      </c>
      <c r="G904" s="126" t="s">
        <v>1200</v>
      </c>
      <c r="H904" s="78">
        <v>42662</v>
      </c>
      <c r="I904" s="30" t="s">
        <v>1001</v>
      </c>
      <c r="J904" s="137" t="str">
        <f t="shared" si="90"/>
        <v>天津天津-武汉-荔波</v>
      </c>
      <c r="K904" s="124" t="str">
        <f t="shared" si="91"/>
        <v>天津荔波-武汉-天津</v>
      </c>
      <c r="L904" s="167" t="str">
        <f t="shared" si="92"/>
        <v>天津</v>
      </c>
      <c r="M904" s="167" t="str">
        <f t="shared" si="93"/>
        <v>武汉</v>
      </c>
      <c r="N904" s="167" t="str">
        <f t="shared" si="94"/>
        <v>荔波</v>
      </c>
      <c r="O904" s="167" t="str">
        <f t="shared" si="95"/>
        <v/>
      </c>
      <c r="P904" s="167" t="str">
        <f>IF(ISERROR(OR(IFERROR(VLOOKUP(B904,受限情况!$G$3:$G$30,1,FALSE),0),IFERROR(VLOOKUP(L904,受限情况!$A$3:$A$28,1,FALSE),0),IFERROR(VLOOKUP(M904,受限情况!$A$3:$A$28,1,FALSE),0),IFERROR(VLOOKUP(N904,受限情况!$A$3:$A$28,1,FALSE),0),IFERROR(VLOOKUP(O904,受限情况!$A$3:$A$28,1,FALSE),0))),"受限","不限")</f>
        <v>不限</v>
      </c>
      <c r="Q904" s="122" t="str">
        <f>IFERROR(IF(AND(H904&gt;=VLOOKUP(B904,受限情况!$G$3:$I$28,2,FALSE),H904&lt;=VLOOKUP(B904,受限情况!$G$3:$I$28,3,FALSE))=TRUE,"错误","正确"),"正确")</f>
        <v>正确</v>
      </c>
      <c r="R904" s="124" t="str">
        <f>IF(OR(IFERROR(AND(H904&gt;=VLOOKUP(L904,受限情况!$A$3:$C$28,2,FALSE),H904&lt;=VLOOKUP(L904,受限情况!$A$3:$C$28,3,FALSE)),0),IFERROR(AND(H904&gt;=VLOOKUP(M904,受限情况!$A$3:$C$28,2,FALSE),H904&lt;=VLOOKUP(M904,受限情况!$A$3:$C$28,3,FALSE)),0),IFERROR(AND(H904&gt;=VLOOKUP(N904,受限情况!$A$3:$C$28,2,FALSE),H904&lt;=VLOOKUP(N904,受限情况!$A$3:$C$28,3,FALSE)),0),IFERROR(AND(H904&gt;=VLOOKUP(O904,受限情况!$A$3:$C$28,2,FALSE),H904&lt;=VLOOKUP(O904,受限情况!$A$3:$C$28,3,FALSE)),0))=TRUE,"错误","正确")</f>
        <v>正确</v>
      </c>
      <c r="S904" s="123" t="str">
        <f>IF((IF(ISERROR(VLOOKUP(J904,注销!I:I,1,FALSE)),0,1)+IF(ISERROR(VLOOKUP(J904,注销!J:J,1,FALSE)),0,1))&gt;0,"注销","没有")</f>
        <v>注销</v>
      </c>
      <c r="T904" s="123" t="str">
        <f>IF((IF(ISERROR(VLOOKUP(J904,注销!I:I,1,FALSE)),0,1)+IF(ISERROR(VLOOKUP(J904,注销!J:J,1,FALSE)),0,1))&gt;0,"注销","没有")</f>
        <v>注销</v>
      </c>
      <c r="U904" s="10" t="str">
        <f>IF(IF(ISERROR(VLOOKUP(J904,J$1:J903,1,FALSE)),0,1)+IF(ISERROR(VLOOKUP(J904,K$1:K903,1,FALSE)),0,1),"已有","没有")</f>
        <v>没有</v>
      </c>
      <c r="W904" s="9"/>
      <c r="X904" s="9"/>
      <c r="Y904" s="9"/>
    </row>
    <row r="905" spans="1:25" s="7" customFormat="1">
      <c r="A905" s="126">
        <v>902</v>
      </c>
      <c r="B905" s="126" t="s">
        <v>1324</v>
      </c>
      <c r="C905" s="56" t="s">
        <v>883</v>
      </c>
      <c r="D905" s="42" t="s">
        <v>867</v>
      </c>
      <c r="E905" s="89">
        <v>6</v>
      </c>
      <c r="F905" s="78">
        <v>42673</v>
      </c>
      <c r="G905" s="126" t="s">
        <v>1200</v>
      </c>
      <c r="H905" s="78">
        <v>42662</v>
      </c>
      <c r="I905" s="30" t="s">
        <v>1001</v>
      </c>
      <c r="J905" s="137" t="str">
        <f t="shared" si="90"/>
        <v>天津天津-日照-海口</v>
      </c>
      <c r="K905" s="124" t="str">
        <f t="shared" si="91"/>
        <v>天津海口-日照-天津</v>
      </c>
      <c r="L905" s="167" t="str">
        <f t="shared" si="92"/>
        <v>天津</v>
      </c>
      <c r="M905" s="167" t="str">
        <f t="shared" si="93"/>
        <v>日照</v>
      </c>
      <c r="N905" s="167" t="str">
        <f t="shared" si="94"/>
        <v>海口</v>
      </c>
      <c r="O905" s="167" t="str">
        <f t="shared" si="95"/>
        <v/>
      </c>
      <c r="P905" s="167" t="str">
        <f>IF(ISERROR(OR(IFERROR(VLOOKUP(B905,受限情况!$G$3:$G$30,1,FALSE),0),IFERROR(VLOOKUP(L905,受限情况!$A$3:$A$28,1,FALSE),0),IFERROR(VLOOKUP(M905,受限情况!$A$3:$A$28,1,FALSE),0),IFERROR(VLOOKUP(N905,受限情况!$A$3:$A$28,1,FALSE),0),IFERROR(VLOOKUP(O905,受限情况!$A$3:$A$28,1,FALSE),0))),"受限","不限")</f>
        <v>不限</v>
      </c>
      <c r="Q905" s="122" t="str">
        <f>IFERROR(IF(AND(H905&gt;=VLOOKUP(B905,受限情况!$G$3:$I$28,2,FALSE),H905&lt;=VLOOKUP(B905,受限情况!$G$3:$I$28,3,FALSE))=TRUE,"错误","正确"),"正确")</f>
        <v>正确</v>
      </c>
      <c r="R905" s="124" t="str">
        <f>IF(OR(IFERROR(AND(H905&gt;=VLOOKUP(L905,受限情况!$A$3:$C$28,2,FALSE),H905&lt;=VLOOKUP(L905,受限情况!$A$3:$C$28,3,FALSE)),0),IFERROR(AND(H905&gt;=VLOOKUP(M905,受限情况!$A$3:$C$28,2,FALSE),H905&lt;=VLOOKUP(M905,受限情况!$A$3:$C$28,3,FALSE)),0),IFERROR(AND(H905&gt;=VLOOKUP(N905,受限情况!$A$3:$C$28,2,FALSE),H905&lt;=VLOOKUP(N905,受限情况!$A$3:$C$28,3,FALSE)),0),IFERROR(AND(H905&gt;=VLOOKUP(O905,受限情况!$A$3:$C$28,2,FALSE),H905&lt;=VLOOKUP(O905,受限情况!$A$3:$C$28,3,FALSE)),0))=TRUE,"错误","正确")</f>
        <v>正确</v>
      </c>
      <c r="S905" s="123" t="str">
        <f>IF((IF(ISERROR(VLOOKUP(J905,注销!I:I,1,FALSE)),0,1)+IF(ISERROR(VLOOKUP(J905,注销!J:J,1,FALSE)),0,1))&gt;0,"注销","没有")</f>
        <v>注销</v>
      </c>
      <c r="T905" s="123" t="str">
        <f>IF((IF(ISERROR(VLOOKUP(J905,注销!I:I,1,FALSE)),0,1)+IF(ISERROR(VLOOKUP(J905,注销!J:J,1,FALSE)),0,1))&gt;0,"注销","没有")</f>
        <v>注销</v>
      </c>
      <c r="U905" s="10" t="str">
        <f>IF(IF(ISERROR(VLOOKUP(J905,J$1:J904,1,FALSE)),0,1)+IF(ISERROR(VLOOKUP(J905,K$1:K904,1,FALSE)),0,1),"已有","没有")</f>
        <v>没有</v>
      </c>
      <c r="W905" s="9"/>
      <c r="X905" s="9"/>
      <c r="Y905" s="9"/>
    </row>
    <row r="906" spans="1:25" s="7" customFormat="1">
      <c r="A906" s="126">
        <v>903</v>
      </c>
      <c r="B906" s="126" t="s">
        <v>1324</v>
      </c>
      <c r="C906" s="56" t="s">
        <v>884</v>
      </c>
      <c r="D906" s="42" t="s">
        <v>873</v>
      </c>
      <c r="E906" s="89">
        <v>14</v>
      </c>
      <c r="F906" s="78">
        <v>42673</v>
      </c>
      <c r="G906" s="126" t="s">
        <v>1200</v>
      </c>
      <c r="H906" s="78">
        <v>42662</v>
      </c>
      <c r="I906" s="30" t="s">
        <v>1001</v>
      </c>
      <c r="J906" s="137" t="str">
        <f t="shared" si="90"/>
        <v>天津天津-齐齐哈尔</v>
      </c>
      <c r="K906" s="124" t="str">
        <f t="shared" si="91"/>
        <v>天津齐齐哈尔-天津</v>
      </c>
      <c r="L906" s="167" t="str">
        <f t="shared" si="92"/>
        <v>天津</v>
      </c>
      <c r="M906" s="167" t="str">
        <f t="shared" si="93"/>
        <v>齐齐哈尔</v>
      </c>
      <c r="N906" s="167" t="str">
        <f t="shared" si="94"/>
        <v/>
      </c>
      <c r="O906" s="167" t="str">
        <f t="shared" si="95"/>
        <v/>
      </c>
      <c r="P906" s="167" t="str">
        <f>IF(ISERROR(OR(IFERROR(VLOOKUP(B906,受限情况!$G$3:$G$30,1,FALSE),0),IFERROR(VLOOKUP(L906,受限情况!$A$3:$A$28,1,FALSE),0),IFERROR(VLOOKUP(M906,受限情况!$A$3:$A$28,1,FALSE),0),IFERROR(VLOOKUP(N906,受限情况!$A$3:$A$28,1,FALSE),0),IFERROR(VLOOKUP(O906,受限情况!$A$3:$A$28,1,FALSE),0))),"受限","不限")</f>
        <v>不限</v>
      </c>
      <c r="Q906" s="122" t="str">
        <f>IFERROR(IF(AND(H906&gt;=VLOOKUP(B906,受限情况!$G$3:$I$28,2,FALSE),H906&lt;=VLOOKUP(B906,受限情况!$G$3:$I$28,3,FALSE))=TRUE,"错误","正确"),"正确")</f>
        <v>正确</v>
      </c>
      <c r="R906" s="124" t="str">
        <f>IF(OR(IFERROR(AND(H906&gt;=VLOOKUP(L906,受限情况!$A$3:$C$28,2,FALSE),H906&lt;=VLOOKUP(L906,受限情况!$A$3:$C$28,3,FALSE)),0),IFERROR(AND(H906&gt;=VLOOKUP(M906,受限情况!$A$3:$C$28,2,FALSE),H906&lt;=VLOOKUP(M906,受限情况!$A$3:$C$28,3,FALSE)),0),IFERROR(AND(H906&gt;=VLOOKUP(N906,受限情况!$A$3:$C$28,2,FALSE),H906&lt;=VLOOKUP(N906,受限情况!$A$3:$C$28,3,FALSE)),0),IFERROR(AND(H906&gt;=VLOOKUP(O906,受限情况!$A$3:$C$28,2,FALSE),H906&lt;=VLOOKUP(O906,受限情况!$A$3:$C$28,3,FALSE)),0))=TRUE,"错误","正确")</f>
        <v>正确</v>
      </c>
      <c r="S906" s="123" t="str">
        <f>IF((IF(ISERROR(VLOOKUP(J906,注销!I:I,1,FALSE)),0,1)+IF(ISERROR(VLOOKUP(J906,注销!J:J,1,FALSE)),0,1))&gt;0,"注销","没有")</f>
        <v>没有</v>
      </c>
      <c r="T906" s="123" t="str">
        <f>IF((IF(ISERROR(VLOOKUP(J906,注销!I:I,1,FALSE)),0,1)+IF(ISERROR(VLOOKUP(J906,注销!J:J,1,FALSE)),0,1))&gt;0,"注销","没有")</f>
        <v>没有</v>
      </c>
      <c r="U906" s="10" t="str">
        <f>IF(IF(ISERROR(VLOOKUP(J906,J$1:J905,1,FALSE)),0,1)+IF(ISERROR(VLOOKUP(J906,K$1:K905,1,FALSE)),0,1),"已有","没有")</f>
        <v>没有</v>
      </c>
      <c r="W906" s="9"/>
      <c r="X906" s="9"/>
      <c r="Y906" s="9"/>
    </row>
    <row r="907" spans="1:25" s="7" customFormat="1">
      <c r="A907" s="126">
        <v>904</v>
      </c>
      <c r="B907" s="126" t="s">
        <v>1324</v>
      </c>
      <c r="C907" s="56" t="s">
        <v>885</v>
      </c>
      <c r="D907" s="42" t="s">
        <v>873</v>
      </c>
      <c r="E907" s="89">
        <v>8</v>
      </c>
      <c r="F907" s="78">
        <v>42673</v>
      </c>
      <c r="G907" s="126" t="s">
        <v>1200</v>
      </c>
      <c r="H907" s="78">
        <v>42662</v>
      </c>
      <c r="I907" s="30" t="s">
        <v>1001</v>
      </c>
      <c r="J907" s="137" t="str">
        <f t="shared" si="90"/>
        <v>天津天津-郑州-六盘水</v>
      </c>
      <c r="K907" s="124" t="str">
        <f t="shared" si="91"/>
        <v>天津六盘水-郑州-天津</v>
      </c>
      <c r="L907" s="167" t="str">
        <f t="shared" si="92"/>
        <v>天津</v>
      </c>
      <c r="M907" s="167" t="str">
        <f t="shared" si="93"/>
        <v>郑州</v>
      </c>
      <c r="N907" s="167" t="str">
        <f t="shared" si="94"/>
        <v>六盘水</v>
      </c>
      <c r="O907" s="167" t="str">
        <f t="shared" si="95"/>
        <v/>
      </c>
      <c r="P907" s="167" t="str">
        <f>IF(ISERROR(OR(IFERROR(VLOOKUP(B907,受限情况!$G$3:$G$30,1,FALSE),0),IFERROR(VLOOKUP(L907,受限情况!$A$3:$A$28,1,FALSE),0),IFERROR(VLOOKUP(M907,受限情况!$A$3:$A$28,1,FALSE),0),IFERROR(VLOOKUP(N907,受限情况!$A$3:$A$28,1,FALSE),0),IFERROR(VLOOKUP(O907,受限情况!$A$3:$A$28,1,FALSE),0))),"受限","不限")</f>
        <v>不限</v>
      </c>
      <c r="Q907" s="122" t="str">
        <f>IFERROR(IF(AND(H907&gt;=VLOOKUP(B907,受限情况!$G$3:$I$28,2,FALSE),H907&lt;=VLOOKUP(B907,受限情况!$G$3:$I$28,3,FALSE))=TRUE,"错误","正确"),"正确")</f>
        <v>正确</v>
      </c>
      <c r="R907" s="124" t="str">
        <f>IF(OR(IFERROR(AND(H907&gt;=VLOOKUP(L907,受限情况!$A$3:$C$28,2,FALSE),H907&lt;=VLOOKUP(L907,受限情况!$A$3:$C$28,3,FALSE)),0),IFERROR(AND(H907&gt;=VLOOKUP(M907,受限情况!$A$3:$C$28,2,FALSE),H907&lt;=VLOOKUP(M907,受限情况!$A$3:$C$28,3,FALSE)),0),IFERROR(AND(H907&gt;=VLOOKUP(N907,受限情况!$A$3:$C$28,2,FALSE),H907&lt;=VLOOKUP(N907,受限情况!$A$3:$C$28,3,FALSE)),0),IFERROR(AND(H907&gt;=VLOOKUP(O907,受限情况!$A$3:$C$28,2,FALSE),H907&lt;=VLOOKUP(O907,受限情况!$A$3:$C$28,3,FALSE)),0))=TRUE,"错误","正确")</f>
        <v>正确</v>
      </c>
      <c r="S907" s="123" t="str">
        <f>IF((IF(ISERROR(VLOOKUP(J907,注销!I:I,1,FALSE)),0,1)+IF(ISERROR(VLOOKUP(J907,注销!J:J,1,FALSE)),0,1))&gt;0,"注销","没有")</f>
        <v>没有</v>
      </c>
      <c r="T907" s="123" t="str">
        <f>IF((IF(ISERROR(VLOOKUP(J907,注销!I:I,1,FALSE)),0,1)+IF(ISERROR(VLOOKUP(J907,注销!J:J,1,FALSE)),0,1))&gt;0,"注销","没有")</f>
        <v>没有</v>
      </c>
      <c r="U907" s="10" t="str">
        <f>IF(IF(ISERROR(VLOOKUP(J907,J$1:J906,1,FALSE)),0,1)+IF(ISERROR(VLOOKUP(J907,K$1:K906,1,FALSE)),0,1),"已有","没有")</f>
        <v>没有</v>
      </c>
      <c r="W907" s="9"/>
      <c r="X907" s="9"/>
      <c r="Y907" s="9"/>
    </row>
    <row r="908" spans="1:25" s="7" customFormat="1">
      <c r="A908" s="126">
        <v>905</v>
      </c>
      <c r="B908" s="126" t="s">
        <v>1324</v>
      </c>
      <c r="C908" s="56" t="s">
        <v>886</v>
      </c>
      <c r="D908" s="42" t="s">
        <v>867</v>
      </c>
      <c r="E908" s="126">
        <v>14</v>
      </c>
      <c r="F908" s="78">
        <v>42673</v>
      </c>
      <c r="G908" s="126" t="s">
        <v>1200</v>
      </c>
      <c r="H908" s="78">
        <v>42662</v>
      </c>
      <c r="I908" s="30" t="s">
        <v>1001</v>
      </c>
      <c r="J908" s="137" t="str">
        <f t="shared" si="90"/>
        <v>天津天津-贵阳</v>
      </c>
      <c r="K908" s="124" t="str">
        <f t="shared" si="91"/>
        <v>天津贵阳-天津</v>
      </c>
      <c r="L908" s="167" t="str">
        <f t="shared" si="92"/>
        <v>天津</v>
      </c>
      <c r="M908" s="167" t="str">
        <f t="shared" si="93"/>
        <v>贵阳</v>
      </c>
      <c r="N908" s="167" t="str">
        <f t="shared" si="94"/>
        <v/>
      </c>
      <c r="O908" s="167" t="str">
        <f t="shared" si="95"/>
        <v/>
      </c>
      <c r="P908" s="167" t="str">
        <f>IF(ISERROR(OR(IFERROR(VLOOKUP(B908,受限情况!$G$3:$G$30,1,FALSE),0),IFERROR(VLOOKUP(L908,受限情况!$A$3:$A$28,1,FALSE),0),IFERROR(VLOOKUP(M908,受限情况!$A$3:$A$28,1,FALSE),0),IFERROR(VLOOKUP(N908,受限情况!$A$3:$A$28,1,FALSE),0),IFERROR(VLOOKUP(O908,受限情况!$A$3:$A$28,1,FALSE),0))),"受限","不限")</f>
        <v>不限</v>
      </c>
      <c r="Q908" s="122" t="str">
        <f>IFERROR(IF(AND(H908&gt;=VLOOKUP(B908,受限情况!$G$3:$I$28,2,FALSE),H908&lt;=VLOOKUP(B908,受限情况!$G$3:$I$28,3,FALSE))=TRUE,"错误","正确"),"正确")</f>
        <v>正确</v>
      </c>
      <c r="R908" s="124" t="str">
        <f>IF(OR(IFERROR(AND(H908&gt;=VLOOKUP(L908,受限情况!$A$3:$C$28,2,FALSE),H908&lt;=VLOOKUP(L908,受限情况!$A$3:$C$28,3,FALSE)),0),IFERROR(AND(H908&gt;=VLOOKUP(M908,受限情况!$A$3:$C$28,2,FALSE),H908&lt;=VLOOKUP(M908,受限情况!$A$3:$C$28,3,FALSE)),0),IFERROR(AND(H908&gt;=VLOOKUP(N908,受限情况!$A$3:$C$28,2,FALSE),H908&lt;=VLOOKUP(N908,受限情况!$A$3:$C$28,3,FALSE)),0),IFERROR(AND(H908&gt;=VLOOKUP(O908,受限情况!$A$3:$C$28,2,FALSE),H908&lt;=VLOOKUP(O908,受限情况!$A$3:$C$28,3,FALSE)),0))=TRUE,"错误","正确")</f>
        <v>正确</v>
      </c>
      <c r="S908" s="123" t="str">
        <f>IF((IF(ISERROR(VLOOKUP(J908,注销!I:I,1,FALSE)),0,1)+IF(ISERROR(VLOOKUP(J908,注销!J:J,1,FALSE)),0,1))&gt;0,"注销","没有")</f>
        <v>没有</v>
      </c>
      <c r="T908" s="123" t="str">
        <f>IF((IF(ISERROR(VLOOKUP(J908,注销!I:I,1,FALSE)),0,1)+IF(ISERROR(VLOOKUP(J908,注销!J:J,1,FALSE)),0,1))&gt;0,"注销","没有")</f>
        <v>没有</v>
      </c>
      <c r="U908" s="10" t="str">
        <f>IF(IF(ISERROR(VLOOKUP(J908,J$1:J907,1,FALSE)),0,1)+IF(ISERROR(VLOOKUP(J908,K$1:K907,1,FALSE)),0,1),"已有","没有")</f>
        <v>没有</v>
      </c>
      <c r="W908" s="9"/>
      <c r="X908" s="9"/>
      <c r="Y908" s="9"/>
    </row>
    <row r="909" spans="1:25" s="7" customFormat="1">
      <c r="A909" s="126">
        <v>906</v>
      </c>
      <c r="B909" s="30" t="s">
        <v>1329</v>
      </c>
      <c r="C909" s="56" t="s">
        <v>887</v>
      </c>
      <c r="D909" s="42" t="s">
        <v>867</v>
      </c>
      <c r="E909" s="89">
        <v>14</v>
      </c>
      <c r="F909" s="78">
        <v>42673</v>
      </c>
      <c r="G909" s="30" t="s">
        <v>908</v>
      </c>
      <c r="H909" s="78">
        <v>42662</v>
      </c>
      <c r="I909" s="30" t="s">
        <v>1001</v>
      </c>
      <c r="J909" s="137" t="str">
        <f t="shared" si="90"/>
        <v>河北石家庄-连云港-海口</v>
      </c>
      <c r="K909" s="124" t="str">
        <f t="shared" si="91"/>
        <v>河北海口-连云港-石家庄</v>
      </c>
      <c r="L909" s="167" t="str">
        <f t="shared" si="92"/>
        <v>石家庄</v>
      </c>
      <c r="M909" s="167" t="str">
        <f t="shared" si="93"/>
        <v>连云港</v>
      </c>
      <c r="N909" s="167" t="str">
        <f t="shared" si="94"/>
        <v>海口</v>
      </c>
      <c r="O909" s="167" t="str">
        <f t="shared" si="95"/>
        <v/>
      </c>
      <c r="P909" s="167" t="str">
        <f>IF(ISERROR(OR(IFERROR(VLOOKUP(B909,受限情况!$G$3:$G$30,1,FALSE),0),IFERROR(VLOOKUP(L909,受限情况!$A$3:$A$28,1,FALSE),0),IFERROR(VLOOKUP(M909,受限情况!$A$3:$A$28,1,FALSE),0),IFERROR(VLOOKUP(N909,受限情况!$A$3:$A$28,1,FALSE),0),IFERROR(VLOOKUP(O909,受限情况!$A$3:$A$28,1,FALSE),0))),"受限","不限")</f>
        <v>不限</v>
      </c>
      <c r="Q909" s="122" t="str">
        <f>IFERROR(IF(AND(H909&gt;=VLOOKUP(B909,受限情况!$G$3:$I$28,2,FALSE),H909&lt;=VLOOKUP(B909,受限情况!$G$3:$I$28,3,FALSE))=TRUE,"错误","正确"),"正确")</f>
        <v>正确</v>
      </c>
      <c r="R909" s="124" t="str">
        <f>IF(OR(IFERROR(AND(H909&gt;=VLOOKUP(L909,受限情况!$A$3:$C$28,2,FALSE),H909&lt;=VLOOKUP(L909,受限情况!$A$3:$C$28,3,FALSE)),0),IFERROR(AND(H909&gt;=VLOOKUP(M909,受限情况!$A$3:$C$28,2,FALSE),H909&lt;=VLOOKUP(M909,受限情况!$A$3:$C$28,3,FALSE)),0),IFERROR(AND(H909&gt;=VLOOKUP(N909,受限情况!$A$3:$C$28,2,FALSE),H909&lt;=VLOOKUP(N909,受限情况!$A$3:$C$28,3,FALSE)),0),IFERROR(AND(H909&gt;=VLOOKUP(O909,受限情况!$A$3:$C$28,2,FALSE),H909&lt;=VLOOKUP(O909,受限情况!$A$3:$C$28,3,FALSE)),0))=TRUE,"错误","正确")</f>
        <v>正确</v>
      </c>
      <c r="S909" s="123" t="str">
        <f>IF((IF(ISERROR(VLOOKUP(J909,注销!I:I,1,FALSE)),0,1)+IF(ISERROR(VLOOKUP(J909,注销!J:J,1,FALSE)),0,1))&gt;0,"注销","没有")</f>
        <v>没有</v>
      </c>
      <c r="T909" s="123" t="str">
        <f>IF((IF(ISERROR(VLOOKUP(J909,注销!I:I,1,FALSE)),0,1)+IF(ISERROR(VLOOKUP(J909,注销!J:J,1,FALSE)),0,1))&gt;0,"注销","没有")</f>
        <v>没有</v>
      </c>
      <c r="U909" s="10" t="str">
        <f>IF(IF(ISERROR(VLOOKUP(J909,J$1:J908,1,FALSE)),0,1)+IF(ISERROR(VLOOKUP(J909,K$1:K908,1,FALSE)),0,1),"已有","没有")</f>
        <v>没有</v>
      </c>
      <c r="W909" s="9"/>
      <c r="X909" s="9"/>
      <c r="Y909" s="9"/>
    </row>
    <row r="910" spans="1:25" s="7" customFormat="1">
      <c r="A910" s="126">
        <v>907</v>
      </c>
      <c r="B910" s="126" t="s">
        <v>1329</v>
      </c>
      <c r="C910" s="56" t="s">
        <v>888</v>
      </c>
      <c r="D910" s="42" t="s">
        <v>873</v>
      </c>
      <c r="E910" s="126">
        <v>14</v>
      </c>
      <c r="F910" s="78">
        <v>42673</v>
      </c>
      <c r="G910" s="126" t="s">
        <v>1201</v>
      </c>
      <c r="H910" s="78">
        <v>42662</v>
      </c>
      <c r="I910" s="30" t="s">
        <v>1001</v>
      </c>
      <c r="J910" s="137" t="str">
        <f t="shared" si="90"/>
        <v>河北石家庄-包头</v>
      </c>
      <c r="K910" s="124" t="str">
        <f t="shared" si="91"/>
        <v>河北包头-石家庄</v>
      </c>
      <c r="L910" s="167" t="str">
        <f t="shared" si="92"/>
        <v>石家庄</v>
      </c>
      <c r="M910" s="167" t="str">
        <f t="shared" si="93"/>
        <v>包头</v>
      </c>
      <c r="N910" s="167" t="str">
        <f t="shared" si="94"/>
        <v/>
      </c>
      <c r="O910" s="167" t="str">
        <f t="shared" si="95"/>
        <v/>
      </c>
      <c r="P910" s="167" t="str">
        <f>IF(ISERROR(OR(IFERROR(VLOOKUP(B910,受限情况!$G$3:$G$30,1,FALSE),0),IFERROR(VLOOKUP(L910,受限情况!$A$3:$A$28,1,FALSE),0),IFERROR(VLOOKUP(M910,受限情况!$A$3:$A$28,1,FALSE),0),IFERROR(VLOOKUP(N910,受限情况!$A$3:$A$28,1,FALSE),0),IFERROR(VLOOKUP(O910,受限情况!$A$3:$A$28,1,FALSE),0))),"受限","不限")</f>
        <v>不限</v>
      </c>
      <c r="Q910" s="122" t="str">
        <f>IFERROR(IF(AND(H910&gt;=VLOOKUP(B910,受限情况!$G$3:$I$28,2,FALSE),H910&lt;=VLOOKUP(B910,受限情况!$G$3:$I$28,3,FALSE))=TRUE,"错误","正确"),"正确")</f>
        <v>正确</v>
      </c>
      <c r="R910" s="124" t="str">
        <f>IF(OR(IFERROR(AND(H910&gt;=VLOOKUP(L910,受限情况!$A$3:$C$28,2,FALSE),H910&lt;=VLOOKUP(L910,受限情况!$A$3:$C$28,3,FALSE)),0),IFERROR(AND(H910&gt;=VLOOKUP(M910,受限情况!$A$3:$C$28,2,FALSE),H910&lt;=VLOOKUP(M910,受限情况!$A$3:$C$28,3,FALSE)),0),IFERROR(AND(H910&gt;=VLOOKUP(N910,受限情况!$A$3:$C$28,2,FALSE),H910&lt;=VLOOKUP(N910,受限情况!$A$3:$C$28,3,FALSE)),0),IFERROR(AND(H910&gt;=VLOOKUP(O910,受限情况!$A$3:$C$28,2,FALSE),H910&lt;=VLOOKUP(O910,受限情况!$A$3:$C$28,3,FALSE)),0))=TRUE,"错误","正确")</f>
        <v>正确</v>
      </c>
      <c r="S910" s="123" t="str">
        <f>IF((IF(ISERROR(VLOOKUP(J910,注销!I:I,1,FALSE)),0,1)+IF(ISERROR(VLOOKUP(J910,注销!J:J,1,FALSE)),0,1))&gt;0,"注销","没有")</f>
        <v>注销</v>
      </c>
      <c r="T910" s="123" t="str">
        <f>IF((IF(ISERROR(VLOOKUP(J910,注销!I:I,1,FALSE)),0,1)+IF(ISERROR(VLOOKUP(J910,注销!J:J,1,FALSE)),0,1))&gt;0,"注销","没有")</f>
        <v>注销</v>
      </c>
      <c r="U910" s="10" t="str">
        <f>IF(IF(ISERROR(VLOOKUP(J910,J$1:J909,1,FALSE)),0,1)+IF(ISERROR(VLOOKUP(J910,K$1:K909,1,FALSE)),0,1),"已有","没有")</f>
        <v>没有</v>
      </c>
      <c r="W910" s="9"/>
      <c r="X910" s="9"/>
      <c r="Y910" s="9"/>
    </row>
    <row r="911" spans="1:25" s="7" customFormat="1">
      <c r="A911" s="126">
        <v>908</v>
      </c>
      <c r="B911" s="126" t="s">
        <v>1329</v>
      </c>
      <c r="C911" s="56" t="s">
        <v>889</v>
      </c>
      <c r="D911" s="42" t="s">
        <v>873</v>
      </c>
      <c r="E911" s="126">
        <v>14</v>
      </c>
      <c r="F911" s="78">
        <v>42673</v>
      </c>
      <c r="G911" s="126" t="s">
        <v>1201</v>
      </c>
      <c r="H911" s="78">
        <v>42662</v>
      </c>
      <c r="I911" s="30" t="s">
        <v>1001</v>
      </c>
      <c r="J911" s="137" t="str">
        <f t="shared" si="90"/>
        <v>河北石家庄-呼和浩特</v>
      </c>
      <c r="K911" s="124" t="str">
        <f t="shared" si="91"/>
        <v>河北呼和浩特-石家庄</v>
      </c>
      <c r="L911" s="167" t="str">
        <f t="shared" si="92"/>
        <v>石家庄</v>
      </c>
      <c r="M911" s="167" t="str">
        <f t="shared" si="93"/>
        <v>呼和浩特</v>
      </c>
      <c r="N911" s="167" t="str">
        <f t="shared" si="94"/>
        <v/>
      </c>
      <c r="O911" s="167" t="str">
        <f t="shared" si="95"/>
        <v/>
      </c>
      <c r="P911" s="167" t="str">
        <f>IF(ISERROR(OR(IFERROR(VLOOKUP(B911,受限情况!$G$3:$G$30,1,FALSE),0),IFERROR(VLOOKUP(L911,受限情况!$A$3:$A$28,1,FALSE),0),IFERROR(VLOOKUP(M911,受限情况!$A$3:$A$28,1,FALSE),0),IFERROR(VLOOKUP(N911,受限情况!$A$3:$A$28,1,FALSE),0),IFERROR(VLOOKUP(O911,受限情况!$A$3:$A$28,1,FALSE),0))),"受限","不限")</f>
        <v>不限</v>
      </c>
      <c r="Q911" s="122" t="str">
        <f>IFERROR(IF(AND(H911&gt;=VLOOKUP(B911,受限情况!$G$3:$I$28,2,FALSE),H911&lt;=VLOOKUP(B911,受限情况!$G$3:$I$28,3,FALSE))=TRUE,"错误","正确"),"正确")</f>
        <v>正确</v>
      </c>
      <c r="R911" s="124" t="str">
        <f>IF(OR(IFERROR(AND(H911&gt;=VLOOKUP(L911,受限情况!$A$3:$C$28,2,FALSE),H911&lt;=VLOOKUP(L911,受限情况!$A$3:$C$28,3,FALSE)),0),IFERROR(AND(H911&gt;=VLOOKUP(M911,受限情况!$A$3:$C$28,2,FALSE),H911&lt;=VLOOKUP(M911,受限情况!$A$3:$C$28,3,FALSE)),0),IFERROR(AND(H911&gt;=VLOOKUP(N911,受限情况!$A$3:$C$28,2,FALSE),H911&lt;=VLOOKUP(N911,受限情况!$A$3:$C$28,3,FALSE)),0),IFERROR(AND(H911&gt;=VLOOKUP(O911,受限情况!$A$3:$C$28,2,FALSE),H911&lt;=VLOOKUP(O911,受限情况!$A$3:$C$28,3,FALSE)),0))=TRUE,"错误","正确")</f>
        <v>正确</v>
      </c>
      <c r="S911" s="123" t="str">
        <f>IF((IF(ISERROR(VLOOKUP(J911,注销!I:I,1,FALSE)),0,1)+IF(ISERROR(VLOOKUP(J911,注销!J:J,1,FALSE)),0,1))&gt;0,"注销","没有")</f>
        <v>注销</v>
      </c>
      <c r="T911" s="123" t="str">
        <f>IF((IF(ISERROR(VLOOKUP(J911,注销!I:I,1,FALSE)),0,1)+IF(ISERROR(VLOOKUP(J911,注销!J:J,1,FALSE)),0,1))&gt;0,"注销","没有")</f>
        <v>注销</v>
      </c>
      <c r="U911" s="10" t="str">
        <f>IF(IF(ISERROR(VLOOKUP(J911,J$1:J910,1,FALSE)),0,1)+IF(ISERROR(VLOOKUP(J911,K$1:K910,1,FALSE)),0,1),"已有","没有")</f>
        <v>已有</v>
      </c>
      <c r="W911" s="9"/>
      <c r="X911" s="9"/>
      <c r="Y911" s="9"/>
    </row>
    <row r="912" spans="1:25" s="7" customFormat="1">
      <c r="A912" s="126">
        <v>909</v>
      </c>
      <c r="B912" s="30" t="s">
        <v>1331</v>
      </c>
      <c r="C912" s="56" t="s">
        <v>890</v>
      </c>
      <c r="D912" s="42" t="s">
        <v>873</v>
      </c>
      <c r="E912" s="89">
        <v>14</v>
      </c>
      <c r="F912" s="78">
        <v>42673</v>
      </c>
      <c r="G912" s="30" t="s">
        <v>909</v>
      </c>
      <c r="H912" s="78">
        <v>42662</v>
      </c>
      <c r="I912" s="30" t="s">
        <v>1001</v>
      </c>
      <c r="J912" s="137" t="str">
        <f t="shared" si="90"/>
        <v>昆明太原-长沙</v>
      </c>
      <c r="K912" s="124" t="str">
        <f t="shared" si="91"/>
        <v>昆明长沙-太原</v>
      </c>
      <c r="L912" s="167" t="str">
        <f t="shared" si="92"/>
        <v>太原</v>
      </c>
      <c r="M912" s="167" t="str">
        <f t="shared" si="93"/>
        <v>长沙</v>
      </c>
      <c r="N912" s="167" t="str">
        <f t="shared" si="94"/>
        <v/>
      </c>
      <c r="O912" s="167" t="str">
        <f t="shared" si="95"/>
        <v/>
      </c>
      <c r="P912" s="167" t="str">
        <f>IF(ISERROR(OR(IFERROR(VLOOKUP(B912,受限情况!$G$3:$G$30,1,FALSE),0),IFERROR(VLOOKUP(L912,受限情况!$A$3:$A$28,1,FALSE),0),IFERROR(VLOOKUP(M912,受限情况!$A$3:$A$28,1,FALSE),0),IFERROR(VLOOKUP(N912,受限情况!$A$3:$A$28,1,FALSE),0),IFERROR(VLOOKUP(O912,受限情况!$A$3:$A$28,1,FALSE),0))),"受限","不限")</f>
        <v>不限</v>
      </c>
      <c r="Q912" s="122" t="str">
        <f>IFERROR(IF(AND(H912&gt;=VLOOKUP(B912,受限情况!$G$3:$I$28,2,FALSE),H912&lt;=VLOOKUP(B912,受限情况!$G$3:$I$28,3,FALSE))=TRUE,"错误","正确"),"正确")</f>
        <v>正确</v>
      </c>
      <c r="R912" s="124" t="str">
        <f>IF(OR(IFERROR(AND(H912&gt;=VLOOKUP(L912,受限情况!$A$3:$C$28,2,FALSE),H912&lt;=VLOOKUP(L912,受限情况!$A$3:$C$28,3,FALSE)),0),IFERROR(AND(H912&gt;=VLOOKUP(M912,受限情况!$A$3:$C$28,2,FALSE),H912&lt;=VLOOKUP(M912,受限情况!$A$3:$C$28,3,FALSE)),0),IFERROR(AND(H912&gt;=VLOOKUP(N912,受限情况!$A$3:$C$28,2,FALSE),H912&lt;=VLOOKUP(N912,受限情况!$A$3:$C$28,3,FALSE)),0),IFERROR(AND(H912&gt;=VLOOKUP(O912,受限情况!$A$3:$C$28,2,FALSE),H912&lt;=VLOOKUP(O912,受限情况!$A$3:$C$28,3,FALSE)),0))=TRUE,"错误","正确")</f>
        <v>正确</v>
      </c>
      <c r="S912" s="123" t="str">
        <f>IF((IF(ISERROR(VLOOKUP(J912,注销!I:I,1,FALSE)),0,1)+IF(ISERROR(VLOOKUP(J912,注销!J:J,1,FALSE)),0,1))&gt;0,"注销","没有")</f>
        <v>注销</v>
      </c>
      <c r="T912" s="123" t="str">
        <f>IF((IF(ISERROR(VLOOKUP(J912,注销!I:I,1,FALSE)),0,1)+IF(ISERROR(VLOOKUP(J912,注销!J:J,1,FALSE)),0,1))&gt;0,"注销","没有")</f>
        <v>注销</v>
      </c>
      <c r="U912" s="10" t="str">
        <f>IF(IF(ISERROR(VLOOKUP(J912,J$1:J911,1,FALSE)),0,1)+IF(ISERROR(VLOOKUP(J912,K$1:K911,1,FALSE)),0,1),"已有","没有")</f>
        <v>没有</v>
      </c>
      <c r="W912" s="9"/>
      <c r="X912" s="9"/>
      <c r="Y912" s="9"/>
    </row>
    <row r="913" spans="1:25" s="7" customFormat="1">
      <c r="A913" s="126">
        <v>910</v>
      </c>
      <c r="B913" s="126" t="s">
        <v>1331</v>
      </c>
      <c r="C913" s="56" t="s">
        <v>891</v>
      </c>
      <c r="D913" s="42" t="s">
        <v>873</v>
      </c>
      <c r="E913" s="89">
        <v>14</v>
      </c>
      <c r="F913" s="78">
        <v>42673</v>
      </c>
      <c r="G913" s="126" t="s">
        <v>1202</v>
      </c>
      <c r="H913" s="78">
        <v>42662</v>
      </c>
      <c r="I913" s="30" t="s">
        <v>1001</v>
      </c>
      <c r="J913" s="137" t="str">
        <f t="shared" si="90"/>
        <v>昆明太原-海口</v>
      </c>
      <c r="K913" s="124" t="str">
        <f t="shared" si="91"/>
        <v>昆明海口-太原</v>
      </c>
      <c r="L913" s="167" t="str">
        <f t="shared" si="92"/>
        <v>太原</v>
      </c>
      <c r="M913" s="167" t="str">
        <f t="shared" si="93"/>
        <v>海口</v>
      </c>
      <c r="N913" s="167" t="str">
        <f t="shared" si="94"/>
        <v/>
      </c>
      <c r="O913" s="167" t="str">
        <f t="shared" si="95"/>
        <v/>
      </c>
      <c r="P913" s="167" t="str">
        <f>IF(ISERROR(OR(IFERROR(VLOOKUP(B913,受限情况!$G$3:$G$30,1,FALSE),0),IFERROR(VLOOKUP(L913,受限情况!$A$3:$A$28,1,FALSE),0),IFERROR(VLOOKUP(M913,受限情况!$A$3:$A$28,1,FALSE),0),IFERROR(VLOOKUP(N913,受限情况!$A$3:$A$28,1,FALSE),0),IFERROR(VLOOKUP(O913,受限情况!$A$3:$A$28,1,FALSE),0))),"受限","不限")</f>
        <v>不限</v>
      </c>
      <c r="Q913" s="122" t="str">
        <f>IFERROR(IF(AND(H913&gt;=VLOOKUP(B913,受限情况!$G$3:$I$28,2,FALSE),H913&lt;=VLOOKUP(B913,受限情况!$G$3:$I$28,3,FALSE))=TRUE,"错误","正确"),"正确")</f>
        <v>正确</v>
      </c>
      <c r="R913" s="124" t="str">
        <f>IF(OR(IFERROR(AND(H913&gt;=VLOOKUP(L913,受限情况!$A$3:$C$28,2,FALSE),H913&lt;=VLOOKUP(L913,受限情况!$A$3:$C$28,3,FALSE)),0),IFERROR(AND(H913&gt;=VLOOKUP(M913,受限情况!$A$3:$C$28,2,FALSE),H913&lt;=VLOOKUP(M913,受限情况!$A$3:$C$28,3,FALSE)),0),IFERROR(AND(H913&gt;=VLOOKUP(N913,受限情况!$A$3:$C$28,2,FALSE),H913&lt;=VLOOKUP(N913,受限情况!$A$3:$C$28,3,FALSE)),0),IFERROR(AND(H913&gt;=VLOOKUP(O913,受限情况!$A$3:$C$28,2,FALSE),H913&lt;=VLOOKUP(O913,受限情况!$A$3:$C$28,3,FALSE)),0))=TRUE,"错误","正确")</f>
        <v>正确</v>
      </c>
      <c r="S913" s="123" t="str">
        <f>IF((IF(ISERROR(VLOOKUP(J913,注销!I:I,1,FALSE)),0,1)+IF(ISERROR(VLOOKUP(J913,注销!J:J,1,FALSE)),0,1))&gt;0,"注销","没有")</f>
        <v>没有</v>
      </c>
      <c r="T913" s="123" t="str">
        <f>IF((IF(ISERROR(VLOOKUP(J913,注销!I:I,1,FALSE)),0,1)+IF(ISERROR(VLOOKUP(J913,注销!J:J,1,FALSE)),0,1))&gt;0,"注销","没有")</f>
        <v>没有</v>
      </c>
      <c r="U913" s="10" t="str">
        <f>IF(IF(ISERROR(VLOOKUP(J913,J$1:J912,1,FALSE)),0,1)+IF(ISERROR(VLOOKUP(J913,K$1:K912,1,FALSE)),0,1),"已有","没有")</f>
        <v>没有</v>
      </c>
      <c r="W913" s="9"/>
      <c r="X913" s="9"/>
      <c r="Y913" s="9"/>
    </row>
    <row r="914" spans="1:25" s="7" customFormat="1">
      <c r="A914" s="126">
        <v>911</v>
      </c>
      <c r="B914" s="30" t="s">
        <v>1333</v>
      </c>
      <c r="C914" s="56" t="s">
        <v>892</v>
      </c>
      <c r="D914" s="42" t="s">
        <v>873</v>
      </c>
      <c r="E914" s="89">
        <v>8</v>
      </c>
      <c r="F914" s="78">
        <v>42673</v>
      </c>
      <c r="G914" s="33" t="s">
        <v>910</v>
      </c>
      <c r="H914" s="78">
        <v>42662</v>
      </c>
      <c r="I914" s="30" t="s">
        <v>1001</v>
      </c>
      <c r="J914" s="137" t="str">
        <f t="shared" si="90"/>
        <v>首都呼和浩特-郑州-三亚</v>
      </c>
      <c r="K914" s="124" t="str">
        <f t="shared" si="91"/>
        <v>首都三亚-郑州-呼和浩特</v>
      </c>
      <c r="L914" s="167" t="str">
        <f t="shared" si="92"/>
        <v>呼和浩特</v>
      </c>
      <c r="M914" s="167" t="str">
        <f t="shared" si="93"/>
        <v>郑州</v>
      </c>
      <c r="N914" s="167" t="str">
        <f t="shared" si="94"/>
        <v>三亚</v>
      </c>
      <c r="O914" s="167" t="str">
        <f t="shared" si="95"/>
        <v/>
      </c>
      <c r="P914" s="167" t="str">
        <f>IF(ISERROR(OR(IFERROR(VLOOKUP(B914,受限情况!$G$3:$G$30,1,FALSE),0),IFERROR(VLOOKUP(L914,受限情况!$A$3:$A$28,1,FALSE),0),IFERROR(VLOOKUP(M914,受限情况!$A$3:$A$28,1,FALSE),0),IFERROR(VLOOKUP(N914,受限情况!$A$3:$A$28,1,FALSE),0),IFERROR(VLOOKUP(O914,受限情况!$A$3:$A$28,1,FALSE),0))),"受限","不限")</f>
        <v>不限</v>
      </c>
      <c r="Q914" s="122" t="str">
        <f>IFERROR(IF(AND(H914&gt;=VLOOKUP(B914,受限情况!$G$3:$I$28,2,FALSE),H914&lt;=VLOOKUP(B914,受限情况!$G$3:$I$28,3,FALSE))=TRUE,"错误","正确"),"正确")</f>
        <v>正确</v>
      </c>
      <c r="R914" s="124" t="str">
        <f>IF(OR(IFERROR(AND(H914&gt;=VLOOKUP(L914,受限情况!$A$3:$C$28,2,FALSE),H914&lt;=VLOOKUP(L914,受限情况!$A$3:$C$28,3,FALSE)),0),IFERROR(AND(H914&gt;=VLOOKUP(M914,受限情况!$A$3:$C$28,2,FALSE),H914&lt;=VLOOKUP(M914,受限情况!$A$3:$C$28,3,FALSE)),0),IFERROR(AND(H914&gt;=VLOOKUP(N914,受限情况!$A$3:$C$28,2,FALSE),H914&lt;=VLOOKUP(N914,受限情况!$A$3:$C$28,3,FALSE)),0),IFERROR(AND(H914&gt;=VLOOKUP(O914,受限情况!$A$3:$C$28,2,FALSE),H914&lt;=VLOOKUP(O914,受限情况!$A$3:$C$28,3,FALSE)),0))=TRUE,"错误","正确")</f>
        <v>正确</v>
      </c>
      <c r="S914" s="123" t="str">
        <f>IF((IF(ISERROR(VLOOKUP(J914,注销!I:I,1,FALSE)),0,1)+IF(ISERROR(VLOOKUP(J914,注销!J:J,1,FALSE)),0,1))&gt;0,"注销","没有")</f>
        <v>没有</v>
      </c>
      <c r="T914" s="123" t="str">
        <f>IF((IF(ISERROR(VLOOKUP(J914,注销!I:I,1,FALSE)),0,1)+IF(ISERROR(VLOOKUP(J914,注销!J:J,1,FALSE)),0,1))&gt;0,"注销","没有")</f>
        <v>没有</v>
      </c>
      <c r="U914" s="10" t="str">
        <f>IF(IF(ISERROR(VLOOKUP(J914,J$1:J913,1,FALSE)),0,1)+IF(ISERROR(VLOOKUP(J914,K$1:K913,1,FALSE)),0,1),"已有","没有")</f>
        <v>没有</v>
      </c>
      <c r="W914" s="9"/>
      <c r="X914" s="9"/>
      <c r="Y914" s="9"/>
    </row>
    <row r="915" spans="1:25" s="7" customFormat="1">
      <c r="A915" s="126">
        <v>912</v>
      </c>
      <c r="B915" s="30" t="s">
        <v>1350</v>
      </c>
      <c r="C915" s="56" t="s">
        <v>916</v>
      </c>
      <c r="D915" s="51" t="s">
        <v>212</v>
      </c>
      <c r="E915" s="30">
        <v>6</v>
      </c>
      <c r="F915" s="78">
        <v>42673</v>
      </c>
      <c r="G915" s="126" t="s">
        <v>921</v>
      </c>
      <c r="H915" s="68">
        <v>42669</v>
      </c>
      <c r="I915" s="30" t="s">
        <v>1001</v>
      </c>
      <c r="J915" s="137" t="str">
        <f t="shared" si="90"/>
        <v>幸福天津-沈阳-延吉</v>
      </c>
      <c r="K915" s="124" t="str">
        <f t="shared" si="91"/>
        <v>幸福延吉-沈阳-天津</v>
      </c>
      <c r="L915" s="167" t="str">
        <f t="shared" si="92"/>
        <v>天津</v>
      </c>
      <c r="M915" s="167" t="str">
        <f t="shared" si="93"/>
        <v>沈阳</v>
      </c>
      <c r="N915" s="167" t="str">
        <f t="shared" si="94"/>
        <v>延吉</v>
      </c>
      <c r="O915" s="167" t="str">
        <f t="shared" si="95"/>
        <v/>
      </c>
      <c r="P915" s="167" t="str">
        <f>IF(ISERROR(OR(IFERROR(VLOOKUP(B915,受限情况!$G$3:$G$30,1,FALSE),0),IFERROR(VLOOKUP(L915,受限情况!$A$3:$A$28,1,FALSE),0),IFERROR(VLOOKUP(M915,受限情况!$A$3:$A$28,1,FALSE),0),IFERROR(VLOOKUP(N915,受限情况!$A$3:$A$28,1,FALSE),0),IFERROR(VLOOKUP(O915,受限情况!$A$3:$A$28,1,FALSE),0))),"受限","不限")</f>
        <v>不限</v>
      </c>
      <c r="Q915" s="122" t="str">
        <f>IFERROR(IF(AND(H915&gt;=VLOOKUP(B915,受限情况!$G$3:$I$28,2,FALSE),H915&lt;=VLOOKUP(B915,受限情况!$G$3:$I$28,3,FALSE))=TRUE,"错误","正确"),"正确")</f>
        <v>正确</v>
      </c>
      <c r="R915" s="124" t="str">
        <f>IF(OR(IFERROR(AND(H915&gt;=VLOOKUP(L915,受限情况!$A$3:$C$28,2,FALSE),H915&lt;=VLOOKUP(L915,受限情况!$A$3:$C$28,3,FALSE)),0),IFERROR(AND(H915&gt;=VLOOKUP(M915,受限情况!$A$3:$C$28,2,FALSE),H915&lt;=VLOOKUP(M915,受限情况!$A$3:$C$28,3,FALSE)),0),IFERROR(AND(H915&gt;=VLOOKUP(N915,受限情况!$A$3:$C$28,2,FALSE),H915&lt;=VLOOKUP(N915,受限情况!$A$3:$C$28,3,FALSE)),0),IFERROR(AND(H915&gt;=VLOOKUP(O915,受限情况!$A$3:$C$28,2,FALSE),H915&lt;=VLOOKUP(O915,受限情况!$A$3:$C$28,3,FALSE)),0))=TRUE,"错误","正确")</f>
        <v>正确</v>
      </c>
      <c r="S915" s="123" t="str">
        <f>IF((IF(ISERROR(VLOOKUP(J915,注销!I:I,1,FALSE)),0,1)+IF(ISERROR(VLOOKUP(J915,注销!J:J,1,FALSE)),0,1))&gt;0,"注销","没有")</f>
        <v>注销</v>
      </c>
      <c r="T915" s="123" t="str">
        <f>IF((IF(ISERROR(VLOOKUP(J915,注销!I:I,1,FALSE)),0,1)+IF(ISERROR(VLOOKUP(J915,注销!J:J,1,FALSE)),0,1))&gt;0,"注销","没有")</f>
        <v>注销</v>
      </c>
      <c r="U915" s="10" t="str">
        <f>IF(IF(ISERROR(VLOOKUP(J915,J$1:J914,1,FALSE)),0,1)+IF(ISERROR(VLOOKUP(J915,K$1:K914,1,FALSE)),0,1),"已有","没有")</f>
        <v>没有</v>
      </c>
      <c r="W915" s="9"/>
      <c r="X915" s="9"/>
      <c r="Y915" s="9"/>
    </row>
    <row r="916" spans="1:25" s="7" customFormat="1">
      <c r="A916" s="126">
        <v>913</v>
      </c>
      <c r="B916" s="30" t="s">
        <v>1350</v>
      </c>
      <c r="C916" s="56" t="s">
        <v>912</v>
      </c>
      <c r="D916" s="51" t="s">
        <v>212</v>
      </c>
      <c r="E916" s="30">
        <v>4</v>
      </c>
      <c r="F916" s="78">
        <v>42673</v>
      </c>
      <c r="G916" s="126" t="s">
        <v>1203</v>
      </c>
      <c r="H916" s="68">
        <v>42669</v>
      </c>
      <c r="I916" s="30" t="s">
        <v>1001</v>
      </c>
      <c r="J916" s="137" t="str">
        <f t="shared" si="90"/>
        <v>幸福天津-呼和浩特-阿拉善左旗</v>
      </c>
      <c r="K916" s="124" t="str">
        <f t="shared" si="91"/>
        <v>幸福阿拉善左旗-呼和浩特-天津</v>
      </c>
      <c r="L916" s="167" t="str">
        <f t="shared" si="92"/>
        <v>天津</v>
      </c>
      <c r="M916" s="167" t="str">
        <f t="shared" si="93"/>
        <v>呼和浩特</v>
      </c>
      <c r="N916" s="167" t="str">
        <f t="shared" si="94"/>
        <v>阿拉善左旗</v>
      </c>
      <c r="O916" s="167" t="str">
        <f t="shared" si="95"/>
        <v/>
      </c>
      <c r="P916" s="167" t="str">
        <f>IF(ISERROR(OR(IFERROR(VLOOKUP(B916,受限情况!$G$3:$G$30,1,FALSE),0),IFERROR(VLOOKUP(L916,受限情况!$A$3:$A$28,1,FALSE),0),IFERROR(VLOOKUP(M916,受限情况!$A$3:$A$28,1,FALSE),0),IFERROR(VLOOKUP(N916,受限情况!$A$3:$A$28,1,FALSE),0),IFERROR(VLOOKUP(O916,受限情况!$A$3:$A$28,1,FALSE),0))),"受限","不限")</f>
        <v>受限</v>
      </c>
      <c r="Q916" s="122" t="str">
        <f>IFERROR(IF(AND(H916&gt;=VLOOKUP(B916,受限情况!$G$3:$I$28,2,FALSE),H916&lt;=VLOOKUP(B916,受限情况!$G$3:$I$28,3,FALSE))=TRUE,"错误","正确"),"正确")</f>
        <v>正确</v>
      </c>
      <c r="R916" s="124" t="str">
        <f>IF(OR(IFERROR(AND(H916&gt;=VLOOKUP(L916,受限情况!$A$3:$C$28,2,FALSE),H916&lt;=VLOOKUP(L916,受限情况!$A$3:$C$28,3,FALSE)),0),IFERROR(AND(H916&gt;=VLOOKUP(M916,受限情况!$A$3:$C$28,2,FALSE),H916&lt;=VLOOKUP(M916,受限情况!$A$3:$C$28,3,FALSE)),0),IFERROR(AND(H916&gt;=VLOOKUP(N916,受限情况!$A$3:$C$28,2,FALSE),H916&lt;=VLOOKUP(N916,受限情况!$A$3:$C$28,3,FALSE)),0),IFERROR(AND(H916&gt;=VLOOKUP(O916,受限情况!$A$3:$C$28,2,FALSE),H916&lt;=VLOOKUP(O916,受限情况!$A$3:$C$28,3,FALSE)),0))=TRUE,"错误","正确")</f>
        <v>正确</v>
      </c>
      <c r="S916" s="123" t="str">
        <f>IF((IF(ISERROR(VLOOKUP(J916,注销!I:I,1,FALSE)),0,1)+IF(ISERROR(VLOOKUP(J916,注销!J:J,1,FALSE)),0,1))&gt;0,"注销","没有")</f>
        <v>注销</v>
      </c>
      <c r="T916" s="123" t="str">
        <f>IF((IF(ISERROR(VLOOKUP(J916,注销!I:I,1,FALSE)),0,1)+IF(ISERROR(VLOOKUP(J916,注销!J:J,1,FALSE)),0,1))&gt;0,"注销","没有")</f>
        <v>注销</v>
      </c>
      <c r="U916" s="10" t="str">
        <f>IF(IF(ISERROR(VLOOKUP(J916,J$1:J915,1,FALSE)),0,1)+IF(ISERROR(VLOOKUP(J916,K$1:K915,1,FALSE)),0,1),"已有","没有")</f>
        <v>没有</v>
      </c>
      <c r="W916" s="9"/>
      <c r="X916" s="9"/>
      <c r="Y916" s="9"/>
    </row>
    <row r="917" spans="1:25" s="7" customFormat="1">
      <c r="A917" s="126">
        <v>914</v>
      </c>
      <c r="B917" s="30" t="s">
        <v>1350</v>
      </c>
      <c r="C917" s="56" t="s">
        <v>917</v>
      </c>
      <c r="D917" s="51" t="s">
        <v>212</v>
      </c>
      <c r="E917" s="30">
        <v>14</v>
      </c>
      <c r="F917" s="78">
        <v>42673</v>
      </c>
      <c r="G917" s="126" t="s">
        <v>1203</v>
      </c>
      <c r="H917" s="68">
        <v>42669</v>
      </c>
      <c r="I917" s="30" t="s">
        <v>1001</v>
      </c>
      <c r="J917" s="137" t="str">
        <f t="shared" si="90"/>
        <v>幸福天津-烟台</v>
      </c>
      <c r="K917" s="124" t="str">
        <f t="shared" si="91"/>
        <v>幸福烟台-天津</v>
      </c>
      <c r="L917" s="167" t="str">
        <f t="shared" si="92"/>
        <v>天津</v>
      </c>
      <c r="M917" s="167" t="str">
        <f t="shared" si="93"/>
        <v>烟台</v>
      </c>
      <c r="N917" s="167" t="str">
        <f t="shared" si="94"/>
        <v/>
      </c>
      <c r="O917" s="167" t="str">
        <f t="shared" si="95"/>
        <v/>
      </c>
      <c r="P917" s="167" t="str">
        <f>IF(ISERROR(OR(IFERROR(VLOOKUP(B917,受限情况!$G$3:$G$30,1,FALSE),0),IFERROR(VLOOKUP(L917,受限情况!$A$3:$A$28,1,FALSE),0),IFERROR(VLOOKUP(M917,受限情况!$A$3:$A$28,1,FALSE),0),IFERROR(VLOOKUP(N917,受限情况!$A$3:$A$28,1,FALSE),0),IFERROR(VLOOKUP(O917,受限情况!$A$3:$A$28,1,FALSE),0))),"受限","不限")</f>
        <v>不限</v>
      </c>
      <c r="Q917" s="122" t="str">
        <f>IFERROR(IF(AND(H917&gt;=VLOOKUP(B917,受限情况!$G$3:$I$28,2,FALSE),H917&lt;=VLOOKUP(B917,受限情况!$G$3:$I$28,3,FALSE))=TRUE,"错误","正确"),"正确")</f>
        <v>正确</v>
      </c>
      <c r="R917" s="124" t="str">
        <f>IF(OR(IFERROR(AND(H917&gt;=VLOOKUP(L917,受限情况!$A$3:$C$28,2,FALSE),H917&lt;=VLOOKUP(L917,受限情况!$A$3:$C$28,3,FALSE)),0),IFERROR(AND(H917&gt;=VLOOKUP(M917,受限情况!$A$3:$C$28,2,FALSE),H917&lt;=VLOOKUP(M917,受限情况!$A$3:$C$28,3,FALSE)),0),IFERROR(AND(H917&gt;=VLOOKUP(N917,受限情况!$A$3:$C$28,2,FALSE),H917&lt;=VLOOKUP(N917,受限情况!$A$3:$C$28,3,FALSE)),0),IFERROR(AND(H917&gt;=VLOOKUP(O917,受限情况!$A$3:$C$28,2,FALSE),H917&lt;=VLOOKUP(O917,受限情况!$A$3:$C$28,3,FALSE)),0))=TRUE,"错误","正确")</f>
        <v>正确</v>
      </c>
      <c r="S917" s="123" t="str">
        <f>IF((IF(ISERROR(VLOOKUP(J917,注销!I:I,1,FALSE)),0,1)+IF(ISERROR(VLOOKUP(J917,注销!J:J,1,FALSE)),0,1))&gt;0,"注销","没有")</f>
        <v>没有</v>
      </c>
      <c r="T917" s="123" t="str">
        <f>IF((IF(ISERROR(VLOOKUP(J917,注销!I:I,1,FALSE)),0,1)+IF(ISERROR(VLOOKUP(J917,注销!J:J,1,FALSE)),0,1))&gt;0,"注销","没有")</f>
        <v>没有</v>
      </c>
      <c r="U917" s="10" t="str">
        <f>IF(IF(ISERROR(VLOOKUP(J917,J$1:J916,1,FALSE)),0,1)+IF(ISERROR(VLOOKUP(J917,K$1:K916,1,FALSE)),0,1),"已有","没有")</f>
        <v>没有</v>
      </c>
      <c r="W917" s="9"/>
      <c r="X917" s="9"/>
      <c r="Y917" s="9"/>
    </row>
    <row r="918" spans="1:25" s="118" customFormat="1">
      <c r="A918" s="126">
        <v>915</v>
      </c>
      <c r="B918" s="113" t="s">
        <v>1350</v>
      </c>
      <c r="C918" s="115" t="s">
        <v>918</v>
      </c>
      <c r="D918" s="116" t="s">
        <v>212</v>
      </c>
      <c r="E918" s="113">
        <v>14</v>
      </c>
      <c r="F918" s="117">
        <v>42673</v>
      </c>
      <c r="G918" s="112" t="s">
        <v>1203</v>
      </c>
      <c r="H918" s="114">
        <v>42669</v>
      </c>
      <c r="I918" s="113" t="s">
        <v>1001</v>
      </c>
      <c r="J918" s="137" t="str">
        <f t="shared" si="90"/>
        <v>幸福天津-石家庄-榆林</v>
      </c>
      <c r="K918" s="124" t="str">
        <f t="shared" si="91"/>
        <v>幸福榆林-石家庄-天津</v>
      </c>
      <c r="L918" s="167" t="str">
        <f t="shared" si="92"/>
        <v>天津</v>
      </c>
      <c r="M918" s="167" t="str">
        <f t="shared" si="93"/>
        <v>石家庄</v>
      </c>
      <c r="N918" s="167" t="str">
        <f t="shared" si="94"/>
        <v>榆林</v>
      </c>
      <c r="O918" s="167" t="str">
        <f t="shared" si="95"/>
        <v/>
      </c>
      <c r="P918" s="167" t="str">
        <f>IF(ISERROR(OR(IFERROR(VLOOKUP(B918,受限情况!$G$3:$G$30,1,FALSE),0),IFERROR(VLOOKUP(L918,受限情况!$A$3:$A$28,1,FALSE),0),IFERROR(VLOOKUP(M918,受限情况!$A$3:$A$28,1,FALSE),0),IFERROR(VLOOKUP(N918,受限情况!$A$3:$A$28,1,FALSE),0),IFERROR(VLOOKUP(O918,受限情况!$A$3:$A$28,1,FALSE),0))),"受限","不限")</f>
        <v>不限</v>
      </c>
      <c r="Q918" s="122" t="str">
        <f>IFERROR(IF(AND(H918&gt;=VLOOKUP(B918,受限情况!$G$3:$I$28,2,FALSE),H918&lt;=VLOOKUP(B918,受限情况!$G$3:$I$28,3,FALSE))=TRUE,"错误","正确"),"正确")</f>
        <v>正确</v>
      </c>
      <c r="R918" s="124" t="str">
        <f>IF(OR(IFERROR(AND(H918&gt;=VLOOKUP(L918,受限情况!$A$3:$C$28,2,FALSE),H918&lt;=VLOOKUP(L918,受限情况!$A$3:$C$28,3,FALSE)),0),IFERROR(AND(H918&gt;=VLOOKUP(M918,受限情况!$A$3:$C$28,2,FALSE),H918&lt;=VLOOKUP(M918,受限情况!$A$3:$C$28,3,FALSE)),0),IFERROR(AND(H918&gt;=VLOOKUP(N918,受限情况!$A$3:$C$28,2,FALSE),H918&lt;=VLOOKUP(N918,受限情况!$A$3:$C$28,3,FALSE)),0),IFERROR(AND(H918&gt;=VLOOKUP(O918,受限情况!$A$3:$C$28,2,FALSE),H918&lt;=VLOOKUP(O918,受限情况!$A$3:$C$28,3,FALSE)),0))=TRUE,"错误","正确")</f>
        <v>正确</v>
      </c>
      <c r="S918" s="123" t="str">
        <f>IF((IF(ISERROR(VLOOKUP(J918,注销!I:I,1,FALSE)),0,1)+IF(ISERROR(VLOOKUP(J918,注销!J:J,1,FALSE)),0,1))&gt;0,"注销","没有")</f>
        <v>没有</v>
      </c>
      <c r="T918" s="123" t="str">
        <f>IF((IF(ISERROR(VLOOKUP(J918,注销!I:I,1,FALSE)),0,1)+IF(ISERROR(VLOOKUP(J918,注销!J:J,1,FALSE)),0,1))&gt;0,"注销","没有")</f>
        <v>没有</v>
      </c>
      <c r="U918" s="10" t="str">
        <f>IF(IF(ISERROR(VLOOKUP(J918,J$1:J917,1,FALSE)),0,1)+IF(ISERROR(VLOOKUP(J918,K$1:K917,1,FALSE)),0,1),"已有","没有")</f>
        <v>没有</v>
      </c>
      <c r="W918" s="9"/>
      <c r="X918" s="9"/>
      <c r="Y918" s="9"/>
    </row>
    <row r="919" spans="1:25" s="118" customFormat="1">
      <c r="A919" s="126">
        <v>916</v>
      </c>
      <c r="B919" s="113" t="s">
        <v>1350</v>
      </c>
      <c r="C919" s="115" t="s">
        <v>913</v>
      </c>
      <c r="D919" s="116" t="s">
        <v>212</v>
      </c>
      <c r="E919" s="113">
        <v>8</v>
      </c>
      <c r="F919" s="117">
        <v>42673</v>
      </c>
      <c r="G919" s="112" t="s">
        <v>1203</v>
      </c>
      <c r="H919" s="114">
        <v>42669</v>
      </c>
      <c r="I919" s="113" t="s">
        <v>1001</v>
      </c>
      <c r="J919" s="137" t="str">
        <f t="shared" si="90"/>
        <v>幸福天津-太原-榆林</v>
      </c>
      <c r="K919" s="124" t="str">
        <f t="shared" si="91"/>
        <v>幸福榆林-太原-天津</v>
      </c>
      <c r="L919" s="167" t="str">
        <f t="shared" si="92"/>
        <v>天津</v>
      </c>
      <c r="M919" s="167" t="str">
        <f t="shared" si="93"/>
        <v>太原</v>
      </c>
      <c r="N919" s="167" t="str">
        <f t="shared" si="94"/>
        <v>榆林</v>
      </c>
      <c r="O919" s="167" t="str">
        <f t="shared" si="95"/>
        <v/>
      </c>
      <c r="P919" s="167" t="str">
        <f>IF(ISERROR(OR(IFERROR(VLOOKUP(B919,受限情况!$G$3:$G$30,1,FALSE),0),IFERROR(VLOOKUP(L919,受限情况!$A$3:$A$28,1,FALSE),0),IFERROR(VLOOKUP(M919,受限情况!$A$3:$A$28,1,FALSE),0),IFERROR(VLOOKUP(N919,受限情况!$A$3:$A$28,1,FALSE),0),IFERROR(VLOOKUP(O919,受限情况!$A$3:$A$28,1,FALSE),0))),"受限","不限")</f>
        <v>不限</v>
      </c>
      <c r="Q919" s="122" t="str">
        <f>IFERROR(IF(AND(H919&gt;=VLOOKUP(B919,受限情况!$G$3:$I$28,2,FALSE),H919&lt;=VLOOKUP(B919,受限情况!$G$3:$I$28,3,FALSE))=TRUE,"错误","正确"),"正确")</f>
        <v>正确</v>
      </c>
      <c r="R919" s="124" t="str">
        <f>IF(OR(IFERROR(AND(H919&gt;=VLOOKUP(L919,受限情况!$A$3:$C$28,2,FALSE),H919&lt;=VLOOKUP(L919,受限情况!$A$3:$C$28,3,FALSE)),0),IFERROR(AND(H919&gt;=VLOOKUP(M919,受限情况!$A$3:$C$28,2,FALSE),H919&lt;=VLOOKUP(M919,受限情况!$A$3:$C$28,3,FALSE)),0),IFERROR(AND(H919&gt;=VLOOKUP(N919,受限情况!$A$3:$C$28,2,FALSE),H919&lt;=VLOOKUP(N919,受限情况!$A$3:$C$28,3,FALSE)),0),IFERROR(AND(H919&gt;=VLOOKUP(O919,受限情况!$A$3:$C$28,2,FALSE),H919&lt;=VLOOKUP(O919,受限情况!$A$3:$C$28,3,FALSE)),0))=TRUE,"错误","正确")</f>
        <v>正确</v>
      </c>
      <c r="S919" s="123" t="str">
        <f>IF((IF(ISERROR(VLOOKUP(J919,注销!I:I,1,FALSE)),0,1)+IF(ISERROR(VLOOKUP(J919,注销!J:J,1,FALSE)),0,1))&gt;0,"注销","没有")</f>
        <v>注销</v>
      </c>
      <c r="T919" s="123" t="str">
        <f>IF((IF(ISERROR(VLOOKUP(J919,注销!I:I,1,FALSE)),0,1)+IF(ISERROR(VLOOKUP(J919,注销!J:J,1,FALSE)),0,1))&gt;0,"注销","没有")</f>
        <v>注销</v>
      </c>
      <c r="U919" s="10" t="str">
        <f>IF(IF(ISERROR(VLOOKUP(J919,J$1:J918,1,FALSE)),0,1)+IF(ISERROR(VLOOKUP(J919,K$1:K918,1,FALSE)),0,1),"已有","没有")</f>
        <v>没有</v>
      </c>
      <c r="W919" s="9"/>
      <c r="X919" s="9"/>
      <c r="Y919" s="9"/>
    </row>
    <row r="920" spans="1:25" s="7" customFormat="1">
      <c r="A920" s="126">
        <v>917</v>
      </c>
      <c r="B920" s="30" t="s">
        <v>1350</v>
      </c>
      <c r="C920" s="56" t="s">
        <v>919</v>
      </c>
      <c r="D920" s="51" t="s">
        <v>212</v>
      </c>
      <c r="E920" s="30">
        <v>28</v>
      </c>
      <c r="F920" s="78">
        <v>42673</v>
      </c>
      <c r="G920" s="126" t="s">
        <v>1203</v>
      </c>
      <c r="H920" s="68">
        <v>42669</v>
      </c>
      <c r="I920" s="30" t="s">
        <v>1001</v>
      </c>
      <c r="J920" s="137" t="str">
        <f t="shared" si="90"/>
        <v>幸福阿拉善左旗-呼和浩特</v>
      </c>
      <c r="K920" s="124" t="str">
        <f t="shared" si="91"/>
        <v>幸福呼和浩特-阿拉善左旗</v>
      </c>
      <c r="L920" s="167" t="str">
        <f t="shared" si="92"/>
        <v>阿拉善左旗</v>
      </c>
      <c r="M920" s="167" t="str">
        <f t="shared" si="93"/>
        <v>呼和浩特</v>
      </c>
      <c r="N920" s="167" t="str">
        <f t="shared" si="94"/>
        <v/>
      </c>
      <c r="O920" s="167" t="str">
        <f t="shared" si="95"/>
        <v/>
      </c>
      <c r="P920" s="167" t="str">
        <f>IF(ISERROR(OR(IFERROR(VLOOKUP(B920,受限情况!$G$3:$G$30,1,FALSE),0),IFERROR(VLOOKUP(L920,受限情况!$A$3:$A$28,1,FALSE),0),IFERROR(VLOOKUP(M920,受限情况!$A$3:$A$28,1,FALSE),0),IFERROR(VLOOKUP(N920,受限情况!$A$3:$A$28,1,FALSE),0),IFERROR(VLOOKUP(O920,受限情况!$A$3:$A$28,1,FALSE),0))),"受限","不限")</f>
        <v>受限</v>
      </c>
      <c r="Q920" s="122" t="str">
        <f>IFERROR(IF(AND(H920&gt;=VLOOKUP(B920,受限情况!$G$3:$I$28,2,FALSE),H920&lt;=VLOOKUP(B920,受限情况!$G$3:$I$28,3,FALSE))=TRUE,"错误","正确"),"正确")</f>
        <v>正确</v>
      </c>
      <c r="R920" s="124" t="str">
        <f>IF(OR(IFERROR(AND(H920&gt;=VLOOKUP(L920,受限情况!$A$3:$C$28,2,FALSE),H920&lt;=VLOOKUP(L920,受限情况!$A$3:$C$28,3,FALSE)),0),IFERROR(AND(H920&gt;=VLOOKUP(M920,受限情况!$A$3:$C$28,2,FALSE),H920&lt;=VLOOKUP(M920,受限情况!$A$3:$C$28,3,FALSE)),0),IFERROR(AND(H920&gt;=VLOOKUP(N920,受限情况!$A$3:$C$28,2,FALSE),H920&lt;=VLOOKUP(N920,受限情况!$A$3:$C$28,3,FALSE)),0),IFERROR(AND(H920&gt;=VLOOKUP(O920,受限情况!$A$3:$C$28,2,FALSE),H920&lt;=VLOOKUP(O920,受限情况!$A$3:$C$28,3,FALSE)),0))=TRUE,"错误","正确")</f>
        <v>正确</v>
      </c>
      <c r="S920" s="123" t="str">
        <f>IF((IF(ISERROR(VLOOKUP(J920,注销!I:I,1,FALSE)),0,1)+IF(ISERROR(VLOOKUP(J920,注销!J:J,1,FALSE)),0,1))&gt;0,"注销","没有")</f>
        <v>注销</v>
      </c>
      <c r="T920" s="123" t="str">
        <f>IF((IF(ISERROR(VLOOKUP(J920,注销!I:I,1,FALSE)),0,1)+IF(ISERROR(VLOOKUP(J920,注销!J:J,1,FALSE)),0,1))&gt;0,"注销","没有")</f>
        <v>注销</v>
      </c>
      <c r="U920" s="10" t="str">
        <f>IF(IF(ISERROR(VLOOKUP(J920,J$1:J919,1,FALSE)),0,1)+IF(ISERROR(VLOOKUP(J920,K$1:K919,1,FALSE)),0,1),"已有","没有")</f>
        <v>没有</v>
      </c>
      <c r="W920" s="9"/>
      <c r="X920" s="9"/>
      <c r="Y920" s="9"/>
    </row>
    <row r="921" spans="1:25" s="7" customFormat="1">
      <c r="A921" s="126">
        <v>918</v>
      </c>
      <c r="B921" s="30" t="s">
        <v>1350</v>
      </c>
      <c r="C921" s="56" t="s">
        <v>914</v>
      </c>
      <c r="D921" s="51" t="s">
        <v>915</v>
      </c>
      <c r="E921" s="30">
        <v>14</v>
      </c>
      <c r="F921" s="78">
        <v>42673</v>
      </c>
      <c r="G921" s="126" t="s">
        <v>1203</v>
      </c>
      <c r="H921" s="68">
        <v>42669</v>
      </c>
      <c r="I921" s="30" t="s">
        <v>1001</v>
      </c>
      <c r="J921" s="137" t="str">
        <f t="shared" si="90"/>
        <v>幸福阿拉善左旗-阿拉善右旗</v>
      </c>
      <c r="K921" s="124" t="str">
        <f t="shared" si="91"/>
        <v>幸福阿拉善右旗-阿拉善左旗</v>
      </c>
      <c r="L921" s="167" t="str">
        <f t="shared" si="92"/>
        <v>阿拉善左旗</v>
      </c>
      <c r="M921" s="167" t="str">
        <f t="shared" si="93"/>
        <v>阿拉善右旗</v>
      </c>
      <c r="N921" s="167" t="str">
        <f t="shared" si="94"/>
        <v/>
      </c>
      <c r="O921" s="167" t="str">
        <f t="shared" si="95"/>
        <v/>
      </c>
      <c r="P921" s="167" t="str">
        <f>IF(ISERROR(OR(IFERROR(VLOOKUP(B921,受限情况!$G$3:$G$30,1,FALSE),0),IFERROR(VLOOKUP(L921,受限情况!$A$3:$A$28,1,FALSE),0),IFERROR(VLOOKUP(M921,受限情况!$A$3:$A$28,1,FALSE),0),IFERROR(VLOOKUP(N921,受限情况!$A$3:$A$28,1,FALSE),0),IFERROR(VLOOKUP(O921,受限情况!$A$3:$A$28,1,FALSE),0))),"受限","不限")</f>
        <v>受限</v>
      </c>
      <c r="Q921" s="122" t="str">
        <f>IFERROR(IF(AND(H921&gt;=VLOOKUP(B921,受限情况!$G$3:$I$28,2,FALSE),H921&lt;=VLOOKUP(B921,受限情况!$G$3:$I$28,3,FALSE))=TRUE,"错误","正确"),"正确")</f>
        <v>正确</v>
      </c>
      <c r="R921" s="124" t="str">
        <f>IF(OR(IFERROR(AND(H921&gt;=VLOOKUP(L921,受限情况!$A$3:$C$28,2,FALSE),H921&lt;=VLOOKUP(L921,受限情况!$A$3:$C$28,3,FALSE)),0),IFERROR(AND(H921&gt;=VLOOKUP(M921,受限情况!$A$3:$C$28,2,FALSE),H921&lt;=VLOOKUP(M921,受限情况!$A$3:$C$28,3,FALSE)),0),IFERROR(AND(H921&gt;=VLOOKUP(N921,受限情况!$A$3:$C$28,2,FALSE),H921&lt;=VLOOKUP(N921,受限情况!$A$3:$C$28,3,FALSE)),0),IFERROR(AND(H921&gt;=VLOOKUP(O921,受限情况!$A$3:$C$28,2,FALSE),H921&lt;=VLOOKUP(O921,受限情况!$A$3:$C$28,3,FALSE)),0))=TRUE,"错误","正确")</f>
        <v>正确</v>
      </c>
      <c r="S921" s="123" t="str">
        <f>IF((IF(ISERROR(VLOOKUP(J921,注销!I:I,1,FALSE)),0,1)+IF(ISERROR(VLOOKUP(J921,注销!J:J,1,FALSE)),0,1))&gt;0,"注销","没有")</f>
        <v>没有</v>
      </c>
      <c r="T921" s="123" t="str">
        <f>IF((IF(ISERROR(VLOOKUP(J921,注销!I:I,1,FALSE)),0,1)+IF(ISERROR(VLOOKUP(J921,注销!J:J,1,FALSE)),0,1))&gt;0,"注销","没有")</f>
        <v>没有</v>
      </c>
      <c r="U921" s="10" t="str">
        <f>IF(IF(ISERROR(VLOOKUP(J921,J$1:J920,1,FALSE)),0,1)+IF(ISERROR(VLOOKUP(J921,K$1:K920,1,FALSE)),0,1),"已有","没有")</f>
        <v>没有</v>
      </c>
      <c r="W921" s="9"/>
      <c r="X921" s="9"/>
      <c r="Y921" s="9"/>
    </row>
    <row r="922" spans="1:25" s="7" customFormat="1">
      <c r="A922" s="126">
        <v>919</v>
      </c>
      <c r="B922" s="30" t="s">
        <v>1350</v>
      </c>
      <c r="C922" s="56" t="s">
        <v>920</v>
      </c>
      <c r="D922" s="51" t="s">
        <v>212</v>
      </c>
      <c r="E922" s="30">
        <v>4</v>
      </c>
      <c r="F922" s="78">
        <v>42673</v>
      </c>
      <c r="G922" s="126" t="s">
        <v>1203</v>
      </c>
      <c r="H922" s="68">
        <v>42669</v>
      </c>
      <c r="I922" s="30" t="s">
        <v>1001</v>
      </c>
      <c r="J922" s="137" t="str">
        <f t="shared" si="90"/>
        <v>幸福阿拉善左旗-阿拉善右旗-额济纳旗</v>
      </c>
      <c r="K922" s="124" t="str">
        <f t="shared" si="91"/>
        <v>幸福额济纳旗-阿拉善右旗-阿拉善左旗</v>
      </c>
      <c r="L922" s="167" t="str">
        <f t="shared" si="92"/>
        <v>阿拉善左旗</v>
      </c>
      <c r="M922" s="167" t="str">
        <f t="shared" si="93"/>
        <v>阿拉善右旗</v>
      </c>
      <c r="N922" s="167" t="str">
        <f t="shared" si="94"/>
        <v>额济纳旗</v>
      </c>
      <c r="O922" s="167" t="str">
        <f t="shared" si="95"/>
        <v/>
      </c>
      <c r="P922" s="167" t="str">
        <f>IF(ISERROR(OR(IFERROR(VLOOKUP(B922,受限情况!$G$3:$G$30,1,FALSE),0),IFERROR(VLOOKUP(L922,受限情况!$A$3:$A$28,1,FALSE),0),IFERROR(VLOOKUP(M922,受限情况!$A$3:$A$28,1,FALSE),0),IFERROR(VLOOKUP(N922,受限情况!$A$3:$A$28,1,FALSE),0),IFERROR(VLOOKUP(O922,受限情况!$A$3:$A$28,1,FALSE),0))),"受限","不限")</f>
        <v>受限</v>
      </c>
      <c r="Q922" s="122" t="str">
        <f>IFERROR(IF(AND(H922&gt;=VLOOKUP(B922,受限情况!$G$3:$I$28,2,FALSE),H922&lt;=VLOOKUP(B922,受限情况!$G$3:$I$28,3,FALSE))=TRUE,"错误","正确"),"正确")</f>
        <v>正确</v>
      </c>
      <c r="R922" s="124" t="str">
        <f>IF(OR(IFERROR(AND(H922&gt;=VLOOKUP(L922,受限情况!$A$3:$C$28,2,FALSE),H922&lt;=VLOOKUP(L922,受限情况!$A$3:$C$28,3,FALSE)),0),IFERROR(AND(H922&gt;=VLOOKUP(M922,受限情况!$A$3:$C$28,2,FALSE),H922&lt;=VLOOKUP(M922,受限情况!$A$3:$C$28,3,FALSE)),0),IFERROR(AND(H922&gt;=VLOOKUP(N922,受限情况!$A$3:$C$28,2,FALSE),H922&lt;=VLOOKUP(N922,受限情况!$A$3:$C$28,3,FALSE)),0),IFERROR(AND(H922&gt;=VLOOKUP(O922,受限情况!$A$3:$C$28,2,FALSE),H922&lt;=VLOOKUP(O922,受限情况!$A$3:$C$28,3,FALSE)),0))=TRUE,"错误","正确")</f>
        <v>正确</v>
      </c>
      <c r="S922" s="123" t="str">
        <f>IF((IF(ISERROR(VLOOKUP(J922,注销!I:I,1,FALSE)),0,1)+IF(ISERROR(VLOOKUP(J922,注销!J:J,1,FALSE)),0,1))&gt;0,"注销","没有")</f>
        <v>注销</v>
      </c>
      <c r="T922" s="123" t="str">
        <f>IF((IF(ISERROR(VLOOKUP(J922,注销!I:I,1,FALSE)),0,1)+IF(ISERROR(VLOOKUP(J922,注销!J:J,1,FALSE)),0,1))&gt;0,"注销","没有")</f>
        <v>注销</v>
      </c>
      <c r="U922" s="10" t="str">
        <f>IF(IF(ISERROR(VLOOKUP(J922,J$1:J921,1,FALSE)),0,1)+IF(ISERROR(VLOOKUP(J922,K$1:K921,1,FALSE)),0,1),"已有","没有")</f>
        <v>没有</v>
      </c>
      <c r="W922" s="9"/>
      <c r="X922" s="9"/>
      <c r="Y922" s="9"/>
    </row>
    <row r="923" spans="1:25" s="7" customFormat="1">
      <c r="A923" s="126">
        <v>920</v>
      </c>
      <c r="B923" s="18" t="s">
        <v>923</v>
      </c>
      <c r="C923" s="56" t="s">
        <v>358</v>
      </c>
      <c r="D923" s="42" t="s">
        <v>924</v>
      </c>
      <c r="E923" s="126">
        <v>14</v>
      </c>
      <c r="F923" s="68">
        <v>42714</v>
      </c>
      <c r="G923" s="82" t="s">
        <v>928</v>
      </c>
      <c r="H923" s="68">
        <v>42692</v>
      </c>
      <c r="I923" s="30" t="s">
        <v>1704</v>
      </c>
      <c r="J923" s="137" t="str">
        <f t="shared" si="90"/>
        <v>川航天津-贵阳</v>
      </c>
      <c r="K923" s="124" t="str">
        <f t="shared" si="91"/>
        <v>川航贵阳-天津</v>
      </c>
      <c r="L923" s="167" t="str">
        <f t="shared" si="92"/>
        <v>天津</v>
      </c>
      <c r="M923" s="167" t="str">
        <f t="shared" si="93"/>
        <v>贵阳</v>
      </c>
      <c r="N923" s="167" t="str">
        <f t="shared" si="94"/>
        <v/>
      </c>
      <c r="O923" s="167" t="str">
        <f t="shared" si="95"/>
        <v/>
      </c>
      <c r="P923" s="167" t="str">
        <f>IF(ISERROR(OR(IFERROR(VLOOKUP(B923,受限情况!$G$3:$G$30,1,FALSE),0),IFERROR(VLOOKUP(L923,受限情况!$A$3:$A$28,1,FALSE),0),IFERROR(VLOOKUP(M923,受限情况!$A$3:$A$28,1,FALSE),0),IFERROR(VLOOKUP(N923,受限情况!$A$3:$A$28,1,FALSE),0),IFERROR(VLOOKUP(O923,受限情况!$A$3:$A$28,1,FALSE),0))),"受限","不限")</f>
        <v>不限</v>
      </c>
      <c r="Q923" s="122" t="str">
        <f>IFERROR(IF(AND(H923&gt;=VLOOKUP(B923,受限情况!$G$3:$I$28,2,FALSE),H923&lt;=VLOOKUP(B923,受限情况!$G$3:$I$28,3,FALSE))=TRUE,"错误","正确"),"正确")</f>
        <v>正确</v>
      </c>
      <c r="R923" s="124" t="str">
        <f>IF(OR(IFERROR(AND(H923&gt;=VLOOKUP(L923,受限情况!$A$3:$C$28,2,FALSE),H923&lt;=VLOOKUP(L923,受限情况!$A$3:$C$28,3,FALSE)),0),IFERROR(AND(H923&gt;=VLOOKUP(M923,受限情况!$A$3:$C$28,2,FALSE),H923&lt;=VLOOKUP(M923,受限情况!$A$3:$C$28,3,FALSE)),0),IFERROR(AND(H923&gt;=VLOOKUP(N923,受限情况!$A$3:$C$28,2,FALSE),H923&lt;=VLOOKUP(N923,受限情况!$A$3:$C$28,3,FALSE)),0),IFERROR(AND(H923&gt;=VLOOKUP(O923,受限情况!$A$3:$C$28,2,FALSE),H923&lt;=VLOOKUP(O923,受限情况!$A$3:$C$28,3,FALSE)),0))=TRUE,"错误","正确")</f>
        <v>正确</v>
      </c>
      <c r="S923" s="123" t="str">
        <f>IF((IF(ISERROR(VLOOKUP(J923,注销!I:I,1,FALSE)),0,1)+IF(ISERROR(VLOOKUP(J923,注销!J:J,1,FALSE)),0,1))&gt;0,"注销","没有")</f>
        <v>没有</v>
      </c>
      <c r="T923" s="123" t="str">
        <f>IF((IF(ISERROR(VLOOKUP(J923,注销!I:I,1,FALSE)),0,1)+IF(ISERROR(VLOOKUP(J923,注销!J:J,1,FALSE)),0,1))&gt;0,"注销","没有")</f>
        <v>没有</v>
      </c>
      <c r="U923" s="10" t="str">
        <f>IF(IF(ISERROR(VLOOKUP(J923,J$1:J922,1,FALSE)),0,1)+IF(ISERROR(VLOOKUP(J923,K$1:K922,1,FALSE)),0,1),"已有","没有")</f>
        <v>没有</v>
      </c>
      <c r="W923" s="9"/>
      <c r="X923" s="9"/>
      <c r="Y923" s="9"/>
    </row>
    <row r="924" spans="1:25" s="7" customFormat="1">
      <c r="A924" s="126">
        <v>921</v>
      </c>
      <c r="B924" s="18" t="s">
        <v>485</v>
      </c>
      <c r="C924" s="56" t="s">
        <v>925</v>
      </c>
      <c r="D924" s="42" t="s">
        <v>924</v>
      </c>
      <c r="E924" s="126">
        <v>14</v>
      </c>
      <c r="F924" s="68">
        <v>42714</v>
      </c>
      <c r="G924" s="126" t="s">
        <v>1204</v>
      </c>
      <c r="H924" s="68">
        <v>42692</v>
      </c>
      <c r="I924" s="30" t="s">
        <v>1704</v>
      </c>
      <c r="J924" s="137" t="str">
        <f t="shared" si="90"/>
        <v>川航天津-南宁</v>
      </c>
      <c r="K924" s="124" t="str">
        <f t="shared" si="91"/>
        <v>川航南宁-天津</v>
      </c>
      <c r="L924" s="167" t="str">
        <f t="shared" si="92"/>
        <v>天津</v>
      </c>
      <c r="M924" s="167" t="str">
        <f t="shared" si="93"/>
        <v>南宁</v>
      </c>
      <c r="N924" s="167" t="str">
        <f t="shared" si="94"/>
        <v/>
      </c>
      <c r="O924" s="167" t="str">
        <f t="shared" si="95"/>
        <v/>
      </c>
      <c r="P924" s="167" t="str">
        <f>IF(ISERROR(OR(IFERROR(VLOOKUP(B924,受限情况!$G$3:$G$30,1,FALSE),0),IFERROR(VLOOKUP(L924,受限情况!$A$3:$A$28,1,FALSE),0),IFERROR(VLOOKUP(M924,受限情况!$A$3:$A$28,1,FALSE),0),IFERROR(VLOOKUP(N924,受限情况!$A$3:$A$28,1,FALSE),0),IFERROR(VLOOKUP(O924,受限情况!$A$3:$A$28,1,FALSE),0))),"受限","不限")</f>
        <v>不限</v>
      </c>
      <c r="Q924" s="122" t="str">
        <f>IFERROR(IF(AND(H924&gt;=VLOOKUP(B924,受限情况!$G$3:$I$28,2,FALSE),H924&lt;=VLOOKUP(B924,受限情况!$G$3:$I$28,3,FALSE))=TRUE,"错误","正确"),"正确")</f>
        <v>正确</v>
      </c>
      <c r="R924" s="124" t="str">
        <f>IF(OR(IFERROR(AND(H924&gt;=VLOOKUP(L924,受限情况!$A$3:$C$28,2,FALSE),H924&lt;=VLOOKUP(L924,受限情况!$A$3:$C$28,3,FALSE)),0),IFERROR(AND(H924&gt;=VLOOKUP(M924,受限情况!$A$3:$C$28,2,FALSE),H924&lt;=VLOOKUP(M924,受限情况!$A$3:$C$28,3,FALSE)),0),IFERROR(AND(H924&gt;=VLOOKUP(N924,受限情况!$A$3:$C$28,2,FALSE),H924&lt;=VLOOKUP(N924,受限情况!$A$3:$C$28,3,FALSE)),0),IFERROR(AND(H924&gt;=VLOOKUP(O924,受限情况!$A$3:$C$28,2,FALSE),H924&lt;=VLOOKUP(O924,受限情况!$A$3:$C$28,3,FALSE)),0))=TRUE,"错误","正确")</f>
        <v>正确</v>
      </c>
      <c r="S924" s="123" t="str">
        <f>IF((IF(ISERROR(VLOOKUP(J924,注销!I:I,1,FALSE)),0,1)+IF(ISERROR(VLOOKUP(J924,注销!J:J,1,FALSE)),0,1))&gt;0,"注销","没有")</f>
        <v>没有</v>
      </c>
      <c r="T924" s="123" t="str">
        <f>IF((IF(ISERROR(VLOOKUP(J924,注销!I:I,1,FALSE)),0,1)+IF(ISERROR(VLOOKUP(J924,注销!J:J,1,FALSE)),0,1))&gt;0,"注销","没有")</f>
        <v>没有</v>
      </c>
      <c r="U924" s="10" t="str">
        <f>IF(IF(ISERROR(VLOOKUP(J924,J$1:J923,1,FALSE)),0,1)+IF(ISERROR(VLOOKUP(J924,K$1:K923,1,FALSE)),0,1),"已有","没有")</f>
        <v>没有</v>
      </c>
      <c r="W924" s="9"/>
      <c r="X924" s="9"/>
      <c r="Y924" s="9"/>
    </row>
    <row r="925" spans="1:25" s="7" customFormat="1">
      <c r="A925" s="126">
        <v>922</v>
      </c>
      <c r="B925" s="18" t="s">
        <v>485</v>
      </c>
      <c r="C925" s="56" t="s">
        <v>973</v>
      </c>
      <c r="D925" s="42" t="s">
        <v>924</v>
      </c>
      <c r="E925" s="126">
        <v>14</v>
      </c>
      <c r="F925" s="68">
        <v>42714</v>
      </c>
      <c r="G925" s="126" t="s">
        <v>1204</v>
      </c>
      <c r="H925" s="68">
        <v>42692</v>
      </c>
      <c r="I925" s="30" t="s">
        <v>1704</v>
      </c>
      <c r="J925" s="137" t="str">
        <f t="shared" si="90"/>
        <v>川航天津-海口</v>
      </c>
      <c r="K925" s="124" t="str">
        <f t="shared" si="91"/>
        <v>川航海口-天津</v>
      </c>
      <c r="L925" s="167" t="str">
        <f t="shared" si="92"/>
        <v>天津</v>
      </c>
      <c r="M925" s="167" t="str">
        <f t="shared" si="93"/>
        <v>海口</v>
      </c>
      <c r="N925" s="167" t="str">
        <f t="shared" si="94"/>
        <v/>
      </c>
      <c r="O925" s="167" t="str">
        <f t="shared" si="95"/>
        <v/>
      </c>
      <c r="P925" s="167" t="str">
        <f>IF(ISERROR(OR(IFERROR(VLOOKUP(B925,受限情况!$G$3:$G$30,1,FALSE),0),IFERROR(VLOOKUP(L925,受限情况!$A$3:$A$28,1,FALSE),0),IFERROR(VLOOKUP(M925,受限情况!$A$3:$A$28,1,FALSE),0),IFERROR(VLOOKUP(N925,受限情况!$A$3:$A$28,1,FALSE),0),IFERROR(VLOOKUP(O925,受限情况!$A$3:$A$28,1,FALSE),0))),"受限","不限")</f>
        <v>不限</v>
      </c>
      <c r="Q925" s="122" t="str">
        <f>IFERROR(IF(AND(H925&gt;=VLOOKUP(B925,受限情况!$G$3:$I$28,2,FALSE),H925&lt;=VLOOKUP(B925,受限情况!$G$3:$I$28,3,FALSE))=TRUE,"错误","正确"),"正确")</f>
        <v>正确</v>
      </c>
      <c r="R925" s="124" t="str">
        <f>IF(OR(IFERROR(AND(H925&gt;=VLOOKUP(L925,受限情况!$A$3:$C$28,2,FALSE),H925&lt;=VLOOKUP(L925,受限情况!$A$3:$C$28,3,FALSE)),0),IFERROR(AND(H925&gt;=VLOOKUP(M925,受限情况!$A$3:$C$28,2,FALSE),H925&lt;=VLOOKUP(M925,受限情况!$A$3:$C$28,3,FALSE)),0),IFERROR(AND(H925&gt;=VLOOKUP(N925,受限情况!$A$3:$C$28,2,FALSE),H925&lt;=VLOOKUP(N925,受限情况!$A$3:$C$28,3,FALSE)),0),IFERROR(AND(H925&gt;=VLOOKUP(O925,受限情况!$A$3:$C$28,2,FALSE),H925&lt;=VLOOKUP(O925,受限情况!$A$3:$C$28,3,FALSE)),0))=TRUE,"错误","正确")</f>
        <v>正确</v>
      </c>
      <c r="S925" s="123" t="str">
        <f>IF((IF(ISERROR(VLOOKUP(J925,注销!I:I,1,FALSE)),0,1)+IF(ISERROR(VLOOKUP(J925,注销!J:J,1,FALSE)),0,1))&gt;0,"注销","没有")</f>
        <v>没有</v>
      </c>
      <c r="T925" s="123" t="str">
        <f>IF((IF(ISERROR(VLOOKUP(J925,注销!I:I,1,FALSE)),0,1)+IF(ISERROR(VLOOKUP(J925,注销!J:J,1,FALSE)),0,1))&gt;0,"注销","没有")</f>
        <v>没有</v>
      </c>
      <c r="U925" s="10" t="str">
        <f>IF(IF(ISERROR(VLOOKUP(J925,J$1:J924,1,FALSE)),0,1)+IF(ISERROR(VLOOKUP(J925,K$1:K924,1,FALSE)),0,1),"已有","没有")</f>
        <v>没有</v>
      </c>
      <c r="W925" s="9"/>
      <c r="X925" s="9"/>
      <c r="Y925" s="9"/>
    </row>
    <row r="926" spans="1:25" s="7" customFormat="1">
      <c r="A926" s="126">
        <v>923</v>
      </c>
      <c r="B926" s="18" t="s">
        <v>485</v>
      </c>
      <c r="C926" s="56" t="s">
        <v>926</v>
      </c>
      <c r="D926" s="42" t="s">
        <v>924</v>
      </c>
      <c r="E926" s="126">
        <v>14</v>
      </c>
      <c r="F926" s="68">
        <v>42714</v>
      </c>
      <c r="G926" s="126" t="s">
        <v>1204</v>
      </c>
      <c r="H926" s="68">
        <v>42692</v>
      </c>
      <c r="I926" s="30" t="s">
        <v>1704</v>
      </c>
      <c r="J926" s="137" t="str">
        <f t="shared" si="90"/>
        <v>川航天津-南昌-北海</v>
      </c>
      <c r="K926" s="124" t="str">
        <f t="shared" si="91"/>
        <v>川航北海-南昌-天津</v>
      </c>
      <c r="L926" s="167" t="str">
        <f t="shared" si="92"/>
        <v>天津</v>
      </c>
      <c r="M926" s="167" t="str">
        <f t="shared" si="93"/>
        <v>南昌</v>
      </c>
      <c r="N926" s="167" t="str">
        <f t="shared" si="94"/>
        <v>北海</v>
      </c>
      <c r="O926" s="167" t="str">
        <f t="shared" si="95"/>
        <v/>
      </c>
      <c r="P926" s="167" t="str">
        <f>IF(ISERROR(OR(IFERROR(VLOOKUP(B926,受限情况!$G$3:$G$30,1,FALSE),0),IFERROR(VLOOKUP(L926,受限情况!$A$3:$A$28,1,FALSE),0),IFERROR(VLOOKUP(M926,受限情况!$A$3:$A$28,1,FALSE),0),IFERROR(VLOOKUP(N926,受限情况!$A$3:$A$28,1,FALSE),0),IFERROR(VLOOKUP(O926,受限情况!$A$3:$A$28,1,FALSE),0))),"受限","不限")</f>
        <v>不限</v>
      </c>
      <c r="Q926" s="122" t="str">
        <f>IFERROR(IF(AND(H926&gt;=VLOOKUP(B926,受限情况!$G$3:$I$28,2,FALSE),H926&lt;=VLOOKUP(B926,受限情况!$G$3:$I$28,3,FALSE))=TRUE,"错误","正确"),"正确")</f>
        <v>正确</v>
      </c>
      <c r="R926" s="124" t="str">
        <f>IF(OR(IFERROR(AND(H926&gt;=VLOOKUP(L926,受限情况!$A$3:$C$28,2,FALSE),H926&lt;=VLOOKUP(L926,受限情况!$A$3:$C$28,3,FALSE)),0),IFERROR(AND(H926&gt;=VLOOKUP(M926,受限情况!$A$3:$C$28,2,FALSE),H926&lt;=VLOOKUP(M926,受限情况!$A$3:$C$28,3,FALSE)),0),IFERROR(AND(H926&gt;=VLOOKUP(N926,受限情况!$A$3:$C$28,2,FALSE),H926&lt;=VLOOKUP(N926,受限情况!$A$3:$C$28,3,FALSE)),0),IFERROR(AND(H926&gt;=VLOOKUP(O926,受限情况!$A$3:$C$28,2,FALSE),H926&lt;=VLOOKUP(O926,受限情况!$A$3:$C$28,3,FALSE)),0))=TRUE,"错误","正确")</f>
        <v>正确</v>
      </c>
      <c r="S926" s="123" t="str">
        <f>IF((IF(ISERROR(VLOOKUP(J926,注销!I:I,1,FALSE)),0,1)+IF(ISERROR(VLOOKUP(J926,注销!J:J,1,FALSE)),0,1))&gt;0,"注销","没有")</f>
        <v>没有</v>
      </c>
      <c r="T926" s="123" t="str">
        <f>IF((IF(ISERROR(VLOOKUP(J926,注销!I:I,1,FALSE)),0,1)+IF(ISERROR(VLOOKUP(J926,注销!J:J,1,FALSE)),0,1))&gt;0,"注销","没有")</f>
        <v>没有</v>
      </c>
      <c r="U926" s="10" t="str">
        <f>IF(IF(ISERROR(VLOOKUP(J926,J$1:J925,1,FALSE)),0,1)+IF(ISERROR(VLOOKUP(J926,K$1:K925,1,FALSE)),0,1),"已有","没有")</f>
        <v>没有</v>
      </c>
      <c r="W926" s="9"/>
      <c r="X926" s="9"/>
      <c r="Y926" s="9"/>
    </row>
    <row r="927" spans="1:25" s="7" customFormat="1">
      <c r="A927" s="126">
        <v>924</v>
      </c>
      <c r="B927" s="18" t="s">
        <v>485</v>
      </c>
      <c r="C927" s="56" t="s">
        <v>1328</v>
      </c>
      <c r="D927" s="42" t="s">
        <v>924</v>
      </c>
      <c r="E927" s="126">
        <v>14</v>
      </c>
      <c r="F927" s="68">
        <v>42714</v>
      </c>
      <c r="G927" s="126" t="s">
        <v>1204</v>
      </c>
      <c r="H927" s="68">
        <v>42692</v>
      </c>
      <c r="I927" s="30" t="s">
        <v>1704</v>
      </c>
      <c r="J927" s="137" t="str">
        <f t="shared" si="90"/>
        <v>川航天津-揭阳潮汕</v>
      </c>
      <c r="K927" s="124" t="str">
        <f t="shared" si="91"/>
        <v>川航揭阳潮汕-天津</v>
      </c>
      <c r="L927" s="167" t="str">
        <f t="shared" si="92"/>
        <v>天津</v>
      </c>
      <c r="M927" s="167" t="str">
        <f t="shared" si="93"/>
        <v>揭阳潮汕</v>
      </c>
      <c r="N927" s="167" t="str">
        <f t="shared" si="94"/>
        <v/>
      </c>
      <c r="O927" s="167" t="str">
        <f t="shared" si="95"/>
        <v/>
      </c>
      <c r="P927" s="167" t="str">
        <f>IF(ISERROR(OR(IFERROR(VLOOKUP(B927,受限情况!$G$3:$G$30,1,FALSE),0),IFERROR(VLOOKUP(L927,受限情况!$A$3:$A$28,1,FALSE),0),IFERROR(VLOOKUP(M927,受限情况!$A$3:$A$28,1,FALSE),0),IFERROR(VLOOKUP(N927,受限情况!$A$3:$A$28,1,FALSE),0),IFERROR(VLOOKUP(O927,受限情况!$A$3:$A$28,1,FALSE),0))),"受限","不限")</f>
        <v>不限</v>
      </c>
      <c r="Q927" s="122" t="str">
        <f>IFERROR(IF(AND(H927&gt;=VLOOKUP(B927,受限情况!$G$3:$I$28,2,FALSE),H927&lt;=VLOOKUP(B927,受限情况!$G$3:$I$28,3,FALSE))=TRUE,"错误","正确"),"正确")</f>
        <v>正确</v>
      </c>
      <c r="R927" s="124" t="str">
        <f>IF(OR(IFERROR(AND(H927&gt;=VLOOKUP(L927,受限情况!$A$3:$C$28,2,FALSE),H927&lt;=VLOOKUP(L927,受限情况!$A$3:$C$28,3,FALSE)),0),IFERROR(AND(H927&gt;=VLOOKUP(M927,受限情况!$A$3:$C$28,2,FALSE),H927&lt;=VLOOKUP(M927,受限情况!$A$3:$C$28,3,FALSE)),0),IFERROR(AND(H927&gt;=VLOOKUP(N927,受限情况!$A$3:$C$28,2,FALSE),H927&lt;=VLOOKUP(N927,受限情况!$A$3:$C$28,3,FALSE)),0),IFERROR(AND(H927&gt;=VLOOKUP(O927,受限情况!$A$3:$C$28,2,FALSE),H927&lt;=VLOOKUP(O927,受限情况!$A$3:$C$28,3,FALSE)),0))=TRUE,"错误","正确")</f>
        <v>正确</v>
      </c>
      <c r="S927" s="123" t="str">
        <f>IF((IF(ISERROR(VLOOKUP(J927,注销!I:I,1,FALSE)),0,1)+IF(ISERROR(VLOOKUP(J927,注销!J:J,1,FALSE)),0,1))&gt;0,"注销","没有")</f>
        <v>没有</v>
      </c>
      <c r="T927" s="123" t="str">
        <f>IF((IF(ISERROR(VLOOKUP(J927,注销!I:I,1,FALSE)),0,1)+IF(ISERROR(VLOOKUP(J927,注销!J:J,1,FALSE)),0,1))&gt;0,"注销","没有")</f>
        <v>没有</v>
      </c>
      <c r="U927" s="10" t="str">
        <f>IF(IF(ISERROR(VLOOKUP(J927,J$1:J926,1,FALSE)),0,1)+IF(ISERROR(VLOOKUP(J927,K$1:K926,1,FALSE)),0,1),"已有","没有")</f>
        <v>没有</v>
      </c>
      <c r="W927" s="9"/>
      <c r="X927" s="9"/>
      <c r="Y927" s="9"/>
    </row>
    <row r="928" spans="1:25" s="7" customFormat="1">
      <c r="A928" s="126">
        <v>925</v>
      </c>
      <c r="B928" s="18" t="s">
        <v>1327</v>
      </c>
      <c r="C928" s="56" t="s">
        <v>927</v>
      </c>
      <c r="D928" s="42" t="s">
        <v>169</v>
      </c>
      <c r="E928" s="126">
        <v>8</v>
      </c>
      <c r="F928" s="68">
        <v>42705</v>
      </c>
      <c r="G928" s="33" t="s">
        <v>933</v>
      </c>
      <c r="H928" s="68">
        <v>42692</v>
      </c>
      <c r="I928" s="30" t="s">
        <v>1704</v>
      </c>
      <c r="J928" s="137" t="str">
        <f t="shared" si="90"/>
        <v>奥凯天津-福州</v>
      </c>
      <c r="K928" s="124" t="str">
        <f t="shared" si="91"/>
        <v>奥凯福州-天津</v>
      </c>
      <c r="L928" s="167" t="str">
        <f t="shared" si="92"/>
        <v>天津</v>
      </c>
      <c r="M928" s="167" t="str">
        <f t="shared" si="93"/>
        <v>福州</v>
      </c>
      <c r="N928" s="167" t="str">
        <f t="shared" si="94"/>
        <v/>
      </c>
      <c r="O928" s="167" t="str">
        <f t="shared" si="95"/>
        <v/>
      </c>
      <c r="P928" s="167" t="str">
        <f>IF(ISERROR(OR(IFERROR(VLOOKUP(B928,受限情况!$G$3:$G$30,1,FALSE),0),IFERROR(VLOOKUP(L928,受限情况!$A$3:$A$28,1,FALSE),0),IFERROR(VLOOKUP(M928,受限情况!$A$3:$A$28,1,FALSE),0),IFERROR(VLOOKUP(N928,受限情况!$A$3:$A$28,1,FALSE),0),IFERROR(VLOOKUP(O928,受限情况!$A$3:$A$28,1,FALSE),0))),"受限","不限")</f>
        <v>不限</v>
      </c>
      <c r="Q928" s="122" t="str">
        <f>IFERROR(IF(AND(H928&gt;=VLOOKUP(B928,受限情况!$G$3:$I$28,2,FALSE),H928&lt;=VLOOKUP(B928,受限情况!$G$3:$I$28,3,FALSE))=TRUE,"错误","正确"),"正确")</f>
        <v>正确</v>
      </c>
      <c r="R928" s="124" t="str">
        <f>IF(OR(IFERROR(AND(H928&gt;=VLOOKUP(L928,受限情况!$A$3:$C$28,2,FALSE),H928&lt;=VLOOKUP(L928,受限情况!$A$3:$C$28,3,FALSE)),0),IFERROR(AND(H928&gt;=VLOOKUP(M928,受限情况!$A$3:$C$28,2,FALSE),H928&lt;=VLOOKUP(M928,受限情况!$A$3:$C$28,3,FALSE)),0),IFERROR(AND(H928&gt;=VLOOKUP(N928,受限情况!$A$3:$C$28,2,FALSE),H928&lt;=VLOOKUP(N928,受限情况!$A$3:$C$28,3,FALSE)),0),IFERROR(AND(H928&gt;=VLOOKUP(O928,受限情况!$A$3:$C$28,2,FALSE),H928&lt;=VLOOKUP(O928,受限情况!$A$3:$C$28,3,FALSE)),0))=TRUE,"错误","正确")</f>
        <v>正确</v>
      </c>
      <c r="S928" s="123" t="str">
        <f>IF((IF(ISERROR(VLOOKUP(J928,注销!I:I,1,FALSE)),0,1)+IF(ISERROR(VLOOKUP(J928,注销!J:J,1,FALSE)),0,1))&gt;0,"注销","没有")</f>
        <v>没有</v>
      </c>
      <c r="T928" s="123" t="str">
        <f>IF((IF(ISERROR(VLOOKUP(J928,注销!I:I,1,FALSE)),0,1)+IF(ISERROR(VLOOKUP(J928,注销!J:J,1,FALSE)),0,1))&gt;0,"注销","没有")</f>
        <v>没有</v>
      </c>
      <c r="U928" s="10" t="str">
        <f>IF(IF(ISERROR(VLOOKUP(J928,J$1:J927,1,FALSE)),0,1)+IF(ISERROR(VLOOKUP(J928,K$1:K927,1,FALSE)),0,1),"已有","没有")</f>
        <v>没有</v>
      </c>
      <c r="W928" s="9"/>
      <c r="X928" s="9"/>
      <c r="Y928" s="9"/>
    </row>
    <row r="929" spans="1:25" s="7" customFormat="1">
      <c r="A929" s="126">
        <v>926</v>
      </c>
      <c r="B929" s="18" t="s">
        <v>1327</v>
      </c>
      <c r="C929" s="65" t="s">
        <v>575</v>
      </c>
      <c r="D929" s="42"/>
      <c r="E929" s="126">
        <v>14</v>
      </c>
      <c r="F929" s="68">
        <v>42697</v>
      </c>
      <c r="G929" s="126" t="s">
        <v>934</v>
      </c>
      <c r="H929" s="68">
        <v>42696</v>
      </c>
      <c r="I929" s="30" t="s">
        <v>1704</v>
      </c>
      <c r="J929" s="137" t="str">
        <f t="shared" si="90"/>
        <v>奥凯天津-海口</v>
      </c>
      <c r="K929" s="124" t="str">
        <f t="shared" si="91"/>
        <v>奥凯海口-天津</v>
      </c>
      <c r="L929" s="167" t="str">
        <f t="shared" si="92"/>
        <v>天津</v>
      </c>
      <c r="M929" s="167" t="str">
        <f t="shared" si="93"/>
        <v>海口</v>
      </c>
      <c r="N929" s="167" t="str">
        <f t="shared" si="94"/>
        <v/>
      </c>
      <c r="O929" s="167" t="str">
        <f t="shared" si="95"/>
        <v/>
      </c>
      <c r="P929" s="167" t="str">
        <f>IF(ISERROR(OR(IFERROR(VLOOKUP(B929,受限情况!$G$3:$G$30,1,FALSE),0),IFERROR(VLOOKUP(L929,受限情况!$A$3:$A$28,1,FALSE),0),IFERROR(VLOOKUP(M929,受限情况!$A$3:$A$28,1,FALSE),0),IFERROR(VLOOKUP(N929,受限情况!$A$3:$A$28,1,FALSE),0),IFERROR(VLOOKUP(O929,受限情况!$A$3:$A$28,1,FALSE),0))),"受限","不限")</f>
        <v>不限</v>
      </c>
      <c r="Q929" s="122" t="str">
        <f>IFERROR(IF(AND(H929&gt;=VLOOKUP(B929,受限情况!$G$3:$I$28,2,FALSE),H929&lt;=VLOOKUP(B929,受限情况!$G$3:$I$28,3,FALSE))=TRUE,"错误","正确"),"正确")</f>
        <v>正确</v>
      </c>
      <c r="R929" s="124" t="str">
        <f>IF(OR(IFERROR(AND(H929&gt;=VLOOKUP(L929,受限情况!$A$3:$C$28,2,FALSE),H929&lt;=VLOOKUP(L929,受限情况!$A$3:$C$28,3,FALSE)),0),IFERROR(AND(H929&gt;=VLOOKUP(M929,受限情况!$A$3:$C$28,2,FALSE),H929&lt;=VLOOKUP(M929,受限情况!$A$3:$C$28,3,FALSE)),0),IFERROR(AND(H929&gt;=VLOOKUP(N929,受限情况!$A$3:$C$28,2,FALSE),H929&lt;=VLOOKUP(N929,受限情况!$A$3:$C$28,3,FALSE)),0),IFERROR(AND(H929&gt;=VLOOKUP(O929,受限情况!$A$3:$C$28,2,FALSE),H929&lt;=VLOOKUP(O929,受限情况!$A$3:$C$28,3,FALSE)),0))=TRUE,"错误","正确")</f>
        <v>正确</v>
      </c>
      <c r="S929" s="123" t="str">
        <f>IF((IF(ISERROR(VLOOKUP(J929,注销!I:I,1,FALSE)),0,1)+IF(ISERROR(VLOOKUP(J929,注销!J:J,1,FALSE)),0,1))&gt;0,"注销","没有")</f>
        <v>没有</v>
      </c>
      <c r="T929" s="123" t="str">
        <f>IF((IF(ISERROR(VLOOKUP(J929,注销!I:I,1,FALSE)),0,1)+IF(ISERROR(VLOOKUP(J929,注销!J:J,1,FALSE)),0,1))&gt;0,"注销","没有")</f>
        <v>没有</v>
      </c>
      <c r="U929" s="10" t="str">
        <f>IF(IF(ISERROR(VLOOKUP(J929,J$1:J928,1,FALSE)),0,1)+IF(ISERROR(VLOOKUP(J929,K$1:K928,1,FALSE)),0,1),"已有","没有")</f>
        <v>已有</v>
      </c>
      <c r="W929" s="9"/>
      <c r="X929" s="9"/>
      <c r="Y929" s="9"/>
    </row>
    <row r="930" spans="1:25" s="7" customFormat="1">
      <c r="A930" s="126">
        <v>927</v>
      </c>
      <c r="B930" s="18" t="s">
        <v>1327</v>
      </c>
      <c r="C930" s="65" t="s">
        <v>1383</v>
      </c>
      <c r="D930" s="42"/>
      <c r="E930" s="126">
        <v>14</v>
      </c>
      <c r="F930" s="68">
        <v>42736</v>
      </c>
      <c r="G930" s="126" t="s">
        <v>1205</v>
      </c>
      <c r="H930" s="68">
        <v>42696</v>
      </c>
      <c r="I930" s="30" t="s">
        <v>1704</v>
      </c>
      <c r="J930" s="137" t="str">
        <f t="shared" si="90"/>
        <v>奥凯天津-南宁-琼海</v>
      </c>
      <c r="K930" s="124" t="str">
        <f t="shared" si="91"/>
        <v>奥凯琼海-南宁-天津</v>
      </c>
      <c r="L930" s="167" t="str">
        <f t="shared" si="92"/>
        <v>天津</v>
      </c>
      <c r="M930" s="167" t="str">
        <f t="shared" si="93"/>
        <v>南宁</v>
      </c>
      <c r="N930" s="167" t="str">
        <f t="shared" si="94"/>
        <v>琼海</v>
      </c>
      <c r="O930" s="167" t="str">
        <f t="shared" si="95"/>
        <v/>
      </c>
      <c r="P930" s="167" t="str">
        <f>IF(ISERROR(OR(IFERROR(VLOOKUP(B930,受限情况!$G$3:$G$30,1,FALSE),0),IFERROR(VLOOKUP(L930,受限情况!$A$3:$A$28,1,FALSE),0),IFERROR(VLOOKUP(M930,受限情况!$A$3:$A$28,1,FALSE),0),IFERROR(VLOOKUP(N930,受限情况!$A$3:$A$28,1,FALSE),0),IFERROR(VLOOKUP(O930,受限情况!$A$3:$A$28,1,FALSE),0))),"受限","不限")</f>
        <v>不限</v>
      </c>
      <c r="Q930" s="122" t="str">
        <f>IFERROR(IF(AND(H930&gt;=VLOOKUP(B930,受限情况!$G$3:$I$28,2,FALSE),H930&lt;=VLOOKUP(B930,受限情况!$G$3:$I$28,3,FALSE))=TRUE,"错误","正确"),"正确")</f>
        <v>正确</v>
      </c>
      <c r="R930" s="124" t="str">
        <f>IF(OR(IFERROR(AND(H930&gt;=VLOOKUP(L930,受限情况!$A$3:$C$28,2,FALSE),H930&lt;=VLOOKUP(L930,受限情况!$A$3:$C$28,3,FALSE)),0),IFERROR(AND(H930&gt;=VLOOKUP(M930,受限情况!$A$3:$C$28,2,FALSE),H930&lt;=VLOOKUP(M930,受限情况!$A$3:$C$28,3,FALSE)),0),IFERROR(AND(H930&gt;=VLOOKUP(N930,受限情况!$A$3:$C$28,2,FALSE),H930&lt;=VLOOKUP(N930,受限情况!$A$3:$C$28,3,FALSE)),0),IFERROR(AND(H930&gt;=VLOOKUP(O930,受限情况!$A$3:$C$28,2,FALSE),H930&lt;=VLOOKUP(O930,受限情况!$A$3:$C$28,3,FALSE)),0))=TRUE,"错误","正确")</f>
        <v>正确</v>
      </c>
      <c r="S930" s="123" t="str">
        <f>IF((IF(ISERROR(VLOOKUP(J930,注销!I:I,1,FALSE)),0,1)+IF(ISERROR(VLOOKUP(J930,注销!J:J,1,FALSE)),0,1))&gt;0,"注销","没有")</f>
        <v>没有</v>
      </c>
      <c r="T930" s="123" t="str">
        <f>IF((IF(ISERROR(VLOOKUP(J930,注销!I:I,1,FALSE)),0,1)+IF(ISERROR(VLOOKUP(J930,注销!J:J,1,FALSE)),0,1))&gt;0,"注销","没有")</f>
        <v>没有</v>
      </c>
      <c r="U930" s="10" t="str">
        <f>IF(IF(ISERROR(VLOOKUP(J930,J$1:J929,1,FALSE)),0,1)+IF(ISERROR(VLOOKUP(J930,K$1:K929,1,FALSE)),0,1),"已有","没有")</f>
        <v>没有</v>
      </c>
      <c r="W930" s="9"/>
      <c r="X930" s="9"/>
      <c r="Y930" s="9"/>
    </row>
    <row r="931" spans="1:25" s="7" customFormat="1">
      <c r="A931" s="126">
        <v>928</v>
      </c>
      <c r="B931" s="18" t="s">
        <v>1325</v>
      </c>
      <c r="C931" s="56" t="s">
        <v>935</v>
      </c>
      <c r="D931" s="42" t="s">
        <v>936</v>
      </c>
      <c r="E931" s="126">
        <v>14</v>
      </c>
      <c r="F931" s="68">
        <v>42726</v>
      </c>
      <c r="G931" s="126" t="s">
        <v>944</v>
      </c>
      <c r="H931" s="68">
        <v>42713</v>
      </c>
      <c r="I931" s="30" t="s">
        <v>1704</v>
      </c>
      <c r="J931" s="137" t="str">
        <f t="shared" si="90"/>
        <v>春秋石家庄-宁波</v>
      </c>
      <c r="K931" s="124" t="str">
        <f t="shared" si="91"/>
        <v>春秋宁波-石家庄</v>
      </c>
      <c r="L931" s="167" t="str">
        <f t="shared" si="92"/>
        <v>石家庄</v>
      </c>
      <c r="M931" s="167" t="str">
        <f t="shared" si="93"/>
        <v>宁波</v>
      </c>
      <c r="N931" s="167" t="str">
        <f t="shared" si="94"/>
        <v/>
      </c>
      <c r="O931" s="167" t="str">
        <f t="shared" si="95"/>
        <v/>
      </c>
      <c r="P931" s="167" t="str">
        <f>IF(ISERROR(OR(IFERROR(VLOOKUP(B931,受限情况!$G$3:$G$30,1,FALSE),0),IFERROR(VLOOKUP(L931,受限情况!$A$3:$A$28,1,FALSE),0),IFERROR(VLOOKUP(M931,受限情况!$A$3:$A$28,1,FALSE),0),IFERROR(VLOOKUP(N931,受限情况!$A$3:$A$28,1,FALSE),0),IFERROR(VLOOKUP(O931,受限情况!$A$3:$A$28,1,FALSE),0))),"受限","不限")</f>
        <v>不限</v>
      </c>
      <c r="Q931" s="122" t="str">
        <f>IFERROR(IF(AND(H931&gt;=VLOOKUP(B931,受限情况!$G$3:$I$28,2,FALSE),H931&lt;=VLOOKUP(B931,受限情况!$G$3:$I$28,3,FALSE))=TRUE,"错误","正确"),"正确")</f>
        <v>正确</v>
      </c>
      <c r="R931" s="124" t="str">
        <f>IF(OR(IFERROR(AND(H931&gt;=VLOOKUP(L931,受限情况!$A$3:$C$28,2,FALSE),H931&lt;=VLOOKUP(L931,受限情况!$A$3:$C$28,3,FALSE)),0),IFERROR(AND(H931&gt;=VLOOKUP(M931,受限情况!$A$3:$C$28,2,FALSE),H931&lt;=VLOOKUP(M931,受限情况!$A$3:$C$28,3,FALSE)),0),IFERROR(AND(H931&gt;=VLOOKUP(N931,受限情况!$A$3:$C$28,2,FALSE),H931&lt;=VLOOKUP(N931,受限情况!$A$3:$C$28,3,FALSE)),0),IFERROR(AND(H931&gt;=VLOOKUP(O931,受限情况!$A$3:$C$28,2,FALSE),H931&lt;=VLOOKUP(O931,受限情况!$A$3:$C$28,3,FALSE)),0))=TRUE,"错误","正确")</f>
        <v>正确</v>
      </c>
      <c r="S931" s="123" t="str">
        <f>IF((IF(ISERROR(VLOOKUP(J931,注销!I:I,1,FALSE)),0,1)+IF(ISERROR(VLOOKUP(J931,注销!J:J,1,FALSE)),0,1))&gt;0,"注销","没有")</f>
        <v>没有</v>
      </c>
      <c r="T931" s="123" t="str">
        <f>IF((IF(ISERROR(VLOOKUP(J931,注销!I:I,1,FALSE)),0,1)+IF(ISERROR(VLOOKUP(J931,注销!J:J,1,FALSE)),0,1))&gt;0,"注销","没有")</f>
        <v>没有</v>
      </c>
      <c r="U931" s="10" t="str">
        <f>IF(IF(ISERROR(VLOOKUP(J931,J$1:J930,1,FALSE)),0,1)+IF(ISERROR(VLOOKUP(J931,K$1:K930,1,FALSE)),0,1),"已有","没有")</f>
        <v>没有</v>
      </c>
      <c r="W931" s="9"/>
      <c r="X931" s="9"/>
      <c r="Y931" s="9"/>
    </row>
    <row r="932" spans="1:25" s="7" customFormat="1">
      <c r="A932" s="126">
        <v>929</v>
      </c>
      <c r="B932" s="18" t="s">
        <v>1309</v>
      </c>
      <c r="C932" s="56" t="s">
        <v>1585</v>
      </c>
      <c r="D932" s="42" t="s">
        <v>354</v>
      </c>
      <c r="E932" s="126">
        <v>14</v>
      </c>
      <c r="F932" s="68">
        <v>42732</v>
      </c>
      <c r="G932" s="126" t="s">
        <v>946</v>
      </c>
      <c r="H932" s="68">
        <v>42713</v>
      </c>
      <c r="I932" s="30" t="s">
        <v>1704</v>
      </c>
      <c r="J932" s="137" t="str">
        <f t="shared" si="90"/>
        <v>华夏呼和浩特-扎兰屯-海拉尔</v>
      </c>
      <c r="K932" s="124" t="str">
        <f t="shared" si="91"/>
        <v>华夏海拉尔-扎兰屯-呼和浩特</v>
      </c>
      <c r="L932" s="167" t="str">
        <f t="shared" si="92"/>
        <v>呼和浩特</v>
      </c>
      <c r="M932" s="167" t="str">
        <f t="shared" si="93"/>
        <v>扎兰屯</v>
      </c>
      <c r="N932" s="167" t="str">
        <f t="shared" si="94"/>
        <v>海拉尔</v>
      </c>
      <c r="O932" s="167" t="str">
        <f t="shared" si="95"/>
        <v/>
      </c>
      <c r="P932" s="167" t="str">
        <f>IF(ISERROR(OR(IFERROR(VLOOKUP(B932,受限情况!$G$3:$G$30,1,FALSE),0),IFERROR(VLOOKUP(L932,受限情况!$A$3:$A$28,1,FALSE),0),IFERROR(VLOOKUP(M932,受限情况!$A$3:$A$28,1,FALSE),0),IFERROR(VLOOKUP(N932,受限情况!$A$3:$A$28,1,FALSE),0),IFERROR(VLOOKUP(O932,受限情况!$A$3:$A$28,1,FALSE),0))),"受限","不限")</f>
        <v>不限</v>
      </c>
      <c r="Q932" s="122" t="str">
        <f>IFERROR(IF(AND(H932&gt;=VLOOKUP(B932,受限情况!$G$3:$I$28,2,FALSE),H932&lt;=VLOOKUP(B932,受限情况!$G$3:$I$28,3,FALSE))=TRUE,"错误","正确"),"正确")</f>
        <v>正确</v>
      </c>
      <c r="R932" s="124" t="str">
        <f>IF(OR(IFERROR(AND(H932&gt;=VLOOKUP(L932,受限情况!$A$3:$C$28,2,FALSE),H932&lt;=VLOOKUP(L932,受限情况!$A$3:$C$28,3,FALSE)),0),IFERROR(AND(H932&gt;=VLOOKUP(M932,受限情况!$A$3:$C$28,2,FALSE),H932&lt;=VLOOKUP(M932,受限情况!$A$3:$C$28,3,FALSE)),0),IFERROR(AND(H932&gt;=VLOOKUP(N932,受限情况!$A$3:$C$28,2,FALSE),H932&lt;=VLOOKUP(N932,受限情况!$A$3:$C$28,3,FALSE)),0),IFERROR(AND(H932&gt;=VLOOKUP(O932,受限情况!$A$3:$C$28,2,FALSE),H932&lt;=VLOOKUP(O932,受限情况!$A$3:$C$28,3,FALSE)),0))=TRUE,"错误","正确")</f>
        <v>正确</v>
      </c>
      <c r="S932" s="123" t="str">
        <f>IF((IF(ISERROR(VLOOKUP(J932,注销!I:I,1,FALSE)),0,1)+IF(ISERROR(VLOOKUP(J932,注销!J:J,1,FALSE)),0,1))&gt;0,"注销","没有")</f>
        <v>没有</v>
      </c>
      <c r="T932" s="123" t="str">
        <f>IF((IF(ISERROR(VLOOKUP(J932,注销!I:I,1,FALSE)),0,1)+IF(ISERROR(VLOOKUP(J932,注销!J:J,1,FALSE)),0,1))&gt;0,"注销","没有")</f>
        <v>没有</v>
      </c>
      <c r="U932" s="10" t="str">
        <f>IF(IF(ISERROR(VLOOKUP(J932,J$1:J931,1,FALSE)),0,1)+IF(ISERROR(VLOOKUP(J932,K$1:K931,1,FALSE)),0,1),"已有","没有")</f>
        <v>没有</v>
      </c>
      <c r="W932" s="9"/>
      <c r="X932" s="9"/>
      <c r="Y932" s="9"/>
    </row>
    <row r="933" spans="1:25" s="7" customFormat="1">
      <c r="A933" s="126">
        <v>930</v>
      </c>
      <c r="B933" s="40" t="s">
        <v>1324</v>
      </c>
      <c r="C933" s="56" t="s">
        <v>88</v>
      </c>
      <c r="D933" s="42" t="s">
        <v>356</v>
      </c>
      <c r="E933" s="126">
        <v>14</v>
      </c>
      <c r="F933" s="68">
        <v>42717</v>
      </c>
      <c r="G933" s="126" t="s">
        <v>947</v>
      </c>
      <c r="H933" s="68">
        <v>42713</v>
      </c>
      <c r="I933" s="30" t="s">
        <v>1704</v>
      </c>
      <c r="J933" s="137" t="str">
        <f t="shared" si="90"/>
        <v>天津呼和浩特-哈尔滨</v>
      </c>
      <c r="K933" s="124" t="str">
        <f t="shared" si="91"/>
        <v>天津哈尔滨-呼和浩特</v>
      </c>
      <c r="L933" s="167" t="str">
        <f t="shared" si="92"/>
        <v>呼和浩特</v>
      </c>
      <c r="M933" s="167" t="str">
        <f t="shared" si="93"/>
        <v>哈尔滨</v>
      </c>
      <c r="N933" s="167" t="str">
        <f t="shared" si="94"/>
        <v/>
      </c>
      <c r="O933" s="167" t="str">
        <f t="shared" si="95"/>
        <v/>
      </c>
      <c r="P933" s="167" t="str">
        <f>IF(ISERROR(OR(IFERROR(VLOOKUP(B933,受限情况!$G$3:$G$30,1,FALSE),0),IFERROR(VLOOKUP(L933,受限情况!$A$3:$A$28,1,FALSE),0),IFERROR(VLOOKUP(M933,受限情况!$A$3:$A$28,1,FALSE),0),IFERROR(VLOOKUP(N933,受限情况!$A$3:$A$28,1,FALSE),0),IFERROR(VLOOKUP(O933,受限情况!$A$3:$A$28,1,FALSE),0))),"受限","不限")</f>
        <v>不限</v>
      </c>
      <c r="Q933" s="122" t="str">
        <f>IFERROR(IF(AND(H933&gt;=VLOOKUP(B933,受限情况!$G$3:$I$28,2,FALSE),H933&lt;=VLOOKUP(B933,受限情况!$G$3:$I$28,3,FALSE))=TRUE,"错误","正确"),"正确")</f>
        <v>正确</v>
      </c>
      <c r="R933" s="124" t="str">
        <f>IF(OR(IFERROR(AND(H933&gt;=VLOOKUP(L933,受限情况!$A$3:$C$28,2,FALSE),H933&lt;=VLOOKUP(L933,受限情况!$A$3:$C$28,3,FALSE)),0),IFERROR(AND(H933&gt;=VLOOKUP(M933,受限情况!$A$3:$C$28,2,FALSE),H933&lt;=VLOOKUP(M933,受限情况!$A$3:$C$28,3,FALSE)),0),IFERROR(AND(H933&gt;=VLOOKUP(N933,受限情况!$A$3:$C$28,2,FALSE),H933&lt;=VLOOKUP(N933,受限情况!$A$3:$C$28,3,FALSE)),0),IFERROR(AND(H933&gt;=VLOOKUP(O933,受限情况!$A$3:$C$28,2,FALSE),H933&lt;=VLOOKUP(O933,受限情况!$A$3:$C$28,3,FALSE)),0))=TRUE,"错误","正确")</f>
        <v>正确</v>
      </c>
      <c r="S933" s="123" t="str">
        <f>IF((IF(ISERROR(VLOOKUP(J933,注销!I:I,1,FALSE)),0,1)+IF(ISERROR(VLOOKUP(J933,注销!J:J,1,FALSE)),0,1))&gt;0,"注销","没有")</f>
        <v>注销</v>
      </c>
      <c r="T933" s="123" t="str">
        <f>IF((IF(ISERROR(VLOOKUP(J933,注销!I:I,1,FALSE)),0,1)+IF(ISERROR(VLOOKUP(J933,注销!J:J,1,FALSE)),0,1))&gt;0,"注销","没有")</f>
        <v>注销</v>
      </c>
      <c r="U933" s="10" t="str">
        <f>IF(IF(ISERROR(VLOOKUP(J933,J$1:J932,1,FALSE)),0,1)+IF(ISERROR(VLOOKUP(J933,K$1:K932,1,FALSE)),0,1),"已有","没有")</f>
        <v>没有</v>
      </c>
      <c r="W933" s="9"/>
      <c r="X933" s="9"/>
      <c r="Y933" s="9"/>
    </row>
    <row r="934" spans="1:25" s="7" customFormat="1">
      <c r="A934" s="126">
        <v>931</v>
      </c>
      <c r="B934" s="18" t="s">
        <v>940</v>
      </c>
      <c r="C934" s="56" t="s">
        <v>941</v>
      </c>
      <c r="D934" s="42" t="s">
        <v>942</v>
      </c>
      <c r="E934" s="126">
        <v>14</v>
      </c>
      <c r="F934" s="68">
        <v>42748</v>
      </c>
      <c r="G934" s="81" t="s">
        <v>945</v>
      </c>
      <c r="H934" s="68">
        <v>42713</v>
      </c>
      <c r="I934" s="30" t="s">
        <v>1704</v>
      </c>
      <c r="J934" s="137" t="str">
        <f t="shared" si="90"/>
        <v>厦航天津-三亚</v>
      </c>
      <c r="K934" s="124" t="str">
        <f t="shared" si="91"/>
        <v>厦航三亚-天津</v>
      </c>
      <c r="L934" s="167" t="str">
        <f t="shared" si="92"/>
        <v>天津</v>
      </c>
      <c r="M934" s="167" t="str">
        <f t="shared" si="93"/>
        <v>三亚</v>
      </c>
      <c r="N934" s="167" t="str">
        <f t="shared" si="94"/>
        <v/>
      </c>
      <c r="O934" s="167" t="str">
        <f t="shared" si="95"/>
        <v/>
      </c>
      <c r="P934" s="167" t="str">
        <f>IF(ISERROR(OR(IFERROR(VLOOKUP(B934,受限情况!$G$3:$G$30,1,FALSE),0),IFERROR(VLOOKUP(L934,受限情况!$A$3:$A$28,1,FALSE),0),IFERROR(VLOOKUP(M934,受限情况!$A$3:$A$28,1,FALSE),0),IFERROR(VLOOKUP(N934,受限情况!$A$3:$A$28,1,FALSE),0),IFERROR(VLOOKUP(O934,受限情况!$A$3:$A$28,1,FALSE),0))),"受限","不限")</f>
        <v>不限</v>
      </c>
      <c r="Q934" s="122" t="str">
        <f>IFERROR(IF(AND(H934&gt;=VLOOKUP(B934,受限情况!$G$3:$I$28,2,FALSE),H934&lt;=VLOOKUP(B934,受限情况!$G$3:$I$28,3,FALSE))=TRUE,"错误","正确"),"正确")</f>
        <v>正确</v>
      </c>
      <c r="R934" s="124" t="str">
        <f>IF(OR(IFERROR(AND(H934&gt;=VLOOKUP(L934,受限情况!$A$3:$C$28,2,FALSE),H934&lt;=VLOOKUP(L934,受限情况!$A$3:$C$28,3,FALSE)),0),IFERROR(AND(H934&gt;=VLOOKUP(M934,受限情况!$A$3:$C$28,2,FALSE),H934&lt;=VLOOKUP(M934,受限情况!$A$3:$C$28,3,FALSE)),0),IFERROR(AND(H934&gt;=VLOOKUP(N934,受限情况!$A$3:$C$28,2,FALSE),H934&lt;=VLOOKUP(N934,受限情况!$A$3:$C$28,3,FALSE)),0),IFERROR(AND(H934&gt;=VLOOKUP(O934,受限情况!$A$3:$C$28,2,FALSE),H934&lt;=VLOOKUP(O934,受限情况!$A$3:$C$28,3,FALSE)),0))=TRUE,"错误","正确")</f>
        <v>正确</v>
      </c>
      <c r="S934" s="123" t="str">
        <f>IF((IF(ISERROR(VLOOKUP(J934,注销!I:I,1,FALSE)),0,1)+IF(ISERROR(VLOOKUP(J934,注销!J:J,1,FALSE)),0,1))&gt;0,"注销","没有")</f>
        <v>注销</v>
      </c>
      <c r="T934" s="123" t="str">
        <f>IF((IF(ISERROR(VLOOKUP(J934,注销!I:I,1,FALSE)),0,1)+IF(ISERROR(VLOOKUP(J934,注销!J:J,1,FALSE)),0,1))&gt;0,"注销","没有")</f>
        <v>注销</v>
      </c>
      <c r="U934" s="10" t="str">
        <f>IF(IF(ISERROR(VLOOKUP(J934,J$1:J933,1,FALSE)),0,1)+IF(ISERROR(VLOOKUP(J934,K$1:K933,1,FALSE)),0,1),"已有","没有")</f>
        <v>没有</v>
      </c>
      <c r="W934" s="9"/>
      <c r="X934" s="9"/>
      <c r="Y934" s="9"/>
    </row>
    <row r="935" spans="1:25" s="7" customFormat="1">
      <c r="A935" s="126">
        <v>932</v>
      </c>
      <c r="B935" s="18" t="s">
        <v>484</v>
      </c>
      <c r="C935" s="56" t="s">
        <v>972</v>
      </c>
      <c r="D935" s="42" t="s">
        <v>942</v>
      </c>
      <c r="E935" s="126">
        <v>14</v>
      </c>
      <c r="F935" s="68">
        <v>42748</v>
      </c>
      <c r="G935" s="126" t="s">
        <v>1206</v>
      </c>
      <c r="H935" s="68">
        <v>42713</v>
      </c>
      <c r="I935" s="30" t="s">
        <v>1704</v>
      </c>
      <c r="J935" s="137" t="str">
        <f t="shared" si="90"/>
        <v>厦航天津-长春</v>
      </c>
      <c r="K935" s="124" t="str">
        <f t="shared" si="91"/>
        <v>厦航长春-天津</v>
      </c>
      <c r="L935" s="167" t="str">
        <f t="shared" si="92"/>
        <v>天津</v>
      </c>
      <c r="M935" s="167" t="str">
        <f t="shared" si="93"/>
        <v>长春</v>
      </c>
      <c r="N935" s="167" t="str">
        <f t="shared" si="94"/>
        <v/>
      </c>
      <c r="O935" s="167" t="str">
        <f t="shared" si="95"/>
        <v/>
      </c>
      <c r="P935" s="167" t="str">
        <f>IF(ISERROR(OR(IFERROR(VLOOKUP(B935,受限情况!$G$3:$G$30,1,FALSE),0),IFERROR(VLOOKUP(L935,受限情况!$A$3:$A$28,1,FALSE),0),IFERROR(VLOOKUP(M935,受限情况!$A$3:$A$28,1,FALSE),0),IFERROR(VLOOKUP(N935,受限情况!$A$3:$A$28,1,FALSE),0),IFERROR(VLOOKUP(O935,受限情况!$A$3:$A$28,1,FALSE),0))),"受限","不限")</f>
        <v>不限</v>
      </c>
      <c r="Q935" s="122" t="str">
        <f>IFERROR(IF(AND(H935&gt;=VLOOKUP(B935,受限情况!$G$3:$I$28,2,FALSE),H935&lt;=VLOOKUP(B935,受限情况!$G$3:$I$28,3,FALSE))=TRUE,"错误","正确"),"正确")</f>
        <v>正确</v>
      </c>
      <c r="R935" s="124" t="str">
        <f>IF(OR(IFERROR(AND(H935&gt;=VLOOKUP(L935,受限情况!$A$3:$C$28,2,FALSE),H935&lt;=VLOOKUP(L935,受限情况!$A$3:$C$28,3,FALSE)),0),IFERROR(AND(H935&gt;=VLOOKUP(M935,受限情况!$A$3:$C$28,2,FALSE),H935&lt;=VLOOKUP(M935,受限情况!$A$3:$C$28,3,FALSE)),0),IFERROR(AND(H935&gt;=VLOOKUP(N935,受限情况!$A$3:$C$28,2,FALSE),H935&lt;=VLOOKUP(N935,受限情况!$A$3:$C$28,3,FALSE)),0),IFERROR(AND(H935&gt;=VLOOKUP(O935,受限情况!$A$3:$C$28,2,FALSE),H935&lt;=VLOOKUP(O935,受限情况!$A$3:$C$28,3,FALSE)),0))=TRUE,"错误","正确")</f>
        <v>正确</v>
      </c>
      <c r="S935" s="123" t="str">
        <f>IF((IF(ISERROR(VLOOKUP(J935,注销!I:I,1,FALSE)),0,1)+IF(ISERROR(VLOOKUP(J935,注销!J:J,1,FALSE)),0,1))&gt;0,"注销","没有")</f>
        <v>注销</v>
      </c>
      <c r="T935" s="123" t="str">
        <f>IF((IF(ISERROR(VLOOKUP(J935,注销!I:I,1,FALSE)),0,1)+IF(ISERROR(VLOOKUP(J935,注销!J:J,1,FALSE)),0,1))&gt;0,"注销","没有")</f>
        <v>注销</v>
      </c>
      <c r="U935" s="10" t="str">
        <f>IF(IF(ISERROR(VLOOKUP(J935,J$1:J934,1,FALSE)),0,1)+IF(ISERROR(VLOOKUP(J935,K$1:K934,1,FALSE)),0,1),"已有","没有")</f>
        <v>没有</v>
      </c>
      <c r="W935" s="9"/>
      <c r="X935" s="9"/>
      <c r="Y935" s="9"/>
    </row>
    <row r="936" spans="1:25" s="7" customFormat="1">
      <c r="A936" s="126">
        <v>933</v>
      </c>
      <c r="B936" s="18" t="s">
        <v>484</v>
      </c>
      <c r="C936" s="56" t="s">
        <v>943</v>
      </c>
      <c r="D936" s="42" t="s">
        <v>942</v>
      </c>
      <c r="E936" s="126">
        <v>14</v>
      </c>
      <c r="F936" s="68">
        <v>42748</v>
      </c>
      <c r="G936" s="126" t="s">
        <v>1206</v>
      </c>
      <c r="H936" s="68">
        <v>42713</v>
      </c>
      <c r="I936" s="30" t="s">
        <v>1704</v>
      </c>
      <c r="J936" s="137" t="str">
        <f t="shared" si="90"/>
        <v>厦航天津-银川</v>
      </c>
      <c r="K936" s="124" t="str">
        <f t="shared" si="91"/>
        <v>厦航银川-天津</v>
      </c>
      <c r="L936" s="167" t="str">
        <f t="shared" si="92"/>
        <v>天津</v>
      </c>
      <c r="M936" s="167" t="str">
        <f t="shared" si="93"/>
        <v>银川</v>
      </c>
      <c r="N936" s="167" t="str">
        <f t="shared" si="94"/>
        <v/>
      </c>
      <c r="O936" s="167" t="str">
        <f t="shared" si="95"/>
        <v/>
      </c>
      <c r="P936" s="167" t="str">
        <f>IF(ISERROR(OR(IFERROR(VLOOKUP(B936,受限情况!$G$3:$G$30,1,FALSE),0),IFERROR(VLOOKUP(L936,受限情况!$A$3:$A$28,1,FALSE),0),IFERROR(VLOOKUP(M936,受限情况!$A$3:$A$28,1,FALSE),0),IFERROR(VLOOKUP(N936,受限情况!$A$3:$A$28,1,FALSE),0),IFERROR(VLOOKUP(O936,受限情况!$A$3:$A$28,1,FALSE),0))),"受限","不限")</f>
        <v>不限</v>
      </c>
      <c r="Q936" s="122" t="str">
        <f>IFERROR(IF(AND(H936&gt;=VLOOKUP(B936,受限情况!$G$3:$I$28,2,FALSE),H936&lt;=VLOOKUP(B936,受限情况!$G$3:$I$28,3,FALSE))=TRUE,"错误","正确"),"正确")</f>
        <v>正确</v>
      </c>
      <c r="R936" s="124" t="str">
        <f>IF(OR(IFERROR(AND(H936&gt;=VLOOKUP(L936,受限情况!$A$3:$C$28,2,FALSE),H936&lt;=VLOOKUP(L936,受限情况!$A$3:$C$28,3,FALSE)),0),IFERROR(AND(H936&gt;=VLOOKUP(M936,受限情况!$A$3:$C$28,2,FALSE),H936&lt;=VLOOKUP(M936,受限情况!$A$3:$C$28,3,FALSE)),0),IFERROR(AND(H936&gt;=VLOOKUP(N936,受限情况!$A$3:$C$28,2,FALSE),H936&lt;=VLOOKUP(N936,受限情况!$A$3:$C$28,3,FALSE)),0),IFERROR(AND(H936&gt;=VLOOKUP(O936,受限情况!$A$3:$C$28,2,FALSE),H936&lt;=VLOOKUP(O936,受限情况!$A$3:$C$28,3,FALSE)),0))=TRUE,"错误","正确")</f>
        <v>正确</v>
      </c>
      <c r="S936" s="123" t="str">
        <f>IF((IF(ISERROR(VLOOKUP(J936,注销!I:I,1,FALSE)),0,1)+IF(ISERROR(VLOOKUP(J936,注销!J:J,1,FALSE)),0,1))&gt;0,"注销","没有")</f>
        <v>注销</v>
      </c>
      <c r="T936" s="123" t="str">
        <f>IF((IF(ISERROR(VLOOKUP(J936,注销!I:I,1,FALSE)),0,1)+IF(ISERROR(VLOOKUP(J936,注销!J:J,1,FALSE)),0,1))&gt;0,"注销","没有")</f>
        <v>注销</v>
      </c>
      <c r="U936" s="10" t="str">
        <f>IF(IF(ISERROR(VLOOKUP(J936,J$1:J935,1,FALSE)),0,1)+IF(ISERROR(VLOOKUP(J936,K$1:K935,1,FALSE)),0,1),"已有","没有")</f>
        <v>已有</v>
      </c>
      <c r="W936" s="9"/>
      <c r="X936" s="9"/>
      <c r="Y936" s="9"/>
    </row>
    <row r="937" spans="1:25" s="7" customFormat="1">
      <c r="A937" s="126">
        <v>934</v>
      </c>
      <c r="B937" s="18" t="s">
        <v>1325</v>
      </c>
      <c r="C937" s="56" t="s">
        <v>948</v>
      </c>
      <c r="D937" s="42" t="s">
        <v>950</v>
      </c>
      <c r="E937" s="126">
        <v>14</v>
      </c>
      <c r="F937" s="68">
        <v>42724</v>
      </c>
      <c r="G937" s="33" t="s">
        <v>965</v>
      </c>
      <c r="H937" s="68">
        <v>42716</v>
      </c>
      <c r="I937" s="30" t="s">
        <v>1704</v>
      </c>
      <c r="J937" s="137" t="str">
        <f t="shared" si="90"/>
        <v>春秋石家庄-兰州</v>
      </c>
      <c r="K937" s="124" t="str">
        <f t="shared" si="91"/>
        <v>春秋兰州-石家庄</v>
      </c>
      <c r="L937" s="167" t="str">
        <f t="shared" si="92"/>
        <v>石家庄</v>
      </c>
      <c r="M937" s="167" t="str">
        <f t="shared" si="93"/>
        <v>兰州</v>
      </c>
      <c r="N937" s="167" t="str">
        <f t="shared" si="94"/>
        <v/>
      </c>
      <c r="O937" s="167" t="str">
        <f t="shared" si="95"/>
        <v/>
      </c>
      <c r="P937" s="167" t="str">
        <f>IF(ISERROR(OR(IFERROR(VLOOKUP(B937,受限情况!$G$3:$G$30,1,FALSE),0),IFERROR(VLOOKUP(L937,受限情况!$A$3:$A$28,1,FALSE),0),IFERROR(VLOOKUP(M937,受限情况!$A$3:$A$28,1,FALSE),0),IFERROR(VLOOKUP(N937,受限情况!$A$3:$A$28,1,FALSE),0),IFERROR(VLOOKUP(O937,受限情况!$A$3:$A$28,1,FALSE),0))),"受限","不限")</f>
        <v>不限</v>
      </c>
      <c r="Q937" s="122" t="str">
        <f>IFERROR(IF(AND(H937&gt;=VLOOKUP(B937,受限情况!$G$3:$I$28,2,FALSE),H937&lt;=VLOOKUP(B937,受限情况!$G$3:$I$28,3,FALSE))=TRUE,"错误","正确"),"正确")</f>
        <v>正确</v>
      </c>
      <c r="R937" s="124" t="str">
        <f>IF(OR(IFERROR(AND(H937&gt;=VLOOKUP(L937,受限情况!$A$3:$C$28,2,FALSE),H937&lt;=VLOOKUP(L937,受限情况!$A$3:$C$28,3,FALSE)),0),IFERROR(AND(H937&gt;=VLOOKUP(M937,受限情况!$A$3:$C$28,2,FALSE),H937&lt;=VLOOKUP(M937,受限情况!$A$3:$C$28,3,FALSE)),0),IFERROR(AND(H937&gt;=VLOOKUP(N937,受限情况!$A$3:$C$28,2,FALSE),H937&lt;=VLOOKUP(N937,受限情况!$A$3:$C$28,3,FALSE)),0),IFERROR(AND(H937&gt;=VLOOKUP(O937,受限情况!$A$3:$C$28,2,FALSE),H937&lt;=VLOOKUP(O937,受限情况!$A$3:$C$28,3,FALSE)),0))=TRUE,"错误","正确")</f>
        <v>正确</v>
      </c>
      <c r="S937" s="123" t="str">
        <f>IF((IF(ISERROR(VLOOKUP(J937,注销!I:I,1,FALSE)),0,1)+IF(ISERROR(VLOOKUP(J937,注销!J:J,1,FALSE)),0,1))&gt;0,"注销","没有")</f>
        <v>没有</v>
      </c>
      <c r="T937" s="123" t="str">
        <f>IF((IF(ISERROR(VLOOKUP(J937,注销!I:I,1,FALSE)),0,1)+IF(ISERROR(VLOOKUP(J937,注销!J:J,1,FALSE)),0,1))&gt;0,"注销","没有")</f>
        <v>没有</v>
      </c>
      <c r="U937" s="10" t="str">
        <f>IF(IF(ISERROR(VLOOKUP(J937,J$1:J936,1,FALSE)),0,1)+IF(ISERROR(VLOOKUP(J937,K$1:K936,1,FALSE)),0,1),"已有","没有")</f>
        <v>没有</v>
      </c>
      <c r="W937" s="9"/>
      <c r="X937" s="9"/>
      <c r="Y937" s="9"/>
    </row>
    <row r="938" spans="1:25" s="7" customFormat="1">
      <c r="A938" s="126">
        <v>935</v>
      </c>
      <c r="B938" s="18" t="s">
        <v>1325</v>
      </c>
      <c r="C938" s="56" t="s">
        <v>949</v>
      </c>
      <c r="D938" s="42" t="s">
        <v>950</v>
      </c>
      <c r="E938" s="126">
        <v>14</v>
      </c>
      <c r="F938" s="68">
        <v>42736</v>
      </c>
      <c r="G938" s="81" t="s">
        <v>1207</v>
      </c>
      <c r="H938" s="68">
        <v>42716</v>
      </c>
      <c r="I938" s="30" t="s">
        <v>1704</v>
      </c>
      <c r="J938" s="137" t="str">
        <f t="shared" si="90"/>
        <v>春秋石家庄-长春</v>
      </c>
      <c r="K938" s="124" t="str">
        <f t="shared" si="91"/>
        <v>春秋长春-石家庄</v>
      </c>
      <c r="L938" s="167" t="str">
        <f t="shared" si="92"/>
        <v>石家庄</v>
      </c>
      <c r="M938" s="167" t="str">
        <f t="shared" si="93"/>
        <v>长春</v>
      </c>
      <c r="N938" s="167" t="str">
        <f t="shared" si="94"/>
        <v/>
      </c>
      <c r="O938" s="167" t="str">
        <f t="shared" si="95"/>
        <v/>
      </c>
      <c r="P938" s="167" t="str">
        <f>IF(ISERROR(OR(IFERROR(VLOOKUP(B938,受限情况!$G$3:$G$30,1,FALSE),0),IFERROR(VLOOKUP(L938,受限情况!$A$3:$A$28,1,FALSE),0),IFERROR(VLOOKUP(M938,受限情况!$A$3:$A$28,1,FALSE),0),IFERROR(VLOOKUP(N938,受限情况!$A$3:$A$28,1,FALSE),0),IFERROR(VLOOKUP(O938,受限情况!$A$3:$A$28,1,FALSE),0))),"受限","不限")</f>
        <v>不限</v>
      </c>
      <c r="Q938" s="122" t="str">
        <f>IFERROR(IF(AND(H938&gt;=VLOOKUP(B938,受限情况!$G$3:$I$28,2,FALSE),H938&lt;=VLOOKUP(B938,受限情况!$G$3:$I$28,3,FALSE))=TRUE,"错误","正确"),"正确")</f>
        <v>正确</v>
      </c>
      <c r="R938" s="124" t="str">
        <f>IF(OR(IFERROR(AND(H938&gt;=VLOOKUP(L938,受限情况!$A$3:$C$28,2,FALSE),H938&lt;=VLOOKUP(L938,受限情况!$A$3:$C$28,3,FALSE)),0),IFERROR(AND(H938&gt;=VLOOKUP(M938,受限情况!$A$3:$C$28,2,FALSE),H938&lt;=VLOOKUP(M938,受限情况!$A$3:$C$28,3,FALSE)),0),IFERROR(AND(H938&gt;=VLOOKUP(N938,受限情况!$A$3:$C$28,2,FALSE),H938&lt;=VLOOKUP(N938,受限情况!$A$3:$C$28,3,FALSE)),0),IFERROR(AND(H938&gt;=VLOOKUP(O938,受限情况!$A$3:$C$28,2,FALSE),H938&lt;=VLOOKUP(O938,受限情况!$A$3:$C$28,3,FALSE)),0))=TRUE,"错误","正确")</f>
        <v>正确</v>
      </c>
      <c r="S938" s="123" t="str">
        <f>IF((IF(ISERROR(VLOOKUP(J938,注销!I:I,1,FALSE)),0,1)+IF(ISERROR(VLOOKUP(J938,注销!J:J,1,FALSE)),0,1))&gt;0,"注销","没有")</f>
        <v>没有</v>
      </c>
      <c r="T938" s="123" t="str">
        <f>IF((IF(ISERROR(VLOOKUP(J938,注销!I:I,1,FALSE)),0,1)+IF(ISERROR(VLOOKUP(J938,注销!J:J,1,FALSE)),0,1))&gt;0,"注销","没有")</f>
        <v>没有</v>
      </c>
      <c r="U938" s="10" t="str">
        <f>IF(IF(ISERROR(VLOOKUP(J938,J$1:J937,1,FALSE)),0,1)+IF(ISERROR(VLOOKUP(J938,K$1:K937,1,FALSE)),0,1),"已有","没有")</f>
        <v>没有</v>
      </c>
      <c r="W938" s="9"/>
      <c r="X938" s="9"/>
      <c r="Y938" s="9"/>
    </row>
    <row r="939" spans="1:25" s="7" customFormat="1">
      <c r="A939" s="126">
        <v>936</v>
      </c>
      <c r="B939" s="16" t="s">
        <v>1324</v>
      </c>
      <c r="C939" s="65" t="s">
        <v>953</v>
      </c>
      <c r="D939" s="42" t="s">
        <v>356</v>
      </c>
      <c r="E939" s="126">
        <v>14</v>
      </c>
      <c r="F939" s="68">
        <v>42748</v>
      </c>
      <c r="G939" s="126" t="s">
        <v>966</v>
      </c>
      <c r="H939" s="68">
        <v>42720</v>
      </c>
      <c r="I939" s="30" t="s">
        <v>1704</v>
      </c>
      <c r="J939" s="137" t="str">
        <f t="shared" si="90"/>
        <v>天津呼和浩特-西安</v>
      </c>
      <c r="K939" s="124" t="str">
        <f t="shared" si="91"/>
        <v>天津西安-呼和浩特</v>
      </c>
      <c r="L939" s="167" t="str">
        <f t="shared" si="92"/>
        <v>呼和浩特</v>
      </c>
      <c r="M939" s="167" t="str">
        <f t="shared" si="93"/>
        <v>西安</v>
      </c>
      <c r="N939" s="167" t="str">
        <f t="shared" si="94"/>
        <v/>
      </c>
      <c r="O939" s="167" t="str">
        <f t="shared" si="95"/>
        <v/>
      </c>
      <c r="P939" s="167" t="str">
        <f>IF(ISERROR(OR(IFERROR(VLOOKUP(B939,受限情况!$G$3:$G$30,1,FALSE),0),IFERROR(VLOOKUP(L939,受限情况!$A$3:$A$28,1,FALSE),0),IFERROR(VLOOKUP(M939,受限情况!$A$3:$A$28,1,FALSE),0),IFERROR(VLOOKUP(N939,受限情况!$A$3:$A$28,1,FALSE),0),IFERROR(VLOOKUP(O939,受限情况!$A$3:$A$28,1,FALSE),0))),"受限","不限")</f>
        <v>不限</v>
      </c>
      <c r="Q939" s="122" t="str">
        <f>IFERROR(IF(AND(H939&gt;=VLOOKUP(B939,受限情况!$G$3:$I$28,2,FALSE),H939&lt;=VLOOKUP(B939,受限情况!$G$3:$I$28,3,FALSE))=TRUE,"错误","正确"),"正确")</f>
        <v>正确</v>
      </c>
      <c r="R939" s="124" t="str">
        <f>IF(OR(IFERROR(AND(H939&gt;=VLOOKUP(L939,受限情况!$A$3:$C$28,2,FALSE),H939&lt;=VLOOKUP(L939,受限情况!$A$3:$C$28,3,FALSE)),0),IFERROR(AND(H939&gt;=VLOOKUP(M939,受限情况!$A$3:$C$28,2,FALSE),H939&lt;=VLOOKUP(M939,受限情况!$A$3:$C$28,3,FALSE)),0),IFERROR(AND(H939&gt;=VLOOKUP(N939,受限情况!$A$3:$C$28,2,FALSE),H939&lt;=VLOOKUP(N939,受限情况!$A$3:$C$28,3,FALSE)),0),IFERROR(AND(H939&gt;=VLOOKUP(O939,受限情况!$A$3:$C$28,2,FALSE),H939&lt;=VLOOKUP(O939,受限情况!$A$3:$C$28,3,FALSE)),0))=TRUE,"错误","正确")</f>
        <v>正确</v>
      </c>
      <c r="S939" s="123" t="str">
        <f>IF((IF(ISERROR(VLOOKUP(J939,注销!I:I,1,FALSE)),0,1)+IF(ISERROR(VLOOKUP(J939,注销!J:J,1,FALSE)),0,1))&gt;0,"注销","没有")</f>
        <v>没有</v>
      </c>
      <c r="T939" s="123" t="str">
        <f>IF((IF(ISERROR(VLOOKUP(J939,注销!I:I,1,FALSE)),0,1)+IF(ISERROR(VLOOKUP(J939,注销!J:J,1,FALSE)),0,1))&gt;0,"注销","没有")</f>
        <v>没有</v>
      </c>
      <c r="U939" s="10" t="str">
        <f>IF(IF(ISERROR(VLOOKUP(J939,J$1:J938,1,FALSE)),0,1)+IF(ISERROR(VLOOKUP(J939,K$1:K938,1,FALSE)),0,1),"已有","没有")</f>
        <v>没有</v>
      </c>
      <c r="W939" s="9"/>
      <c r="X939" s="9"/>
      <c r="Y939" s="9"/>
    </row>
    <row r="940" spans="1:25" s="7" customFormat="1">
      <c r="A940" s="126">
        <v>937</v>
      </c>
      <c r="B940" s="41" t="s">
        <v>1324</v>
      </c>
      <c r="C940" s="65" t="s">
        <v>954</v>
      </c>
      <c r="D940" s="42" t="s">
        <v>952</v>
      </c>
      <c r="E940" s="126">
        <v>8</v>
      </c>
      <c r="F940" s="68">
        <v>42751</v>
      </c>
      <c r="G940" s="126" t="s">
        <v>1208</v>
      </c>
      <c r="H940" s="68">
        <v>42720</v>
      </c>
      <c r="I940" s="30" t="s">
        <v>1704</v>
      </c>
      <c r="J940" s="137" t="str">
        <f t="shared" si="90"/>
        <v>天津天津-牡丹江</v>
      </c>
      <c r="K940" s="124" t="str">
        <f t="shared" si="91"/>
        <v>天津牡丹江-天津</v>
      </c>
      <c r="L940" s="167" t="str">
        <f t="shared" si="92"/>
        <v>天津</v>
      </c>
      <c r="M940" s="167" t="str">
        <f t="shared" si="93"/>
        <v>牡丹江</v>
      </c>
      <c r="N940" s="167" t="str">
        <f t="shared" si="94"/>
        <v/>
      </c>
      <c r="O940" s="167" t="str">
        <f t="shared" si="95"/>
        <v/>
      </c>
      <c r="P940" s="167" t="str">
        <f>IF(ISERROR(OR(IFERROR(VLOOKUP(B940,受限情况!$G$3:$G$30,1,FALSE),0),IFERROR(VLOOKUP(L940,受限情况!$A$3:$A$28,1,FALSE),0),IFERROR(VLOOKUP(M940,受限情况!$A$3:$A$28,1,FALSE),0),IFERROR(VLOOKUP(N940,受限情况!$A$3:$A$28,1,FALSE),0),IFERROR(VLOOKUP(O940,受限情况!$A$3:$A$28,1,FALSE),0))),"受限","不限")</f>
        <v>不限</v>
      </c>
      <c r="Q940" s="122" t="str">
        <f>IFERROR(IF(AND(H940&gt;=VLOOKUP(B940,受限情况!$G$3:$I$28,2,FALSE),H940&lt;=VLOOKUP(B940,受限情况!$G$3:$I$28,3,FALSE))=TRUE,"错误","正确"),"正确")</f>
        <v>正确</v>
      </c>
      <c r="R940" s="124" t="str">
        <f>IF(OR(IFERROR(AND(H940&gt;=VLOOKUP(L940,受限情况!$A$3:$C$28,2,FALSE),H940&lt;=VLOOKUP(L940,受限情况!$A$3:$C$28,3,FALSE)),0),IFERROR(AND(H940&gt;=VLOOKUP(M940,受限情况!$A$3:$C$28,2,FALSE),H940&lt;=VLOOKUP(M940,受限情况!$A$3:$C$28,3,FALSE)),0),IFERROR(AND(H940&gt;=VLOOKUP(N940,受限情况!$A$3:$C$28,2,FALSE),H940&lt;=VLOOKUP(N940,受限情况!$A$3:$C$28,3,FALSE)),0),IFERROR(AND(H940&gt;=VLOOKUP(O940,受限情况!$A$3:$C$28,2,FALSE),H940&lt;=VLOOKUP(O940,受限情况!$A$3:$C$28,3,FALSE)),0))=TRUE,"错误","正确")</f>
        <v>正确</v>
      </c>
      <c r="S940" s="123" t="str">
        <f>IF((IF(ISERROR(VLOOKUP(J940,注销!I:I,1,FALSE)),0,1)+IF(ISERROR(VLOOKUP(J940,注销!J:J,1,FALSE)),0,1))&gt;0,"注销","没有")</f>
        <v>注销</v>
      </c>
      <c r="T940" s="123" t="str">
        <f>IF((IF(ISERROR(VLOOKUP(J940,注销!I:I,1,FALSE)),0,1)+IF(ISERROR(VLOOKUP(J940,注销!J:J,1,FALSE)),0,1))&gt;0,"注销","没有")</f>
        <v>注销</v>
      </c>
      <c r="U940" s="10" t="str">
        <f>IF(IF(ISERROR(VLOOKUP(J940,J$1:J939,1,FALSE)),0,1)+IF(ISERROR(VLOOKUP(J940,K$1:K939,1,FALSE)),0,1),"已有","没有")</f>
        <v>没有</v>
      </c>
      <c r="W940" s="9"/>
      <c r="X940" s="9"/>
      <c r="Y940" s="9"/>
    </row>
    <row r="941" spans="1:25" s="7" customFormat="1">
      <c r="A941" s="126">
        <v>938</v>
      </c>
      <c r="B941" s="41" t="s">
        <v>1324</v>
      </c>
      <c r="C941" s="65" t="s">
        <v>955</v>
      </c>
      <c r="D941" s="42" t="s">
        <v>356</v>
      </c>
      <c r="E941" s="126">
        <v>14</v>
      </c>
      <c r="F941" s="68">
        <v>42750</v>
      </c>
      <c r="G941" s="126" t="s">
        <v>1208</v>
      </c>
      <c r="H941" s="68">
        <v>42720</v>
      </c>
      <c r="I941" s="30" t="s">
        <v>1704</v>
      </c>
      <c r="J941" s="137" t="str">
        <f t="shared" si="90"/>
        <v>天津天津-长治-三亚</v>
      </c>
      <c r="K941" s="124" t="str">
        <f t="shared" si="91"/>
        <v>天津三亚-长治-天津</v>
      </c>
      <c r="L941" s="167" t="str">
        <f t="shared" si="92"/>
        <v>天津</v>
      </c>
      <c r="M941" s="167" t="str">
        <f t="shared" si="93"/>
        <v>长治</v>
      </c>
      <c r="N941" s="167" t="str">
        <f t="shared" si="94"/>
        <v>三亚</v>
      </c>
      <c r="O941" s="167" t="str">
        <f t="shared" si="95"/>
        <v/>
      </c>
      <c r="P941" s="167" t="str">
        <f>IF(ISERROR(OR(IFERROR(VLOOKUP(B941,受限情况!$G$3:$G$30,1,FALSE),0),IFERROR(VLOOKUP(L941,受限情况!$A$3:$A$28,1,FALSE),0),IFERROR(VLOOKUP(M941,受限情况!$A$3:$A$28,1,FALSE),0),IFERROR(VLOOKUP(N941,受限情况!$A$3:$A$28,1,FALSE),0),IFERROR(VLOOKUP(O941,受限情况!$A$3:$A$28,1,FALSE),0))),"受限","不限")</f>
        <v>不限</v>
      </c>
      <c r="Q941" s="122" t="str">
        <f>IFERROR(IF(AND(H941&gt;=VLOOKUP(B941,受限情况!$G$3:$I$28,2,FALSE),H941&lt;=VLOOKUP(B941,受限情况!$G$3:$I$28,3,FALSE))=TRUE,"错误","正确"),"正确")</f>
        <v>正确</v>
      </c>
      <c r="R941" s="124" t="str">
        <f>IF(OR(IFERROR(AND(H941&gt;=VLOOKUP(L941,受限情况!$A$3:$C$28,2,FALSE),H941&lt;=VLOOKUP(L941,受限情况!$A$3:$C$28,3,FALSE)),0),IFERROR(AND(H941&gt;=VLOOKUP(M941,受限情况!$A$3:$C$28,2,FALSE),H941&lt;=VLOOKUP(M941,受限情况!$A$3:$C$28,3,FALSE)),0),IFERROR(AND(H941&gt;=VLOOKUP(N941,受限情况!$A$3:$C$28,2,FALSE),H941&lt;=VLOOKUP(N941,受限情况!$A$3:$C$28,3,FALSE)),0),IFERROR(AND(H941&gt;=VLOOKUP(O941,受限情况!$A$3:$C$28,2,FALSE),H941&lt;=VLOOKUP(O941,受限情况!$A$3:$C$28,3,FALSE)),0))=TRUE,"错误","正确")</f>
        <v>正确</v>
      </c>
      <c r="S941" s="123" t="str">
        <f>IF((IF(ISERROR(VLOOKUP(J941,注销!I:I,1,FALSE)),0,1)+IF(ISERROR(VLOOKUP(J941,注销!J:J,1,FALSE)),0,1))&gt;0,"注销","没有")</f>
        <v>注销</v>
      </c>
      <c r="T941" s="123" t="str">
        <f>IF((IF(ISERROR(VLOOKUP(J941,注销!I:I,1,FALSE)),0,1)+IF(ISERROR(VLOOKUP(J941,注销!J:J,1,FALSE)),0,1))&gt;0,"注销","没有")</f>
        <v>注销</v>
      </c>
      <c r="U941" s="10" t="str">
        <f>IF(IF(ISERROR(VLOOKUP(J941,J$1:J940,1,FALSE)),0,1)+IF(ISERROR(VLOOKUP(J941,K$1:K940,1,FALSE)),0,1),"已有","没有")</f>
        <v>没有</v>
      </c>
      <c r="W941" s="9"/>
      <c r="X941" s="9"/>
      <c r="Y941" s="9"/>
    </row>
    <row r="942" spans="1:25" s="7" customFormat="1">
      <c r="A942" s="126">
        <v>939</v>
      </c>
      <c r="B942" s="41" t="s">
        <v>1324</v>
      </c>
      <c r="C942" s="65" t="s">
        <v>956</v>
      </c>
      <c r="D942" s="42" t="s">
        <v>356</v>
      </c>
      <c r="E942" s="126">
        <v>6</v>
      </c>
      <c r="F942" s="68">
        <v>42756</v>
      </c>
      <c r="G942" s="126" t="s">
        <v>1208</v>
      </c>
      <c r="H942" s="68">
        <v>42720</v>
      </c>
      <c r="I942" s="30" t="s">
        <v>1704</v>
      </c>
      <c r="J942" s="137" t="str">
        <f t="shared" si="90"/>
        <v>天津天津-宜宾</v>
      </c>
      <c r="K942" s="124" t="str">
        <f t="shared" si="91"/>
        <v>天津宜宾-天津</v>
      </c>
      <c r="L942" s="167" t="str">
        <f t="shared" si="92"/>
        <v>天津</v>
      </c>
      <c r="M942" s="167" t="str">
        <f t="shared" si="93"/>
        <v>宜宾</v>
      </c>
      <c r="N942" s="167" t="str">
        <f t="shared" si="94"/>
        <v/>
      </c>
      <c r="O942" s="167" t="str">
        <f t="shared" si="95"/>
        <v/>
      </c>
      <c r="P942" s="167" t="str">
        <f>IF(ISERROR(OR(IFERROR(VLOOKUP(B942,受限情况!$G$3:$G$30,1,FALSE),0),IFERROR(VLOOKUP(L942,受限情况!$A$3:$A$28,1,FALSE),0),IFERROR(VLOOKUP(M942,受限情况!$A$3:$A$28,1,FALSE),0),IFERROR(VLOOKUP(N942,受限情况!$A$3:$A$28,1,FALSE),0),IFERROR(VLOOKUP(O942,受限情况!$A$3:$A$28,1,FALSE),0))),"受限","不限")</f>
        <v>不限</v>
      </c>
      <c r="Q942" s="122" t="str">
        <f>IFERROR(IF(AND(H942&gt;=VLOOKUP(B942,受限情况!$G$3:$I$28,2,FALSE),H942&lt;=VLOOKUP(B942,受限情况!$G$3:$I$28,3,FALSE))=TRUE,"错误","正确"),"正确")</f>
        <v>正确</v>
      </c>
      <c r="R942" s="124" t="str">
        <f>IF(OR(IFERROR(AND(H942&gt;=VLOOKUP(L942,受限情况!$A$3:$C$28,2,FALSE),H942&lt;=VLOOKUP(L942,受限情况!$A$3:$C$28,3,FALSE)),0),IFERROR(AND(H942&gt;=VLOOKUP(M942,受限情况!$A$3:$C$28,2,FALSE),H942&lt;=VLOOKUP(M942,受限情况!$A$3:$C$28,3,FALSE)),0),IFERROR(AND(H942&gt;=VLOOKUP(N942,受限情况!$A$3:$C$28,2,FALSE),H942&lt;=VLOOKUP(N942,受限情况!$A$3:$C$28,3,FALSE)),0),IFERROR(AND(H942&gt;=VLOOKUP(O942,受限情况!$A$3:$C$28,2,FALSE),H942&lt;=VLOOKUP(O942,受限情况!$A$3:$C$28,3,FALSE)),0))=TRUE,"错误","正确")</f>
        <v>正确</v>
      </c>
      <c r="S942" s="123" t="str">
        <f>IF((IF(ISERROR(VLOOKUP(J942,注销!I:I,1,FALSE)),0,1)+IF(ISERROR(VLOOKUP(J942,注销!J:J,1,FALSE)),0,1))&gt;0,"注销","没有")</f>
        <v>注销</v>
      </c>
      <c r="T942" s="123" t="str">
        <f>IF((IF(ISERROR(VLOOKUP(J942,注销!I:I,1,FALSE)),0,1)+IF(ISERROR(VLOOKUP(J942,注销!J:J,1,FALSE)),0,1))&gt;0,"注销","没有")</f>
        <v>注销</v>
      </c>
      <c r="U942" s="10" t="str">
        <f>IF(IF(ISERROR(VLOOKUP(J942,J$1:J941,1,FALSE)),0,1)+IF(ISERROR(VLOOKUP(J942,K$1:K941,1,FALSE)),0,1),"已有","没有")</f>
        <v>没有</v>
      </c>
      <c r="W942" s="9"/>
      <c r="X942" s="9"/>
      <c r="Y942" s="9"/>
    </row>
    <row r="943" spans="1:25" s="7" customFormat="1">
      <c r="A943" s="126">
        <v>940</v>
      </c>
      <c r="B943" s="126" t="s">
        <v>91</v>
      </c>
      <c r="C943" s="65" t="s">
        <v>1323</v>
      </c>
      <c r="D943" s="42" t="s">
        <v>963</v>
      </c>
      <c r="E943" s="126">
        <v>14</v>
      </c>
      <c r="F943" s="78">
        <v>42750</v>
      </c>
      <c r="G943" s="126" t="s">
        <v>968</v>
      </c>
      <c r="H943" s="68">
        <v>42734</v>
      </c>
      <c r="I943" s="30" t="s">
        <v>1704</v>
      </c>
      <c r="J943" s="137" t="str">
        <f t="shared" si="90"/>
        <v>东航太原-琼海</v>
      </c>
      <c r="K943" s="124" t="str">
        <f t="shared" si="91"/>
        <v>东航琼海-太原</v>
      </c>
      <c r="L943" s="167" t="str">
        <f t="shared" si="92"/>
        <v>太原</v>
      </c>
      <c r="M943" s="167" t="str">
        <f t="shared" si="93"/>
        <v>琼海</v>
      </c>
      <c r="N943" s="167" t="str">
        <f t="shared" si="94"/>
        <v/>
      </c>
      <c r="O943" s="167" t="str">
        <f t="shared" si="95"/>
        <v/>
      </c>
      <c r="P943" s="167" t="str">
        <f>IF(ISERROR(OR(IFERROR(VLOOKUP(B943,受限情况!$G$3:$G$30,1,FALSE),0),IFERROR(VLOOKUP(L943,受限情况!$A$3:$A$28,1,FALSE),0),IFERROR(VLOOKUP(M943,受限情况!$A$3:$A$28,1,FALSE),0),IFERROR(VLOOKUP(N943,受限情况!$A$3:$A$28,1,FALSE),0),IFERROR(VLOOKUP(O943,受限情况!$A$3:$A$28,1,FALSE),0))),"受限","不限")</f>
        <v>不限</v>
      </c>
      <c r="Q943" s="122" t="str">
        <f>IFERROR(IF(AND(H943&gt;=VLOOKUP(B943,受限情况!$G$3:$I$28,2,FALSE),H943&lt;=VLOOKUP(B943,受限情况!$G$3:$I$28,3,FALSE))=TRUE,"错误","正确"),"正确")</f>
        <v>正确</v>
      </c>
      <c r="R943" s="124" t="str">
        <f>IF(OR(IFERROR(AND(H943&gt;=VLOOKUP(L943,受限情况!$A$3:$C$28,2,FALSE),H943&lt;=VLOOKUP(L943,受限情况!$A$3:$C$28,3,FALSE)),0),IFERROR(AND(H943&gt;=VLOOKUP(M943,受限情况!$A$3:$C$28,2,FALSE),H943&lt;=VLOOKUP(M943,受限情况!$A$3:$C$28,3,FALSE)),0),IFERROR(AND(H943&gt;=VLOOKUP(N943,受限情况!$A$3:$C$28,2,FALSE),H943&lt;=VLOOKUP(N943,受限情况!$A$3:$C$28,3,FALSE)),0),IFERROR(AND(H943&gt;=VLOOKUP(O943,受限情况!$A$3:$C$28,2,FALSE),H943&lt;=VLOOKUP(O943,受限情况!$A$3:$C$28,3,FALSE)),0))=TRUE,"错误","正确")</f>
        <v>正确</v>
      </c>
      <c r="S943" s="123" t="str">
        <f>IF((IF(ISERROR(VLOOKUP(J943,注销!I:I,1,FALSE)),0,1)+IF(ISERROR(VLOOKUP(J943,注销!J:J,1,FALSE)),0,1))&gt;0,"注销","没有")</f>
        <v>没有</v>
      </c>
      <c r="T943" s="123" t="str">
        <f>IF((IF(ISERROR(VLOOKUP(J943,注销!I:I,1,FALSE)),0,1)+IF(ISERROR(VLOOKUP(J943,注销!J:J,1,FALSE)),0,1))&gt;0,"注销","没有")</f>
        <v>没有</v>
      </c>
      <c r="U943" s="10" t="str">
        <f>IF(IF(ISERROR(VLOOKUP(J943,J$1:J942,1,FALSE)),0,1)+IF(ISERROR(VLOOKUP(J943,K$1:K942,1,FALSE)),0,1),"已有","没有")</f>
        <v>没有</v>
      </c>
      <c r="W943" s="9"/>
      <c r="X943" s="9"/>
      <c r="Y943" s="9"/>
    </row>
    <row r="944" spans="1:25" s="7" customFormat="1">
      <c r="A944" s="126">
        <v>941</v>
      </c>
      <c r="B944" s="34" t="s">
        <v>1322</v>
      </c>
      <c r="C944" s="65" t="s">
        <v>1321</v>
      </c>
      <c r="D944" s="52">
        <v>738</v>
      </c>
      <c r="E944" s="126">
        <v>14</v>
      </c>
      <c r="F944" s="68">
        <v>42745</v>
      </c>
      <c r="G944" s="126" t="s">
        <v>967</v>
      </c>
      <c r="H944" s="68">
        <v>42734</v>
      </c>
      <c r="I944" s="30" t="s">
        <v>1704</v>
      </c>
      <c r="J944" s="137" t="str">
        <f t="shared" si="90"/>
        <v>山航呼和浩特-郑州-琼海</v>
      </c>
      <c r="K944" s="124" t="str">
        <f t="shared" si="91"/>
        <v>山航琼海-郑州-呼和浩特</v>
      </c>
      <c r="L944" s="167" t="str">
        <f t="shared" si="92"/>
        <v>呼和浩特</v>
      </c>
      <c r="M944" s="167" t="str">
        <f t="shared" si="93"/>
        <v>郑州</v>
      </c>
      <c r="N944" s="167" t="str">
        <f t="shared" si="94"/>
        <v>琼海</v>
      </c>
      <c r="O944" s="167" t="str">
        <f t="shared" si="95"/>
        <v/>
      </c>
      <c r="P944" s="167" t="str">
        <f>IF(ISERROR(OR(IFERROR(VLOOKUP(B944,受限情况!$G$3:$G$30,1,FALSE),0),IFERROR(VLOOKUP(L944,受限情况!$A$3:$A$28,1,FALSE),0),IFERROR(VLOOKUP(M944,受限情况!$A$3:$A$28,1,FALSE),0),IFERROR(VLOOKUP(N944,受限情况!$A$3:$A$28,1,FALSE),0),IFERROR(VLOOKUP(O944,受限情况!$A$3:$A$28,1,FALSE),0))),"受限","不限")</f>
        <v>不限</v>
      </c>
      <c r="Q944" s="122" t="str">
        <f>IFERROR(IF(AND(H944&gt;=VLOOKUP(B944,受限情况!$G$3:$I$28,2,FALSE),H944&lt;=VLOOKUP(B944,受限情况!$G$3:$I$28,3,FALSE))=TRUE,"错误","正确"),"正确")</f>
        <v>正确</v>
      </c>
      <c r="R944" s="124" t="str">
        <f>IF(OR(IFERROR(AND(H944&gt;=VLOOKUP(L944,受限情况!$A$3:$C$28,2,FALSE),H944&lt;=VLOOKUP(L944,受限情况!$A$3:$C$28,3,FALSE)),0),IFERROR(AND(H944&gt;=VLOOKUP(M944,受限情况!$A$3:$C$28,2,FALSE),H944&lt;=VLOOKUP(M944,受限情况!$A$3:$C$28,3,FALSE)),0),IFERROR(AND(H944&gt;=VLOOKUP(N944,受限情况!$A$3:$C$28,2,FALSE),H944&lt;=VLOOKUP(N944,受限情况!$A$3:$C$28,3,FALSE)),0),IFERROR(AND(H944&gt;=VLOOKUP(O944,受限情况!$A$3:$C$28,2,FALSE),H944&lt;=VLOOKUP(O944,受限情况!$A$3:$C$28,3,FALSE)),0))=TRUE,"错误","正确")</f>
        <v>正确</v>
      </c>
      <c r="S944" s="123" t="str">
        <f>IF((IF(ISERROR(VLOOKUP(J944,注销!I:I,1,FALSE)),0,1)+IF(ISERROR(VLOOKUP(J944,注销!J:J,1,FALSE)),0,1))&gt;0,"注销","没有")</f>
        <v>注销</v>
      </c>
      <c r="T944" s="123" t="str">
        <f>IF((IF(ISERROR(VLOOKUP(J944,注销!I:I,1,FALSE)),0,1)+IF(ISERROR(VLOOKUP(J944,注销!J:J,1,FALSE)),0,1))&gt;0,"注销","没有")</f>
        <v>注销</v>
      </c>
      <c r="U944" s="10" t="str">
        <f>IF(IF(ISERROR(VLOOKUP(J944,J$1:J943,1,FALSE)),0,1)+IF(ISERROR(VLOOKUP(J944,K$1:K943,1,FALSE)),0,1),"已有","没有")</f>
        <v>没有</v>
      </c>
      <c r="W944" s="9"/>
      <c r="X944" s="9"/>
      <c r="Y944" s="9"/>
    </row>
    <row r="945" spans="1:25" s="7" customFormat="1">
      <c r="A945" s="126">
        <v>942</v>
      </c>
      <c r="B945" s="34" t="s">
        <v>161</v>
      </c>
      <c r="C945" s="65" t="s">
        <v>969</v>
      </c>
      <c r="D945" s="53" t="s">
        <v>970</v>
      </c>
      <c r="E945" s="34">
        <v>14</v>
      </c>
      <c r="F945" s="78">
        <v>42767</v>
      </c>
      <c r="G945" s="30" t="s">
        <v>5358</v>
      </c>
      <c r="H945" s="78">
        <v>42740</v>
      </c>
      <c r="I945" s="30" t="s">
        <v>1704</v>
      </c>
      <c r="J945" s="137" t="str">
        <f t="shared" si="90"/>
        <v>海航太原-长沙</v>
      </c>
      <c r="K945" s="124" t="str">
        <f t="shared" si="91"/>
        <v>海航长沙-太原</v>
      </c>
      <c r="L945" s="167" t="str">
        <f t="shared" si="92"/>
        <v>太原</v>
      </c>
      <c r="M945" s="167" t="str">
        <f t="shared" si="93"/>
        <v>长沙</v>
      </c>
      <c r="N945" s="167" t="str">
        <f t="shared" si="94"/>
        <v/>
      </c>
      <c r="O945" s="167" t="str">
        <f t="shared" si="95"/>
        <v/>
      </c>
      <c r="P945" s="167" t="str">
        <f>IF(ISERROR(OR(IFERROR(VLOOKUP(B945,受限情况!$G$3:$G$30,1,FALSE),0),IFERROR(VLOOKUP(L945,受限情况!$A$3:$A$28,1,FALSE),0),IFERROR(VLOOKUP(M945,受限情况!$A$3:$A$28,1,FALSE),0),IFERROR(VLOOKUP(N945,受限情况!$A$3:$A$28,1,FALSE),0),IFERROR(VLOOKUP(O945,受限情况!$A$3:$A$28,1,FALSE),0))),"受限","不限")</f>
        <v>不限</v>
      </c>
      <c r="Q945" s="122" t="str">
        <f>IFERROR(IF(AND(H945&gt;=VLOOKUP(B945,受限情况!$G$3:$I$28,2,FALSE),H945&lt;=VLOOKUP(B945,受限情况!$G$3:$I$28,3,FALSE))=TRUE,"错误","正确"),"正确")</f>
        <v>正确</v>
      </c>
      <c r="R945" s="124" t="str">
        <f>IF(OR(IFERROR(AND(H945&gt;=VLOOKUP(L945,受限情况!$A$3:$C$28,2,FALSE),H945&lt;=VLOOKUP(L945,受限情况!$A$3:$C$28,3,FALSE)),0),IFERROR(AND(H945&gt;=VLOOKUP(M945,受限情况!$A$3:$C$28,2,FALSE),H945&lt;=VLOOKUP(M945,受限情况!$A$3:$C$28,3,FALSE)),0),IFERROR(AND(H945&gt;=VLOOKUP(N945,受限情况!$A$3:$C$28,2,FALSE),H945&lt;=VLOOKUP(N945,受限情况!$A$3:$C$28,3,FALSE)),0),IFERROR(AND(H945&gt;=VLOOKUP(O945,受限情况!$A$3:$C$28,2,FALSE),H945&lt;=VLOOKUP(O945,受限情况!$A$3:$C$28,3,FALSE)),0))=TRUE,"错误","正确")</f>
        <v>正确</v>
      </c>
      <c r="S945" s="123" t="str">
        <f>IF((IF(ISERROR(VLOOKUP(J945,注销!I:I,1,FALSE)),0,1)+IF(ISERROR(VLOOKUP(J945,注销!J:J,1,FALSE)),0,1))&gt;0,"注销","没有")</f>
        <v>注销</v>
      </c>
      <c r="T945" s="123" t="str">
        <f>IF((IF(ISERROR(VLOOKUP(J945,注销!I:I,1,FALSE)),0,1)+IF(ISERROR(VLOOKUP(J945,注销!J:J,1,FALSE)),0,1))&gt;0,"注销","没有")</f>
        <v>注销</v>
      </c>
      <c r="U945" s="10" t="str">
        <f>IF(IF(ISERROR(VLOOKUP(J945,J$1:J944,1,FALSE)),0,1)+IF(ISERROR(VLOOKUP(J945,K$1:K944,1,FALSE)),0,1),"已有","没有")</f>
        <v>已有</v>
      </c>
      <c r="W945" s="9"/>
      <c r="X945" s="9"/>
      <c r="Y945" s="9"/>
    </row>
    <row r="946" spans="1:25" s="7" customFormat="1">
      <c r="A946" s="126">
        <v>943</v>
      </c>
      <c r="B946" s="34" t="s">
        <v>161</v>
      </c>
      <c r="C946" s="56" t="s">
        <v>1323</v>
      </c>
      <c r="D946" s="42" t="s">
        <v>964</v>
      </c>
      <c r="E946" s="126">
        <v>14</v>
      </c>
      <c r="F946" s="78">
        <v>42767</v>
      </c>
      <c r="G946" s="126" t="s">
        <v>5361</v>
      </c>
      <c r="H946" s="78">
        <v>42746</v>
      </c>
      <c r="I946" s="30" t="s">
        <v>1704</v>
      </c>
      <c r="J946" s="137" t="str">
        <f t="shared" si="90"/>
        <v>海航太原-琼海</v>
      </c>
      <c r="K946" s="124" t="str">
        <f t="shared" si="91"/>
        <v>海航琼海-太原</v>
      </c>
      <c r="L946" s="167" t="str">
        <f t="shared" si="92"/>
        <v>太原</v>
      </c>
      <c r="M946" s="167" t="str">
        <f t="shared" si="93"/>
        <v>琼海</v>
      </c>
      <c r="N946" s="167" t="str">
        <f t="shared" si="94"/>
        <v/>
      </c>
      <c r="O946" s="167" t="str">
        <f t="shared" si="95"/>
        <v/>
      </c>
      <c r="P946" s="167" t="str">
        <f>IF(ISERROR(OR(IFERROR(VLOOKUP(B946,受限情况!$G$3:$G$30,1,FALSE),0),IFERROR(VLOOKUP(L946,受限情况!$A$3:$A$28,1,FALSE),0),IFERROR(VLOOKUP(M946,受限情况!$A$3:$A$28,1,FALSE),0),IFERROR(VLOOKUP(N946,受限情况!$A$3:$A$28,1,FALSE),0),IFERROR(VLOOKUP(O946,受限情况!$A$3:$A$28,1,FALSE),0))),"受限","不限")</f>
        <v>不限</v>
      </c>
      <c r="Q946" s="122" t="str">
        <f>IFERROR(IF(AND(H946&gt;=VLOOKUP(B946,受限情况!$G$3:$I$28,2,FALSE),H946&lt;=VLOOKUP(B946,受限情况!$G$3:$I$28,3,FALSE))=TRUE,"错误","正确"),"正确")</f>
        <v>正确</v>
      </c>
      <c r="R946" s="124" t="str">
        <f>IF(OR(IFERROR(AND(H946&gt;=VLOOKUP(L946,受限情况!$A$3:$C$28,2,FALSE),H946&lt;=VLOOKUP(L946,受限情况!$A$3:$C$28,3,FALSE)),0),IFERROR(AND(H946&gt;=VLOOKUP(M946,受限情况!$A$3:$C$28,2,FALSE),H946&lt;=VLOOKUP(M946,受限情况!$A$3:$C$28,3,FALSE)),0),IFERROR(AND(H946&gt;=VLOOKUP(N946,受限情况!$A$3:$C$28,2,FALSE),H946&lt;=VLOOKUP(N946,受限情况!$A$3:$C$28,3,FALSE)),0),IFERROR(AND(H946&gt;=VLOOKUP(O946,受限情况!$A$3:$C$28,2,FALSE),H946&lt;=VLOOKUP(O946,受限情况!$A$3:$C$28,3,FALSE)),0))=TRUE,"错误","正确")</f>
        <v>正确</v>
      </c>
      <c r="S946" s="123" t="str">
        <f>IF((IF(ISERROR(VLOOKUP(J946,注销!I:I,1,FALSE)),0,1)+IF(ISERROR(VLOOKUP(J946,注销!J:J,1,FALSE)),0,1))&gt;0,"注销","没有")</f>
        <v>注销</v>
      </c>
      <c r="T946" s="123" t="str">
        <f>IF((IF(ISERROR(VLOOKUP(J946,注销!I:I,1,FALSE)),0,1)+IF(ISERROR(VLOOKUP(J946,注销!J:J,1,FALSE)),0,1))&gt;0,"注销","没有")</f>
        <v>注销</v>
      </c>
      <c r="U946" s="10" t="str">
        <f>IF(IF(ISERROR(VLOOKUP(J946,J$1:J945,1,FALSE)),0,1)+IF(ISERROR(VLOOKUP(J946,K$1:K945,1,FALSE)),0,1),"已有","没有")</f>
        <v>没有</v>
      </c>
      <c r="W946" s="9"/>
      <c r="X946" s="9"/>
      <c r="Y946" s="9"/>
    </row>
    <row r="947" spans="1:25" s="7" customFormat="1">
      <c r="A947" s="126">
        <v>944</v>
      </c>
      <c r="B947" s="34" t="s">
        <v>1329</v>
      </c>
      <c r="C947" s="56" t="s">
        <v>1384</v>
      </c>
      <c r="D947" s="54" t="s">
        <v>971</v>
      </c>
      <c r="E947" s="34">
        <v>14</v>
      </c>
      <c r="F947" s="79">
        <v>42748</v>
      </c>
      <c r="G947" s="126" t="s">
        <v>5364</v>
      </c>
      <c r="H947" s="78">
        <v>42746</v>
      </c>
      <c r="I947" s="30" t="s">
        <v>1704</v>
      </c>
      <c r="J947" s="137" t="str">
        <f t="shared" si="90"/>
        <v>河北石家庄-琼海</v>
      </c>
      <c r="K947" s="124" t="str">
        <f t="shared" si="91"/>
        <v>河北琼海-石家庄</v>
      </c>
      <c r="L947" s="167" t="str">
        <f t="shared" si="92"/>
        <v>石家庄</v>
      </c>
      <c r="M947" s="167" t="str">
        <f t="shared" si="93"/>
        <v>琼海</v>
      </c>
      <c r="N947" s="167" t="str">
        <f t="shared" si="94"/>
        <v/>
      </c>
      <c r="O947" s="167" t="str">
        <f t="shared" si="95"/>
        <v/>
      </c>
      <c r="P947" s="167" t="str">
        <f>IF(ISERROR(OR(IFERROR(VLOOKUP(B947,受限情况!$G$3:$G$30,1,FALSE),0),IFERROR(VLOOKUP(L947,受限情况!$A$3:$A$28,1,FALSE),0),IFERROR(VLOOKUP(M947,受限情况!$A$3:$A$28,1,FALSE),0),IFERROR(VLOOKUP(N947,受限情况!$A$3:$A$28,1,FALSE),0),IFERROR(VLOOKUP(O947,受限情况!$A$3:$A$28,1,FALSE),0))),"受限","不限")</f>
        <v>不限</v>
      </c>
      <c r="Q947" s="122" t="str">
        <f>IFERROR(IF(AND(H947&gt;=VLOOKUP(B947,受限情况!$G$3:$I$28,2,FALSE),H947&lt;=VLOOKUP(B947,受限情况!$G$3:$I$28,3,FALSE))=TRUE,"错误","正确"),"正确")</f>
        <v>正确</v>
      </c>
      <c r="R947" s="124" t="str">
        <f>IF(OR(IFERROR(AND(H947&gt;=VLOOKUP(L947,受限情况!$A$3:$C$28,2,FALSE),H947&lt;=VLOOKUP(L947,受限情况!$A$3:$C$28,3,FALSE)),0),IFERROR(AND(H947&gt;=VLOOKUP(M947,受限情况!$A$3:$C$28,2,FALSE),H947&lt;=VLOOKUP(M947,受限情况!$A$3:$C$28,3,FALSE)),0),IFERROR(AND(H947&gt;=VLOOKUP(N947,受限情况!$A$3:$C$28,2,FALSE),H947&lt;=VLOOKUP(N947,受限情况!$A$3:$C$28,3,FALSE)),0),IFERROR(AND(H947&gt;=VLOOKUP(O947,受限情况!$A$3:$C$28,2,FALSE),H947&lt;=VLOOKUP(O947,受限情况!$A$3:$C$28,3,FALSE)),0))=TRUE,"错误","正确")</f>
        <v>正确</v>
      </c>
      <c r="S947" s="123" t="str">
        <f>IF((IF(ISERROR(VLOOKUP(J947,注销!I:I,1,FALSE)),0,1)+IF(ISERROR(VLOOKUP(J947,注销!J:J,1,FALSE)),0,1))&gt;0,"注销","没有")</f>
        <v>注销</v>
      </c>
      <c r="T947" s="123" t="str">
        <f>IF((IF(ISERROR(VLOOKUP(J947,注销!I:I,1,FALSE)),0,1)+IF(ISERROR(VLOOKUP(J947,注销!J:J,1,FALSE)),0,1))&gt;0,"注销","没有")</f>
        <v>注销</v>
      </c>
      <c r="U947" s="10" t="str">
        <f>IF(IF(ISERROR(VLOOKUP(J947,J$1:J946,1,FALSE)),0,1)+IF(ISERROR(VLOOKUP(J947,K$1:K946,1,FALSE)),0,1),"已有","没有")</f>
        <v>没有</v>
      </c>
      <c r="W947" s="9"/>
      <c r="X947" s="9"/>
      <c r="Y947" s="9"/>
    </row>
    <row r="948" spans="1:25">
      <c r="A948" s="126">
        <v>945</v>
      </c>
      <c r="B948" s="80" t="s">
        <v>1327</v>
      </c>
      <c r="C948" s="110" t="s">
        <v>433</v>
      </c>
      <c r="D948" s="55">
        <v>737</v>
      </c>
      <c r="E948" s="6">
        <v>8</v>
      </c>
      <c r="F948" s="80">
        <v>42820</v>
      </c>
      <c r="G948" s="126" t="s">
        <v>5366</v>
      </c>
      <c r="H948" s="80">
        <v>42809</v>
      </c>
      <c r="I948" s="30" t="s">
        <v>1420</v>
      </c>
      <c r="J948" s="137" t="str">
        <f t="shared" si="90"/>
        <v>奥凯天津-杭州-揭阳潮汕</v>
      </c>
      <c r="K948" s="124" t="str">
        <f t="shared" si="91"/>
        <v>奥凯揭阳潮汕-杭州-天津</v>
      </c>
      <c r="L948" s="167" t="str">
        <f t="shared" si="92"/>
        <v>天津</v>
      </c>
      <c r="M948" s="167" t="str">
        <f t="shared" si="93"/>
        <v>杭州</v>
      </c>
      <c r="N948" s="167" t="str">
        <f t="shared" si="94"/>
        <v>揭阳潮汕</v>
      </c>
      <c r="O948" s="167" t="str">
        <f t="shared" si="95"/>
        <v/>
      </c>
      <c r="P948" s="167" t="str">
        <f>IF(ISERROR(OR(IFERROR(VLOOKUP(B948,受限情况!$G$3:$G$30,1,FALSE),0),IFERROR(VLOOKUP(L948,受限情况!$A$3:$A$28,1,FALSE),0),IFERROR(VLOOKUP(M948,受限情况!$A$3:$A$28,1,FALSE),0),IFERROR(VLOOKUP(N948,受限情况!$A$3:$A$28,1,FALSE),0),IFERROR(VLOOKUP(O948,受限情况!$A$3:$A$28,1,FALSE),0))),"受限","不限")</f>
        <v>不限</v>
      </c>
      <c r="Q948" s="122" t="str">
        <f>IFERROR(IF(AND(H948&gt;=VLOOKUP(B948,受限情况!$G$3:$I$28,2,FALSE),H948&lt;=VLOOKUP(B948,受限情况!$G$3:$I$28,3,FALSE))=TRUE,"错误","正确"),"正确")</f>
        <v>正确</v>
      </c>
      <c r="R948" s="124" t="str">
        <f>IF(OR(IFERROR(AND(H948&gt;=VLOOKUP(L948,受限情况!$A$3:$C$28,2,FALSE),H948&lt;=VLOOKUP(L948,受限情况!$A$3:$C$28,3,FALSE)),0),IFERROR(AND(H948&gt;=VLOOKUP(M948,受限情况!$A$3:$C$28,2,FALSE),H948&lt;=VLOOKUP(M948,受限情况!$A$3:$C$28,3,FALSE)),0),IFERROR(AND(H948&gt;=VLOOKUP(N948,受限情况!$A$3:$C$28,2,FALSE),H948&lt;=VLOOKUP(N948,受限情况!$A$3:$C$28,3,FALSE)),0),IFERROR(AND(H948&gt;=VLOOKUP(O948,受限情况!$A$3:$C$28,2,FALSE),H948&lt;=VLOOKUP(O948,受限情况!$A$3:$C$28,3,FALSE)),0))=TRUE,"错误","正确")</f>
        <v>正确</v>
      </c>
      <c r="S948" s="123" t="str">
        <f>IF((IF(ISERROR(VLOOKUP(J948,注销!I:I,1,FALSE)),0,1)+IF(ISERROR(VLOOKUP(J948,注销!J:J,1,FALSE)),0,1))&gt;0,"注销","没有")</f>
        <v>没有</v>
      </c>
      <c r="T948" s="123" t="str">
        <f>IF((IF(ISERROR(VLOOKUP(J948,注销!I:I,1,FALSE)),0,1)+IF(ISERROR(VLOOKUP(J948,注销!J:J,1,FALSE)),0,1))&gt;0,"注销","没有")</f>
        <v>没有</v>
      </c>
      <c r="U948" s="10" t="str">
        <f>IF(IF(ISERROR(VLOOKUP(J948,J$1:J947,1,FALSE)),0,1)+IF(ISERROR(VLOOKUP(J948,K$1:K947,1,FALSE)),0,1),"已有","没有")</f>
        <v>没有</v>
      </c>
      <c r="W948" s="9"/>
      <c r="X948" s="9"/>
      <c r="Y948" s="9"/>
    </row>
    <row r="949" spans="1:25" s="123" customFormat="1">
      <c r="A949" s="126">
        <v>946</v>
      </c>
      <c r="B949" s="119" t="s">
        <v>1327</v>
      </c>
      <c r="C949" s="121" t="s">
        <v>1398</v>
      </c>
      <c r="D949" s="122">
        <v>737</v>
      </c>
      <c r="E949" s="120">
        <v>6</v>
      </c>
      <c r="F949" s="119">
        <v>42820</v>
      </c>
      <c r="G949" s="18" t="s">
        <v>5366</v>
      </c>
      <c r="H949" s="119">
        <v>42809</v>
      </c>
      <c r="I949" s="40" t="s">
        <v>1420</v>
      </c>
      <c r="J949" s="137" t="str">
        <f t="shared" si="90"/>
        <v>奥凯天津-杭州-珠海</v>
      </c>
      <c r="K949" s="124" t="str">
        <f t="shared" si="91"/>
        <v>奥凯珠海-杭州-天津</v>
      </c>
      <c r="L949" s="167" t="str">
        <f t="shared" si="92"/>
        <v>天津</v>
      </c>
      <c r="M949" s="167" t="str">
        <f t="shared" si="93"/>
        <v>杭州</v>
      </c>
      <c r="N949" s="167" t="str">
        <f t="shared" si="94"/>
        <v>珠海</v>
      </c>
      <c r="O949" s="167" t="str">
        <f t="shared" si="95"/>
        <v/>
      </c>
      <c r="P949" s="167" t="str">
        <f>IF(ISERROR(OR(IFERROR(VLOOKUP(B949,受限情况!$G$3:$G$30,1,FALSE),0),IFERROR(VLOOKUP(L949,受限情况!$A$3:$A$28,1,FALSE),0),IFERROR(VLOOKUP(M949,受限情况!$A$3:$A$28,1,FALSE),0),IFERROR(VLOOKUP(N949,受限情况!$A$3:$A$28,1,FALSE),0),IFERROR(VLOOKUP(O949,受限情况!$A$3:$A$28,1,FALSE),0))),"受限","不限")</f>
        <v>不限</v>
      </c>
      <c r="Q949" s="122" t="str">
        <f>IFERROR(IF(AND(H949&gt;=VLOOKUP(B949,受限情况!$G$3:$I$28,2,FALSE),H949&lt;=VLOOKUP(B949,受限情况!$G$3:$I$28,3,FALSE))=TRUE,"错误","正确"),"正确")</f>
        <v>正确</v>
      </c>
      <c r="R949" s="124" t="str">
        <f>IF(OR(IFERROR(AND(H949&gt;=VLOOKUP(L949,受限情况!$A$3:$C$28,2,FALSE),H949&lt;=VLOOKUP(L949,受限情况!$A$3:$C$28,3,FALSE)),0),IFERROR(AND(H949&gt;=VLOOKUP(M949,受限情况!$A$3:$C$28,2,FALSE),H949&lt;=VLOOKUP(M949,受限情况!$A$3:$C$28,3,FALSE)),0),IFERROR(AND(H949&gt;=VLOOKUP(N949,受限情况!$A$3:$C$28,2,FALSE),H949&lt;=VLOOKUP(N949,受限情况!$A$3:$C$28,3,FALSE)),0),IFERROR(AND(H949&gt;=VLOOKUP(O949,受限情况!$A$3:$C$28,2,FALSE),H949&lt;=VLOOKUP(O949,受限情况!$A$3:$C$28,3,FALSE)),0))=TRUE,"错误","正确")</f>
        <v>正确</v>
      </c>
      <c r="S949" s="123" t="str">
        <f>IF((IF(ISERROR(VLOOKUP(J949,注销!I:I,1,FALSE)),0,1)+IF(ISERROR(VLOOKUP(J949,注销!J:J,1,FALSE)),0,1))&gt;0,"注销","没有")</f>
        <v>注销</v>
      </c>
      <c r="T949" s="123" t="str">
        <f>IF((IF(ISERROR(VLOOKUP(J949,注销!I:I,1,FALSE)),0,1)+IF(ISERROR(VLOOKUP(J949,注销!J:J,1,FALSE)),0,1))&gt;0,"注销","没有")</f>
        <v>注销</v>
      </c>
      <c r="U949" s="10" t="str">
        <f>IF(IF(ISERROR(VLOOKUP(J949,J$1:J948,1,FALSE)),0,1)+IF(ISERROR(VLOOKUP(J949,K$1:K948,1,FALSE)),0,1),"已有","没有")</f>
        <v>没有</v>
      </c>
      <c r="W949" s="9"/>
      <c r="X949" s="9"/>
      <c r="Y949" s="9"/>
    </row>
    <row r="950" spans="1:25" s="123" customFormat="1">
      <c r="A950" s="126">
        <v>947</v>
      </c>
      <c r="B950" s="119" t="s">
        <v>1327</v>
      </c>
      <c r="C950" s="121" t="s">
        <v>1399</v>
      </c>
      <c r="D950" s="122">
        <v>737</v>
      </c>
      <c r="E950" s="120">
        <v>6</v>
      </c>
      <c r="F950" s="119">
        <v>42820</v>
      </c>
      <c r="G950" s="18" t="s">
        <v>5366</v>
      </c>
      <c r="H950" s="119">
        <v>42809</v>
      </c>
      <c r="I950" s="40" t="s">
        <v>1420</v>
      </c>
      <c r="J950" s="137" t="str">
        <f t="shared" si="90"/>
        <v>奥凯天津-连云港-南宁</v>
      </c>
      <c r="K950" s="124" t="str">
        <f t="shared" si="91"/>
        <v>奥凯南宁-连云港-天津</v>
      </c>
      <c r="L950" s="167" t="str">
        <f t="shared" si="92"/>
        <v>天津</v>
      </c>
      <c r="M950" s="167" t="str">
        <f t="shared" si="93"/>
        <v>连云港</v>
      </c>
      <c r="N950" s="167" t="str">
        <f t="shared" si="94"/>
        <v>南宁</v>
      </c>
      <c r="O950" s="167" t="str">
        <f t="shared" si="95"/>
        <v/>
      </c>
      <c r="P950" s="167" t="str">
        <f>IF(ISERROR(OR(IFERROR(VLOOKUP(B950,受限情况!$G$3:$G$30,1,FALSE),0),IFERROR(VLOOKUP(L950,受限情况!$A$3:$A$28,1,FALSE),0),IFERROR(VLOOKUP(M950,受限情况!$A$3:$A$28,1,FALSE),0),IFERROR(VLOOKUP(N950,受限情况!$A$3:$A$28,1,FALSE),0),IFERROR(VLOOKUP(O950,受限情况!$A$3:$A$28,1,FALSE),0))),"受限","不限")</f>
        <v>不限</v>
      </c>
      <c r="Q950" s="122" t="str">
        <f>IFERROR(IF(AND(H950&gt;=VLOOKUP(B950,受限情况!$G$3:$I$28,2,FALSE),H950&lt;=VLOOKUP(B950,受限情况!$G$3:$I$28,3,FALSE))=TRUE,"错误","正确"),"正确")</f>
        <v>正确</v>
      </c>
      <c r="R950" s="124" t="str">
        <f>IF(OR(IFERROR(AND(H950&gt;=VLOOKUP(L950,受限情况!$A$3:$C$28,2,FALSE),H950&lt;=VLOOKUP(L950,受限情况!$A$3:$C$28,3,FALSE)),0),IFERROR(AND(H950&gt;=VLOOKUP(M950,受限情况!$A$3:$C$28,2,FALSE),H950&lt;=VLOOKUP(M950,受限情况!$A$3:$C$28,3,FALSE)),0),IFERROR(AND(H950&gt;=VLOOKUP(N950,受限情况!$A$3:$C$28,2,FALSE),H950&lt;=VLOOKUP(N950,受限情况!$A$3:$C$28,3,FALSE)),0),IFERROR(AND(H950&gt;=VLOOKUP(O950,受限情况!$A$3:$C$28,2,FALSE),H950&lt;=VLOOKUP(O950,受限情况!$A$3:$C$28,3,FALSE)),0))=TRUE,"错误","正确")</f>
        <v>正确</v>
      </c>
      <c r="S950" s="123" t="str">
        <f>IF((IF(ISERROR(VLOOKUP(J950,注销!I:I,1,FALSE)),0,1)+IF(ISERROR(VLOOKUP(J950,注销!J:J,1,FALSE)),0,1))&gt;0,"注销","没有")</f>
        <v>没有</v>
      </c>
      <c r="T950" s="123" t="str">
        <f>IF((IF(ISERROR(VLOOKUP(J950,注销!I:I,1,FALSE)),0,1)+IF(ISERROR(VLOOKUP(J950,注销!J:J,1,FALSE)),0,1))&gt;0,"注销","没有")</f>
        <v>没有</v>
      </c>
      <c r="U950" s="10" t="str">
        <f>IF(IF(ISERROR(VLOOKUP(J950,J$1:J949,1,FALSE)),0,1)+IF(ISERROR(VLOOKUP(J950,K$1:K949,1,FALSE)),0,1),"已有","没有")</f>
        <v>没有</v>
      </c>
      <c r="W950" s="9"/>
      <c r="X950" s="9"/>
      <c r="Y950" s="9"/>
    </row>
    <row r="951" spans="1:25" s="123" customFormat="1">
      <c r="A951" s="126">
        <v>948</v>
      </c>
      <c r="B951" s="119" t="s">
        <v>1327</v>
      </c>
      <c r="C951" s="121" t="s">
        <v>1400</v>
      </c>
      <c r="D951" s="122">
        <v>737</v>
      </c>
      <c r="E951" s="120">
        <v>6</v>
      </c>
      <c r="F951" s="119">
        <v>42820</v>
      </c>
      <c r="G951" s="18" t="s">
        <v>5366</v>
      </c>
      <c r="H951" s="119">
        <v>42809</v>
      </c>
      <c r="I951" s="40" t="s">
        <v>1420</v>
      </c>
      <c r="J951" s="137" t="str">
        <f t="shared" si="90"/>
        <v>奥凯天津-张家界-绵阳</v>
      </c>
      <c r="K951" s="124" t="str">
        <f t="shared" si="91"/>
        <v>奥凯绵阳-张家界-天津</v>
      </c>
      <c r="L951" s="167" t="str">
        <f t="shared" si="92"/>
        <v>天津</v>
      </c>
      <c r="M951" s="167" t="str">
        <f t="shared" si="93"/>
        <v>张家界</v>
      </c>
      <c r="N951" s="167" t="str">
        <f t="shared" si="94"/>
        <v>绵阳</v>
      </c>
      <c r="O951" s="167" t="str">
        <f t="shared" si="95"/>
        <v/>
      </c>
      <c r="P951" s="167" t="str">
        <f>IF(ISERROR(OR(IFERROR(VLOOKUP(B951,受限情况!$G$3:$G$30,1,FALSE),0),IFERROR(VLOOKUP(L951,受限情况!$A$3:$A$28,1,FALSE),0),IFERROR(VLOOKUP(M951,受限情况!$A$3:$A$28,1,FALSE),0),IFERROR(VLOOKUP(N951,受限情况!$A$3:$A$28,1,FALSE),0),IFERROR(VLOOKUP(O951,受限情况!$A$3:$A$28,1,FALSE),0))),"受限","不限")</f>
        <v>不限</v>
      </c>
      <c r="Q951" s="122" t="str">
        <f>IFERROR(IF(AND(H951&gt;=VLOOKUP(B951,受限情况!$G$3:$I$28,2,FALSE),H951&lt;=VLOOKUP(B951,受限情况!$G$3:$I$28,3,FALSE))=TRUE,"错误","正确"),"正确")</f>
        <v>正确</v>
      </c>
      <c r="R951" s="124" t="str">
        <f>IF(OR(IFERROR(AND(H951&gt;=VLOOKUP(L951,受限情况!$A$3:$C$28,2,FALSE),H951&lt;=VLOOKUP(L951,受限情况!$A$3:$C$28,3,FALSE)),0),IFERROR(AND(H951&gt;=VLOOKUP(M951,受限情况!$A$3:$C$28,2,FALSE),H951&lt;=VLOOKUP(M951,受限情况!$A$3:$C$28,3,FALSE)),0),IFERROR(AND(H951&gt;=VLOOKUP(N951,受限情况!$A$3:$C$28,2,FALSE),H951&lt;=VLOOKUP(N951,受限情况!$A$3:$C$28,3,FALSE)),0),IFERROR(AND(H951&gt;=VLOOKUP(O951,受限情况!$A$3:$C$28,2,FALSE),H951&lt;=VLOOKUP(O951,受限情况!$A$3:$C$28,3,FALSE)),0))=TRUE,"错误","正确")</f>
        <v>正确</v>
      </c>
      <c r="S951" s="123" t="str">
        <f>IF((IF(ISERROR(VLOOKUP(J951,注销!I:I,1,FALSE)),0,1)+IF(ISERROR(VLOOKUP(J951,注销!J:J,1,FALSE)),0,1))&gt;0,"注销","没有")</f>
        <v>没有</v>
      </c>
      <c r="T951" s="123" t="str">
        <f>IF((IF(ISERROR(VLOOKUP(J951,注销!I:I,1,FALSE)),0,1)+IF(ISERROR(VLOOKUP(J951,注销!J:J,1,FALSE)),0,1))&gt;0,"注销","没有")</f>
        <v>没有</v>
      </c>
      <c r="U951" s="10" t="str">
        <f>IF(IF(ISERROR(VLOOKUP(J951,J$1:J950,1,FALSE)),0,1)+IF(ISERROR(VLOOKUP(J951,K$1:K950,1,FALSE)),0,1),"已有","没有")</f>
        <v>没有</v>
      </c>
      <c r="W951" s="9"/>
      <c r="X951" s="9"/>
      <c r="Y951" s="9"/>
    </row>
    <row r="952" spans="1:25" s="123" customFormat="1">
      <c r="A952" s="126">
        <v>949</v>
      </c>
      <c r="B952" s="119" t="s">
        <v>1327</v>
      </c>
      <c r="C952" s="121" t="s">
        <v>1401</v>
      </c>
      <c r="D952" s="122">
        <v>737</v>
      </c>
      <c r="E952" s="120">
        <v>14</v>
      </c>
      <c r="F952" s="119">
        <v>42820</v>
      </c>
      <c r="G952" s="18" t="s">
        <v>5366</v>
      </c>
      <c r="H952" s="119">
        <v>42809</v>
      </c>
      <c r="I952" s="40" t="s">
        <v>1420</v>
      </c>
      <c r="J952" s="137" t="str">
        <f t="shared" si="90"/>
        <v>奥凯天津-长沙-南宁</v>
      </c>
      <c r="K952" s="124" t="str">
        <f t="shared" si="91"/>
        <v>奥凯南宁-长沙-天津</v>
      </c>
      <c r="L952" s="167" t="str">
        <f t="shared" si="92"/>
        <v>天津</v>
      </c>
      <c r="M952" s="167" t="str">
        <f t="shared" si="93"/>
        <v>长沙</v>
      </c>
      <c r="N952" s="167" t="str">
        <f t="shared" si="94"/>
        <v>南宁</v>
      </c>
      <c r="O952" s="167" t="str">
        <f t="shared" si="95"/>
        <v/>
      </c>
      <c r="P952" s="167" t="str">
        <f>IF(ISERROR(OR(IFERROR(VLOOKUP(B952,受限情况!$G$3:$G$30,1,FALSE),0),IFERROR(VLOOKUP(L952,受限情况!$A$3:$A$28,1,FALSE),0),IFERROR(VLOOKUP(M952,受限情况!$A$3:$A$28,1,FALSE),0),IFERROR(VLOOKUP(N952,受限情况!$A$3:$A$28,1,FALSE),0),IFERROR(VLOOKUP(O952,受限情况!$A$3:$A$28,1,FALSE),0))),"受限","不限")</f>
        <v>不限</v>
      </c>
      <c r="Q952" s="122" t="str">
        <f>IFERROR(IF(AND(H952&gt;=VLOOKUP(B952,受限情况!$G$3:$I$28,2,FALSE),H952&lt;=VLOOKUP(B952,受限情况!$G$3:$I$28,3,FALSE))=TRUE,"错误","正确"),"正确")</f>
        <v>正确</v>
      </c>
      <c r="R952" s="124" t="str">
        <f>IF(OR(IFERROR(AND(H952&gt;=VLOOKUP(L952,受限情况!$A$3:$C$28,2,FALSE),H952&lt;=VLOOKUP(L952,受限情况!$A$3:$C$28,3,FALSE)),0),IFERROR(AND(H952&gt;=VLOOKUP(M952,受限情况!$A$3:$C$28,2,FALSE),H952&lt;=VLOOKUP(M952,受限情况!$A$3:$C$28,3,FALSE)),0),IFERROR(AND(H952&gt;=VLOOKUP(N952,受限情况!$A$3:$C$28,2,FALSE),H952&lt;=VLOOKUP(N952,受限情况!$A$3:$C$28,3,FALSE)),0),IFERROR(AND(H952&gt;=VLOOKUP(O952,受限情况!$A$3:$C$28,2,FALSE),H952&lt;=VLOOKUP(O952,受限情况!$A$3:$C$28,3,FALSE)),0))=TRUE,"错误","正确")</f>
        <v>正确</v>
      </c>
      <c r="S952" s="123" t="str">
        <f>IF((IF(ISERROR(VLOOKUP(J952,注销!I:I,1,FALSE)),0,1)+IF(ISERROR(VLOOKUP(J952,注销!J:J,1,FALSE)),0,1))&gt;0,"注销","没有")</f>
        <v>没有</v>
      </c>
      <c r="T952" s="123" t="str">
        <f>IF((IF(ISERROR(VLOOKUP(J952,注销!I:I,1,FALSE)),0,1)+IF(ISERROR(VLOOKUP(J952,注销!J:J,1,FALSE)),0,1))&gt;0,"注销","没有")</f>
        <v>没有</v>
      </c>
      <c r="U952" s="10" t="str">
        <f>IF(IF(ISERROR(VLOOKUP(J952,J$1:J951,1,FALSE)),0,1)+IF(ISERROR(VLOOKUP(J952,K$1:K951,1,FALSE)),0,1),"已有","没有")</f>
        <v>没有</v>
      </c>
      <c r="W952" s="9"/>
      <c r="X952" s="9"/>
      <c r="Y952" s="9"/>
    </row>
    <row r="953" spans="1:25" s="123" customFormat="1">
      <c r="A953" s="126">
        <v>950</v>
      </c>
      <c r="B953" s="119" t="s">
        <v>1325</v>
      </c>
      <c r="C953" s="121" t="s">
        <v>260</v>
      </c>
      <c r="D953" s="124" t="s">
        <v>1421</v>
      </c>
      <c r="E953" s="120">
        <v>14</v>
      </c>
      <c r="F953" s="119">
        <v>42887</v>
      </c>
      <c r="G953" s="18" t="s">
        <v>5369</v>
      </c>
      <c r="H953" s="119">
        <v>42809</v>
      </c>
      <c r="I953" s="40" t="s">
        <v>1420</v>
      </c>
      <c r="J953" s="137" t="str">
        <f t="shared" si="90"/>
        <v>春秋石家庄-青岛</v>
      </c>
      <c r="K953" s="124" t="str">
        <f t="shared" si="91"/>
        <v>春秋青岛-石家庄</v>
      </c>
      <c r="L953" s="167" t="str">
        <f t="shared" si="92"/>
        <v>石家庄</v>
      </c>
      <c r="M953" s="167" t="str">
        <f t="shared" si="93"/>
        <v>青岛</v>
      </c>
      <c r="N953" s="167" t="str">
        <f t="shared" si="94"/>
        <v/>
      </c>
      <c r="O953" s="167" t="str">
        <f t="shared" si="95"/>
        <v/>
      </c>
      <c r="P953" s="167" t="str">
        <f>IF(ISERROR(OR(IFERROR(VLOOKUP(B953,受限情况!$G$3:$G$30,1,FALSE),0),IFERROR(VLOOKUP(L953,受限情况!$A$3:$A$28,1,FALSE),0),IFERROR(VLOOKUP(M953,受限情况!$A$3:$A$28,1,FALSE),0),IFERROR(VLOOKUP(N953,受限情况!$A$3:$A$28,1,FALSE),0),IFERROR(VLOOKUP(O953,受限情况!$A$3:$A$28,1,FALSE),0))),"受限","不限")</f>
        <v>不限</v>
      </c>
      <c r="Q953" s="122" t="str">
        <f>IFERROR(IF(AND(H953&gt;=VLOOKUP(B953,受限情况!$G$3:$I$28,2,FALSE),H953&lt;=VLOOKUP(B953,受限情况!$G$3:$I$28,3,FALSE))=TRUE,"错误","正确"),"正确")</f>
        <v>正确</v>
      </c>
      <c r="R953" s="124" t="str">
        <f>IF(OR(IFERROR(AND(H953&gt;=VLOOKUP(L953,受限情况!$A$3:$C$28,2,FALSE),H953&lt;=VLOOKUP(L953,受限情况!$A$3:$C$28,3,FALSE)),0),IFERROR(AND(H953&gt;=VLOOKUP(M953,受限情况!$A$3:$C$28,2,FALSE),H953&lt;=VLOOKUP(M953,受限情况!$A$3:$C$28,3,FALSE)),0),IFERROR(AND(H953&gt;=VLOOKUP(N953,受限情况!$A$3:$C$28,2,FALSE),H953&lt;=VLOOKUP(N953,受限情况!$A$3:$C$28,3,FALSE)),0),IFERROR(AND(H953&gt;=VLOOKUP(O953,受限情况!$A$3:$C$28,2,FALSE),H953&lt;=VLOOKUP(O953,受限情况!$A$3:$C$28,3,FALSE)),0))=TRUE,"错误","正确")</f>
        <v>正确</v>
      </c>
      <c r="S953" s="123" t="str">
        <f>IF((IF(ISERROR(VLOOKUP(J953,注销!I:I,1,FALSE)),0,1)+IF(ISERROR(VLOOKUP(J953,注销!J:J,1,FALSE)),0,1))&gt;0,"注销","没有")</f>
        <v>没有</v>
      </c>
      <c r="T953" s="123" t="str">
        <f>IF((IF(ISERROR(VLOOKUP(J953,注销!I:I,1,FALSE)),0,1)+IF(ISERROR(VLOOKUP(J953,注销!J:J,1,FALSE)),0,1))&gt;0,"注销","没有")</f>
        <v>没有</v>
      </c>
      <c r="U953" s="10" t="str">
        <f>IF(IF(ISERROR(VLOOKUP(J953,J$1:J952,1,FALSE)),0,1)+IF(ISERROR(VLOOKUP(J953,K$1:K952,1,FALSE)),0,1),"已有","没有")</f>
        <v>没有</v>
      </c>
      <c r="W953" s="9"/>
      <c r="X953" s="9"/>
      <c r="Y953" s="9"/>
    </row>
    <row r="954" spans="1:25" s="123" customFormat="1">
      <c r="A954" s="126">
        <v>951</v>
      </c>
      <c r="B954" s="119" t="s">
        <v>1325</v>
      </c>
      <c r="C954" s="121" t="s">
        <v>538</v>
      </c>
      <c r="D954" s="124" t="s">
        <v>1421</v>
      </c>
      <c r="E954" s="120">
        <v>14</v>
      </c>
      <c r="F954" s="119">
        <v>42820</v>
      </c>
      <c r="G954" s="18" t="s">
        <v>5369</v>
      </c>
      <c r="H954" s="119">
        <v>42809</v>
      </c>
      <c r="I954" s="40" t="s">
        <v>1420</v>
      </c>
      <c r="J954" s="137" t="str">
        <f t="shared" si="90"/>
        <v>春秋石家庄-张家口</v>
      </c>
      <c r="K954" s="124" t="str">
        <f t="shared" si="91"/>
        <v>春秋张家口-石家庄</v>
      </c>
      <c r="L954" s="167" t="str">
        <f t="shared" si="92"/>
        <v>石家庄</v>
      </c>
      <c r="M954" s="167" t="str">
        <f t="shared" si="93"/>
        <v>张家口</v>
      </c>
      <c r="N954" s="167" t="str">
        <f t="shared" si="94"/>
        <v/>
      </c>
      <c r="O954" s="167" t="str">
        <f t="shared" si="95"/>
        <v/>
      </c>
      <c r="P954" s="167" t="str">
        <f>IF(ISERROR(OR(IFERROR(VLOOKUP(B954,受限情况!$G$3:$G$30,1,FALSE),0),IFERROR(VLOOKUP(L954,受限情况!$A$3:$A$28,1,FALSE),0),IFERROR(VLOOKUP(M954,受限情况!$A$3:$A$28,1,FALSE),0),IFERROR(VLOOKUP(N954,受限情况!$A$3:$A$28,1,FALSE),0),IFERROR(VLOOKUP(O954,受限情况!$A$3:$A$28,1,FALSE),0))),"受限","不限")</f>
        <v>受限</v>
      </c>
      <c r="Q954" s="122" t="str">
        <f>IFERROR(IF(AND(H954&gt;=VLOOKUP(B954,受限情况!$G$3:$I$28,2,FALSE),H954&lt;=VLOOKUP(B954,受限情况!$G$3:$I$28,3,FALSE))=TRUE,"错误","正确"),"正确")</f>
        <v>正确</v>
      </c>
      <c r="R954" s="124" t="str">
        <f>IF(OR(IFERROR(AND(H954&gt;=VLOOKUP(L954,受限情况!$A$3:$C$28,2,FALSE),H954&lt;=VLOOKUP(L954,受限情况!$A$3:$C$28,3,FALSE)),0),IFERROR(AND(H954&gt;=VLOOKUP(M954,受限情况!$A$3:$C$28,2,FALSE),H954&lt;=VLOOKUP(M954,受限情况!$A$3:$C$28,3,FALSE)),0),IFERROR(AND(H954&gt;=VLOOKUP(N954,受限情况!$A$3:$C$28,2,FALSE),H954&lt;=VLOOKUP(N954,受限情况!$A$3:$C$28,3,FALSE)),0),IFERROR(AND(H954&gt;=VLOOKUP(O954,受限情况!$A$3:$C$28,2,FALSE),H954&lt;=VLOOKUP(O954,受限情况!$A$3:$C$28,3,FALSE)),0))=TRUE,"错误","正确")</f>
        <v>正确</v>
      </c>
      <c r="S954" s="123" t="str">
        <f>IF((IF(ISERROR(VLOOKUP(J954,注销!I:I,1,FALSE)),0,1)+IF(ISERROR(VLOOKUP(J954,注销!J:J,1,FALSE)),0,1))&gt;0,"注销","没有")</f>
        <v>没有</v>
      </c>
      <c r="T954" s="123" t="str">
        <f>IF((IF(ISERROR(VLOOKUP(J954,注销!I:I,1,FALSE)),0,1)+IF(ISERROR(VLOOKUP(J954,注销!J:J,1,FALSE)),0,1))&gt;0,"注销","没有")</f>
        <v>没有</v>
      </c>
      <c r="U954" s="10" t="str">
        <f>IF(IF(ISERROR(VLOOKUP(J954,J$1:J953,1,FALSE)),0,1)+IF(ISERROR(VLOOKUP(J954,K$1:K953,1,FALSE)),0,1),"已有","没有")</f>
        <v>没有</v>
      </c>
      <c r="W954" s="9"/>
      <c r="X954" s="9"/>
      <c r="Y954" s="9"/>
    </row>
    <row r="955" spans="1:25" s="123" customFormat="1">
      <c r="A955" s="126">
        <v>952</v>
      </c>
      <c r="B955" s="119" t="s">
        <v>290</v>
      </c>
      <c r="C955" s="121" t="s">
        <v>54</v>
      </c>
      <c r="D955" s="124" t="s">
        <v>1422</v>
      </c>
      <c r="E955" s="120">
        <v>14</v>
      </c>
      <c r="F955" s="119">
        <v>42856</v>
      </c>
      <c r="G955" s="18" t="s">
        <v>5372</v>
      </c>
      <c r="H955" s="119">
        <v>42809</v>
      </c>
      <c r="I955" s="40" t="s">
        <v>1420</v>
      </c>
      <c r="J955" s="137" t="str">
        <f t="shared" si="90"/>
        <v>东海赤峰-呼和浩特</v>
      </c>
      <c r="K955" s="124" t="str">
        <f t="shared" si="91"/>
        <v>东海呼和浩特-赤峰</v>
      </c>
      <c r="L955" s="167" t="str">
        <f t="shared" si="92"/>
        <v>赤峰</v>
      </c>
      <c r="M955" s="167" t="str">
        <f t="shared" si="93"/>
        <v>呼和浩特</v>
      </c>
      <c r="N955" s="167" t="str">
        <f t="shared" si="94"/>
        <v/>
      </c>
      <c r="O955" s="167" t="str">
        <f t="shared" si="95"/>
        <v/>
      </c>
      <c r="P955" s="167" t="str">
        <f>IF(ISERROR(OR(IFERROR(VLOOKUP(B955,受限情况!$G$3:$G$30,1,FALSE),0),IFERROR(VLOOKUP(L955,受限情况!$A$3:$A$28,1,FALSE),0),IFERROR(VLOOKUP(M955,受限情况!$A$3:$A$28,1,FALSE),0),IFERROR(VLOOKUP(N955,受限情况!$A$3:$A$28,1,FALSE),0),IFERROR(VLOOKUP(O955,受限情况!$A$3:$A$28,1,FALSE),0))),"受限","不限")</f>
        <v>不限</v>
      </c>
      <c r="Q955" s="122" t="str">
        <f>IFERROR(IF(AND(H955&gt;=VLOOKUP(B955,受限情况!$G$3:$I$28,2,FALSE),H955&lt;=VLOOKUP(B955,受限情况!$G$3:$I$28,3,FALSE))=TRUE,"错误","正确"),"正确")</f>
        <v>正确</v>
      </c>
      <c r="R955" s="124" t="str">
        <f>IF(OR(IFERROR(AND(H955&gt;=VLOOKUP(L955,受限情况!$A$3:$C$28,2,FALSE),H955&lt;=VLOOKUP(L955,受限情况!$A$3:$C$28,3,FALSE)),0),IFERROR(AND(H955&gt;=VLOOKUP(M955,受限情况!$A$3:$C$28,2,FALSE),H955&lt;=VLOOKUP(M955,受限情况!$A$3:$C$28,3,FALSE)),0),IFERROR(AND(H955&gt;=VLOOKUP(N955,受限情况!$A$3:$C$28,2,FALSE),H955&lt;=VLOOKUP(N955,受限情况!$A$3:$C$28,3,FALSE)),0),IFERROR(AND(H955&gt;=VLOOKUP(O955,受限情况!$A$3:$C$28,2,FALSE),H955&lt;=VLOOKUP(O955,受限情况!$A$3:$C$28,3,FALSE)),0))=TRUE,"错误","正确")</f>
        <v>正确</v>
      </c>
      <c r="S955" s="123" t="str">
        <f>IF((IF(ISERROR(VLOOKUP(J955,注销!I:I,1,FALSE)),0,1)+IF(ISERROR(VLOOKUP(J955,注销!J:J,1,FALSE)),0,1))&gt;0,"注销","没有")</f>
        <v>没有</v>
      </c>
      <c r="T955" s="123" t="str">
        <f>IF((IF(ISERROR(VLOOKUP(J955,注销!I:I,1,FALSE)),0,1)+IF(ISERROR(VLOOKUP(J955,注销!J:J,1,FALSE)),0,1))&gt;0,"注销","没有")</f>
        <v>没有</v>
      </c>
      <c r="U955" s="10" t="str">
        <f>IF(IF(ISERROR(VLOOKUP(J955,J$1:J954,1,FALSE)),0,1)+IF(ISERROR(VLOOKUP(J955,K$1:K954,1,FALSE)),0,1),"已有","没有")</f>
        <v>没有</v>
      </c>
      <c r="W955" s="9"/>
      <c r="X955" s="9"/>
      <c r="Y955" s="9"/>
    </row>
    <row r="956" spans="1:25" s="123" customFormat="1">
      <c r="A956" s="126">
        <v>953</v>
      </c>
      <c r="B956" s="119" t="s">
        <v>290</v>
      </c>
      <c r="C956" s="121" t="s">
        <v>1336</v>
      </c>
      <c r="D956" s="124" t="s">
        <v>1422</v>
      </c>
      <c r="E956" s="120">
        <v>14</v>
      </c>
      <c r="F956" s="119">
        <v>42856</v>
      </c>
      <c r="G956" s="18" t="s">
        <v>5372</v>
      </c>
      <c r="H956" s="119">
        <v>42809</v>
      </c>
      <c r="I956" s="40" t="s">
        <v>1420</v>
      </c>
      <c r="J956" s="137" t="str">
        <f t="shared" si="90"/>
        <v>东海乌兰浩特-呼和浩特</v>
      </c>
      <c r="K956" s="124" t="str">
        <f t="shared" si="91"/>
        <v>东海呼和浩特-乌兰浩特</v>
      </c>
      <c r="L956" s="167" t="str">
        <f t="shared" si="92"/>
        <v>乌兰浩特</v>
      </c>
      <c r="M956" s="167" t="str">
        <f t="shared" si="93"/>
        <v>呼和浩特</v>
      </c>
      <c r="N956" s="167" t="str">
        <f t="shared" si="94"/>
        <v/>
      </c>
      <c r="O956" s="167" t="str">
        <f t="shared" si="95"/>
        <v/>
      </c>
      <c r="P956" s="167" t="str">
        <f>IF(ISERROR(OR(IFERROR(VLOOKUP(B956,受限情况!$G$3:$G$30,1,FALSE),0),IFERROR(VLOOKUP(L956,受限情况!$A$3:$A$28,1,FALSE),0),IFERROR(VLOOKUP(M956,受限情况!$A$3:$A$28,1,FALSE),0),IFERROR(VLOOKUP(N956,受限情况!$A$3:$A$28,1,FALSE),0),IFERROR(VLOOKUP(O956,受限情况!$A$3:$A$28,1,FALSE),0))),"受限","不限")</f>
        <v>不限</v>
      </c>
      <c r="Q956" s="122" t="str">
        <f>IFERROR(IF(AND(H956&gt;=VLOOKUP(B956,受限情况!$G$3:$I$28,2,FALSE),H956&lt;=VLOOKUP(B956,受限情况!$G$3:$I$28,3,FALSE))=TRUE,"错误","正确"),"正确")</f>
        <v>正确</v>
      </c>
      <c r="R956" s="124" t="str">
        <f>IF(OR(IFERROR(AND(H956&gt;=VLOOKUP(L956,受限情况!$A$3:$C$28,2,FALSE),H956&lt;=VLOOKUP(L956,受限情况!$A$3:$C$28,3,FALSE)),0),IFERROR(AND(H956&gt;=VLOOKUP(M956,受限情况!$A$3:$C$28,2,FALSE),H956&lt;=VLOOKUP(M956,受限情况!$A$3:$C$28,3,FALSE)),0),IFERROR(AND(H956&gt;=VLOOKUP(N956,受限情况!$A$3:$C$28,2,FALSE),H956&lt;=VLOOKUP(N956,受限情况!$A$3:$C$28,3,FALSE)),0),IFERROR(AND(H956&gt;=VLOOKUP(O956,受限情况!$A$3:$C$28,2,FALSE),H956&lt;=VLOOKUP(O956,受限情况!$A$3:$C$28,3,FALSE)),0))=TRUE,"错误","正确")</f>
        <v>正确</v>
      </c>
      <c r="S956" s="123" t="str">
        <f>IF((IF(ISERROR(VLOOKUP(J956,注销!I:I,1,FALSE)),0,1)+IF(ISERROR(VLOOKUP(J956,注销!J:J,1,FALSE)),0,1))&gt;0,"注销","没有")</f>
        <v>没有</v>
      </c>
      <c r="T956" s="123" t="str">
        <f>IF((IF(ISERROR(VLOOKUP(J956,注销!I:I,1,FALSE)),0,1)+IF(ISERROR(VLOOKUP(J956,注销!J:J,1,FALSE)),0,1))&gt;0,"注销","没有")</f>
        <v>没有</v>
      </c>
      <c r="U956" s="10" t="str">
        <f>IF(IF(ISERROR(VLOOKUP(J956,J$1:J955,1,FALSE)),0,1)+IF(ISERROR(VLOOKUP(J956,K$1:K955,1,FALSE)),0,1),"已有","没有")</f>
        <v>没有</v>
      </c>
      <c r="W956" s="9"/>
      <c r="X956" s="9"/>
      <c r="Y956" s="9"/>
    </row>
    <row r="957" spans="1:25" s="123" customFormat="1">
      <c r="A957" s="126">
        <v>954</v>
      </c>
      <c r="B957" s="119" t="s">
        <v>481</v>
      </c>
      <c r="C957" s="121" t="s">
        <v>1402</v>
      </c>
      <c r="D957" s="124" t="s">
        <v>1423</v>
      </c>
      <c r="E957" s="120">
        <v>14</v>
      </c>
      <c r="F957" s="119">
        <v>42917</v>
      </c>
      <c r="G957" s="18" t="s">
        <v>5375</v>
      </c>
      <c r="H957" s="119">
        <v>42809</v>
      </c>
      <c r="I957" s="40" t="s">
        <v>1420</v>
      </c>
      <c r="J957" s="137" t="str">
        <f t="shared" si="90"/>
        <v>国航呼和浩特-银川-海口</v>
      </c>
      <c r="K957" s="124" t="str">
        <f t="shared" si="91"/>
        <v>国航海口-银川-呼和浩特</v>
      </c>
      <c r="L957" s="167" t="str">
        <f t="shared" si="92"/>
        <v>呼和浩特</v>
      </c>
      <c r="M957" s="167" t="str">
        <f t="shared" si="93"/>
        <v>银川</v>
      </c>
      <c r="N957" s="167" t="str">
        <f t="shared" si="94"/>
        <v>海口</v>
      </c>
      <c r="O957" s="167" t="str">
        <f t="shared" si="95"/>
        <v/>
      </c>
      <c r="P957" s="167" t="str">
        <f>IF(ISERROR(OR(IFERROR(VLOOKUP(B957,受限情况!$G$3:$G$30,1,FALSE),0),IFERROR(VLOOKUP(L957,受限情况!$A$3:$A$28,1,FALSE),0),IFERROR(VLOOKUP(M957,受限情况!$A$3:$A$28,1,FALSE),0),IFERROR(VLOOKUP(N957,受限情况!$A$3:$A$28,1,FALSE),0),IFERROR(VLOOKUP(O957,受限情况!$A$3:$A$28,1,FALSE),0))),"受限","不限")</f>
        <v>不限</v>
      </c>
      <c r="Q957" s="122" t="str">
        <f>IFERROR(IF(AND(H957&gt;=VLOOKUP(B957,受限情况!$G$3:$I$28,2,FALSE),H957&lt;=VLOOKUP(B957,受限情况!$G$3:$I$28,3,FALSE))=TRUE,"错误","正确"),"正确")</f>
        <v>正确</v>
      </c>
      <c r="R957" s="124" t="str">
        <f>IF(OR(IFERROR(AND(H957&gt;=VLOOKUP(L957,受限情况!$A$3:$C$28,2,FALSE),H957&lt;=VLOOKUP(L957,受限情况!$A$3:$C$28,3,FALSE)),0),IFERROR(AND(H957&gt;=VLOOKUP(M957,受限情况!$A$3:$C$28,2,FALSE),H957&lt;=VLOOKUP(M957,受限情况!$A$3:$C$28,3,FALSE)),0),IFERROR(AND(H957&gt;=VLOOKUP(N957,受限情况!$A$3:$C$28,2,FALSE),H957&lt;=VLOOKUP(N957,受限情况!$A$3:$C$28,3,FALSE)),0),IFERROR(AND(H957&gt;=VLOOKUP(O957,受限情况!$A$3:$C$28,2,FALSE),H957&lt;=VLOOKUP(O957,受限情况!$A$3:$C$28,3,FALSE)),0))=TRUE,"错误","正确")</f>
        <v>正确</v>
      </c>
      <c r="S957" s="123" t="str">
        <f>IF((IF(ISERROR(VLOOKUP(J957,注销!I:I,1,FALSE)),0,1)+IF(ISERROR(VLOOKUP(J957,注销!J:J,1,FALSE)),0,1))&gt;0,"注销","没有")</f>
        <v>没有</v>
      </c>
      <c r="T957" s="123" t="str">
        <f>IF((IF(ISERROR(VLOOKUP(J957,注销!I:I,1,FALSE)),0,1)+IF(ISERROR(VLOOKUP(J957,注销!J:J,1,FALSE)),0,1))&gt;0,"注销","没有")</f>
        <v>没有</v>
      </c>
      <c r="U957" s="10" t="str">
        <f>IF(IF(ISERROR(VLOOKUP(J957,J$1:J956,1,FALSE)),0,1)+IF(ISERROR(VLOOKUP(J957,K$1:K956,1,FALSE)),0,1),"已有","没有")</f>
        <v>没有</v>
      </c>
      <c r="W957" s="9"/>
      <c r="X957" s="9"/>
      <c r="Y957" s="9"/>
    </row>
    <row r="958" spans="1:25" s="123" customFormat="1">
      <c r="A958" s="126">
        <v>955</v>
      </c>
      <c r="B958" s="119" t="s">
        <v>481</v>
      </c>
      <c r="C958" s="121" t="s">
        <v>1150</v>
      </c>
      <c r="D958" s="124" t="s">
        <v>1423</v>
      </c>
      <c r="E958" s="120">
        <v>14</v>
      </c>
      <c r="F958" s="119">
        <v>42887</v>
      </c>
      <c r="G958" s="18" t="s">
        <v>5375</v>
      </c>
      <c r="H958" s="119">
        <v>42809</v>
      </c>
      <c r="I958" s="40" t="s">
        <v>1420</v>
      </c>
      <c r="J958" s="137" t="str">
        <f t="shared" si="90"/>
        <v>国航天津-鄂尔多斯</v>
      </c>
      <c r="K958" s="124" t="str">
        <f t="shared" si="91"/>
        <v>国航鄂尔多斯-天津</v>
      </c>
      <c r="L958" s="167" t="str">
        <f t="shared" si="92"/>
        <v>天津</v>
      </c>
      <c r="M958" s="167" t="str">
        <f t="shared" si="93"/>
        <v>鄂尔多斯</v>
      </c>
      <c r="N958" s="167" t="str">
        <f t="shared" si="94"/>
        <v/>
      </c>
      <c r="O958" s="167" t="str">
        <f t="shared" si="95"/>
        <v/>
      </c>
      <c r="P958" s="167" t="str">
        <f>IF(ISERROR(OR(IFERROR(VLOOKUP(B958,受限情况!$G$3:$G$30,1,FALSE),0),IFERROR(VLOOKUP(L958,受限情况!$A$3:$A$28,1,FALSE),0),IFERROR(VLOOKUP(M958,受限情况!$A$3:$A$28,1,FALSE),0),IFERROR(VLOOKUP(N958,受限情况!$A$3:$A$28,1,FALSE),0),IFERROR(VLOOKUP(O958,受限情况!$A$3:$A$28,1,FALSE),0))),"受限","不限")</f>
        <v>不限</v>
      </c>
      <c r="Q958" s="122" t="str">
        <f>IFERROR(IF(AND(H958&gt;=VLOOKUP(B958,受限情况!$G$3:$I$28,2,FALSE),H958&lt;=VLOOKUP(B958,受限情况!$G$3:$I$28,3,FALSE))=TRUE,"错误","正确"),"正确")</f>
        <v>正确</v>
      </c>
      <c r="R958" s="124" t="str">
        <f>IF(OR(IFERROR(AND(H958&gt;=VLOOKUP(L958,受限情况!$A$3:$C$28,2,FALSE),H958&lt;=VLOOKUP(L958,受限情况!$A$3:$C$28,3,FALSE)),0),IFERROR(AND(H958&gt;=VLOOKUP(M958,受限情况!$A$3:$C$28,2,FALSE),H958&lt;=VLOOKUP(M958,受限情况!$A$3:$C$28,3,FALSE)),0),IFERROR(AND(H958&gt;=VLOOKUP(N958,受限情况!$A$3:$C$28,2,FALSE),H958&lt;=VLOOKUP(N958,受限情况!$A$3:$C$28,3,FALSE)),0),IFERROR(AND(H958&gt;=VLOOKUP(O958,受限情况!$A$3:$C$28,2,FALSE),H958&lt;=VLOOKUP(O958,受限情况!$A$3:$C$28,3,FALSE)),0))=TRUE,"错误","正确")</f>
        <v>正确</v>
      </c>
      <c r="S958" s="123" t="str">
        <f>IF((IF(ISERROR(VLOOKUP(J958,注销!I:I,1,FALSE)),0,1)+IF(ISERROR(VLOOKUP(J958,注销!J:J,1,FALSE)),0,1))&gt;0,"注销","没有")</f>
        <v>注销</v>
      </c>
      <c r="T958" s="123" t="str">
        <f>IF((IF(ISERROR(VLOOKUP(J958,注销!I:I,1,FALSE)),0,1)+IF(ISERROR(VLOOKUP(J958,注销!J:J,1,FALSE)),0,1))&gt;0,"注销","没有")</f>
        <v>注销</v>
      </c>
      <c r="U958" s="10" t="str">
        <f>IF(IF(ISERROR(VLOOKUP(J958,J$1:J957,1,FALSE)),0,1)+IF(ISERROR(VLOOKUP(J958,K$1:K957,1,FALSE)),0,1),"已有","没有")</f>
        <v>没有</v>
      </c>
      <c r="W958" s="9"/>
      <c r="X958" s="9"/>
      <c r="Y958" s="9"/>
    </row>
    <row r="959" spans="1:25" s="123" customFormat="1">
      <c r="A959" s="126">
        <v>956</v>
      </c>
      <c r="B959" s="119" t="s">
        <v>481</v>
      </c>
      <c r="C959" s="121" t="s">
        <v>1326</v>
      </c>
      <c r="D959" s="124" t="s">
        <v>1423</v>
      </c>
      <c r="E959" s="120">
        <v>14</v>
      </c>
      <c r="F959" s="119">
        <v>42820</v>
      </c>
      <c r="G959" s="18" t="s">
        <v>5375</v>
      </c>
      <c r="H959" s="119">
        <v>42809</v>
      </c>
      <c r="I959" s="40" t="s">
        <v>1420</v>
      </c>
      <c r="J959" s="137" t="str">
        <f t="shared" si="90"/>
        <v>国航天津-福州</v>
      </c>
      <c r="K959" s="124" t="str">
        <f t="shared" si="91"/>
        <v>国航福州-天津</v>
      </c>
      <c r="L959" s="167" t="str">
        <f t="shared" si="92"/>
        <v>天津</v>
      </c>
      <c r="M959" s="167" t="str">
        <f t="shared" si="93"/>
        <v>福州</v>
      </c>
      <c r="N959" s="167" t="str">
        <f t="shared" si="94"/>
        <v/>
      </c>
      <c r="O959" s="167" t="str">
        <f t="shared" si="95"/>
        <v/>
      </c>
      <c r="P959" s="167" t="str">
        <f>IF(ISERROR(OR(IFERROR(VLOOKUP(B959,受限情况!$G$3:$G$30,1,FALSE),0),IFERROR(VLOOKUP(L959,受限情况!$A$3:$A$28,1,FALSE),0),IFERROR(VLOOKUP(M959,受限情况!$A$3:$A$28,1,FALSE),0),IFERROR(VLOOKUP(N959,受限情况!$A$3:$A$28,1,FALSE),0),IFERROR(VLOOKUP(O959,受限情况!$A$3:$A$28,1,FALSE),0))),"受限","不限")</f>
        <v>不限</v>
      </c>
      <c r="Q959" s="122" t="str">
        <f>IFERROR(IF(AND(H959&gt;=VLOOKUP(B959,受限情况!$G$3:$I$28,2,FALSE),H959&lt;=VLOOKUP(B959,受限情况!$G$3:$I$28,3,FALSE))=TRUE,"错误","正确"),"正确")</f>
        <v>正确</v>
      </c>
      <c r="R959" s="124" t="str">
        <f>IF(OR(IFERROR(AND(H959&gt;=VLOOKUP(L959,受限情况!$A$3:$C$28,2,FALSE),H959&lt;=VLOOKUP(L959,受限情况!$A$3:$C$28,3,FALSE)),0),IFERROR(AND(H959&gt;=VLOOKUP(M959,受限情况!$A$3:$C$28,2,FALSE),H959&lt;=VLOOKUP(M959,受限情况!$A$3:$C$28,3,FALSE)),0),IFERROR(AND(H959&gt;=VLOOKUP(N959,受限情况!$A$3:$C$28,2,FALSE),H959&lt;=VLOOKUP(N959,受限情况!$A$3:$C$28,3,FALSE)),0),IFERROR(AND(H959&gt;=VLOOKUP(O959,受限情况!$A$3:$C$28,2,FALSE),H959&lt;=VLOOKUP(O959,受限情况!$A$3:$C$28,3,FALSE)),0))=TRUE,"错误","正确")</f>
        <v>正确</v>
      </c>
      <c r="S959" s="123" t="str">
        <f>IF((IF(ISERROR(VLOOKUP(J959,注销!I:I,1,FALSE)),0,1)+IF(ISERROR(VLOOKUP(J959,注销!J:J,1,FALSE)),0,1))&gt;0,"注销","没有")</f>
        <v>没有</v>
      </c>
      <c r="T959" s="123" t="str">
        <f>IF((IF(ISERROR(VLOOKUP(J959,注销!I:I,1,FALSE)),0,1)+IF(ISERROR(VLOOKUP(J959,注销!J:J,1,FALSE)),0,1))&gt;0,"注销","没有")</f>
        <v>没有</v>
      </c>
      <c r="U959" s="10" t="str">
        <f>IF(IF(ISERROR(VLOOKUP(J959,J$1:J958,1,FALSE)),0,1)+IF(ISERROR(VLOOKUP(J959,K$1:K958,1,FALSE)),0,1),"已有","没有")</f>
        <v>没有</v>
      </c>
      <c r="W959" s="9"/>
      <c r="X959" s="9"/>
      <c r="Y959" s="9"/>
    </row>
    <row r="960" spans="1:25" s="123" customFormat="1">
      <c r="A960" s="126">
        <v>957</v>
      </c>
      <c r="B960" s="119" t="s">
        <v>481</v>
      </c>
      <c r="C960" s="121" t="s">
        <v>524</v>
      </c>
      <c r="D960" s="124" t="s">
        <v>1423</v>
      </c>
      <c r="E960" s="120">
        <v>14</v>
      </c>
      <c r="F960" s="119">
        <v>42887</v>
      </c>
      <c r="G960" s="18" t="s">
        <v>5375</v>
      </c>
      <c r="H960" s="119">
        <v>42809</v>
      </c>
      <c r="I960" s="40" t="s">
        <v>1420</v>
      </c>
      <c r="J960" s="137" t="str">
        <f t="shared" si="90"/>
        <v>国航天津-呼和浩特</v>
      </c>
      <c r="K960" s="124" t="str">
        <f t="shared" si="91"/>
        <v>国航呼和浩特-天津</v>
      </c>
      <c r="L960" s="167" t="str">
        <f t="shared" si="92"/>
        <v>天津</v>
      </c>
      <c r="M960" s="167" t="str">
        <f t="shared" si="93"/>
        <v>呼和浩特</v>
      </c>
      <c r="N960" s="167" t="str">
        <f t="shared" si="94"/>
        <v/>
      </c>
      <c r="O960" s="167" t="str">
        <f t="shared" si="95"/>
        <v/>
      </c>
      <c r="P960" s="167" t="str">
        <f>IF(ISERROR(OR(IFERROR(VLOOKUP(B960,受限情况!$G$3:$G$30,1,FALSE),0),IFERROR(VLOOKUP(L960,受限情况!$A$3:$A$28,1,FALSE),0),IFERROR(VLOOKUP(M960,受限情况!$A$3:$A$28,1,FALSE),0),IFERROR(VLOOKUP(N960,受限情况!$A$3:$A$28,1,FALSE),0),IFERROR(VLOOKUP(O960,受限情况!$A$3:$A$28,1,FALSE),0))),"受限","不限")</f>
        <v>不限</v>
      </c>
      <c r="Q960" s="122" t="str">
        <f>IFERROR(IF(AND(H960&gt;=VLOOKUP(B960,受限情况!$G$3:$I$28,2,FALSE),H960&lt;=VLOOKUP(B960,受限情况!$G$3:$I$28,3,FALSE))=TRUE,"错误","正确"),"正确")</f>
        <v>正确</v>
      </c>
      <c r="R960" s="124" t="str">
        <f>IF(OR(IFERROR(AND(H960&gt;=VLOOKUP(L960,受限情况!$A$3:$C$28,2,FALSE),H960&lt;=VLOOKUP(L960,受限情况!$A$3:$C$28,3,FALSE)),0),IFERROR(AND(H960&gt;=VLOOKUP(M960,受限情况!$A$3:$C$28,2,FALSE),H960&lt;=VLOOKUP(M960,受限情况!$A$3:$C$28,3,FALSE)),0),IFERROR(AND(H960&gt;=VLOOKUP(N960,受限情况!$A$3:$C$28,2,FALSE),H960&lt;=VLOOKUP(N960,受限情况!$A$3:$C$28,3,FALSE)),0),IFERROR(AND(H960&gt;=VLOOKUP(O960,受限情况!$A$3:$C$28,2,FALSE),H960&lt;=VLOOKUP(O960,受限情况!$A$3:$C$28,3,FALSE)),0))=TRUE,"错误","正确")</f>
        <v>正确</v>
      </c>
      <c r="S960" s="123" t="str">
        <f>IF((IF(ISERROR(VLOOKUP(J960,注销!I:I,1,FALSE)),0,1)+IF(ISERROR(VLOOKUP(J960,注销!J:J,1,FALSE)),0,1))&gt;0,"注销","没有")</f>
        <v>没有</v>
      </c>
      <c r="T960" s="123" t="str">
        <f>IF((IF(ISERROR(VLOOKUP(J960,注销!I:I,1,FALSE)),0,1)+IF(ISERROR(VLOOKUP(J960,注销!J:J,1,FALSE)),0,1))&gt;0,"注销","没有")</f>
        <v>没有</v>
      </c>
      <c r="U960" s="10" t="str">
        <f>IF(IF(ISERROR(VLOOKUP(J960,J$1:J959,1,FALSE)),0,1)+IF(ISERROR(VLOOKUP(J960,K$1:K959,1,FALSE)),0,1),"已有","没有")</f>
        <v>已有</v>
      </c>
      <c r="W960" s="9"/>
      <c r="X960" s="9"/>
      <c r="Y960" s="9"/>
    </row>
    <row r="961" spans="1:25" s="123" customFormat="1">
      <c r="A961" s="126">
        <v>958</v>
      </c>
      <c r="B961" s="119" t="s">
        <v>481</v>
      </c>
      <c r="C961" s="121" t="s">
        <v>1403</v>
      </c>
      <c r="D961" s="124" t="s">
        <v>1423</v>
      </c>
      <c r="E961" s="120">
        <v>14</v>
      </c>
      <c r="F961" s="119">
        <v>42820</v>
      </c>
      <c r="G961" s="18" t="s">
        <v>5375</v>
      </c>
      <c r="H961" s="119">
        <v>42809</v>
      </c>
      <c r="I961" s="40" t="s">
        <v>1420</v>
      </c>
      <c r="J961" s="137" t="str">
        <f t="shared" si="90"/>
        <v>国航天津-太原-西宁</v>
      </c>
      <c r="K961" s="124" t="str">
        <f t="shared" si="91"/>
        <v>国航西宁-太原-天津</v>
      </c>
      <c r="L961" s="167" t="str">
        <f t="shared" si="92"/>
        <v>天津</v>
      </c>
      <c r="M961" s="167" t="str">
        <f t="shared" si="93"/>
        <v>太原</v>
      </c>
      <c r="N961" s="167" t="str">
        <f t="shared" si="94"/>
        <v>西宁</v>
      </c>
      <c r="O961" s="167" t="str">
        <f t="shared" si="95"/>
        <v/>
      </c>
      <c r="P961" s="167" t="str">
        <f>IF(ISERROR(OR(IFERROR(VLOOKUP(B961,受限情况!$G$3:$G$30,1,FALSE),0),IFERROR(VLOOKUP(L961,受限情况!$A$3:$A$28,1,FALSE),0),IFERROR(VLOOKUP(M961,受限情况!$A$3:$A$28,1,FALSE),0),IFERROR(VLOOKUP(N961,受限情况!$A$3:$A$28,1,FALSE),0),IFERROR(VLOOKUP(O961,受限情况!$A$3:$A$28,1,FALSE),0))),"受限","不限")</f>
        <v>不限</v>
      </c>
      <c r="Q961" s="122" t="str">
        <f>IFERROR(IF(AND(H961&gt;=VLOOKUP(B961,受限情况!$G$3:$I$28,2,FALSE),H961&lt;=VLOOKUP(B961,受限情况!$G$3:$I$28,3,FALSE))=TRUE,"错误","正确"),"正确")</f>
        <v>正确</v>
      </c>
      <c r="R961" s="124" t="str">
        <f>IF(OR(IFERROR(AND(H961&gt;=VLOOKUP(L961,受限情况!$A$3:$C$28,2,FALSE),H961&lt;=VLOOKUP(L961,受限情况!$A$3:$C$28,3,FALSE)),0),IFERROR(AND(H961&gt;=VLOOKUP(M961,受限情况!$A$3:$C$28,2,FALSE),H961&lt;=VLOOKUP(M961,受限情况!$A$3:$C$28,3,FALSE)),0),IFERROR(AND(H961&gt;=VLOOKUP(N961,受限情况!$A$3:$C$28,2,FALSE),H961&lt;=VLOOKUP(N961,受限情况!$A$3:$C$28,3,FALSE)),0),IFERROR(AND(H961&gt;=VLOOKUP(O961,受限情况!$A$3:$C$28,2,FALSE),H961&lt;=VLOOKUP(O961,受限情况!$A$3:$C$28,3,FALSE)),0))=TRUE,"错误","正确")</f>
        <v>正确</v>
      </c>
      <c r="S961" s="123" t="str">
        <f>IF((IF(ISERROR(VLOOKUP(J961,注销!I:I,1,FALSE)),0,1)+IF(ISERROR(VLOOKUP(J961,注销!J:J,1,FALSE)),0,1))&gt;0,"注销","没有")</f>
        <v>没有</v>
      </c>
      <c r="T961" s="123" t="str">
        <f>IF((IF(ISERROR(VLOOKUP(J961,注销!I:I,1,FALSE)),0,1)+IF(ISERROR(VLOOKUP(J961,注销!J:J,1,FALSE)),0,1))&gt;0,"注销","没有")</f>
        <v>没有</v>
      </c>
      <c r="U961" s="10" t="str">
        <f>IF(IF(ISERROR(VLOOKUP(J961,J$1:J960,1,FALSE)),0,1)+IF(ISERROR(VLOOKUP(J961,K$1:K960,1,FALSE)),0,1),"已有","没有")</f>
        <v>没有</v>
      </c>
      <c r="W961" s="9"/>
      <c r="X961" s="9"/>
      <c r="Y961" s="9"/>
    </row>
    <row r="962" spans="1:25" s="123" customFormat="1">
      <c r="A962" s="126">
        <v>959</v>
      </c>
      <c r="B962" s="119" t="s">
        <v>483</v>
      </c>
      <c r="C962" s="121" t="s">
        <v>1338</v>
      </c>
      <c r="D962" s="124" t="s">
        <v>1423</v>
      </c>
      <c r="E962" s="120">
        <v>28</v>
      </c>
      <c r="F962" s="119">
        <v>42820</v>
      </c>
      <c r="G962" s="18" t="s">
        <v>5378</v>
      </c>
      <c r="H962" s="119">
        <v>42809</v>
      </c>
      <c r="I962" s="40" t="s">
        <v>1420</v>
      </c>
      <c r="J962" s="137" t="str">
        <f t="shared" si="90"/>
        <v>海航北京首都-海拉尔</v>
      </c>
      <c r="K962" s="124" t="str">
        <f t="shared" si="91"/>
        <v>海航海拉尔-北京首都</v>
      </c>
      <c r="L962" s="167" t="str">
        <f t="shared" si="92"/>
        <v>北京首都</v>
      </c>
      <c r="M962" s="167" t="str">
        <f t="shared" si="93"/>
        <v>海拉尔</v>
      </c>
      <c r="N962" s="167" t="str">
        <f t="shared" si="94"/>
        <v/>
      </c>
      <c r="O962" s="167" t="str">
        <f t="shared" si="95"/>
        <v/>
      </c>
      <c r="P962" s="167" t="str">
        <f>IF(ISERROR(OR(IFERROR(VLOOKUP(B962,受限情况!$G$3:$G$30,1,FALSE),0),IFERROR(VLOOKUP(L962,受限情况!$A$3:$A$28,1,FALSE),0),IFERROR(VLOOKUP(M962,受限情况!$A$3:$A$28,1,FALSE),0),IFERROR(VLOOKUP(N962,受限情况!$A$3:$A$28,1,FALSE),0),IFERROR(VLOOKUP(O962,受限情况!$A$3:$A$28,1,FALSE),0))),"受限","不限")</f>
        <v>受限</v>
      </c>
      <c r="Q962" s="122" t="str">
        <f>IFERROR(IF(AND(H962&gt;=VLOOKUP(B962,受限情况!$G$3:$I$28,2,FALSE),H962&lt;=VLOOKUP(B962,受限情况!$G$3:$I$28,3,FALSE))=TRUE,"错误","正确"),"正确")</f>
        <v>正确</v>
      </c>
      <c r="R962" s="124" t="str">
        <f>IF(OR(IFERROR(AND(H962&gt;=VLOOKUP(L962,受限情况!$A$3:$C$28,2,FALSE),H962&lt;=VLOOKUP(L962,受限情况!$A$3:$C$28,3,FALSE)),0),IFERROR(AND(H962&gt;=VLOOKUP(M962,受限情况!$A$3:$C$28,2,FALSE),H962&lt;=VLOOKUP(M962,受限情况!$A$3:$C$28,3,FALSE)),0),IFERROR(AND(H962&gt;=VLOOKUP(N962,受限情况!$A$3:$C$28,2,FALSE),H962&lt;=VLOOKUP(N962,受限情况!$A$3:$C$28,3,FALSE)),0),IFERROR(AND(H962&gt;=VLOOKUP(O962,受限情况!$A$3:$C$28,2,FALSE),H962&lt;=VLOOKUP(O962,受限情况!$A$3:$C$28,3,FALSE)),0))=TRUE,"错误","正确")</f>
        <v>正确</v>
      </c>
      <c r="S962" s="123" t="str">
        <f>IF((IF(ISERROR(VLOOKUP(J962,注销!I:I,1,FALSE)),0,1)+IF(ISERROR(VLOOKUP(J962,注销!J:J,1,FALSE)),0,1))&gt;0,"注销","没有")</f>
        <v>没有</v>
      </c>
      <c r="T962" s="123" t="str">
        <f>IF((IF(ISERROR(VLOOKUP(J962,注销!I:I,1,FALSE)),0,1)+IF(ISERROR(VLOOKUP(J962,注销!J:J,1,FALSE)),0,1))&gt;0,"注销","没有")</f>
        <v>没有</v>
      </c>
      <c r="U962" s="10" t="str">
        <f>IF(IF(ISERROR(VLOOKUP(J962,J$1:J961,1,FALSE)),0,1)+IF(ISERROR(VLOOKUP(J962,K$1:K961,1,FALSE)),0,1),"已有","没有")</f>
        <v>没有</v>
      </c>
      <c r="W962" s="9"/>
      <c r="X962" s="9"/>
      <c r="Y962" s="9"/>
    </row>
    <row r="963" spans="1:25" s="123" customFormat="1">
      <c r="A963" s="126">
        <v>960</v>
      </c>
      <c r="B963" s="119" t="s">
        <v>483</v>
      </c>
      <c r="C963" s="121" t="s">
        <v>1070</v>
      </c>
      <c r="D963" s="124" t="s">
        <v>1423</v>
      </c>
      <c r="E963" s="120">
        <v>14</v>
      </c>
      <c r="F963" s="119">
        <v>42887</v>
      </c>
      <c r="G963" s="18" t="s">
        <v>5378</v>
      </c>
      <c r="H963" s="119">
        <v>42809</v>
      </c>
      <c r="I963" s="40" t="s">
        <v>1420</v>
      </c>
      <c r="J963" s="137" t="str">
        <f t="shared" si="90"/>
        <v>海航太原-福州</v>
      </c>
      <c r="K963" s="124" t="str">
        <f t="shared" si="91"/>
        <v>海航福州-太原</v>
      </c>
      <c r="L963" s="167" t="str">
        <f t="shared" si="92"/>
        <v>太原</v>
      </c>
      <c r="M963" s="167" t="str">
        <f t="shared" si="93"/>
        <v>福州</v>
      </c>
      <c r="N963" s="167" t="str">
        <f t="shared" si="94"/>
        <v/>
      </c>
      <c r="O963" s="167" t="str">
        <f t="shared" si="95"/>
        <v/>
      </c>
      <c r="P963" s="167" t="str">
        <f>IF(ISERROR(OR(IFERROR(VLOOKUP(B963,受限情况!$G$3:$G$30,1,FALSE),0),IFERROR(VLOOKUP(L963,受限情况!$A$3:$A$28,1,FALSE),0),IFERROR(VLOOKUP(M963,受限情况!$A$3:$A$28,1,FALSE),0),IFERROR(VLOOKUP(N963,受限情况!$A$3:$A$28,1,FALSE),0),IFERROR(VLOOKUP(O963,受限情况!$A$3:$A$28,1,FALSE),0))),"受限","不限")</f>
        <v>不限</v>
      </c>
      <c r="Q963" s="122" t="str">
        <f>IFERROR(IF(AND(H963&gt;=VLOOKUP(B963,受限情况!$G$3:$I$28,2,FALSE),H963&lt;=VLOOKUP(B963,受限情况!$G$3:$I$28,3,FALSE))=TRUE,"错误","正确"),"正确")</f>
        <v>正确</v>
      </c>
      <c r="R963" s="124" t="str">
        <f>IF(OR(IFERROR(AND(H963&gt;=VLOOKUP(L963,受限情况!$A$3:$C$28,2,FALSE),H963&lt;=VLOOKUP(L963,受限情况!$A$3:$C$28,3,FALSE)),0),IFERROR(AND(H963&gt;=VLOOKUP(M963,受限情况!$A$3:$C$28,2,FALSE),H963&lt;=VLOOKUP(M963,受限情况!$A$3:$C$28,3,FALSE)),0),IFERROR(AND(H963&gt;=VLOOKUP(N963,受限情况!$A$3:$C$28,2,FALSE),H963&lt;=VLOOKUP(N963,受限情况!$A$3:$C$28,3,FALSE)),0),IFERROR(AND(H963&gt;=VLOOKUP(O963,受限情况!$A$3:$C$28,2,FALSE),H963&lt;=VLOOKUP(O963,受限情况!$A$3:$C$28,3,FALSE)),0))=TRUE,"错误","正确")</f>
        <v>正确</v>
      </c>
      <c r="S963" s="123" t="str">
        <f>IF((IF(ISERROR(VLOOKUP(J963,注销!I:I,1,FALSE)),0,1)+IF(ISERROR(VLOOKUP(J963,注销!J:J,1,FALSE)),0,1))&gt;0,"注销","没有")</f>
        <v>注销</v>
      </c>
      <c r="T963" s="123" t="str">
        <f>IF((IF(ISERROR(VLOOKUP(J963,注销!I:I,1,FALSE)),0,1)+IF(ISERROR(VLOOKUP(J963,注销!J:J,1,FALSE)),0,1))&gt;0,"注销","没有")</f>
        <v>注销</v>
      </c>
      <c r="U963" s="10" t="str">
        <f>IF(IF(ISERROR(VLOOKUP(J963,J$1:J962,1,FALSE)),0,1)+IF(ISERROR(VLOOKUP(J963,K$1:K962,1,FALSE)),0,1),"已有","没有")</f>
        <v>没有</v>
      </c>
      <c r="W963" s="9"/>
      <c r="X963" s="9"/>
      <c r="Y963" s="9"/>
    </row>
    <row r="964" spans="1:25" s="123" customFormat="1">
      <c r="A964" s="126">
        <v>961</v>
      </c>
      <c r="B964" s="119" t="s">
        <v>483</v>
      </c>
      <c r="C964" s="121" t="s">
        <v>1404</v>
      </c>
      <c r="D964" s="124" t="s">
        <v>1423</v>
      </c>
      <c r="E964" s="120">
        <v>14</v>
      </c>
      <c r="F964" s="119">
        <v>42820</v>
      </c>
      <c r="G964" s="18" t="s">
        <v>5378</v>
      </c>
      <c r="H964" s="119">
        <v>42809</v>
      </c>
      <c r="I964" s="40" t="s">
        <v>1420</v>
      </c>
      <c r="J964" s="137" t="str">
        <f t="shared" ref="J964:J1027" si="96">B964&amp;C964</f>
        <v>海航太原-哈尔滨</v>
      </c>
      <c r="K964" s="124" t="str">
        <f t="shared" ref="K964:K1027" si="97">B964&amp;O964&amp;IF(O964="",,"-")&amp;N964&amp;IF(N964="",,"-")&amp;M964&amp;IF(M964="",,"-")&amp;L964</f>
        <v>海航哈尔滨-太原</v>
      </c>
      <c r="L964" s="167" t="str">
        <f t="shared" ref="L964:L1027" si="98">TRIM(MID(SUBSTITUTE($C964,"-",REPT(" ",50)),COLUMN(A964)*50-49,50))</f>
        <v>太原</v>
      </c>
      <c r="M964" s="167" t="str">
        <f t="shared" ref="M964:M1027" si="99">TRIM(MID(SUBSTITUTE($C964,"-",REPT(" ",50)),COLUMN(B964)*50-49,50))</f>
        <v>哈尔滨</v>
      </c>
      <c r="N964" s="167" t="str">
        <f t="shared" ref="N964:N1027" si="100">TRIM(MID(SUBSTITUTE($C964,"-",REPT(" ",50)),COLUMN(C964)*50-49,50))</f>
        <v/>
      </c>
      <c r="O964" s="167" t="str">
        <f t="shared" ref="O964:O1027" si="101">TRIM(MID(SUBSTITUTE($C964,"-",REPT(" ",50)),COLUMN(D964)*50-49,50))</f>
        <v/>
      </c>
      <c r="P964" s="167" t="str">
        <f>IF(ISERROR(OR(IFERROR(VLOOKUP(B964,受限情况!$G$3:$G$30,1,FALSE),0),IFERROR(VLOOKUP(L964,受限情况!$A$3:$A$28,1,FALSE),0),IFERROR(VLOOKUP(M964,受限情况!$A$3:$A$28,1,FALSE),0),IFERROR(VLOOKUP(N964,受限情况!$A$3:$A$28,1,FALSE),0),IFERROR(VLOOKUP(O964,受限情况!$A$3:$A$28,1,FALSE),0))),"受限","不限")</f>
        <v>不限</v>
      </c>
      <c r="Q964" s="122" t="str">
        <f>IFERROR(IF(AND(H964&gt;=VLOOKUP(B964,受限情况!$G$3:$I$28,2,FALSE),H964&lt;=VLOOKUP(B964,受限情况!$G$3:$I$28,3,FALSE))=TRUE,"错误","正确"),"正确")</f>
        <v>正确</v>
      </c>
      <c r="R964" s="124" t="str">
        <f>IF(OR(IFERROR(AND(H964&gt;=VLOOKUP(L964,受限情况!$A$3:$C$28,2,FALSE),H964&lt;=VLOOKUP(L964,受限情况!$A$3:$C$28,3,FALSE)),0),IFERROR(AND(H964&gt;=VLOOKUP(M964,受限情况!$A$3:$C$28,2,FALSE),H964&lt;=VLOOKUP(M964,受限情况!$A$3:$C$28,3,FALSE)),0),IFERROR(AND(H964&gt;=VLOOKUP(N964,受限情况!$A$3:$C$28,2,FALSE),H964&lt;=VLOOKUP(N964,受限情况!$A$3:$C$28,3,FALSE)),0),IFERROR(AND(H964&gt;=VLOOKUP(O964,受限情况!$A$3:$C$28,2,FALSE),H964&lt;=VLOOKUP(O964,受限情况!$A$3:$C$28,3,FALSE)),0))=TRUE,"错误","正确")</f>
        <v>正确</v>
      </c>
      <c r="S964" s="123" t="str">
        <f>IF((IF(ISERROR(VLOOKUP(J964,注销!I:I,1,FALSE)),0,1)+IF(ISERROR(VLOOKUP(J964,注销!J:J,1,FALSE)),0,1))&gt;0,"注销","没有")</f>
        <v>注销</v>
      </c>
      <c r="T964" s="123" t="str">
        <f>IF((IF(ISERROR(VLOOKUP(J964,注销!I:I,1,FALSE)),0,1)+IF(ISERROR(VLOOKUP(J964,注销!J:J,1,FALSE)),0,1))&gt;0,"注销","没有")</f>
        <v>注销</v>
      </c>
      <c r="U964" s="10" t="str">
        <f>IF(IF(ISERROR(VLOOKUP(J964,J$1:J963,1,FALSE)),0,1)+IF(ISERROR(VLOOKUP(J964,K$1:K963,1,FALSE)),0,1),"已有","没有")</f>
        <v>没有</v>
      </c>
      <c r="W964" s="9"/>
      <c r="X964" s="9"/>
      <c r="Y964" s="9"/>
    </row>
    <row r="965" spans="1:25" s="123" customFormat="1">
      <c r="A965" s="126">
        <v>962</v>
      </c>
      <c r="B965" s="119" t="s">
        <v>483</v>
      </c>
      <c r="C965" s="121" t="s">
        <v>367</v>
      </c>
      <c r="D965" s="124" t="s">
        <v>1423</v>
      </c>
      <c r="E965" s="120">
        <v>14</v>
      </c>
      <c r="F965" s="119">
        <v>42887</v>
      </c>
      <c r="G965" s="18" t="s">
        <v>5378</v>
      </c>
      <c r="H965" s="119">
        <v>42809</v>
      </c>
      <c r="I965" s="40" t="s">
        <v>1420</v>
      </c>
      <c r="J965" s="137" t="str">
        <f t="shared" si="96"/>
        <v>海航太原-海拉尔</v>
      </c>
      <c r="K965" s="124" t="str">
        <f t="shared" si="97"/>
        <v>海航海拉尔-太原</v>
      </c>
      <c r="L965" s="167" t="str">
        <f t="shared" si="98"/>
        <v>太原</v>
      </c>
      <c r="M965" s="167" t="str">
        <f t="shared" si="99"/>
        <v>海拉尔</v>
      </c>
      <c r="N965" s="167" t="str">
        <f t="shared" si="100"/>
        <v/>
      </c>
      <c r="O965" s="167" t="str">
        <f t="shared" si="101"/>
        <v/>
      </c>
      <c r="P965" s="167" t="str">
        <f>IF(ISERROR(OR(IFERROR(VLOOKUP(B965,受限情况!$G$3:$G$30,1,FALSE),0),IFERROR(VLOOKUP(L965,受限情况!$A$3:$A$28,1,FALSE),0),IFERROR(VLOOKUP(M965,受限情况!$A$3:$A$28,1,FALSE),0),IFERROR(VLOOKUP(N965,受限情况!$A$3:$A$28,1,FALSE),0),IFERROR(VLOOKUP(O965,受限情况!$A$3:$A$28,1,FALSE),0))),"受限","不限")</f>
        <v>不限</v>
      </c>
      <c r="Q965" s="122" t="str">
        <f>IFERROR(IF(AND(H965&gt;=VLOOKUP(B965,受限情况!$G$3:$I$28,2,FALSE),H965&lt;=VLOOKUP(B965,受限情况!$G$3:$I$28,3,FALSE))=TRUE,"错误","正确"),"正确")</f>
        <v>正确</v>
      </c>
      <c r="R965" s="124" t="str">
        <f>IF(OR(IFERROR(AND(H965&gt;=VLOOKUP(L965,受限情况!$A$3:$C$28,2,FALSE),H965&lt;=VLOOKUP(L965,受限情况!$A$3:$C$28,3,FALSE)),0),IFERROR(AND(H965&gt;=VLOOKUP(M965,受限情况!$A$3:$C$28,2,FALSE),H965&lt;=VLOOKUP(M965,受限情况!$A$3:$C$28,3,FALSE)),0),IFERROR(AND(H965&gt;=VLOOKUP(N965,受限情况!$A$3:$C$28,2,FALSE),H965&lt;=VLOOKUP(N965,受限情况!$A$3:$C$28,3,FALSE)),0),IFERROR(AND(H965&gt;=VLOOKUP(O965,受限情况!$A$3:$C$28,2,FALSE),H965&lt;=VLOOKUP(O965,受限情况!$A$3:$C$28,3,FALSE)),0))=TRUE,"错误","正确")</f>
        <v>正确</v>
      </c>
      <c r="S965" s="123" t="str">
        <f>IF((IF(ISERROR(VLOOKUP(J965,注销!I:I,1,FALSE)),0,1)+IF(ISERROR(VLOOKUP(J965,注销!J:J,1,FALSE)),0,1))&gt;0,"注销","没有")</f>
        <v>注销</v>
      </c>
      <c r="T965" s="123" t="str">
        <f>IF((IF(ISERROR(VLOOKUP(J965,注销!I:I,1,FALSE)),0,1)+IF(ISERROR(VLOOKUP(J965,注销!J:J,1,FALSE)),0,1))&gt;0,"注销","没有")</f>
        <v>注销</v>
      </c>
      <c r="U965" s="10" t="str">
        <f>IF(IF(ISERROR(VLOOKUP(J965,J$1:J964,1,FALSE)),0,1)+IF(ISERROR(VLOOKUP(J965,K$1:K964,1,FALSE)),0,1),"已有","没有")</f>
        <v>已有</v>
      </c>
      <c r="W965" s="9"/>
      <c r="X965" s="9"/>
      <c r="Y965" s="9"/>
    </row>
    <row r="966" spans="1:25" s="123" customFormat="1">
      <c r="A966" s="126">
        <v>963</v>
      </c>
      <c r="B966" s="119" t="s">
        <v>483</v>
      </c>
      <c r="C966" s="121" t="s">
        <v>900</v>
      </c>
      <c r="D966" s="124" t="s">
        <v>1423</v>
      </c>
      <c r="E966" s="120">
        <v>28</v>
      </c>
      <c r="F966" s="119">
        <v>42820</v>
      </c>
      <c r="G966" s="18" t="s">
        <v>5378</v>
      </c>
      <c r="H966" s="119">
        <v>42809</v>
      </c>
      <c r="I966" s="40" t="s">
        <v>1420</v>
      </c>
      <c r="J966" s="137" t="str">
        <f t="shared" si="96"/>
        <v>海航太原-杭州</v>
      </c>
      <c r="K966" s="124" t="str">
        <f t="shared" si="97"/>
        <v>海航杭州-太原</v>
      </c>
      <c r="L966" s="167" t="str">
        <f t="shared" si="98"/>
        <v>太原</v>
      </c>
      <c r="M966" s="167" t="str">
        <f t="shared" si="99"/>
        <v>杭州</v>
      </c>
      <c r="N966" s="167" t="str">
        <f t="shared" si="100"/>
        <v/>
      </c>
      <c r="O966" s="167" t="str">
        <f t="shared" si="101"/>
        <v/>
      </c>
      <c r="P966" s="167" t="str">
        <f>IF(ISERROR(OR(IFERROR(VLOOKUP(B966,受限情况!$G$3:$G$30,1,FALSE),0),IFERROR(VLOOKUP(L966,受限情况!$A$3:$A$28,1,FALSE),0),IFERROR(VLOOKUP(M966,受限情况!$A$3:$A$28,1,FALSE),0),IFERROR(VLOOKUP(N966,受限情况!$A$3:$A$28,1,FALSE),0),IFERROR(VLOOKUP(O966,受限情况!$A$3:$A$28,1,FALSE),0))),"受限","不限")</f>
        <v>不限</v>
      </c>
      <c r="Q966" s="122" t="str">
        <f>IFERROR(IF(AND(H966&gt;=VLOOKUP(B966,受限情况!$G$3:$I$28,2,FALSE),H966&lt;=VLOOKUP(B966,受限情况!$G$3:$I$28,3,FALSE))=TRUE,"错误","正确"),"正确")</f>
        <v>正确</v>
      </c>
      <c r="R966" s="124" t="str">
        <f>IF(OR(IFERROR(AND(H966&gt;=VLOOKUP(L966,受限情况!$A$3:$C$28,2,FALSE),H966&lt;=VLOOKUP(L966,受限情况!$A$3:$C$28,3,FALSE)),0),IFERROR(AND(H966&gt;=VLOOKUP(M966,受限情况!$A$3:$C$28,2,FALSE),H966&lt;=VLOOKUP(M966,受限情况!$A$3:$C$28,3,FALSE)),0),IFERROR(AND(H966&gt;=VLOOKUP(N966,受限情况!$A$3:$C$28,2,FALSE),H966&lt;=VLOOKUP(N966,受限情况!$A$3:$C$28,3,FALSE)),0),IFERROR(AND(H966&gt;=VLOOKUP(O966,受限情况!$A$3:$C$28,2,FALSE),H966&lt;=VLOOKUP(O966,受限情况!$A$3:$C$28,3,FALSE)),0))=TRUE,"错误","正确")</f>
        <v>正确</v>
      </c>
      <c r="S966" s="123" t="str">
        <f>IF((IF(ISERROR(VLOOKUP(J966,注销!I:I,1,FALSE)),0,1)+IF(ISERROR(VLOOKUP(J966,注销!J:J,1,FALSE)),0,1))&gt;0,"注销","没有")</f>
        <v>注销</v>
      </c>
      <c r="T966" s="123" t="str">
        <f>IF((IF(ISERROR(VLOOKUP(J966,注销!I:I,1,FALSE)),0,1)+IF(ISERROR(VLOOKUP(J966,注销!J:J,1,FALSE)),0,1))&gt;0,"注销","没有")</f>
        <v>注销</v>
      </c>
      <c r="U966" s="10" t="str">
        <f>IF(IF(ISERROR(VLOOKUP(J966,J$1:J965,1,FALSE)),0,1)+IF(ISERROR(VLOOKUP(J966,K$1:K965,1,FALSE)),0,1),"已有","没有")</f>
        <v>已有</v>
      </c>
      <c r="W966" s="9"/>
      <c r="X966" s="9"/>
      <c r="Y966" s="9"/>
    </row>
    <row r="967" spans="1:25" s="123" customFormat="1">
      <c r="A967" s="126">
        <v>964</v>
      </c>
      <c r="B967" s="119" t="s">
        <v>1329</v>
      </c>
      <c r="C967" s="121" t="s">
        <v>1405</v>
      </c>
      <c r="D967" s="124" t="s">
        <v>1424</v>
      </c>
      <c r="E967" s="120">
        <v>14</v>
      </c>
      <c r="F967" s="119">
        <v>42820</v>
      </c>
      <c r="G967" s="18" t="s">
        <v>5381</v>
      </c>
      <c r="H967" s="119">
        <v>42809</v>
      </c>
      <c r="I967" s="40" t="s">
        <v>1420</v>
      </c>
      <c r="J967" s="137" t="str">
        <f t="shared" si="96"/>
        <v>河北石家庄-贵阳-海口</v>
      </c>
      <c r="K967" s="124" t="str">
        <f t="shared" si="97"/>
        <v>河北海口-贵阳-石家庄</v>
      </c>
      <c r="L967" s="167" t="str">
        <f t="shared" si="98"/>
        <v>石家庄</v>
      </c>
      <c r="M967" s="167" t="str">
        <f t="shared" si="99"/>
        <v>贵阳</v>
      </c>
      <c r="N967" s="167" t="str">
        <f t="shared" si="100"/>
        <v>海口</v>
      </c>
      <c r="O967" s="167" t="str">
        <f t="shared" si="101"/>
        <v/>
      </c>
      <c r="P967" s="167" t="str">
        <f>IF(ISERROR(OR(IFERROR(VLOOKUP(B967,受限情况!$G$3:$G$30,1,FALSE),0),IFERROR(VLOOKUP(L967,受限情况!$A$3:$A$28,1,FALSE),0),IFERROR(VLOOKUP(M967,受限情况!$A$3:$A$28,1,FALSE),0),IFERROR(VLOOKUP(N967,受限情况!$A$3:$A$28,1,FALSE),0),IFERROR(VLOOKUP(O967,受限情况!$A$3:$A$28,1,FALSE),0))),"受限","不限")</f>
        <v>不限</v>
      </c>
      <c r="Q967" s="122" t="str">
        <f>IFERROR(IF(AND(H967&gt;=VLOOKUP(B967,受限情况!$G$3:$I$28,2,FALSE),H967&lt;=VLOOKUP(B967,受限情况!$G$3:$I$28,3,FALSE))=TRUE,"错误","正确"),"正确")</f>
        <v>正确</v>
      </c>
      <c r="R967" s="124" t="str">
        <f>IF(OR(IFERROR(AND(H967&gt;=VLOOKUP(L967,受限情况!$A$3:$C$28,2,FALSE),H967&lt;=VLOOKUP(L967,受限情况!$A$3:$C$28,3,FALSE)),0),IFERROR(AND(H967&gt;=VLOOKUP(M967,受限情况!$A$3:$C$28,2,FALSE),H967&lt;=VLOOKUP(M967,受限情况!$A$3:$C$28,3,FALSE)),0),IFERROR(AND(H967&gt;=VLOOKUP(N967,受限情况!$A$3:$C$28,2,FALSE),H967&lt;=VLOOKUP(N967,受限情况!$A$3:$C$28,3,FALSE)),0),IFERROR(AND(H967&gt;=VLOOKUP(O967,受限情况!$A$3:$C$28,2,FALSE),H967&lt;=VLOOKUP(O967,受限情况!$A$3:$C$28,3,FALSE)),0))=TRUE,"错误","正确")</f>
        <v>正确</v>
      </c>
      <c r="S967" s="123" t="str">
        <f>IF((IF(ISERROR(VLOOKUP(J967,注销!I:I,1,FALSE)),0,1)+IF(ISERROR(VLOOKUP(J967,注销!J:J,1,FALSE)),0,1))&gt;0,"注销","没有")</f>
        <v>没有</v>
      </c>
      <c r="T967" s="123" t="str">
        <f>IF((IF(ISERROR(VLOOKUP(J967,注销!I:I,1,FALSE)),0,1)+IF(ISERROR(VLOOKUP(J967,注销!J:J,1,FALSE)),0,1))&gt;0,"注销","没有")</f>
        <v>没有</v>
      </c>
      <c r="U967" s="10" t="str">
        <f>IF(IF(ISERROR(VLOOKUP(J967,J$1:J966,1,FALSE)),0,1)+IF(ISERROR(VLOOKUP(J967,K$1:K966,1,FALSE)),0,1),"已有","没有")</f>
        <v>没有</v>
      </c>
      <c r="W967" s="9"/>
      <c r="X967" s="9"/>
      <c r="Y967" s="9"/>
    </row>
    <row r="968" spans="1:25" s="123" customFormat="1">
      <c r="A968" s="126">
        <v>965</v>
      </c>
      <c r="B968" s="119" t="s">
        <v>1329</v>
      </c>
      <c r="C968" s="121" t="s">
        <v>1334</v>
      </c>
      <c r="D968" s="124" t="s">
        <v>1424</v>
      </c>
      <c r="E968" s="120">
        <v>14</v>
      </c>
      <c r="F968" s="119">
        <v>42820</v>
      </c>
      <c r="G968" s="18" t="s">
        <v>5381</v>
      </c>
      <c r="H968" s="119">
        <v>42809</v>
      </c>
      <c r="I968" s="40" t="s">
        <v>1420</v>
      </c>
      <c r="J968" s="137" t="str">
        <f t="shared" si="96"/>
        <v>河北石家庄-桂林-三亚</v>
      </c>
      <c r="K968" s="124" t="str">
        <f t="shared" si="97"/>
        <v>河北三亚-桂林-石家庄</v>
      </c>
      <c r="L968" s="167" t="str">
        <f t="shared" si="98"/>
        <v>石家庄</v>
      </c>
      <c r="M968" s="167" t="str">
        <f t="shared" si="99"/>
        <v>桂林</v>
      </c>
      <c r="N968" s="167" t="str">
        <f t="shared" si="100"/>
        <v>三亚</v>
      </c>
      <c r="O968" s="167" t="str">
        <f t="shared" si="101"/>
        <v/>
      </c>
      <c r="P968" s="167" t="str">
        <f>IF(ISERROR(OR(IFERROR(VLOOKUP(B968,受限情况!$G$3:$G$30,1,FALSE),0),IFERROR(VLOOKUP(L968,受限情况!$A$3:$A$28,1,FALSE),0),IFERROR(VLOOKUP(M968,受限情况!$A$3:$A$28,1,FALSE),0),IFERROR(VLOOKUP(N968,受限情况!$A$3:$A$28,1,FALSE),0),IFERROR(VLOOKUP(O968,受限情况!$A$3:$A$28,1,FALSE),0))),"受限","不限")</f>
        <v>不限</v>
      </c>
      <c r="Q968" s="122" t="str">
        <f>IFERROR(IF(AND(H968&gt;=VLOOKUP(B968,受限情况!$G$3:$I$28,2,FALSE),H968&lt;=VLOOKUP(B968,受限情况!$G$3:$I$28,3,FALSE))=TRUE,"错误","正确"),"正确")</f>
        <v>正确</v>
      </c>
      <c r="R968" s="124" t="str">
        <f>IF(OR(IFERROR(AND(H968&gt;=VLOOKUP(L968,受限情况!$A$3:$C$28,2,FALSE),H968&lt;=VLOOKUP(L968,受限情况!$A$3:$C$28,3,FALSE)),0),IFERROR(AND(H968&gt;=VLOOKUP(M968,受限情况!$A$3:$C$28,2,FALSE),H968&lt;=VLOOKUP(M968,受限情况!$A$3:$C$28,3,FALSE)),0),IFERROR(AND(H968&gt;=VLOOKUP(N968,受限情况!$A$3:$C$28,2,FALSE),H968&lt;=VLOOKUP(N968,受限情况!$A$3:$C$28,3,FALSE)),0),IFERROR(AND(H968&gt;=VLOOKUP(O968,受限情况!$A$3:$C$28,2,FALSE),H968&lt;=VLOOKUP(O968,受限情况!$A$3:$C$28,3,FALSE)),0))=TRUE,"错误","正确")</f>
        <v>正确</v>
      </c>
      <c r="S968" s="123" t="str">
        <f>IF((IF(ISERROR(VLOOKUP(J968,注销!I:I,1,FALSE)),0,1)+IF(ISERROR(VLOOKUP(J968,注销!J:J,1,FALSE)),0,1))&gt;0,"注销","没有")</f>
        <v>没有</v>
      </c>
      <c r="T968" s="123" t="str">
        <f>IF((IF(ISERROR(VLOOKUP(J968,注销!I:I,1,FALSE)),0,1)+IF(ISERROR(VLOOKUP(J968,注销!J:J,1,FALSE)),0,1))&gt;0,"注销","没有")</f>
        <v>没有</v>
      </c>
      <c r="U968" s="10" t="str">
        <f>IF(IF(ISERROR(VLOOKUP(J968,J$1:J967,1,FALSE)),0,1)+IF(ISERROR(VLOOKUP(J968,K$1:K967,1,FALSE)),0,1),"已有","没有")</f>
        <v>没有</v>
      </c>
      <c r="W968" s="9"/>
      <c r="X968" s="9"/>
      <c r="Y968" s="9"/>
    </row>
    <row r="969" spans="1:25" s="123" customFormat="1">
      <c r="A969" s="126">
        <v>966</v>
      </c>
      <c r="B969" s="119" t="s">
        <v>1329</v>
      </c>
      <c r="C969" s="121" t="s">
        <v>570</v>
      </c>
      <c r="D969" s="124" t="s">
        <v>1424</v>
      </c>
      <c r="E969" s="120">
        <v>14</v>
      </c>
      <c r="F969" s="119">
        <v>42820</v>
      </c>
      <c r="G969" s="18" t="s">
        <v>5381</v>
      </c>
      <c r="H969" s="119">
        <v>42809</v>
      </c>
      <c r="I969" s="40" t="s">
        <v>1420</v>
      </c>
      <c r="J969" s="137" t="str">
        <f t="shared" si="96"/>
        <v>河北石家庄-济宁-海口</v>
      </c>
      <c r="K969" s="124" t="str">
        <f t="shared" si="97"/>
        <v>河北海口-济宁-石家庄</v>
      </c>
      <c r="L969" s="167" t="str">
        <f t="shared" si="98"/>
        <v>石家庄</v>
      </c>
      <c r="M969" s="167" t="str">
        <f t="shared" si="99"/>
        <v>济宁</v>
      </c>
      <c r="N969" s="167" t="str">
        <f t="shared" si="100"/>
        <v>海口</v>
      </c>
      <c r="O969" s="167" t="str">
        <f t="shared" si="101"/>
        <v/>
      </c>
      <c r="P969" s="167" t="str">
        <f>IF(ISERROR(OR(IFERROR(VLOOKUP(B969,受限情况!$G$3:$G$30,1,FALSE),0),IFERROR(VLOOKUP(L969,受限情况!$A$3:$A$28,1,FALSE),0),IFERROR(VLOOKUP(M969,受限情况!$A$3:$A$28,1,FALSE),0),IFERROR(VLOOKUP(N969,受限情况!$A$3:$A$28,1,FALSE),0),IFERROR(VLOOKUP(O969,受限情况!$A$3:$A$28,1,FALSE),0))),"受限","不限")</f>
        <v>不限</v>
      </c>
      <c r="Q969" s="122" t="str">
        <f>IFERROR(IF(AND(H969&gt;=VLOOKUP(B969,受限情况!$G$3:$I$28,2,FALSE),H969&lt;=VLOOKUP(B969,受限情况!$G$3:$I$28,3,FALSE))=TRUE,"错误","正确"),"正确")</f>
        <v>正确</v>
      </c>
      <c r="R969" s="124" t="str">
        <f>IF(OR(IFERROR(AND(H969&gt;=VLOOKUP(L969,受限情况!$A$3:$C$28,2,FALSE),H969&lt;=VLOOKUP(L969,受限情况!$A$3:$C$28,3,FALSE)),0),IFERROR(AND(H969&gt;=VLOOKUP(M969,受限情况!$A$3:$C$28,2,FALSE),H969&lt;=VLOOKUP(M969,受限情况!$A$3:$C$28,3,FALSE)),0),IFERROR(AND(H969&gt;=VLOOKUP(N969,受限情况!$A$3:$C$28,2,FALSE),H969&lt;=VLOOKUP(N969,受限情况!$A$3:$C$28,3,FALSE)),0),IFERROR(AND(H969&gt;=VLOOKUP(O969,受限情况!$A$3:$C$28,2,FALSE),H969&lt;=VLOOKUP(O969,受限情况!$A$3:$C$28,3,FALSE)),0))=TRUE,"错误","正确")</f>
        <v>正确</v>
      </c>
      <c r="S969" s="123" t="str">
        <f>IF((IF(ISERROR(VLOOKUP(J969,注销!I:I,1,FALSE)),0,1)+IF(ISERROR(VLOOKUP(J969,注销!J:J,1,FALSE)),0,1))&gt;0,"注销","没有")</f>
        <v>注销</v>
      </c>
      <c r="T969" s="123" t="str">
        <f>IF((IF(ISERROR(VLOOKUP(J969,注销!I:I,1,FALSE)),0,1)+IF(ISERROR(VLOOKUP(J969,注销!J:J,1,FALSE)),0,1))&gt;0,"注销","没有")</f>
        <v>注销</v>
      </c>
      <c r="U969" s="10" t="str">
        <f>IF(IF(ISERROR(VLOOKUP(J969,J$1:J968,1,FALSE)),0,1)+IF(ISERROR(VLOOKUP(J969,K$1:K968,1,FALSE)),0,1),"已有","没有")</f>
        <v>没有</v>
      </c>
      <c r="W969" s="9"/>
      <c r="X969" s="9"/>
      <c r="Y969" s="9"/>
    </row>
    <row r="970" spans="1:25" s="123" customFormat="1">
      <c r="A970" s="126">
        <v>967</v>
      </c>
      <c r="B970" s="119" t="s">
        <v>1329</v>
      </c>
      <c r="C970" s="121" t="s">
        <v>1406</v>
      </c>
      <c r="D970" s="124" t="s">
        <v>1424</v>
      </c>
      <c r="E970" s="120">
        <v>14</v>
      </c>
      <c r="F970" s="119">
        <v>42820</v>
      </c>
      <c r="G970" s="18" t="s">
        <v>5381</v>
      </c>
      <c r="H970" s="119">
        <v>42809</v>
      </c>
      <c r="I970" s="40" t="s">
        <v>1420</v>
      </c>
      <c r="J970" s="137" t="str">
        <f t="shared" si="96"/>
        <v>河北石家庄-临沂-温州</v>
      </c>
      <c r="K970" s="124" t="str">
        <f t="shared" si="97"/>
        <v>河北温州-临沂-石家庄</v>
      </c>
      <c r="L970" s="167" t="str">
        <f t="shared" si="98"/>
        <v>石家庄</v>
      </c>
      <c r="M970" s="167" t="str">
        <f t="shared" si="99"/>
        <v>临沂</v>
      </c>
      <c r="N970" s="167" t="str">
        <f t="shared" si="100"/>
        <v>温州</v>
      </c>
      <c r="O970" s="167" t="str">
        <f t="shared" si="101"/>
        <v/>
      </c>
      <c r="P970" s="167" t="str">
        <f>IF(ISERROR(OR(IFERROR(VLOOKUP(B970,受限情况!$G$3:$G$30,1,FALSE),0),IFERROR(VLOOKUP(L970,受限情况!$A$3:$A$28,1,FALSE),0),IFERROR(VLOOKUP(M970,受限情况!$A$3:$A$28,1,FALSE),0),IFERROR(VLOOKUP(N970,受限情况!$A$3:$A$28,1,FALSE),0),IFERROR(VLOOKUP(O970,受限情况!$A$3:$A$28,1,FALSE),0))),"受限","不限")</f>
        <v>不限</v>
      </c>
      <c r="Q970" s="122" t="str">
        <f>IFERROR(IF(AND(H970&gt;=VLOOKUP(B970,受限情况!$G$3:$I$28,2,FALSE),H970&lt;=VLOOKUP(B970,受限情况!$G$3:$I$28,3,FALSE))=TRUE,"错误","正确"),"正确")</f>
        <v>正确</v>
      </c>
      <c r="R970" s="124" t="str">
        <f>IF(OR(IFERROR(AND(H970&gt;=VLOOKUP(L970,受限情况!$A$3:$C$28,2,FALSE),H970&lt;=VLOOKUP(L970,受限情况!$A$3:$C$28,3,FALSE)),0),IFERROR(AND(H970&gt;=VLOOKUP(M970,受限情况!$A$3:$C$28,2,FALSE),H970&lt;=VLOOKUP(M970,受限情况!$A$3:$C$28,3,FALSE)),0),IFERROR(AND(H970&gt;=VLOOKUP(N970,受限情况!$A$3:$C$28,2,FALSE),H970&lt;=VLOOKUP(N970,受限情况!$A$3:$C$28,3,FALSE)),0),IFERROR(AND(H970&gt;=VLOOKUP(O970,受限情况!$A$3:$C$28,2,FALSE),H970&lt;=VLOOKUP(O970,受限情况!$A$3:$C$28,3,FALSE)),0))=TRUE,"错误","正确")</f>
        <v>正确</v>
      </c>
      <c r="S970" s="123" t="str">
        <f>IF((IF(ISERROR(VLOOKUP(J970,注销!I:I,1,FALSE)),0,1)+IF(ISERROR(VLOOKUP(J970,注销!J:J,1,FALSE)),0,1))&gt;0,"注销","没有")</f>
        <v>注销</v>
      </c>
      <c r="T970" s="123" t="str">
        <f>IF((IF(ISERROR(VLOOKUP(J970,注销!I:I,1,FALSE)),0,1)+IF(ISERROR(VLOOKUP(J970,注销!J:J,1,FALSE)),0,1))&gt;0,"注销","没有")</f>
        <v>注销</v>
      </c>
      <c r="U970" s="10" t="str">
        <f>IF(IF(ISERROR(VLOOKUP(J970,J$1:J969,1,FALSE)),0,1)+IF(ISERROR(VLOOKUP(J970,K$1:K969,1,FALSE)),0,1),"已有","没有")</f>
        <v>没有</v>
      </c>
      <c r="W970" s="9"/>
      <c r="X970" s="9"/>
      <c r="Y970" s="9"/>
    </row>
    <row r="971" spans="1:25" s="123" customFormat="1">
      <c r="A971" s="126">
        <v>968</v>
      </c>
      <c r="B971" s="119" t="s">
        <v>1329</v>
      </c>
      <c r="C971" s="121" t="s">
        <v>382</v>
      </c>
      <c r="D971" s="124" t="s">
        <v>1424</v>
      </c>
      <c r="E971" s="120">
        <v>14</v>
      </c>
      <c r="F971" s="119">
        <v>42820</v>
      </c>
      <c r="G971" s="18" t="s">
        <v>5381</v>
      </c>
      <c r="H971" s="119">
        <v>42809</v>
      </c>
      <c r="I971" s="40" t="s">
        <v>1420</v>
      </c>
      <c r="J971" s="137" t="str">
        <f t="shared" si="96"/>
        <v>河北石家庄-南昌-揭阳潮汕</v>
      </c>
      <c r="K971" s="124" t="str">
        <f t="shared" si="97"/>
        <v>河北揭阳潮汕-南昌-石家庄</v>
      </c>
      <c r="L971" s="167" t="str">
        <f t="shared" si="98"/>
        <v>石家庄</v>
      </c>
      <c r="M971" s="167" t="str">
        <f t="shared" si="99"/>
        <v>南昌</v>
      </c>
      <c r="N971" s="167" t="str">
        <f t="shared" si="100"/>
        <v>揭阳潮汕</v>
      </c>
      <c r="O971" s="167" t="str">
        <f t="shared" si="101"/>
        <v/>
      </c>
      <c r="P971" s="167" t="str">
        <f>IF(ISERROR(OR(IFERROR(VLOOKUP(B971,受限情况!$G$3:$G$30,1,FALSE),0),IFERROR(VLOOKUP(L971,受限情况!$A$3:$A$28,1,FALSE),0),IFERROR(VLOOKUP(M971,受限情况!$A$3:$A$28,1,FALSE),0),IFERROR(VLOOKUP(N971,受限情况!$A$3:$A$28,1,FALSE),0),IFERROR(VLOOKUP(O971,受限情况!$A$3:$A$28,1,FALSE),0))),"受限","不限")</f>
        <v>不限</v>
      </c>
      <c r="Q971" s="122" t="str">
        <f>IFERROR(IF(AND(H971&gt;=VLOOKUP(B971,受限情况!$G$3:$I$28,2,FALSE),H971&lt;=VLOOKUP(B971,受限情况!$G$3:$I$28,3,FALSE))=TRUE,"错误","正确"),"正确")</f>
        <v>正确</v>
      </c>
      <c r="R971" s="124" t="str">
        <f>IF(OR(IFERROR(AND(H971&gt;=VLOOKUP(L971,受限情况!$A$3:$C$28,2,FALSE),H971&lt;=VLOOKUP(L971,受限情况!$A$3:$C$28,3,FALSE)),0),IFERROR(AND(H971&gt;=VLOOKUP(M971,受限情况!$A$3:$C$28,2,FALSE),H971&lt;=VLOOKUP(M971,受限情况!$A$3:$C$28,3,FALSE)),0),IFERROR(AND(H971&gt;=VLOOKUP(N971,受限情况!$A$3:$C$28,2,FALSE),H971&lt;=VLOOKUP(N971,受限情况!$A$3:$C$28,3,FALSE)),0),IFERROR(AND(H971&gt;=VLOOKUP(O971,受限情况!$A$3:$C$28,2,FALSE),H971&lt;=VLOOKUP(O971,受限情况!$A$3:$C$28,3,FALSE)),0))=TRUE,"错误","正确")</f>
        <v>正确</v>
      </c>
      <c r="S971" s="123" t="str">
        <f>IF((IF(ISERROR(VLOOKUP(J971,注销!I:I,1,FALSE)),0,1)+IF(ISERROR(VLOOKUP(J971,注销!J:J,1,FALSE)),0,1))&gt;0,"注销","没有")</f>
        <v>没有</v>
      </c>
      <c r="T971" s="123" t="str">
        <f>IF((IF(ISERROR(VLOOKUP(J971,注销!I:I,1,FALSE)),0,1)+IF(ISERROR(VLOOKUP(J971,注销!J:J,1,FALSE)),0,1))&gt;0,"注销","没有")</f>
        <v>没有</v>
      </c>
      <c r="U971" s="10" t="str">
        <f>IF(IF(ISERROR(VLOOKUP(J971,J$1:J970,1,FALSE)),0,1)+IF(ISERROR(VLOOKUP(J971,K$1:K970,1,FALSE)),0,1),"已有","没有")</f>
        <v>没有</v>
      </c>
      <c r="W971" s="9"/>
      <c r="X971" s="9"/>
      <c r="Y971" s="9"/>
    </row>
    <row r="972" spans="1:25" s="123" customFormat="1">
      <c r="A972" s="126">
        <v>969</v>
      </c>
      <c r="B972" s="119" t="s">
        <v>1329</v>
      </c>
      <c r="C972" s="121" t="s">
        <v>1407</v>
      </c>
      <c r="D972" s="124" t="s">
        <v>1424</v>
      </c>
      <c r="E972" s="120">
        <v>14</v>
      </c>
      <c r="F972" s="119">
        <v>42820</v>
      </c>
      <c r="G972" s="18" t="s">
        <v>5381</v>
      </c>
      <c r="H972" s="119">
        <v>42809</v>
      </c>
      <c r="I972" s="40" t="s">
        <v>1420</v>
      </c>
      <c r="J972" s="137" t="str">
        <f t="shared" si="96"/>
        <v>河北石家庄-南昌-湛江</v>
      </c>
      <c r="K972" s="124" t="str">
        <f t="shared" si="97"/>
        <v>河北湛江-南昌-石家庄</v>
      </c>
      <c r="L972" s="167" t="str">
        <f t="shared" si="98"/>
        <v>石家庄</v>
      </c>
      <c r="M972" s="167" t="str">
        <f t="shared" si="99"/>
        <v>南昌</v>
      </c>
      <c r="N972" s="167" t="str">
        <f t="shared" si="100"/>
        <v>湛江</v>
      </c>
      <c r="O972" s="167" t="str">
        <f t="shared" si="101"/>
        <v/>
      </c>
      <c r="P972" s="167" t="str">
        <f>IF(ISERROR(OR(IFERROR(VLOOKUP(B972,受限情况!$G$3:$G$30,1,FALSE),0),IFERROR(VLOOKUP(L972,受限情况!$A$3:$A$28,1,FALSE),0),IFERROR(VLOOKUP(M972,受限情况!$A$3:$A$28,1,FALSE),0),IFERROR(VLOOKUP(N972,受限情况!$A$3:$A$28,1,FALSE),0),IFERROR(VLOOKUP(O972,受限情况!$A$3:$A$28,1,FALSE),0))),"受限","不限")</f>
        <v>不限</v>
      </c>
      <c r="Q972" s="122" t="str">
        <f>IFERROR(IF(AND(H972&gt;=VLOOKUP(B972,受限情况!$G$3:$I$28,2,FALSE),H972&lt;=VLOOKUP(B972,受限情况!$G$3:$I$28,3,FALSE))=TRUE,"错误","正确"),"正确")</f>
        <v>正确</v>
      </c>
      <c r="R972" s="124" t="str">
        <f>IF(OR(IFERROR(AND(H972&gt;=VLOOKUP(L972,受限情况!$A$3:$C$28,2,FALSE),H972&lt;=VLOOKUP(L972,受限情况!$A$3:$C$28,3,FALSE)),0),IFERROR(AND(H972&gt;=VLOOKUP(M972,受限情况!$A$3:$C$28,2,FALSE),H972&lt;=VLOOKUP(M972,受限情况!$A$3:$C$28,3,FALSE)),0),IFERROR(AND(H972&gt;=VLOOKUP(N972,受限情况!$A$3:$C$28,2,FALSE),H972&lt;=VLOOKUP(N972,受限情况!$A$3:$C$28,3,FALSE)),0),IFERROR(AND(H972&gt;=VLOOKUP(O972,受限情况!$A$3:$C$28,2,FALSE),H972&lt;=VLOOKUP(O972,受限情况!$A$3:$C$28,3,FALSE)),0))=TRUE,"错误","正确")</f>
        <v>正确</v>
      </c>
      <c r="S972" s="123" t="str">
        <f>IF((IF(ISERROR(VLOOKUP(J972,注销!I:I,1,FALSE)),0,1)+IF(ISERROR(VLOOKUP(J972,注销!J:J,1,FALSE)),0,1))&gt;0,"注销","没有")</f>
        <v>没有</v>
      </c>
      <c r="T972" s="123" t="str">
        <f>IF((IF(ISERROR(VLOOKUP(J972,注销!I:I,1,FALSE)),0,1)+IF(ISERROR(VLOOKUP(J972,注销!J:J,1,FALSE)),0,1))&gt;0,"注销","没有")</f>
        <v>没有</v>
      </c>
      <c r="U972" s="10" t="str">
        <f>IF(IF(ISERROR(VLOOKUP(J972,J$1:J971,1,FALSE)),0,1)+IF(ISERROR(VLOOKUP(J972,K$1:K971,1,FALSE)),0,1),"已有","没有")</f>
        <v>没有</v>
      </c>
      <c r="W972" s="9"/>
      <c r="X972" s="9"/>
      <c r="Y972" s="9"/>
    </row>
    <row r="973" spans="1:25" s="123" customFormat="1">
      <c r="A973" s="126">
        <v>970</v>
      </c>
      <c r="B973" s="119" t="s">
        <v>1329</v>
      </c>
      <c r="C973" s="121" t="s">
        <v>1408</v>
      </c>
      <c r="D973" s="124" t="s">
        <v>1424</v>
      </c>
      <c r="E973" s="120">
        <v>14</v>
      </c>
      <c r="F973" s="119">
        <v>42820</v>
      </c>
      <c r="G973" s="18" t="s">
        <v>5381</v>
      </c>
      <c r="H973" s="119">
        <v>42809</v>
      </c>
      <c r="I973" s="40" t="s">
        <v>1420</v>
      </c>
      <c r="J973" s="137" t="str">
        <f t="shared" si="96"/>
        <v>河北石家庄-长沙-琼海</v>
      </c>
      <c r="K973" s="124" t="str">
        <f t="shared" si="97"/>
        <v>河北琼海-长沙-石家庄</v>
      </c>
      <c r="L973" s="167" t="str">
        <f t="shared" si="98"/>
        <v>石家庄</v>
      </c>
      <c r="M973" s="167" t="str">
        <f t="shared" si="99"/>
        <v>长沙</v>
      </c>
      <c r="N973" s="167" t="str">
        <f t="shared" si="100"/>
        <v>琼海</v>
      </c>
      <c r="O973" s="167" t="str">
        <f t="shared" si="101"/>
        <v/>
      </c>
      <c r="P973" s="167" t="str">
        <f>IF(ISERROR(OR(IFERROR(VLOOKUP(B973,受限情况!$G$3:$G$30,1,FALSE),0),IFERROR(VLOOKUP(L973,受限情况!$A$3:$A$28,1,FALSE),0),IFERROR(VLOOKUP(M973,受限情况!$A$3:$A$28,1,FALSE),0),IFERROR(VLOOKUP(N973,受限情况!$A$3:$A$28,1,FALSE),0),IFERROR(VLOOKUP(O973,受限情况!$A$3:$A$28,1,FALSE),0))),"受限","不限")</f>
        <v>不限</v>
      </c>
      <c r="Q973" s="122" t="str">
        <f>IFERROR(IF(AND(H973&gt;=VLOOKUP(B973,受限情况!$G$3:$I$28,2,FALSE),H973&lt;=VLOOKUP(B973,受限情况!$G$3:$I$28,3,FALSE))=TRUE,"错误","正确"),"正确")</f>
        <v>正确</v>
      </c>
      <c r="R973" s="124" t="str">
        <f>IF(OR(IFERROR(AND(H973&gt;=VLOOKUP(L973,受限情况!$A$3:$C$28,2,FALSE),H973&lt;=VLOOKUP(L973,受限情况!$A$3:$C$28,3,FALSE)),0),IFERROR(AND(H973&gt;=VLOOKUP(M973,受限情况!$A$3:$C$28,2,FALSE),H973&lt;=VLOOKUP(M973,受限情况!$A$3:$C$28,3,FALSE)),0),IFERROR(AND(H973&gt;=VLOOKUP(N973,受限情况!$A$3:$C$28,2,FALSE),H973&lt;=VLOOKUP(N973,受限情况!$A$3:$C$28,3,FALSE)),0),IFERROR(AND(H973&gt;=VLOOKUP(O973,受限情况!$A$3:$C$28,2,FALSE),H973&lt;=VLOOKUP(O973,受限情况!$A$3:$C$28,3,FALSE)),0))=TRUE,"错误","正确")</f>
        <v>正确</v>
      </c>
      <c r="S973" s="123" t="str">
        <f>IF((IF(ISERROR(VLOOKUP(J973,注销!I:I,1,FALSE)),0,1)+IF(ISERROR(VLOOKUP(J973,注销!J:J,1,FALSE)),0,1))&gt;0,"注销","没有")</f>
        <v>注销</v>
      </c>
      <c r="T973" s="123" t="str">
        <f>IF((IF(ISERROR(VLOOKUP(J973,注销!I:I,1,FALSE)),0,1)+IF(ISERROR(VLOOKUP(J973,注销!J:J,1,FALSE)),0,1))&gt;0,"注销","没有")</f>
        <v>注销</v>
      </c>
      <c r="U973" s="10" t="str">
        <f>IF(IF(ISERROR(VLOOKUP(J973,J$1:J972,1,FALSE)),0,1)+IF(ISERROR(VLOOKUP(J973,K$1:K972,1,FALSE)),0,1),"已有","没有")</f>
        <v>没有</v>
      </c>
      <c r="W973" s="9"/>
      <c r="X973" s="9"/>
      <c r="Y973" s="9"/>
    </row>
    <row r="974" spans="1:25" s="123" customFormat="1">
      <c r="A974" s="126">
        <v>971</v>
      </c>
      <c r="B974" s="119" t="s">
        <v>1309</v>
      </c>
      <c r="C974" s="121" t="s">
        <v>1409</v>
      </c>
      <c r="D974" s="124" t="s">
        <v>1433</v>
      </c>
      <c r="E974" s="120">
        <v>14</v>
      </c>
      <c r="F974" s="119">
        <v>42820</v>
      </c>
      <c r="G974" s="18" t="s">
        <v>1438</v>
      </c>
      <c r="H974" s="119">
        <v>42809</v>
      </c>
      <c r="I974" s="40" t="s">
        <v>1420</v>
      </c>
      <c r="J974" s="137" t="str">
        <f t="shared" si="96"/>
        <v>华夏天津-天水-兰州</v>
      </c>
      <c r="K974" s="124" t="str">
        <f t="shared" si="97"/>
        <v>华夏兰州-天水-天津</v>
      </c>
      <c r="L974" s="167" t="str">
        <f t="shared" si="98"/>
        <v>天津</v>
      </c>
      <c r="M974" s="167" t="str">
        <f t="shared" si="99"/>
        <v>天水</v>
      </c>
      <c r="N974" s="167" t="str">
        <f t="shared" si="100"/>
        <v>兰州</v>
      </c>
      <c r="O974" s="167" t="str">
        <f t="shared" si="101"/>
        <v/>
      </c>
      <c r="P974" s="167" t="str">
        <f>IF(ISERROR(OR(IFERROR(VLOOKUP(B974,受限情况!$G$3:$G$30,1,FALSE),0),IFERROR(VLOOKUP(L974,受限情况!$A$3:$A$28,1,FALSE),0),IFERROR(VLOOKUP(M974,受限情况!$A$3:$A$28,1,FALSE),0),IFERROR(VLOOKUP(N974,受限情况!$A$3:$A$28,1,FALSE),0),IFERROR(VLOOKUP(O974,受限情况!$A$3:$A$28,1,FALSE),0))),"受限","不限")</f>
        <v>不限</v>
      </c>
      <c r="Q974" s="122" t="str">
        <f>IFERROR(IF(AND(H974&gt;=VLOOKUP(B974,受限情况!$G$3:$I$28,2,FALSE),H974&lt;=VLOOKUP(B974,受限情况!$G$3:$I$28,3,FALSE))=TRUE,"错误","正确"),"正确")</f>
        <v>正确</v>
      </c>
      <c r="R974" s="124" t="str">
        <f>IF(OR(IFERROR(AND(H974&gt;=VLOOKUP(L974,受限情况!$A$3:$C$28,2,FALSE),H974&lt;=VLOOKUP(L974,受限情况!$A$3:$C$28,3,FALSE)),0),IFERROR(AND(H974&gt;=VLOOKUP(M974,受限情况!$A$3:$C$28,2,FALSE),H974&lt;=VLOOKUP(M974,受限情况!$A$3:$C$28,3,FALSE)),0),IFERROR(AND(H974&gt;=VLOOKUP(N974,受限情况!$A$3:$C$28,2,FALSE),H974&lt;=VLOOKUP(N974,受限情况!$A$3:$C$28,3,FALSE)),0),IFERROR(AND(H974&gt;=VLOOKUP(O974,受限情况!$A$3:$C$28,2,FALSE),H974&lt;=VLOOKUP(O974,受限情况!$A$3:$C$28,3,FALSE)),0))=TRUE,"错误","正确")</f>
        <v>正确</v>
      </c>
      <c r="S974" s="123" t="str">
        <f>IF((IF(ISERROR(VLOOKUP(J974,注销!I:I,1,FALSE)),0,1)+IF(ISERROR(VLOOKUP(J974,注销!J:J,1,FALSE)),0,1))&gt;0,"注销","没有")</f>
        <v>注销</v>
      </c>
      <c r="T974" s="123" t="str">
        <f>IF((IF(ISERROR(VLOOKUP(J974,注销!I:I,1,FALSE)),0,1)+IF(ISERROR(VLOOKUP(J974,注销!J:J,1,FALSE)),0,1))&gt;0,"注销","没有")</f>
        <v>注销</v>
      </c>
      <c r="U974" s="10" t="str">
        <f>IF(IF(ISERROR(VLOOKUP(J974,J$1:J973,1,FALSE)),0,1)+IF(ISERROR(VLOOKUP(J974,K$1:K973,1,FALSE)),0,1),"已有","没有")</f>
        <v>没有</v>
      </c>
      <c r="W974" s="9"/>
      <c r="X974" s="9"/>
      <c r="Y974" s="9"/>
    </row>
    <row r="975" spans="1:25" s="123" customFormat="1">
      <c r="A975" s="126">
        <v>972</v>
      </c>
      <c r="B975" s="119" t="s">
        <v>1331</v>
      </c>
      <c r="C975" s="121" t="s">
        <v>899</v>
      </c>
      <c r="D975" s="124" t="s">
        <v>1425</v>
      </c>
      <c r="E975" s="120">
        <v>14</v>
      </c>
      <c r="F975" s="119">
        <v>42820</v>
      </c>
      <c r="G975" s="18" t="s">
        <v>1439</v>
      </c>
      <c r="H975" s="119">
        <v>42809</v>
      </c>
      <c r="I975" s="40" t="s">
        <v>1420</v>
      </c>
      <c r="J975" s="137" t="str">
        <f t="shared" si="96"/>
        <v>昆明太原-南京</v>
      </c>
      <c r="K975" s="124" t="str">
        <f t="shared" si="97"/>
        <v>昆明南京-太原</v>
      </c>
      <c r="L975" s="167" t="str">
        <f t="shared" si="98"/>
        <v>太原</v>
      </c>
      <c r="M975" s="167" t="str">
        <f t="shared" si="99"/>
        <v>南京</v>
      </c>
      <c r="N975" s="167" t="str">
        <f t="shared" si="100"/>
        <v/>
      </c>
      <c r="O975" s="167" t="str">
        <f t="shared" si="101"/>
        <v/>
      </c>
      <c r="P975" s="167" t="str">
        <f>IF(ISERROR(OR(IFERROR(VLOOKUP(B975,受限情况!$G$3:$G$30,1,FALSE),0),IFERROR(VLOOKUP(L975,受限情况!$A$3:$A$28,1,FALSE),0),IFERROR(VLOOKUP(M975,受限情况!$A$3:$A$28,1,FALSE),0),IFERROR(VLOOKUP(N975,受限情况!$A$3:$A$28,1,FALSE),0),IFERROR(VLOOKUP(O975,受限情况!$A$3:$A$28,1,FALSE),0))),"受限","不限")</f>
        <v>不限</v>
      </c>
      <c r="Q975" s="122" t="str">
        <f>IFERROR(IF(AND(H975&gt;=VLOOKUP(B975,受限情况!$G$3:$I$28,2,FALSE),H975&lt;=VLOOKUP(B975,受限情况!$G$3:$I$28,3,FALSE))=TRUE,"错误","正确"),"正确")</f>
        <v>正确</v>
      </c>
      <c r="R975" s="124" t="str">
        <f>IF(OR(IFERROR(AND(H975&gt;=VLOOKUP(L975,受限情况!$A$3:$C$28,2,FALSE),H975&lt;=VLOOKUP(L975,受限情况!$A$3:$C$28,3,FALSE)),0),IFERROR(AND(H975&gt;=VLOOKUP(M975,受限情况!$A$3:$C$28,2,FALSE),H975&lt;=VLOOKUP(M975,受限情况!$A$3:$C$28,3,FALSE)),0),IFERROR(AND(H975&gt;=VLOOKUP(N975,受限情况!$A$3:$C$28,2,FALSE),H975&lt;=VLOOKUP(N975,受限情况!$A$3:$C$28,3,FALSE)),0),IFERROR(AND(H975&gt;=VLOOKUP(O975,受限情况!$A$3:$C$28,2,FALSE),H975&lt;=VLOOKUP(O975,受限情况!$A$3:$C$28,3,FALSE)),0))=TRUE,"错误","正确")</f>
        <v>正确</v>
      </c>
      <c r="S975" s="123" t="str">
        <f>IF((IF(ISERROR(VLOOKUP(J975,注销!I:I,1,FALSE)),0,1)+IF(ISERROR(VLOOKUP(J975,注销!J:J,1,FALSE)),0,1))&gt;0,"注销","没有")</f>
        <v>没有</v>
      </c>
      <c r="T975" s="123" t="str">
        <f>IF((IF(ISERROR(VLOOKUP(J975,注销!I:I,1,FALSE)),0,1)+IF(ISERROR(VLOOKUP(J975,注销!J:J,1,FALSE)),0,1))&gt;0,"注销","没有")</f>
        <v>没有</v>
      </c>
      <c r="U975" s="10" t="str">
        <f>IF(IF(ISERROR(VLOOKUP(J975,J$1:J974,1,FALSE)),0,1)+IF(ISERROR(VLOOKUP(J975,K$1:K974,1,FALSE)),0,1),"已有","没有")</f>
        <v>没有</v>
      </c>
      <c r="W975" s="9"/>
      <c r="X975" s="9"/>
      <c r="Y975" s="9"/>
    </row>
    <row r="976" spans="1:25" s="123" customFormat="1">
      <c r="A976" s="126">
        <v>973</v>
      </c>
      <c r="B976" s="119" t="s">
        <v>1331</v>
      </c>
      <c r="C976" s="121" t="s">
        <v>1410</v>
      </c>
      <c r="D976" s="124" t="s">
        <v>1425</v>
      </c>
      <c r="E976" s="120">
        <v>14</v>
      </c>
      <c r="F976" s="119">
        <v>42820</v>
      </c>
      <c r="G976" s="18" t="s">
        <v>1439</v>
      </c>
      <c r="H976" s="119">
        <v>42809</v>
      </c>
      <c r="I976" s="40" t="s">
        <v>1420</v>
      </c>
      <c r="J976" s="137" t="str">
        <f t="shared" si="96"/>
        <v>昆明太原-长沙-台州</v>
      </c>
      <c r="K976" s="124" t="str">
        <f t="shared" si="97"/>
        <v>昆明台州-长沙-太原</v>
      </c>
      <c r="L976" s="167" t="str">
        <f t="shared" si="98"/>
        <v>太原</v>
      </c>
      <c r="M976" s="167" t="str">
        <f t="shared" si="99"/>
        <v>长沙</v>
      </c>
      <c r="N976" s="167" t="str">
        <f t="shared" si="100"/>
        <v>台州</v>
      </c>
      <c r="O976" s="167" t="str">
        <f t="shared" si="101"/>
        <v/>
      </c>
      <c r="P976" s="167" t="str">
        <f>IF(ISERROR(OR(IFERROR(VLOOKUP(B976,受限情况!$G$3:$G$30,1,FALSE),0),IFERROR(VLOOKUP(L976,受限情况!$A$3:$A$28,1,FALSE),0),IFERROR(VLOOKUP(M976,受限情况!$A$3:$A$28,1,FALSE),0),IFERROR(VLOOKUP(N976,受限情况!$A$3:$A$28,1,FALSE),0),IFERROR(VLOOKUP(O976,受限情况!$A$3:$A$28,1,FALSE),0))),"受限","不限")</f>
        <v>不限</v>
      </c>
      <c r="Q976" s="122" t="str">
        <f>IFERROR(IF(AND(H976&gt;=VLOOKUP(B976,受限情况!$G$3:$I$28,2,FALSE),H976&lt;=VLOOKUP(B976,受限情况!$G$3:$I$28,3,FALSE))=TRUE,"错误","正确"),"正确")</f>
        <v>正确</v>
      </c>
      <c r="R976" s="124" t="str">
        <f>IF(OR(IFERROR(AND(H976&gt;=VLOOKUP(L976,受限情况!$A$3:$C$28,2,FALSE),H976&lt;=VLOOKUP(L976,受限情况!$A$3:$C$28,3,FALSE)),0),IFERROR(AND(H976&gt;=VLOOKUP(M976,受限情况!$A$3:$C$28,2,FALSE),H976&lt;=VLOOKUP(M976,受限情况!$A$3:$C$28,3,FALSE)),0),IFERROR(AND(H976&gt;=VLOOKUP(N976,受限情况!$A$3:$C$28,2,FALSE),H976&lt;=VLOOKUP(N976,受限情况!$A$3:$C$28,3,FALSE)),0),IFERROR(AND(H976&gt;=VLOOKUP(O976,受限情况!$A$3:$C$28,2,FALSE),H976&lt;=VLOOKUP(O976,受限情况!$A$3:$C$28,3,FALSE)),0))=TRUE,"错误","正确")</f>
        <v>正确</v>
      </c>
      <c r="S976" s="123" t="str">
        <f>IF((IF(ISERROR(VLOOKUP(J976,注销!I:I,1,FALSE)),0,1)+IF(ISERROR(VLOOKUP(J976,注销!J:J,1,FALSE)),0,1))&gt;0,"注销","没有")</f>
        <v>没有</v>
      </c>
      <c r="T976" s="123" t="str">
        <f>IF((IF(ISERROR(VLOOKUP(J976,注销!I:I,1,FALSE)),0,1)+IF(ISERROR(VLOOKUP(J976,注销!J:J,1,FALSE)),0,1))&gt;0,"注销","没有")</f>
        <v>没有</v>
      </c>
      <c r="U976" s="10" t="str">
        <f>IF(IF(ISERROR(VLOOKUP(J976,J$1:J975,1,FALSE)),0,1)+IF(ISERROR(VLOOKUP(J976,K$1:K975,1,FALSE)),0,1),"已有","没有")</f>
        <v>没有</v>
      </c>
      <c r="W976" s="9"/>
      <c r="X976" s="9"/>
      <c r="Y976" s="9"/>
    </row>
    <row r="977" spans="1:25" s="123" customFormat="1">
      <c r="A977" s="126">
        <v>974</v>
      </c>
      <c r="B977" s="119" t="s">
        <v>484</v>
      </c>
      <c r="C977" s="121" t="s">
        <v>521</v>
      </c>
      <c r="D977" s="124" t="s">
        <v>1426</v>
      </c>
      <c r="E977" s="120">
        <v>14</v>
      </c>
      <c r="F977" s="119">
        <v>42906</v>
      </c>
      <c r="G977" s="18" t="s">
        <v>1440</v>
      </c>
      <c r="H977" s="119">
        <v>42809</v>
      </c>
      <c r="I977" s="40" t="s">
        <v>1420</v>
      </c>
      <c r="J977" s="137" t="str">
        <f t="shared" si="96"/>
        <v>厦航天津-海拉尔</v>
      </c>
      <c r="K977" s="124" t="str">
        <f t="shared" si="97"/>
        <v>厦航海拉尔-天津</v>
      </c>
      <c r="L977" s="167" t="str">
        <f t="shared" si="98"/>
        <v>天津</v>
      </c>
      <c r="M977" s="167" t="str">
        <f t="shared" si="99"/>
        <v>海拉尔</v>
      </c>
      <c r="N977" s="167" t="str">
        <f t="shared" si="100"/>
        <v/>
      </c>
      <c r="O977" s="167" t="str">
        <f t="shared" si="101"/>
        <v/>
      </c>
      <c r="P977" s="167" t="str">
        <f>IF(ISERROR(OR(IFERROR(VLOOKUP(B977,受限情况!$G$3:$G$30,1,FALSE),0),IFERROR(VLOOKUP(L977,受限情况!$A$3:$A$28,1,FALSE),0),IFERROR(VLOOKUP(M977,受限情况!$A$3:$A$28,1,FALSE),0),IFERROR(VLOOKUP(N977,受限情况!$A$3:$A$28,1,FALSE),0),IFERROR(VLOOKUP(O977,受限情况!$A$3:$A$28,1,FALSE),0))),"受限","不限")</f>
        <v>不限</v>
      </c>
      <c r="Q977" s="122" t="str">
        <f>IFERROR(IF(AND(H977&gt;=VLOOKUP(B977,受限情况!$G$3:$I$28,2,FALSE),H977&lt;=VLOOKUP(B977,受限情况!$G$3:$I$28,3,FALSE))=TRUE,"错误","正确"),"正确")</f>
        <v>正确</v>
      </c>
      <c r="R977" s="124" t="str">
        <f>IF(OR(IFERROR(AND(H977&gt;=VLOOKUP(L977,受限情况!$A$3:$C$28,2,FALSE),H977&lt;=VLOOKUP(L977,受限情况!$A$3:$C$28,3,FALSE)),0),IFERROR(AND(H977&gt;=VLOOKUP(M977,受限情况!$A$3:$C$28,2,FALSE),H977&lt;=VLOOKUP(M977,受限情况!$A$3:$C$28,3,FALSE)),0),IFERROR(AND(H977&gt;=VLOOKUP(N977,受限情况!$A$3:$C$28,2,FALSE),H977&lt;=VLOOKUP(N977,受限情况!$A$3:$C$28,3,FALSE)),0),IFERROR(AND(H977&gt;=VLOOKUP(O977,受限情况!$A$3:$C$28,2,FALSE),H977&lt;=VLOOKUP(O977,受限情况!$A$3:$C$28,3,FALSE)),0))=TRUE,"错误","正确")</f>
        <v>正确</v>
      </c>
      <c r="S977" s="123" t="str">
        <f>IF((IF(ISERROR(VLOOKUP(J977,注销!I:I,1,FALSE)),0,1)+IF(ISERROR(VLOOKUP(J977,注销!J:J,1,FALSE)),0,1))&gt;0,"注销","没有")</f>
        <v>没有</v>
      </c>
      <c r="T977" s="123" t="str">
        <f>IF((IF(ISERROR(VLOOKUP(J977,注销!I:I,1,FALSE)),0,1)+IF(ISERROR(VLOOKUP(J977,注销!J:J,1,FALSE)),0,1))&gt;0,"注销","没有")</f>
        <v>没有</v>
      </c>
      <c r="U977" s="10" t="str">
        <f>IF(IF(ISERROR(VLOOKUP(J977,J$1:J976,1,FALSE)),0,1)+IF(ISERROR(VLOOKUP(J977,K$1:K976,1,FALSE)),0,1),"已有","没有")</f>
        <v>没有</v>
      </c>
      <c r="W977" s="9"/>
      <c r="X977" s="9"/>
      <c r="Y977" s="9"/>
    </row>
    <row r="978" spans="1:25" s="123" customFormat="1">
      <c r="A978" s="126">
        <v>975</v>
      </c>
      <c r="B978" s="119" t="s">
        <v>484</v>
      </c>
      <c r="C978" s="121" t="s">
        <v>550</v>
      </c>
      <c r="D978" s="124" t="s">
        <v>1426</v>
      </c>
      <c r="E978" s="120">
        <v>14</v>
      </c>
      <c r="F978" s="119">
        <v>42820</v>
      </c>
      <c r="G978" s="18" t="s">
        <v>1440</v>
      </c>
      <c r="H978" s="119">
        <v>42809</v>
      </c>
      <c r="I978" s="40" t="s">
        <v>1420</v>
      </c>
      <c r="J978" s="137" t="str">
        <f t="shared" si="96"/>
        <v>厦航天津-杭州-三亚</v>
      </c>
      <c r="K978" s="124" t="str">
        <f t="shared" si="97"/>
        <v>厦航三亚-杭州-天津</v>
      </c>
      <c r="L978" s="167" t="str">
        <f t="shared" si="98"/>
        <v>天津</v>
      </c>
      <c r="M978" s="167" t="str">
        <f t="shared" si="99"/>
        <v>杭州</v>
      </c>
      <c r="N978" s="167" t="str">
        <f t="shared" si="100"/>
        <v>三亚</v>
      </c>
      <c r="O978" s="167" t="str">
        <f t="shared" si="101"/>
        <v/>
      </c>
      <c r="P978" s="167" t="str">
        <f>IF(ISERROR(OR(IFERROR(VLOOKUP(B978,受限情况!$G$3:$G$30,1,FALSE),0),IFERROR(VLOOKUP(L978,受限情况!$A$3:$A$28,1,FALSE),0),IFERROR(VLOOKUP(M978,受限情况!$A$3:$A$28,1,FALSE),0),IFERROR(VLOOKUP(N978,受限情况!$A$3:$A$28,1,FALSE),0),IFERROR(VLOOKUP(O978,受限情况!$A$3:$A$28,1,FALSE),0))),"受限","不限")</f>
        <v>不限</v>
      </c>
      <c r="Q978" s="122" t="str">
        <f>IFERROR(IF(AND(H978&gt;=VLOOKUP(B978,受限情况!$G$3:$I$28,2,FALSE),H978&lt;=VLOOKUP(B978,受限情况!$G$3:$I$28,3,FALSE))=TRUE,"错误","正确"),"正确")</f>
        <v>正确</v>
      </c>
      <c r="R978" s="124" t="str">
        <f>IF(OR(IFERROR(AND(H978&gt;=VLOOKUP(L978,受限情况!$A$3:$C$28,2,FALSE),H978&lt;=VLOOKUP(L978,受限情况!$A$3:$C$28,3,FALSE)),0),IFERROR(AND(H978&gt;=VLOOKUP(M978,受限情况!$A$3:$C$28,2,FALSE),H978&lt;=VLOOKUP(M978,受限情况!$A$3:$C$28,3,FALSE)),0),IFERROR(AND(H978&gt;=VLOOKUP(N978,受限情况!$A$3:$C$28,2,FALSE),H978&lt;=VLOOKUP(N978,受限情况!$A$3:$C$28,3,FALSE)),0),IFERROR(AND(H978&gt;=VLOOKUP(O978,受限情况!$A$3:$C$28,2,FALSE),H978&lt;=VLOOKUP(O978,受限情况!$A$3:$C$28,3,FALSE)),0))=TRUE,"错误","正确")</f>
        <v>正确</v>
      </c>
      <c r="S978" s="123" t="str">
        <f>IF((IF(ISERROR(VLOOKUP(J978,注销!I:I,1,FALSE)),0,1)+IF(ISERROR(VLOOKUP(J978,注销!J:J,1,FALSE)),0,1))&gt;0,"注销","没有")</f>
        <v>没有</v>
      </c>
      <c r="T978" s="123" t="str">
        <f>IF((IF(ISERROR(VLOOKUP(J978,注销!I:I,1,FALSE)),0,1)+IF(ISERROR(VLOOKUP(J978,注销!J:J,1,FALSE)),0,1))&gt;0,"注销","没有")</f>
        <v>没有</v>
      </c>
      <c r="U978" s="10" t="str">
        <f>IF(IF(ISERROR(VLOOKUP(J978,J$1:J977,1,FALSE)),0,1)+IF(ISERROR(VLOOKUP(J978,K$1:K977,1,FALSE)),0,1),"已有","没有")</f>
        <v>没有</v>
      </c>
      <c r="W978" s="9"/>
      <c r="X978" s="9"/>
      <c r="Y978" s="9"/>
    </row>
    <row r="979" spans="1:25" s="123" customFormat="1">
      <c r="A979" s="126">
        <v>976</v>
      </c>
      <c r="B979" s="119" t="s">
        <v>484</v>
      </c>
      <c r="C979" s="121" t="s">
        <v>1411</v>
      </c>
      <c r="D979" s="124" t="s">
        <v>1426</v>
      </c>
      <c r="E979" s="120">
        <v>14</v>
      </c>
      <c r="F979" s="119">
        <v>42820</v>
      </c>
      <c r="G979" s="18" t="s">
        <v>1440</v>
      </c>
      <c r="H979" s="119">
        <v>42809</v>
      </c>
      <c r="I979" s="40" t="s">
        <v>1420</v>
      </c>
      <c r="J979" s="137" t="str">
        <f t="shared" si="96"/>
        <v>厦航天津-武汉-昆明</v>
      </c>
      <c r="K979" s="124" t="str">
        <f t="shared" si="97"/>
        <v>厦航昆明-武汉-天津</v>
      </c>
      <c r="L979" s="167" t="str">
        <f t="shared" si="98"/>
        <v>天津</v>
      </c>
      <c r="M979" s="167" t="str">
        <f t="shared" si="99"/>
        <v>武汉</v>
      </c>
      <c r="N979" s="167" t="str">
        <f t="shared" si="100"/>
        <v>昆明</v>
      </c>
      <c r="O979" s="167" t="str">
        <f t="shared" si="101"/>
        <v/>
      </c>
      <c r="P979" s="167" t="str">
        <f>IF(ISERROR(OR(IFERROR(VLOOKUP(B979,受限情况!$G$3:$G$30,1,FALSE),0),IFERROR(VLOOKUP(L979,受限情况!$A$3:$A$28,1,FALSE),0),IFERROR(VLOOKUP(M979,受限情况!$A$3:$A$28,1,FALSE),0),IFERROR(VLOOKUP(N979,受限情况!$A$3:$A$28,1,FALSE),0),IFERROR(VLOOKUP(O979,受限情况!$A$3:$A$28,1,FALSE),0))),"受限","不限")</f>
        <v>不限</v>
      </c>
      <c r="Q979" s="122" t="str">
        <f>IFERROR(IF(AND(H979&gt;=VLOOKUP(B979,受限情况!$G$3:$I$28,2,FALSE),H979&lt;=VLOOKUP(B979,受限情况!$G$3:$I$28,3,FALSE))=TRUE,"错误","正确"),"正确")</f>
        <v>正确</v>
      </c>
      <c r="R979" s="124" t="str">
        <f>IF(OR(IFERROR(AND(H979&gt;=VLOOKUP(L979,受限情况!$A$3:$C$28,2,FALSE),H979&lt;=VLOOKUP(L979,受限情况!$A$3:$C$28,3,FALSE)),0),IFERROR(AND(H979&gt;=VLOOKUP(M979,受限情况!$A$3:$C$28,2,FALSE),H979&lt;=VLOOKUP(M979,受限情况!$A$3:$C$28,3,FALSE)),0),IFERROR(AND(H979&gt;=VLOOKUP(N979,受限情况!$A$3:$C$28,2,FALSE),H979&lt;=VLOOKUP(N979,受限情况!$A$3:$C$28,3,FALSE)),0),IFERROR(AND(H979&gt;=VLOOKUP(O979,受限情况!$A$3:$C$28,2,FALSE),H979&lt;=VLOOKUP(O979,受限情况!$A$3:$C$28,3,FALSE)),0))=TRUE,"错误","正确")</f>
        <v>正确</v>
      </c>
      <c r="S979" s="123" t="str">
        <f>IF((IF(ISERROR(VLOOKUP(J979,注销!I:I,1,FALSE)),0,1)+IF(ISERROR(VLOOKUP(J979,注销!J:J,1,FALSE)),0,1))&gt;0,"注销","没有")</f>
        <v>注销</v>
      </c>
      <c r="T979" s="123" t="str">
        <f>IF((IF(ISERROR(VLOOKUP(J979,注销!I:I,1,FALSE)),0,1)+IF(ISERROR(VLOOKUP(J979,注销!J:J,1,FALSE)),0,1))&gt;0,"注销","没有")</f>
        <v>注销</v>
      </c>
      <c r="U979" s="10" t="str">
        <f>IF(IF(ISERROR(VLOOKUP(J979,J$1:J978,1,FALSE)),0,1)+IF(ISERROR(VLOOKUP(J979,K$1:K978,1,FALSE)),0,1),"已有","没有")</f>
        <v>没有</v>
      </c>
      <c r="W979" s="9"/>
      <c r="X979" s="9"/>
      <c r="Y979" s="9"/>
    </row>
    <row r="980" spans="1:25" s="123" customFormat="1">
      <c r="A980" s="126">
        <v>977</v>
      </c>
      <c r="B980" s="119" t="s">
        <v>1322</v>
      </c>
      <c r="C980" s="121" t="s">
        <v>1412</v>
      </c>
      <c r="D980" s="124">
        <v>738</v>
      </c>
      <c r="E980" s="120">
        <v>14</v>
      </c>
      <c r="F980" s="119">
        <v>42820</v>
      </c>
      <c r="G980" s="18" t="s">
        <v>1441</v>
      </c>
      <c r="H980" s="119">
        <v>42809</v>
      </c>
      <c r="I980" s="40" t="s">
        <v>1420</v>
      </c>
      <c r="J980" s="137" t="str">
        <f t="shared" si="96"/>
        <v>山航赤峰-海拉尔</v>
      </c>
      <c r="K980" s="124" t="str">
        <f t="shared" si="97"/>
        <v>山航海拉尔-赤峰</v>
      </c>
      <c r="L980" s="167" t="str">
        <f t="shared" si="98"/>
        <v>赤峰</v>
      </c>
      <c r="M980" s="167" t="str">
        <f t="shared" si="99"/>
        <v>海拉尔</v>
      </c>
      <c r="N980" s="167" t="str">
        <f t="shared" si="100"/>
        <v/>
      </c>
      <c r="O980" s="167" t="str">
        <f t="shared" si="101"/>
        <v/>
      </c>
      <c r="P980" s="167" t="str">
        <f>IF(ISERROR(OR(IFERROR(VLOOKUP(B980,受限情况!$G$3:$G$30,1,FALSE),0),IFERROR(VLOOKUP(L980,受限情况!$A$3:$A$28,1,FALSE),0),IFERROR(VLOOKUP(M980,受限情况!$A$3:$A$28,1,FALSE),0),IFERROR(VLOOKUP(N980,受限情况!$A$3:$A$28,1,FALSE),0),IFERROR(VLOOKUP(O980,受限情况!$A$3:$A$28,1,FALSE),0))),"受限","不限")</f>
        <v>不限</v>
      </c>
      <c r="Q980" s="122" t="str">
        <f>IFERROR(IF(AND(H980&gt;=VLOOKUP(B980,受限情况!$G$3:$I$28,2,FALSE),H980&lt;=VLOOKUP(B980,受限情况!$G$3:$I$28,3,FALSE))=TRUE,"错误","正确"),"正确")</f>
        <v>正确</v>
      </c>
      <c r="R980" s="124" t="str">
        <f>IF(OR(IFERROR(AND(H980&gt;=VLOOKUP(L980,受限情况!$A$3:$C$28,2,FALSE),H980&lt;=VLOOKUP(L980,受限情况!$A$3:$C$28,3,FALSE)),0),IFERROR(AND(H980&gt;=VLOOKUP(M980,受限情况!$A$3:$C$28,2,FALSE),H980&lt;=VLOOKUP(M980,受限情况!$A$3:$C$28,3,FALSE)),0),IFERROR(AND(H980&gt;=VLOOKUP(N980,受限情况!$A$3:$C$28,2,FALSE),H980&lt;=VLOOKUP(N980,受限情况!$A$3:$C$28,3,FALSE)),0),IFERROR(AND(H980&gt;=VLOOKUP(O980,受限情况!$A$3:$C$28,2,FALSE),H980&lt;=VLOOKUP(O980,受限情况!$A$3:$C$28,3,FALSE)),0))=TRUE,"错误","正确")</f>
        <v>正确</v>
      </c>
      <c r="S980" s="123" t="str">
        <f>IF((IF(ISERROR(VLOOKUP(J980,注销!I:I,1,FALSE)),0,1)+IF(ISERROR(VLOOKUP(J980,注销!J:J,1,FALSE)),0,1))&gt;0,"注销","没有")</f>
        <v>注销</v>
      </c>
      <c r="T980" s="123" t="str">
        <f>IF((IF(ISERROR(VLOOKUP(J980,注销!I:I,1,FALSE)),0,1)+IF(ISERROR(VLOOKUP(J980,注销!J:J,1,FALSE)),0,1))&gt;0,"注销","没有")</f>
        <v>注销</v>
      </c>
      <c r="U980" s="10" t="str">
        <f>IF(IF(ISERROR(VLOOKUP(J980,J$1:J979,1,FALSE)),0,1)+IF(ISERROR(VLOOKUP(J980,K$1:K979,1,FALSE)),0,1),"已有","没有")</f>
        <v>没有</v>
      </c>
      <c r="W980" s="9"/>
      <c r="X980" s="9"/>
      <c r="Y980" s="9"/>
    </row>
    <row r="981" spans="1:25" s="123" customFormat="1">
      <c r="A981" s="126">
        <v>978</v>
      </c>
      <c r="B981" s="119" t="s">
        <v>1322</v>
      </c>
      <c r="C981" s="121" t="s">
        <v>1413</v>
      </c>
      <c r="D981" s="124">
        <v>738</v>
      </c>
      <c r="E981" s="120">
        <v>14</v>
      </c>
      <c r="F981" s="119">
        <v>42820</v>
      </c>
      <c r="G981" s="18" t="s">
        <v>1441</v>
      </c>
      <c r="H981" s="119">
        <v>42809</v>
      </c>
      <c r="I981" s="40" t="s">
        <v>1420</v>
      </c>
      <c r="J981" s="137" t="str">
        <f t="shared" si="96"/>
        <v>山航通辽-海拉尔</v>
      </c>
      <c r="K981" s="124" t="str">
        <f t="shared" si="97"/>
        <v>山航海拉尔-通辽</v>
      </c>
      <c r="L981" s="167" t="str">
        <f t="shared" si="98"/>
        <v>通辽</v>
      </c>
      <c r="M981" s="167" t="str">
        <f t="shared" si="99"/>
        <v>海拉尔</v>
      </c>
      <c r="N981" s="167" t="str">
        <f t="shared" si="100"/>
        <v/>
      </c>
      <c r="O981" s="167" t="str">
        <f t="shared" si="101"/>
        <v/>
      </c>
      <c r="P981" s="167" t="str">
        <f>IF(ISERROR(OR(IFERROR(VLOOKUP(B981,受限情况!$G$3:$G$30,1,FALSE),0),IFERROR(VLOOKUP(L981,受限情况!$A$3:$A$28,1,FALSE),0),IFERROR(VLOOKUP(M981,受限情况!$A$3:$A$28,1,FALSE),0),IFERROR(VLOOKUP(N981,受限情况!$A$3:$A$28,1,FALSE),0),IFERROR(VLOOKUP(O981,受限情况!$A$3:$A$28,1,FALSE),0))),"受限","不限")</f>
        <v>不限</v>
      </c>
      <c r="Q981" s="122" t="str">
        <f>IFERROR(IF(AND(H981&gt;=VLOOKUP(B981,受限情况!$G$3:$I$28,2,FALSE),H981&lt;=VLOOKUP(B981,受限情况!$G$3:$I$28,3,FALSE))=TRUE,"错误","正确"),"正确")</f>
        <v>正确</v>
      </c>
      <c r="R981" s="124" t="str">
        <f>IF(OR(IFERROR(AND(H981&gt;=VLOOKUP(L981,受限情况!$A$3:$C$28,2,FALSE),H981&lt;=VLOOKUP(L981,受限情况!$A$3:$C$28,3,FALSE)),0),IFERROR(AND(H981&gt;=VLOOKUP(M981,受限情况!$A$3:$C$28,2,FALSE),H981&lt;=VLOOKUP(M981,受限情况!$A$3:$C$28,3,FALSE)),0),IFERROR(AND(H981&gt;=VLOOKUP(N981,受限情况!$A$3:$C$28,2,FALSE),H981&lt;=VLOOKUP(N981,受限情况!$A$3:$C$28,3,FALSE)),0),IFERROR(AND(H981&gt;=VLOOKUP(O981,受限情况!$A$3:$C$28,2,FALSE),H981&lt;=VLOOKUP(O981,受限情况!$A$3:$C$28,3,FALSE)),0))=TRUE,"错误","正确")</f>
        <v>正确</v>
      </c>
      <c r="S981" s="123" t="str">
        <f>IF((IF(ISERROR(VLOOKUP(J981,注销!I:I,1,FALSE)),0,1)+IF(ISERROR(VLOOKUP(J981,注销!J:J,1,FALSE)),0,1))&gt;0,"注销","没有")</f>
        <v>注销</v>
      </c>
      <c r="T981" s="123" t="str">
        <f>IF((IF(ISERROR(VLOOKUP(J981,注销!I:I,1,FALSE)),0,1)+IF(ISERROR(VLOOKUP(J981,注销!J:J,1,FALSE)),0,1))&gt;0,"注销","没有")</f>
        <v>注销</v>
      </c>
      <c r="U981" s="10" t="str">
        <f>IF(IF(ISERROR(VLOOKUP(J981,J$1:J980,1,FALSE)),0,1)+IF(ISERROR(VLOOKUP(J981,K$1:K980,1,FALSE)),0,1),"已有","没有")</f>
        <v>没有</v>
      </c>
      <c r="W981" s="9"/>
      <c r="X981" s="9"/>
      <c r="Y981" s="9"/>
    </row>
    <row r="982" spans="1:25" s="123" customFormat="1">
      <c r="A982" s="126">
        <v>979</v>
      </c>
      <c r="B982" s="119" t="s">
        <v>1322</v>
      </c>
      <c r="C982" s="121" t="s">
        <v>1336</v>
      </c>
      <c r="D982" s="124">
        <v>738</v>
      </c>
      <c r="E982" s="120">
        <v>14</v>
      </c>
      <c r="F982" s="119">
        <v>42820</v>
      </c>
      <c r="G982" s="18" t="s">
        <v>1441</v>
      </c>
      <c r="H982" s="119">
        <v>42809</v>
      </c>
      <c r="I982" s="40" t="s">
        <v>1420</v>
      </c>
      <c r="J982" s="137" t="str">
        <f t="shared" si="96"/>
        <v>山航乌兰浩特-呼和浩特</v>
      </c>
      <c r="K982" s="124" t="str">
        <f t="shared" si="97"/>
        <v>山航呼和浩特-乌兰浩特</v>
      </c>
      <c r="L982" s="167" t="str">
        <f t="shared" si="98"/>
        <v>乌兰浩特</v>
      </c>
      <c r="M982" s="167" t="str">
        <f t="shared" si="99"/>
        <v>呼和浩特</v>
      </c>
      <c r="N982" s="167" t="str">
        <f t="shared" si="100"/>
        <v/>
      </c>
      <c r="O982" s="167" t="str">
        <f t="shared" si="101"/>
        <v/>
      </c>
      <c r="P982" s="167" t="str">
        <f>IF(ISERROR(OR(IFERROR(VLOOKUP(B982,受限情况!$G$3:$G$30,1,FALSE),0),IFERROR(VLOOKUP(L982,受限情况!$A$3:$A$28,1,FALSE),0),IFERROR(VLOOKUP(M982,受限情况!$A$3:$A$28,1,FALSE),0),IFERROR(VLOOKUP(N982,受限情况!$A$3:$A$28,1,FALSE),0),IFERROR(VLOOKUP(O982,受限情况!$A$3:$A$28,1,FALSE),0))),"受限","不限")</f>
        <v>不限</v>
      </c>
      <c r="Q982" s="122" t="str">
        <f>IFERROR(IF(AND(H982&gt;=VLOOKUP(B982,受限情况!$G$3:$I$28,2,FALSE),H982&lt;=VLOOKUP(B982,受限情况!$G$3:$I$28,3,FALSE))=TRUE,"错误","正确"),"正确")</f>
        <v>正确</v>
      </c>
      <c r="R982" s="124" t="str">
        <f>IF(OR(IFERROR(AND(H982&gt;=VLOOKUP(L982,受限情况!$A$3:$C$28,2,FALSE),H982&lt;=VLOOKUP(L982,受限情况!$A$3:$C$28,3,FALSE)),0),IFERROR(AND(H982&gt;=VLOOKUP(M982,受限情况!$A$3:$C$28,2,FALSE),H982&lt;=VLOOKUP(M982,受限情况!$A$3:$C$28,3,FALSE)),0),IFERROR(AND(H982&gt;=VLOOKUP(N982,受限情况!$A$3:$C$28,2,FALSE),H982&lt;=VLOOKUP(N982,受限情况!$A$3:$C$28,3,FALSE)),0),IFERROR(AND(H982&gt;=VLOOKUP(O982,受限情况!$A$3:$C$28,2,FALSE),H982&lt;=VLOOKUP(O982,受限情况!$A$3:$C$28,3,FALSE)),0))=TRUE,"错误","正确")</f>
        <v>正确</v>
      </c>
      <c r="S982" s="123" t="str">
        <f>IF((IF(ISERROR(VLOOKUP(J982,注销!I:I,1,FALSE)),0,1)+IF(ISERROR(VLOOKUP(J982,注销!J:J,1,FALSE)),0,1))&gt;0,"注销","没有")</f>
        <v>注销</v>
      </c>
      <c r="T982" s="123" t="str">
        <f>IF((IF(ISERROR(VLOOKUP(J982,注销!I:I,1,FALSE)),0,1)+IF(ISERROR(VLOOKUP(J982,注销!J:J,1,FALSE)),0,1))&gt;0,"注销","没有")</f>
        <v>注销</v>
      </c>
      <c r="U982" s="10" t="str">
        <f>IF(IF(ISERROR(VLOOKUP(J982,J$1:J981,1,FALSE)),0,1)+IF(ISERROR(VLOOKUP(J982,K$1:K981,1,FALSE)),0,1),"已有","没有")</f>
        <v>没有</v>
      </c>
      <c r="W982" s="9"/>
      <c r="X982" s="9"/>
      <c r="Y982" s="9"/>
    </row>
    <row r="983" spans="1:25" s="123" customFormat="1">
      <c r="A983" s="126">
        <v>980</v>
      </c>
      <c r="B983" s="119" t="s">
        <v>1324</v>
      </c>
      <c r="C983" s="125" t="s">
        <v>1430</v>
      </c>
      <c r="D983" s="124" t="s">
        <v>1427</v>
      </c>
      <c r="E983" s="120">
        <v>14</v>
      </c>
      <c r="F983" s="119">
        <v>42820</v>
      </c>
      <c r="G983" s="18" t="s">
        <v>1442</v>
      </c>
      <c r="H983" s="119">
        <v>42809</v>
      </c>
      <c r="I983" s="40" t="s">
        <v>1420</v>
      </c>
      <c r="J983" s="137" t="str">
        <f t="shared" si="96"/>
        <v>天津天津-珠海-海口</v>
      </c>
      <c r="K983" s="124" t="str">
        <f t="shared" si="97"/>
        <v>天津海口-珠海-天津</v>
      </c>
      <c r="L983" s="167" t="str">
        <f t="shared" si="98"/>
        <v>天津</v>
      </c>
      <c r="M983" s="167" t="str">
        <f t="shared" si="99"/>
        <v>珠海</v>
      </c>
      <c r="N983" s="167" t="str">
        <f t="shared" si="100"/>
        <v>海口</v>
      </c>
      <c r="O983" s="167" t="str">
        <f t="shared" si="101"/>
        <v/>
      </c>
      <c r="P983" s="167" t="str">
        <f>IF(ISERROR(OR(IFERROR(VLOOKUP(B983,受限情况!$G$3:$G$30,1,FALSE),0),IFERROR(VLOOKUP(L983,受限情况!$A$3:$A$28,1,FALSE),0),IFERROR(VLOOKUP(M983,受限情况!$A$3:$A$28,1,FALSE),0),IFERROR(VLOOKUP(N983,受限情况!$A$3:$A$28,1,FALSE),0),IFERROR(VLOOKUP(O983,受限情况!$A$3:$A$28,1,FALSE),0))),"受限","不限")</f>
        <v>不限</v>
      </c>
      <c r="Q983" s="122" t="str">
        <f>IFERROR(IF(AND(H983&gt;=VLOOKUP(B983,受限情况!$G$3:$I$28,2,FALSE),H983&lt;=VLOOKUP(B983,受限情况!$G$3:$I$28,3,FALSE))=TRUE,"错误","正确"),"正确")</f>
        <v>正确</v>
      </c>
      <c r="R983" s="124" t="str">
        <f>IF(OR(IFERROR(AND(H983&gt;=VLOOKUP(L983,受限情况!$A$3:$C$28,2,FALSE),H983&lt;=VLOOKUP(L983,受限情况!$A$3:$C$28,3,FALSE)),0),IFERROR(AND(H983&gt;=VLOOKUP(M983,受限情况!$A$3:$C$28,2,FALSE),H983&lt;=VLOOKUP(M983,受限情况!$A$3:$C$28,3,FALSE)),0),IFERROR(AND(H983&gt;=VLOOKUP(N983,受限情况!$A$3:$C$28,2,FALSE),H983&lt;=VLOOKUP(N983,受限情况!$A$3:$C$28,3,FALSE)),0),IFERROR(AND(H983&gt;=VLOOKUP(O983,受限情况!$A$3:$C$28,2,FALSE),H983&lt;=VLOOKUP(O983,受限情况!$A$3:$C$28,3,FALSE)),0))=TRUE,"错误","正确")</f>
        <v>正确</v>
      </c>
      <c r="S983" s="123" t="str">
        <f>IF((IF(ISERROR(VLOOKUP(J983,注销!I:I,1,FALSE)),0,1)+IF(ISERROR(VLOOKUP(J983,注销!J:J,1,FALSE)),0,1))&gt;0,"注销","没有")</f>
        <v>注销</v>
      </c>
      <c r="T983" s="123" t="str">
        <f>IF((IF(ISERROR(VLOOKUP(J983,注销!I:I,1,FALSE)),0,1)+IF(ISERROR(VLOOKUP(J983,注销!J:J,1,FALSE)),0,1))&gt;0,"注销","没有")</f>
        <v>注销</v>
      </c>
      <c r="U983" s="10" t="str">
        <f>IF(IF(ISERROR(VLOOKUP(J983,J$1:J982,1,FALSE)),0,1)+IF(ISERROR(VLOOKUP(J983,K$1:K982,1,FALSE)),0,1),"已有","没有")</f>
        <v>没有</v>
      </c>
      <c r="W983" s="9"/>
      <c r="X983" s="9"/>
      <c r="Y983" s="9"/>
    </row>
    <row r="984" spans="1:25" s="123" customFormat="1">
      <c r="A984" s="126">
        <v>981</v>
      </c>
      <c r="B984" s="119" t="s">
        <v>1324</v>
      </c>
      <c r="C984" s="121" t="s">
        <v>443</v>
      </c>
      <c r="D984" s="124" t="s">
        <v>1427</v>
      </c>
      <c r="E984" s="120">
        <v>14</v>
      </c>
      <c r="F984" s="119">
        <v>42820</v>
      </c>
      <c r="G984" s="18" t="s">
        <v>1442</v>
      </c>
      <c r="H984" s="119">
        <v>42809</v>
      </c>
      <c r="I984" s="40" t="s">
        <v>1420</v>
      </c>
      <c r="J984" s="137" t="str">
        <f t="shared" si="96"/>
        <v>天津呼和浩特-郑州</v>
      </c>
      <c r="K984" s="124" t="str">
        <f t="shared" si="97"/>
        <v>天津郑州-呼和浩特</v>
      </c>
      <c r="L984" s="167" t="str">
        <f t="shared" si="98"/>
        <v>呼和浩特</v>
      </c>
      <c r="M984" s="167" t="str">
        <f t="shared" si="99"/>
        <v>郑州</v>
      </c>
      <c r="N984" s="167" t="str">
        <f t="shared" si="100"/>
        <v/>
      </c>
      <c r="O984" s="167" t="str">
        <f t="shared" si="101"/>
        <v/>
      </c>
      <c r="P984" s="167" t="str">
        <f>IF(ISERROR(OR(IFERROR(VLOOKUP(B984,受限情况!$G$3:$G$30,1,FALSE),0),IFERROR(VLOOKUP(L984,受限情况!$A$3:$A$28,1,FALSE),0),IFERROR(VLOOKUP(M984,受限情况!$A$3:$A$28,1,FALSE),0),IFERROR(VLOOKUP(N984,受限情况!$A$3:$A$28,1,FALSE),0),IFERROR(VLOOKUP(O984,受限情况!$A$3:$A$28,1,FALSE),0))),"受限","不限")</f>
        <v>不限</v>
      </c>
      <c r="Q984" s="122" t="str">
        <f>IFERROR(IF(AND(H984&gt;=VLOOKUP(B984,受限情况!$G$3:$I$28,2,FALSE),H984&lt;=VLOOKUP(B984,受限情况!$G$3:$I$28,3,FALSE))=TRUE,"错误","正确"),"正确")</f>
        <v>正确</v>
      </c>
      <c r="R984" s="124" t="str">
        <f>IF(OR(IFERROR(AND(H984&gt;=VLOOKUP(L984,受限情况!$A$3:$C$28,2,FALSE),H984&lt;=VLOOKUP(L984,受限情况!$A$3:$C$28,3,FALSE)),0),IFERROR(AND(H984&gt;=VLOOKUP(M984,受限情况!$A$3:$C$28,2,FALSE),H984&lt;=VLOOKUP(M984,受限情况!$A$3:$C$28,3,FALSE)),0),IFERROR(AND(H984&gt;=VLOOKUP(N984,受限情况!$A$3:$C$28,2,FALSE),H984&lt;=VLOOKUP(N984,受限情况!$A$3:$C$28,3,FALSE)),0),IFERROR(AND(H984&gt;=VLOOKUP(O984,受限情况!$A$3:$C$28,2,FALSE),H984&lt;=VLOOKUP(O984,受限情况!$A$3:$C$28,3,FALSE)),0))=TRUE,"错误","正确")</f>
        <v>正确</v>
      </c>
      <c r="S984" s="123" t="str">
        <f>IF((IF(ISERROR(VLOOKUP(J984,注销!I:I,1,FALSE)),0,1)+IF(ISERROR(VLOOKUP(J984,注销!J:J,1,FALSE)),0,1))&gt;0,"注销","没有")</f>
        <v>没有</v>
      </c>
      <c r="T984" s="123" t="str">
        <f>IF((IF(ISERROR(VLOOKUP(J984,注销!I:I,1,FALSE)),0,1)+IF(ISERROR(VLOOKUP(J984,注销!J:J,1,FALSE)),0,1))&gt;0,"注销","没有")</f>
        <v>没有</v>
      </c>
      <c r="U984" s="10" t="str">
        <f>IF(IF(ISERROR(VLOOKUP(J984,J$1:J983,1,FALSE)),0,1)+IF(ISERROR(VLOOKUP(J984,K$1:K983,1,FALSE)),0,1),"已有","没有")</f>
        <v>没有</v>
      </c>
      <c r="W984" s="9"/>
      <c r="X984" s="9"/>
      <c r="Y984" s="9"/>
    </row>
    <row r="985" spans="1:25" s="123" customFormat="1">
      <c r="A985" s="126">
        <v>982</v>
      </c>
      <c r="B985" s="119" t="s">
        <v>1324</v>
      </c>
      <c r="C985" s="121" t="s">
        <v>1414</v>
      </c>
      <c r="D985" s="124" t="s">
        <v>1427</v>
      </c>
      <c r="E985" s="120">
        <v>14</v>
      </c>
      <c r="F985" s="119">
        <v>42820</v>
      </c>
      <c r="G985" s="18" t="s">
        <v>1442</v>
      </c>
      <c r="H985" s="119">
        <v>42809</v>
      </c>
      <c r="I985" s="40" t="s">
        <v>1420</v>
      </c>
      <c r="J985" s="137" t="str">
        <f t="shared" si="96"/>
        <v>天津天津-赤峰</v>
      </c>
      <c r="K985" s="124" t="str">
        <f t="shared" si="97"/>
        <v>天津赤峰-天津</v>
      </c>
      <c r="L985" s="167" t="str">
        <f t="shared" si="98"/>
        <v>天津</v>
      </c>
      <c r="M985" s="167" t="str">
        <f t="shared" si="99"/>
        <v>赤峰</v>
      </c>
      <c r="N985" s="167" t="str">
        <f t="shared" si="100"/>
        <v/>
      </c>
      <c r="O985" s="167" t="str">
        <f t="shared" si="101"/>
        <v/>
      </c>
      <c r="P985" s="167" t="str">
        <f>IF(ISERROR(OR(IFERROR(VLOOKUP(B985,受限情况!$G$3:$G$30,1,FALSE),0),IFERROR(VLOOKUP(L985,受限情况!$A$3:$A$28,1,FALSE),0),IFERROR(VLOOKUP(M985,受限情况!$A$3:$A$28,1,FALSE),0),IFERROR(VLOOKUP(N985,受限情况!$A$3:$A$28,1,FALSE),0),IFERROR(VLOOKUP(O985,受限情况!$A$3:$A$28,1,FALSE),0))),"受限","不限")</f>
        <v>不限</v>
      </c>
      <c r="Q985" s="122" t="str">
        <f>IFERROR(IF(AND(H985&gt;=VLOOKUP(B985,受限情况!$G$3:$I$28,2,FALSE),H985&lt;=VLOOKUP(B985,受限情况!$G$3:$I$28,3,FALSE))=TRUE,"错误","正确"),"正确")</f>
        <v>正确</v>
      </c>
      <c r="R985" s="124" t="str">
        <f>IF(OR(IFERROR(AND(H985&gt;=VLOOKUP(L985,受限情况!$A$3:$C$28,2,FALSE),H985&lt;=VLOOKUP(L985,受限情况!$A$3:$C$28,3,FALSE)),0),IFERROR(AND(H985&gt;=VLOOKUP(M985,受限情况!$A$3:$C$28,2,FALSE),H985&lt;=VLOOKUP(M985,受限情况!$A$3:$C$28,3,FALSE)),0),IFERROR(AND(H985&gt;=VLOOKUP(N985,受限情况!$A$3:$C$28,2,FALSE),H985&lt;=VLOOKUP(N985,受限情况!$A$3:$C$28,3,FALSE)),0),IFERROR(AND(H985&gt;=VLOOKUP(O985,受限情况!$A$3:$C$28,2,FALSE),H985&lt;=VLOOKUP(O985,受限情况!$A$3:$C$28,3,FALSE)),0))=TRUE,"错误","正确")</f>
        <v>正确</v>
      </c>
      <c r="S985" s="123" t="str">
        <f>IF((IF(ISERROR(VLOOKUP(J985,注销!I:I,1,FALSE)),0,1)+IF(ISERROR(VLOOKUP(J985,注销!J:J,1,FALSE)),0,1))&gt;0,"注销","没有")</f>
        <v>没有</v>
      </c>
      <c r="T985" s="123" t="str">
        <f>IF((IF(ISERROR(VLOOKUP(J985,注销!I:I,1,FALSE)),0,1)+IF(ISERROR(VLOOKUP(J985,注销!J:J,1,FALSE)),0,1))&gt;0,"注销","没有")</f>
        <v>没有</v>
      </c>
      <c r="U985" s="10" t="str">
        <f>IF(IF(ISERROR(VLOOKUP(J985,J$1:J984,1,FALSE)),0,1)+IF(ISERROR(VLOOKUP(J985,K$1:K984,1,FALSE)),0,1),"已有","没有")</f>
        <v>没有</v>
      </c>
      <c r="W985" s="9"/>
      <c r="X985" s="9"/>
      <c r="Y985" s="9"/>
    </row>
    <row r="986" spans="1:25" s="123" customFormat="1">
      <c r="A986" s="126">
        <v>983</v>
      </c>
      <c r="B986" s="119" t="s">
        <v>1324</v>
      </c>
      <c r="C986" s="121" t="s">
        <v>1415</v>
      </c>
      <c r="D986" s="124" t="s">
        <v>1427</v>
      </c>
      <c r="E986" s="120">
        <v>14</v>
      </c>
      <c r="F986" s="119">
        <v>42820</v>
      </c>
      <c r="G986" s="18" t="s">
        <v>1442</v>
      </c>
      <c r="H986" s="119">
        <v>42809</v>
      </c>
      <c r="I986" s="40" t="s">
        <v>1420</v>
      </c>
      <c r="J986" s="137" t="str">
        <f t="shared" si="96"/>
        <v>天津天津-大连-海拉尔</v>
      </c>
      <c r="K986" s="124" t="str">
        <f t="shared" si="97"/>
        <v>天津海拉尔-大连-天津</v>
      </c>
      <c r="L986" s="167" t="str">
        <f t="shared" si="98"/>
        <v>天津</v>
      </c>
      <c r="M986" s="167" t="str">
        <f t="shared" si="99"/>
        <v>大连</v>
      </c>
      <c r="N986" s="167" t="str">
        <f t="shared" si="100"/>
        <v>海拉尔</v>
      </c>
      <c r="O986" s="167" t="str">
        <f t="shared" si="101"/>
        <v/>
      </c>
      <c r="P986" s="167" t="str">
        <f>IF(ISERROR(OR(IFERROR(VLOOKUP(B986,受限情况!$G$3:$G$30,1,FALSE),0),IFERROR(VLOOKUP(L986,受限情况!$A$3:$A$28,1,FALSE),0),IFERROR(VLOOKUP(M986,受限情况!$A$3:$A$28,1,FALSE),0),IFERROR(VLOOKUP(N986,受限情况!$A$3:$A$28,1,FALSE),0),IFERROR(VLOOKUP(O986,受限情况!$A$3:$A$28,1,FALSE),0))),"受限","不限")</f>
        <v>受限</v>
      </c>
      <c r="Q986" s="122" t="str">
        <f>IFERROR(IF(AND(H986&gt;=VLOOKUP(B986,受限情况!$G$3:$I$28,2,FALSE),H986&lt;=VLOOKUP(B986,受限情况!$G$3:$I$28,3,FALSE))=TRUE,"错误","正确"),"正确")</f>
        <v>正确</v>
      </c>
      <c r="R986" s="124" t="str">
        <f>IF(OR(IFERROR(AND(H986&gt;=VLOOKUP(L986,受限情况!$A$3:$C$28,2,FALSE),H986&lt;=VLOOKUP(L986,受限情况!$A$3:$C$28,3,FALSE)),0),IFERROR(AND(H986&gt;=VLOOKUP(M986,受限情况!$A$3:$C$28,2,FALSE),H986&lt;=VLOOKUP(M986,受限情况!$A$3:$C$28,3,FALSE)),0),IFERROR(AND(H986&gt;=VLOOKUP(N986,受限情况!$A$3:$C$28,2,FALSE),H986&lt;=VLOOKUP(N986,受限情况!$A$3:$C$28,3,FALSE)),0),IFERROR(AND(H986&gt;=VLOOKUP(O986,受限情况!$A$3:$C$28,2,FALSE),H986&lt;=VLOOKUP(O986,受限情况!$A$3:$C$28,3,FALSE)),0))=TRUE,"错误","正确")</f>
        <v>正确</v>
      </c>
      <c r="S986" s="123" t="str">
        <f>IF((IF(ISERROR(VLOOKUP(J986,注销!I:I,1,FALSE)),0,1)+IF(ISERROR(VLOOKUP(J986,注销!J:J,1,FALSE)),0,1))&gt;0,"注销","没有")</f>
        <v>注销</v>
      </c>
      <c r="T986" s="123" t="str">
        <f>IF((IF(ISERROR(VLOOKUP(J986,注销!I:I,1,FALSE)),0,1)+IF(ISERROR(VLOOKUP(J986,注销!J:J,1,FALSE)),0,1))&gt;0,"注销","没有")</f>
        <v>注销</v>
      </c>
      <c r="U986" s="10" t="str">
        <f>IF(IF(ISERROR(VLOOKUP(J986,J$1:J985,1,FALSE)),0,1)+IF(ISERROR(VLOOKUP(J986,K$1:K985,1,FALSE)),0,1),"已有","没有")</f>
        <v>没有</v>
      </c>
      <c r="W986" s="9"/>
      <c r="X986" s="9"/>
      <c r="Y986" s="9"/>
    </row>
    <row r="987" spans="1:25" s="123" customFormat="1">
      <c r="A987" s="126">
        <v>984</v>
      </c>
      <c r="B987" s="119" t="s">
        <v>1324</v>
      </c>
      <c r="C987" s="121" t="s">
        <v>1416</v>
      </c>
      <c r="D987" s="124" t="s">
        <v>1427</v>
      </c>
      <c r="E987" s="120">
        <v>8</v>
      </c>
      <c r="F987" s="119">
        <v>42820</v>
      </c>
      <c r="G987" s="18" t="s">
        <v>1442</v>
      </c>
      <c r="H987" s="119">
        <v>42809</v>
      </c>
      <c r="I987" s="40" t="s">
        <v>1420</v>
      </c>
      <c r="J987" s="137" t="str">
        <f t="shared" si="96"/>
        <v>天津天津-鄂尔多斯-乌海</v>
      </c>
      <c r="K987" s="124" t="str">
        <f t="shared" si="97"/>
        <v>天津乌海-鄂尔多斯-天津</v>
      </c>
      <c r="L987" s="167" t="str">
        <f t="shared" si="98"/>
        <v>天津</v>
      </c>
      <c r="M987" s="167" t="str">
        <f t="shared" si="99"/>
        <v>鄂尔多斯</v>
      </c>
      <c r="N987" s="167" t="str">
        <f t="shared" si="100"/>
        <v>乌海</v>
      </c>
      <c r="O987" s="167" t="str">
        <f t="shared" si="101"/>
        <v/>
      </c>
      <c r="P987" s="167" t="str">
        <f>IF(ISERROR(OR(IFERROR(VLOOKUP(B987,受限情况!$G$3:$G$30,1,FALSE),0),IFERROR(VLOOKUP(L987,受限情况!$A$3:$A$28,1,FALSE),0),IFERROR(VLOOKUP(M987,受限情况!$A$3:$A$28,1,FALSE),0),IFERROR(VLOOKUP(N987,受限情况!$A$3:$A$28,1,FALSE),0),IFERROR(VLOOKUP(O987,受限情况!$A$3:$A$28,1,FALSE),0))),"受限","不限")</f>
        <v>不限</v>
      </c>
      <c r="Q987" s="122" t="str">
        <f>IFERROR(IF(AND(H987&gt;=VLOOKUP(B987,受限情况!$G$3:$I$28,2,FALSE),H987&lt;=VLOOKUP(B987,受限情况!$G$3:$I$28,3,FALSE))=TRUE,"错误","正确"),"正确")</f>
        <v>正确</v>
      </c>
      <c r="R987" s="124" t="str">
        <f>IF(OR(IFERROR(AND(H987&gt;=VLOOKUP(L987,受限情况!$A$3:$C$28,2,FALSE),H987&lt;=VLOOKUP(L987,受限情况!$A$3:$C$28,3,FALSE)),0),IFERROR(AND(H987&gt;=VLOOKUP(M987,受限情况!$A$3:$C$28,2,FALSE),H987&lt;=VLOOKUP(M987,受限情况!$A$3:$C$28,3,FALSE)),0),IFERROR(AND(H987&gt;=VLOOKUP(N987,受限情况!$A$3:$C$28,2,FALSE),H987&lt;=VLOOKUP(N987,受限情况!$A$3:$C$28,3,FALSE)),0),IFERROR(AND(H987&gt;=VLOOKUP(O987,受限情况!$A$3:$C$28,2,FALSE),H987&lt;=VLOOKUP(O987,受限情况!$A$3:$C$28,3,FALSE)),0))=TRUE,"错误","正确")</f>
        <v>正确</v>
      </c>
      <c r="S987" s="123" t="str">
        <f>IF((IF(ISERROR(VLOOKUP(J987,注销!I:I,1,FALSE)),0,1)+IF(ISERROR(VLOOKUP(J987,注销!J:J,1,FALSE)),0,1))&gt;0,"注销","没有")</f>
        <v>注销</v>
      </c>
      <c r="T987" s="123" t="str">
        <f>IF((IF(ISERROR(VLOOKUP(J987,注销!I:I,1,FALSE)),0,1)+IF(ISERROR(VLOOKUP(J987,注销!J:J,1,FALSE)),0,1))&gt;0,"注销","没有")</f>
        <v>注销</v>
      </c>
      <c r="U987" s="10" t="str">
        <f>IF(IF(ISERROR(VLOOKUP(J987,J$1:J986,1,FALSE)),0,1)+IF(ISERROR(VLOOKUP(J987,K$1:K986,1,FALSE)),0,1),"已有","没有")</f>
        <v>没有</v>
      </c>
      <c r="W987" s="9"/>
      <c r="X987" s="9"/>
      <c r="Y987" s="9"/>
    </row>
    <row r="988" spans="1:25" s="123" customFormat="1">
      <c r="A988" s="126">
        <v>985</v>
      </c>
      <c r="B988" s="119" t="s">
        <v>1324</v>
      </c>
      <c r="C988" s="121" t="s">
        <v>1417</v>
      </c>
      <c r="D988" s="124" t="s">
        <v>1427</v>
      </c>
      <c r="E988" s="120">
        <v>14</v>
      </c>
      <c r="F988" s="119">
        <v>42820</v>
      </c>
      <c r="G988" s="18" t="s">
        <v>1442</v>
      </c>
      <c r="H988" s="119">
        <v>42809</v>
      </c>
      <c r="I988" s="40" t="s">
        <v>1420</v>
      </c>
      <c r="J988" s="137" t="str">
        <f t="shared" si="96"/>
        <v>天津天津-呼和浩特-二连浩特</v>
      </c>
      <c r="K988" s="124" t="str">
        <f t="shared" si="97"/>
        <v>天津二连浩特-呼和浩特-天津</v>
      </c>
      <c r="L988" s="167" t="str">
        <f t="shared" si="98"/>
        <v>天津</v>
      </c>
      <c r="M988" s="167" t="str">
        <f t="shared" si="99"/>
        <v>呼和浩特</v>
      </c>
      <c r="N988" s="167" t="str">
        <f t="shared" si="100"/>
        <v>二连浩特</v>
      </c>
      <c r="O988" s="167" t="str">
        <f t="shared" si="101"/>
        <v/>
      </c>
      <c r="P988" s="167" t="str">
        <f>IF(ISERROR(OR(IFERROR(VLOOKUP(B988,受限情况!$G$3:$G$30,1,FALSE),0),IFERROR(VLOOKUP(L988,受限情况!$A$3:$A$28,1,FALSE),0),IFERROR(VLOOKUP(M988,受限情况!$A$3:$A$28,1,FALSE),0),IFERROR(VLOOKUP(N988,受限情况!$A$3:$A$28,1,FALSE),0),IFERROR(VLOOKUP(O988,受限情况!$A$3:$A$28,1,FALSE),0))),"受限","不限")</f>
        <v>不限</v>
      </c>
      <c r="Q988" s="122" t="str">
        <f>IFERROR(IF(AND(H988&gt;=VLOOKUP(B988,受限情况!$G$3:$I$28,2,FALSE),H988&lt;=VLOOKUP(B988,受限情况!$G$3:$I$28,3,FALSE))=TRUE,"错误","正确"),"正确")</f>
        <v>正确</v>
      </c>
      <c r="R988" s="124" t="str">
        <f>IF(OR(IFERROR(AND(H988&gt;=VLOOKUP(L988,受限情况!$A$3:$C$28,2,FALSE),H988&lt;=VLOOKUP(L988,受限情况!$A$3:$C$28,3,FALSE)),0),IFERROR(AND(H988&gt;=VLOOKUP(M988,受限情况!$A$3:$C$28,2,FALSE),H988&lt;=VLOOKUP(M988,受限情况!$A$3:$C$28,3,FALSE)),0),IFERROR(AND(H988&gt;=VLOOKUP(N988,受限情况!$A$3:$C$28,2,FALSE),H988&lt;=VLOOKUP(N988,受限情况!$A$3:$C$28,3,FALSE)),0),IFERROR(AND(H988&gt;=VLOOKUP(O988,受限情况!$A$3:$C$28,2,FALSE),H988&lt;=VLOOKUP(O988,受限情况!$A$3:$C$28,3,FALSE)),0))=TRUE,"错误","正确")</f>
        <v>正确</v>
      </c>
      <c r="S988" s="123" t="str">
        <f>IF((IF(ISERROR(VLOOKUP(J988,注销!I:I,1,FALSE)),0,1)+IF(ISERROR(VLOOKUP(J988,注销!J:J,1,FALSE)),0,1))&gt;0,"注销","没有")</f>
        <v>注销</v>
      </c>
      <c r="T988" s="123" t="str">
        <f>IF((IF(ISERROR(VLOOKUP(J988,注销!I:I,1,FALSE)),0,1)+IF(ISERROR(VLOOKUP(J988,注销!J:J,1,FALSE)),0,1))&gt;0,"注销","没有")</f>
        <v>注销</v>
      </c>
      <c r="U988" s="10" t="str">
        <f>IF(IF(ISERROR(VLOOKUP(J988,J$1:J987,1,FALSE)),0,1)+IF(ISERROR(VLOOKUP(J988,K$1:K987,1,FALSE)),0,1),"已有","没有")</f>
        <v>没有</v>
      </c>
      <c r="W988" s="9"/>
      <c r="X988" s="9"/>
      <c r="Y988" s="9"/>
    </row>
    <row r="989" spans="1:25" s="123" customFormat="1">
      <c r="A989" s="126">
        <v>986</v>
      </c>
      <c r="B989" s="119" t="s">
        <v>1324</v>
      </c>
      <c r="C989" s="121" t="s">
        <v>106</v>
      </c>
      <c r="D989" s="124" t="s">
        <v>1427</v>
      </c>
      <c r="E989" s="120">
        <v>14</v>
      </c>
      <c r="F989" s="119">
        <v>42820</v>
      </c>
      <c r="G989" s="18" t="s">
        <v>1442</v>
      </c>
      <c r="H989" s="119">
        <v>42809</v>
      </c>
      <c r="I989" s="40" t="s">
        <v>1420</v>
      </c>
      <c r="J989" s="137" t="str">
        <f t="shared" si="96"/>
        <v>天津天津-兰州</v>
      </c>
      <c r="K989" s="124" t="str">
        <f t="shared" si="97"/>
        <v>天津兰州-天津</v>
      </c>
      <c r="L989" s="167" t="str">
        <f t="shared" si="98"/>
        <v>天津</v>
      </c>
      <c r="M989" s="167" t="str">
        <f t="shared" si="99"/>
        <v>兰州</v>
      </c>
      <c r="N989" s="167" t="str">
        <f t="shared" si="100"/>
        <v/>
      </c>
      <c r="O989" s="167" t="str">
        <f t="shared" si="101"/>
        <v/>
      </c>
      <c r="P989" s="167" t="str">
        <f>IF(ISERROR(OR(IFERROR(VLOOKUP(B989,受限情况!$G$3:$G$30,1,FALSE),0),IFERROR(VLOOKUP(L989,受限情况!$A$3:$A$28,1,FALSE),0),IFERROR(VLOOKUP(M989,受限情况!$A$3:$A$28,1,FALSE),0),IFERROR(VLOOKUP(N989,受限情况!$A$3:$A$28,1,FALSE),0),IFERROR(VLOOKUP(O989,受限情况!$A$3:$A$28,1,FALSE),0))),"受限","不限")</f>
        <v>不限</v>
      </c>
      <c r="Q989" s="122" t="str">
        <f>IFERROR(IF(AND(H989&gt;=VLOOKUP(B989,受限情况!$G$3:$I$28,2,FALSE),H989&lt;=VLOOKUP(B989,受限情况!$G$3:$I$28,3,FALSE))=TRUE,"错误","正确"),"正确")</f>
        <v>正确</v>
      </c>
      <c r="R989" s="124" t="str">
        <f>IF(OR(IFERROR(AND(H989&gt;=VLOOKUP(L989,受限情况!$A$3:$C$28,2,FALSE),H989&lt;=VLOOKUP(L989,受限情况!$A$3:$C$28,3,FALSE)),0),IFERROR(AND(H989&gt;=VLOOKUP(M989,受限情况!$A$3:$C$28,2,FALSE),H989&lt;=VLOOKUP(M989,受限情况!$A$3:$C$28,3,FALSE)),0),IFERROR(AND(H989&gt;=VLOOKUP(N989,受限情况!$A$3:$C$28,2,FALSE),H989&lt;=VLOOKUP(N989,受限情况!$A$3:$C$28,3,FALSE)),0),IFERROR(AND(H989&gt;=VLOOKUP(O989,受限情况!$A$3:$C$28,2,FALSE),H989&lt;=VLOOKUP(O989,受限情况!$A$3:$C$28,3,FALSE)),0))=TRUE,"错误","正确")</f>
        <v>正确</v>
      </c>
      <c r="S989" s="123" t="str">
        <f>IF((IF(ISERROR(VLOOKUP(J989,注销!I:I,1,FALSE)),0,1)+IF(ISERROR(VLOOKUP(J989,注销!J:J,1,FALSE)),0,1))&gt;0,"注销","没有")</f>
        <v>没有</v>
      </c>
      <c r="T989" s="123" t="str">
        <f>IF((IF(ISERROR(VLOOKUP(J989,注销!I:I,1,FALSE)),0,1)+IF(ISERROR(VLOOKUP(J989,注销!J:J,1,FALSE)),0,1))&gt;0,"注销","没有")</f>
        <v>没有</v>
      </c>
      <c r="U989" s="10" t="str">
        <f>IF(IF(ISERROR(VLOOKUP(J989,J$1:J988,1,FALSE)),0,1)+IF(ISERROR(VLOOKUP(J989,K$1:K988,1,FALSE)),0,1),"已有","没有")</f>
        <v>没有</v>
      </c>
      <c r="W989" s="9"/>
      <c r="X989" s="9"/>
      <c r="Y989" s="9"/>
    </row>
    <row r="990" spans="1:25" s="123" customFormat="1">
      <c r="A990" s="126">
        <v>987</v>
      </c>
      <c r="B990" s="119" t="s">
        <v>1324</v>
      </c>
      <c r="C990" s="121" t="s">
        <v>234</v>
      </c>
      <c r="D990" s="124" t="s">
        <v>1427</v>
      </c>
      <c r="E990" s="120">
        <v>14</v>
      </c>
      <c r="F990" s="119">
        <v>42820</v>
      </c>
      <c r="G990" s="18" t="s">
        <v>1442</v>
      </c>
      <c r="H990" s="119">
        <v>42809</v>
      </c>
      <c r="I990" s="40" t="s">
        <v>1420</v>
      </c>
      <c r="J990" s="137" t="str">
        <f t="shared" si="96"/>
        <v>天津天津-丽江</v>
      </c>
      <c r="K990" s="124" t="str">
        <f t="shared" si="97"/>
        <v>天津丽江-天津</v>
      </c>
      <c r="L990" s="167" t="str">
        <f t="shared" si="98"/>
        <v>天津</v>
      </c>
      <c r="M990" s="167" t="str">
        <f t="shared" si="99"/>
        <v>丽江</v>
      </c>
      <c r="N990" s="167" t="str">
        <f t="shared" si="100"/>
        <v/>
      </c>
      <c r="O990" s="167" t="str">
        <f t="shared" si="101"/>
        <v/>
      </c>
      <c r="P990" s="167" t="str">
        <f>IF(ISERROR(OR(IFERROR(VLOOKUP(B990,受限情况!$G$3:$G$30,1,FALSE),0),IFERROR(VLOOKUP(L990,受限情况!$A$3:$A$28,1,FALSE),0),IFERROR(VLOOKUP(M990,受限情况!$A$3:$A$28,1,FALSE),0),IFERROR(VLOOKUP(N990,受限情况!$A$3:$A$28,1,FALSE),0),IFERROR(VLOOKUP(O990,受限情况!$A$3:$A$28,1,FALSE),0))),"受限","不限")</f>
        <v>不限</v>
      </c>
      <c r="Q990" s="122" t="str">
        <f>IFERROR(IF(AND(H990&gt;=VLOOKUP(B990,受限情况!$G$3:$I$28,2,FALSE),H990&lt;=VLOOKUP(B990,受限情况!$G$3:$I$28,3,FALSE))=TRUE,"错误","正确"),"正确")</f>
        <v>正确</v>
      </c>
      <c r="R990" s="124" t="str">
        <f>IF(OR(IFERROR(AND(H990&gt;=VLOOKUP(L990,受限情况!$A$3:$C$28,2,FALSE),H990&lt;=VLOOKUP(L990,受限情况!$A$3:$C$28,3,FALSE)),0),IFERROR(AND(H990&gt;=VLOOKUP(M990,受限情况!$A$3:$C$28,2,FALSE),H990&lt;=VLOOKUP(M990,受限情况!$A$3:$C$28,3,FALSE)),0),IFERROR(AND(H990&gt;=VLOOKUP(N990,受限情况!$A$3:$C$28,2,FALSE),H990&lt;=VLOOKUP(N990,受限情况!$A$3:$C$28,3,FALSE)),0),IFERROR(AND(H990&gt;=VLOOKUP(O990,受限情况!$A$3:$C$28,2,FALSE),H990&lt;=VLOOKUP(O990,受限情况!$A$3:$C$28,3,FALSE)),0))=TRUE,"错误","正确")</f>
        <v>正确</v>
      </c>
      <c r="S990" s="123" t="str">
        <f>IF((IF(ISERROR(VLOOKUP(J990,注销!I:I,1,FALSE)),0,1)+IF(ISERROR(VLOOKUP(J990,注销!J:J,1,FALSE)),0,1))&gt;0,"注销","没有")</f>
        <v>注销</v>
      </c>
      <c r="T990" s="123" t="str">
        <f>IF((IF(ISERROR(VLOOKUP(J990,注销!I:I,1,FALSE)),0,1)+IF(ISERROR(VLOOKUP(J990,注销!J:J,1,FALSE)),0,1))&gt;0,"注销","没有")</f>
        <v>注销</v>
      </c>
      <c r="U990" s="10" t="str">
        <f>IF(IF(ISERROR(VLOOKUP(J990,J$1:J989,1,FALSE)),0,1)+IF(ISERROR(VLOOKUP(J990,K$1:K989,1,FALSE)),0,1),"已有","没有")</f>
        <v>没有</v>
      </c>
      <c r="W990" s="9"/>
      <c r="X990" s="9"/>
      <c r="Y990" s="9"/>
    </row>
    <row r="991" spans="1:25" s="123" customFormat="1">
      <c r="A991" s="126">
        <v>988</v>
      </c>
      <c r="B991" s="119" t="s">
        <v>1324</v>
      </c>
      <c r="C991" s="121" t="s">
        <v>1418</v>
      </c>
      <c r="D991" s="124" t="s">
        <v>1427</v>
      </c>
      <c r="E991" s="120">
        <v>6</v>
      </c>
      <c r="F991" s="119">
        <v>42820</v>
      </c>
      <c r="G991" s="18" t="s">
        <v>1442</v>
      </c>
      <c r="H991" s="119">
        <v>42809</v>
      </c>
      <c r="I991" s="40" t="s">
        <v>1420</v>
      </c>
      <c r="J991" s="137" t="str">
        <f t="shared" si="96"/>
        <v>天津天津-日照-杭州</v>
      </c>
      <c r="K991" s="124" t="str">
        <f t="shared" si="97"/>
        <v>天津杭州-日照-天津</v>
      </c>
      <c r="L991" s="167" t="str">
        <f t="shared" si="98"/>
        <v>天津</v>
      </c>
      <c r="M991" s="167" t="str">
        <f t="shared" si="99"/>
        <v>日照</v>
      </c>
      <c r="N991" s="167" t="str">
        <f t="shared" si="100"/>
        <v>杭州</v>
      </c>
      <c r="O991" s="167" t="str">
        <f t="shared" si="101"/>
        <v/>
      </c>
      <c r="P991" s="167" t="str">
        <f>IF(ISERROR(OR(IFERROR(VLOOKUP(B991,受限情况!$G$3:$G$30,1,FALSE),0),IFERROR(VLOOKUP(L991,受限情况!$A$3:$A$28,1,FALSE),0),IFERROR(VLOOKUP(M991,受限情况!$A$3:$A$28,1,FALSE),0),IFERROR(VLOOKUP(N991,受限情况!$A$3:$A$28,1,FALSE),0),IFERROR(VLOOKUP(O991,受限情况!$A$3:$A$28,1,FALSE),0))),"受限","不限")</f>
        <v>不限</v>
      </c>
      <c r="Q991" s="122" t="str">
        <f>IFERROR(IF(AND(H991&gt;=VLOOKUP(B991,受限情况!$G$3:$I$28,2,FALSE),H991&lt;=VLOOKUP(B991,受限情况!$G$3:$I$28,3,FALSE))=TRUE,"错误","正确"),"正确")</f>
        <v>正确</v>
      </c>
      <c r="R991" s="124" t="str">
        <f>IF(OR(IFERROR(AND(H991&gt;=VLOOKUP(L991,受限情况!$A$3:$C$28,2,FALSE),H991&lt;=VLOOKUP(L991,受限情况!$A$3:$C$28,3,FALSE)),0),IFERROR(AND(H991&gt;=VLOOKUP(M991,受限情况!$A$3:$C$28,2,FALSE),H991&lt;=VLOOKUP(M991,受限情况!$A$3:$C$28,3,FALSE)),0),IFERROR(AND(H991&gt;=VLOOKUP(N991,受限情况!$A$3:$C$28,2,FALSE),H991&lt;=VLOOKUP(N991,受限情况!$A$3:$C$28,3,FALSE)),0),IFERROR(AND(H991&gt;=VLOOKUP(O991,受限情况!$A$3:$C$28,2,FALSE),H991&lt;=VLOOKUP(O991,受限情况!$A$3:$C$28,3,FALSE)),0))=TRUE,"错误","正确")</f>
        <v>正确</v>
      </c>
      <c r="S991" s="123" t="str">
        <f>IF((IF(ISERROR(VLOOKUP(J991,注销!I:I,1,FALSE)),0,1)+IF(ISERROR(VLOOKUP(J991,注销!J:J,1,FALSE)),0,1))&gt;0,"注销","没有")</f>
        <v>没有</v>
      </c>
      <c r="T991" s="123" t="str">
        <f>IF((IF(ISERROR(VLOOKUP(J991,注销!I:I,1,FALSE)),0,1)+IF(ISERROR(VLOOKUP(J991,注销!J:J,1,FALSE)),0,1))&gt;0,"注销","没有")</f>
        <v>没有</v>
      </c>
      <c r="U991" s="10" t="str">
        <f>IF(IF(ISERROR(VLOOKUP(J991,J$1:J990,1,FALSE)),0,1)+IF(ISERROR(VLOOKUP(J991,K$1:K990,1,FALSE)),0,1),"已有","没有")</f>
        <v>没有</v>
      </c>
      <c r="W991" s="9"/>
      <c r="X991" s="9"/>
      <c r="Y991" s="9"/>
    </row>
    <row r="992" spans="1:25" s="123" customFormat="1">
      <c r="A992" s="126">
        <v>989</v>
      </c>
      <c r="B992" s="119" t="s">
        <v>486</v>
      </c>
      <c r="C992" s="125" t="s">
        <v>1429</v>
      </c>
      <c r="D992" s="124" t="s">
        <v>1428</v>
      </c>
      <c r="E992" s="120">
        <v>14</v>
      </c>
      <c r="F992" s="119">
        <v>42820</v>
      </c>
      <c r="G992" s="18" t="s">
        <v>1443</v>
      </c>
      <c r="H992" s="119">
        <v>42809</v>
      </c>
      <c r="I992" s="40" t="s">
        <v>1420</v>
      </c>
      <c r="J992" s="137" t="str">
        <f t="shared" si="96"/>
        <v>中联航石家庄-大连</v>
      </c>
      <c r="K992" s="124" t="str">
        <f t="shared" si="97"/>
        <v>中联航大连-石家庄</v>
      </c>
      <c r="L992" s="167" t="str">
        <f t="shared" si="98"/>
        <v>石家庄</v>
      </c>
      <c r="M992" s="167" t="str">
        <f t="shared" si="99"/>
        <v>大连</v>
      </c>
      <c r="N992" s="167" t="str">
        <f t="shared" si="100"/>
        <v/>
      </c>
      <c r="O992" s="167" t="str">
        <f t="shared" si="101"/>
        <v/>
      </c>
      <c r="P992" s="167" t="str">
        <f>IF(ISERROR(OR(IFERROR(VLOOKUP(B992,受限情况!$G$3:$G$30,1,FALSE),0),IFERROR(VLOOKUP(L992,受限情况!$A$3:$A$28,1,FALSE),0),IFERROR(VLOOKUP(M992,受限情况!$A$3:$A$28,1,FALSE),0),IFERROR(VLOOKUP(N992,受限情况!$A$3:$A$28,1,FALSE),0),IFERROR(VLOOKUP(O992,受限情况!$A$3:$A$28,1,FALSE),0))),"受限","不限")</f>
        <v>受限</v>
      </c>
      <c r="Q992" s="122" t="str">
        <f>IFERROR(IF(AND(H992&gt;=VLOOKUP(B992,受限情况!$G$3:$I$28,2,FALSE),H992&lt;=VLOOKUP(B992,受限情况!$G$3:$I$28,3,FALSE))=TRUE,"错误","正确"),"正确")</f>
        <v>正确</v>
      </c>
      <c r="R992" s="124" t="str">
        <f>IF(OR(IFERROR(AND(H992&gt;=VLOOKUP(L992,受限情况!$A$3:$C$28,2,FALSE),H992&lt;=VLOOKUP(L992,受限情况!$A$3:$C$28,3,FALSE)),0),IFERROR(AND(H992&gt;=VLOOKUP(M992,受限情况!$A$3:$C$28,2,FALSE),H992&lt;=VLOOKUP(M992,受限情况!$A$3:$C$28,3,FALSE)),0),IFERROR(AND(H992&gt;=VLOOKUP(N992,受限情况!$A$3:$C$28,2,FALSE),H992&lt;=VLOOKUP(N992,受限情况!$A$3:$C$28,3,FALSE)),0),IFERROR(AND(H992&gt;=VLOOKUP(O992,受限情况!$A$3:$C$28,2,FALSE),H992&lt;=VLOOKUP(O992,受限情况!$A$3:$C$28,3,FALSE)),0))=TRUE,"错误","正确")</f>
        <v>正确</v>
      </c>
      <c r="S992" s="123" t="str">
        <f>IF((IF(ISERROR(VLOOKUP(J992,注销!I:I,1,FALSE)),0,1)+IF(ISERROR(VLOOKUP(J992,注销!J:J,1,FALSE)),0,1))&gt;0,"注销","没有")</f>
        <v>没有</v>
      </c>
      <c r="T992" s="123" t="str">
        <f>IF((IF(ISERROR(VLOOKUP(J992,注销!I:I,1,FALSE)),0,1)+IF(ISERROR(VLOOKUP(J992,注销!J:J,1,FALSE)),0,1))&gt;0,"注销","没有")</f>
        <v>没有</v>
      </c>
      <c r="U992" s="10" t="str">
        <f>IF(IF(ISERROR(VLOOKUP(J992,J$1:J991,1,FALSE)),0,1)+IF(ISERROR(VLOOKUP(J992,K$1:K991,1,FALSE)),0,1),"已有","没有")</f>
        <v>没有</v>
      </c>
      <c r="W992" s="9"/>
      <c r="X992" s="9"/>
      <c r="Y992" s="9"/>
    </row>
    <row r="993" spans="1:25" s="123" customFormat="1">
      <c r="A993" s="126">
        <v>990</v>
      </c>
      <c r="B993" s="119" t="s">
        <v>486</v>
      </c>
      <c r="C993" s="121" t="s">
        <v>1419</v>
      </c>
      <c r="D993" s="124" t="s">
        <v>1428</v>
      </c>
      <c r="E993" s="120">
        <v>8</v>
      </c>
      <c r="F993" s="119">
        <v>42820</v>
      </c>
      <c r="G993" s="18" t="s">
        <v>1443</v>
      </c>
      <c r="H993" s="119">
        <v>42809</v>
      </c>
      <c r="I993" s="40" t="s">
        <v>1420</v>
      </c>
      <c r="J993" s="137" t="str">
        <f t="shared" si="96"/>
        <v>中联航鄂尔多斯-长沙-揭阳潮汕</v>
      </c>
      <c r="K993" s="124" t="str">
        <f t="shared" si="97"/>
        <v>中联航揭阳潮汕-长沙-鄂尔多斯</v>
      </c>
      <c r="L993" s="167" t="str">
        <f t="shared" si="98"/>
        <v>鄂尔多斯</v>
      </c>
      <c r="M993" s="167" t="str">
        <f t="shared" si="99"/>
        <v>长沙</v>
      </c>
      <c r="N993" s="167" t="str">
        <f t="shared" si="100"/>
        <v>揭阳潮汕</v>
      </c>
      <c r="O993" s="167" t="str">
        <f t="shared" si="101"/>
        <v/>
      </c>
      <c r="P993" s="167" t="str">
        <f>IF(ISERROR(OR(IFERROR(VLOOKUP(B993,受限情况!$G$3:$G$30,1,FALSE),0),IFERROR(VLOOKUP(L993,受限情况!$A$3:$A$28,1,FALSE),0),IFERROR(VLOOKUP(M993,受限情况!$A$3:$A$28,1,FALSE),0),IFERROR(VLOOKUP(N993,受限情况!$A$3:$A$28,1,FALSE),0),IFERROR(VLOOKUP(O993,受限情况!$A$3:$A$28,1,FALSE),0))),"受限","不限")</f>
        <v>不限</v>
      </c>
      <c r="Q993" s="122" t="str">
        <f>IFERROR(IF(AND(H993&gt;=VLOOKUP(B993,受限情况!$G$3:$I$28,2,FALSE),H993&lt;=VLOOKUP(B993,受限情况!$G$3:$I$28,3,FALSE))=TRUE,"错误","正确"),"正确")</f>
        <v>正确</v>
      </c>
      <c r="R993" s="124" t="str">
        <f>IF(OR(IFERROR(AND(H993&gt;=VLOOKUP(L993,受限情况!$A$3:$C$28,2,FALSE),H993&lt;=VLOOKUP(L993,受限情况!$A$3:$C$28,3,FALSE)),0),IFERROR(AND(H993&gt;=VLOOKUP(M993,受限情况!$A$3:$C$28,2,FALSE),H993&lt;=VLOOKUP(M993,受限情况!$A$3:$C$28,3,FALSE)),0),IFERROR(AND(H993&gt;=VLOOKUP(N993,受限情况!$A$3:$C$28,2,FALSE),H993&lt;=VLOOKUP(N993,受限情况!$A$3:$C$28,3,FALSE)),0),IFERROR(AND(H993&gt;=VLOOKUP(O993,受限情况!$A$3:$C$28,2,FALSE),H993&lt;=VLOOKUP(O993,受限情况!$A$3:$C$28,3,FALSE)),0))=TRUE,"错误","正确")</f>
        <v>正确</v>
      </c>
      <c r="S993" s="123" t="str">
        <f>IF((IF(ISERROR(VLOOKUP(J993,注销!I:I,1,FALSE)),0,1)+IF(ISERROR(VLOOKUP(J993,注销!J:J,1,FALSE)),0,1))&gt;0,"注销","没有")</f>
        <v>没有</v>
      </c>
      <c r="T993" s="123" t="str">
        <f>IF((IF(ISERROR(VLOOKUP(J993,注销!I:I,1,FALSE)),0,1)+IF(ISERROR(VLOOKUP(J993,注销!J:J,1,FALSE)),0,1))&gt;0,"注销","没有")</f>
        <v>没有</v>
      </c>
      <c r="U993" s="10" t="str">
        <f>IF(IF(ISERROR(VLOOKUP(J993,J$1:J992,1,FALSE)),0,1)+IF(ISERROR(VLOOKUP(J993,K$1:K992,1,FALSE)),0,1),"已有","没有")</f>
        <v>没有</v>
      </c>
      <c r="W993" s="9"/>
      <c r="X993" s="9"/>
      <c r="Y993" s="9"/>
    </row>
    <row r="994" spans="1:25" s="123" customFormat="1">
      <c r="A994" s="126">
        <v>991</v>
      </c>
      <c r="B994" s="128" t="s">
        <v>1449</v>
      </c>
      <c r="C994" s="129" t="s">
        <v>1450</v>
      </c>
      <c r="D994" s="124" t="s">
        <v>1453</v>
      </c>
      <c r="E994" s="120">
        <v>4</v>
      </c>
      <c r="F994" s="119">
        <v>42827</v>
      </c>
      <c r="G994" s="18" t="s">
        <v>1454</v>
      </c>
      <c r="H994" s="119">
        <v>42825</v>
      </c>
      <c r="I994" s="40" t="s">
        <v>1455</v>
      </c>
      <c r="J994" s="137" t="str">
        <f t="shared" si="96"/>
        <v>幸福天津-包头-阿拉善左旗</v>
      </c>
      <c r="K994" s="124" t="str">
        <f t="shared" si="97"/>
        <v>幸福阿拉善左旗-包头-天津</v>
      </c>
      <c r="L994" s="167" t="str">
        <f t="shared" si="98"/>
        <v>天津</v>
      </c>
      <c r="M994" s="167" t="str">
        <f t="shared" si="99"/>
        <v>包头</v>
      </c>
      <c r="N994" s="167" t="str">
        <f t="shared" si="100"/>
        <v>阿拉善左旗</v>
      </c>
      <c r="O994" s="167" t="str">
        <f t="shared" si="101"/>
        <v/>
      </c>
      <c r="P994" s="167" t="str">
        <f>IF(ISERROR(OR(IFERROR(VLOOKUP(B994,受限情况!$G$3:$G$30,1,FALSE),0),IFERROR(VLOOKUP(L994,受限情况!$A$3:$A$28,1,FALSE),0),IFERROR(VLOOKUP(M994,受限情况!$A$3:$A$28,1,FALSE),0),IFERROR(VLOOKUP(N994,受限情况!$A$3:$A$28,1,FALSE),0),IFERROR(VLOOKUP(O994,受限情况!$A$3:$A$28,1,FALSE),0))),"受限","不限")</f>
        <v>受限</v>
      </c>
      <c r="Q994" s="122" t="str">
        <f>IFERROR(IF(AND(H994&gt;=VLOOKUP(B994,受限情况!$G$3:$I$28,2,FALSE),H994&lt;=VLOOKUP(B994,受限情况!$G$3:$I$28,3,FALSE))=TRUE,"错误","正确"),"正确")</f>
        <v>正确</v>
      </c>
      <c r="R994" s="124" t="str">
        <f>IF(OR(IFERROR(AND(H994&gt;=VLOOKUP(L994,受限情况!$A$3:$C$28,2,FALSE),H994&lt;=VLOOKUP(L994,受限情况!$A$3:$C$28,3,FALSE)),0),IFERROR(AND(H994&gt;=VLOOKUP(M994,受限情况!$A$3:$C$28,2,FALSE),H994&lt;=VLOOKUP(M994,受限情况!$A$3:$C$28,3,FALSE)),0),IFERROR(AND(H994&gt;=VLOOKUP(N994,受限情况!$A$3:$C$28,2,FALSE),H994&lt;=VLOOKUP(N994,受限情况!$A$3:$C$28,3,FALSE)),0),IFERROR(AND(H994&gt;=VLOOKUP(O994,受限情况!$A$3:$C$28,2,FALSE),H994&lt;=VLOOKUP(O994,受限情况!$A$3:$C$28,3,FALSE)),0))=TRUE,"错误","正确")</f>
        <v>正确</v>
      </c>
      <c r="S994" s="123" t="str">
        <f>IF((IF(ISERROR(VLOOKUP(J994,注销!I:I,1,FALSE)),0,1)+IF(ISERROR(VLOOKUP(J994,注销!J:J,1,FALSE)),0,1))&gt;0,"注销","没有")</f>
        <v>没有</v>
      </c>
      <c r="T994" s="123" t="str">
        <f>IF((IF(ISERROR(VLOOKUP(J994,注销!I:I,1,FALSE)),0,1)+IF(ISERROR(VLOOKUP(J994,注销!J:J,1,FALSE)),0,1))&gt;0,"注销","没有")</f>
        <v>没有</v>
      </c>
      <c r="U994" s="10" t="str">
        <f>IF(IF(ISERROR(VLOOKUP(J994,J$1:J993,1,FALSE)),0,1)+IF(ISERROR(VLOOKUP(J994,K$1:K993,1,FALSE)),0,1),"已有","没有")</f>
        <v>没有</v>
      </c>
      <c r="W994" s="9"/>
      <c r="X994" s="9"/>
      <c r="Y994" s="9"/>
    </row>
    <row r="995" spans="1:25" s="123" customFormat="1">
      <c r="A995" s="126">
        <v>992</v>
      </c>
      <c r="B995" s="128" t="s">
        <v>1449</v>
      </c>
      <c r="C995" s="129" t="s">
        <v>1451</v>
      </c>
      <c r="D995" s="124" t="s">
        <v>1453</v>
      </c>
      <c r="E995" s="120">
        <v>4</v>
      </c>
      <c r="F995" s="119">
        <v>42827</v>
      </c>
      <c r="G995" s="18" t="s">
        <v>1454</v>
      </c>
      <c r="H995" s="119">
        <v>42825</v>
      </c>
      <c r="I995" s="18" t="str">
        <f t="shared" ref="I995:I1006" si="102">I994</f>
        <v>2017夏秋日常</v>
      </c>
      <c r="J995" s="137" t="str">
        <f t="shared" si="96"/>
        <v>幸福阿拉善左旗-鄂尔多斯</v>
      </c>
      <c r="K995" s="124" t="str">
        <f t="shared" si="97"/>
        <v>幸福鄂尔多斯-阿拉善左旗</v>
      </c>
      <c r="L995" s="167" t="str">
        <f t="shared" si="98"/>
        <v>阿拉善左旗</v>
      </c>
      <c r="M995" s="167" t="str">
        <f t="shared" si="99"/>
        <v>鄂尔多斯</v>
      </c>
      <c r="N995" s="167" t="str">
        <f t="shared" si="100"/>
        <v/>
      </c>
      <c r="O995" s="167" t="str">
        <f t="shared" si="101"/>
        <v/>
      </c>
      <c r="P995" s="167" t="str">
        <f>IF(ISERROR(OR(IFERROR(VLOOKUP(B995,受限情况!$G$3:$G$30,1,FALSE),0),IFERROR(VLOOKUP(L995,受限情况!$A$3:$A$28,1,FALSE),0),IFERROR(VLOOKUP(M995,受限情况!$A$3:$A$28,1,FALSE),0),IFERROR(VLOOKUP(N995,受限情况!$A$3:$A$28,1,FALSE),0),IFERROR(VLOOKUP(O995,受限情况!$A$3:$A$28,1,FALSE),0))),"受限","不限")</f>
        <v>受限</v>
      </c>
      <c r="Q995" s="122" t="str">
        <f>IFERROR(IF(AND(H995&gt;=VLOOKUP(B995,受限情况!$G$3:$I$28,2,FALSE),H995&lt;=VLOOKUP(B995,受限情况!$G$3:$I$28,3,FALSE))=TRUE,"错误","正确"),"正确")</f>
        <v>正确</v>
      </c>
      <c r="R995" s="124" t="str">
        <f>IF(OR(IFERROR(AND(H995&gt;=VLOOKUP(L995,受限情况!$A$3:$C$28,2,FALSE),H995&lt;=VLOOKUP(L995,受限情况!$A$3:$C$28,3,FALSE)),0),IFERROR(AND(H995&gt;=VLOOKUP(M995,受限情况!$A$3:$C$28,2,FALSE),H995&lt;=VLOOKUP(M995,受限情况!$A$3:$C$28,3,FALSE)),0),IFERROR(AND(H995&gt;=VLOOKUP(N995,受限情况!$A$3:$C$28,2,FALSE),H995&lt;=VLOOKUP(N995,受限情况!$A$3:$C$28,3,FALSE)),0),IFERROR(AND(H995&gt;=VLOOKUP(O995,受限情况!$A$3:$C$28,2,FALSE),H995&lt;=VLOOKUP(O995,受限情况!$A$3:$C$28,3,FALSE)),0))=TRUE,"错误","正确")</f>
        <v>正确</v>
      </c>
      <c r="S995" s="123" t="str">
        <f>IF((IF(ISERROR(VLOOKUP(J995,注销!I:I,1,FALSE)),0,1)+IF(ISERROR(VLOOKUP(J995,注销!J:J,1,FALSE)),0,1))&gt;0,"注销","没有")</f>
        <v>注销</v>
      </c>
      <c r="T995" s="123" t="str">
        <f>IF((IF(ISERROR(VLOOKUP(J995,注销!I:I,1,FALSE)),0,1)+IF(ISERROR(VLOOKUP(J995,注销!J:J,1,FALSE)),0,1))&gt;0,"注销","没有")</f>
        <v>注销</v>
      </c>
      <c r="U995" s="10" t="str">
        <f>IF(IF(ISERROR(VLOOKUP(J995,J$1:J994,1,FALSE)),0,1)+IF(ISERROR(VLOOKUP(J995,K$1:K994,1,FALSE)),0,1),"已有","没有")</f>
        <v>没有</v>
      </c>
      <c r="W995" s="9"/>
      <c r="X995" s="9"/>
      <c r="Y995" s="9"/>
    </row>
    <row r="996" spans="1:25" s="123" customFormat="1">
      <c r="A996" s="126">
        <v>993</v>
      </c>
      <c r="B996" s="128" t="s">
        <v>1449</v>
      </c>
      <c r="C996" s="129" t="s">
        <v>1452</v>
      </c>
      <c r="D996" s="124" t="s">
        <v>1453</v>
      </c>
      <c r="E996" s="120">
        <v>4</v>
      </c>
      <c r="F996" s="119">
        <v>42827</v>
      </c>
      <c r="G996" s="18" t="s">
        <v>1454</v>
      </c>
      <c r="H996" s="119">
        <v>42825</v>
      </c>
      <c r="I996" s="18" t="str">
        <f t="shared" si="102"/>
        <v>2017夏秋日常</v>
      </c>
      <c r="J996" s="137" t="str">
        <f t="shared" si="96"/>
        <v>幸福阿拉善左旗-巴彦淖尔</v>
      </c>
      <c r="K996" s="124" t="str">
        <f t="shared" si="97"/>
        <v>幸福巴彦淖尔-阿拉善左旗</v>
      </c>
      <c r="L996" s="167" t="str">
        <f t="shared" si="98"/>
        <v>阿拉善左旗</v>
      </c>
      <c r="M996" s="167" t="str">
        <f t="shared" si="99"/>
        <v>巴彦淖尔</v>
      </c>
      <c r="N996" s="167" t="str">
        <f t="shared" si="100"/>
        <v/>
      </c>
      <c r="O996" s="167" t="str">
        <f t="shared" si="101"/>
        <v/>
      </c>
      <c r="P996" s="167" t="str">
        <f>IF(ISERROR(OR(IFERROR(VLOOKUP(B996,受限情况!$G$3:$G$30,1,FALSE),0),IFERROR(VLOOKUP(L996,受限情况!$A$3:$A$28,1,FALSE),0),IFERROR(VLOOKUP(M996,受限情况!$A$3:$A$28,1,FALSE),0),IFERROR(VLOOKUP(N996,受限情况!$A$3:$A$28,1,FALSE),0),IFERROR(VLOOKUP(O996,受限情况!$A$3:$A$28,1,FALSE),0))),"受限","不限")</f>
        <v>受限</v>
      </c>
      <c r="Q996" s="122" t="str">
        <f>IFERROR(IF(AND(H996&gt;=VLOOKUP(B996,受限情况!$G$3:$I$28,2,FALSE),H996&lt;=VLOOKUP(B996,受限情况!$G$3:$I$28,3,FALSE))=TRUE,"错误","正确"),"正确")</f>
        <v>正确</v>
      </c>
      <c r="R996" s="124" t="str">
        <f>IF(OR(IFERROR(AND(H996&gt;=VLOOKUP(L996,受限情况!$A$3:$C$28,2,FALSE),H996&lt;=VLOOKUP(L996,受限情况!$A$3:$C$28,3,FALSE)),0),IFERROR(AND(H996&gt;=VLOOKUP(M996,受限情况!$A$3:$C$28,2,FALSE),H996&lt;=VLOOKUP(M996,受限情况!$A$3:$C$28,3,FALSE)),0),IFERROR(AND(H996&gt;=VLOOKUP(N996,受限情况!$A$3:$C$28,2,FALSE),H996&lt;=VLOOKUP(N996,受限情况!$A$3:$C$28,3,FALSE)),0),IFERROR(AND(H996&gt;=VLOOKUP(O996,受限情况!$A$3:$C$28,2,FALSE),H996&lt;=VLOOKUP(O996,受限情况!$A$3:$C$28,3,FALSE)),0))=TRUE,"错误","正确")</f>
        <v>正确</v>
      </c>
      <c r="S996" s="123" t="str">
        <f>IF((IF(ISERROR(VLOOKUP(J996,注销!I:I,1,FALSE)),0,1)+IF(ISERROR(VLOOKUP(J996,注销!J:J,1,FALSE)),0,1))&gt;0,"注销","没有")</f>
        <v>注销</v>
      </c>
      <c r="T996" s="123" t="str">
        <f>IF((IF(ISERROR(VLOOKUP(J996,注销!I:I,1,FALSE)),0,1)+IF(ISERROR(VLOOKUP(J996,注销!J:J,1,FALSE)),0,1))&gt;0,"注销","没有")</f>
        <v>注销</v>
      </c>
      <c r="U996" s="10" t="str">
        <f>IF(IF(ISERROR(VLOOKUP(J996,J$1:J995,1,FALSE)),0,1)+IF(ISERROR(VLOOKUP(J996,K$1:K995,1,FALSE)),0,1),"已有","没有")</f>
        <v>没有</v>
      </c>
      <c r="W996" s="9"/>
      <c r="X996" s="9"/>
      <c r="Y996" s="9"/>
    </row>
    <row r="997" spans="1:25" s="123" customFormat="1">
      <c r="A997" s="126">
        <v>994</v>
      </c>
      <c r="B997" s="128" t="s">
        <v>1464</v>
      </c>
      <c r="C997" s="129" t="s">
        <v>1461</v>
      </c>
      <c r="D997" s="124" t="s">
        <v>1463</v>
      </c>
      <c r="E997" s="124">
        <v>14</v>
      </c>
      <c r="F997" s="119">
        <v>42863</v>
      </c>
      <c r="G997" s="18" t="s">
        <v>1465</v>
      </c>
      <c r="H997" s="119">
        <v>42849</v>
      </c>
      <c r="I997" s="18" t="str">
        <f t="shared" si="102"/>
        <v>2017夏秋日常</v>
      </c>
      <c r="J997" s="137" t="str">
        <f t="shared" si="96"/>
        <v>华夏天津-天水</v>
      </c>
      <c r="K997" s="124" t="str">
        <f t="shared" si="97"/>
        <v>华夏天水-天津</v>
      </c>
      <c r="L997" s="167" t="str">
        <f t="shared" si="98"/>
        <v>天津</v>
      </c>
      <c r="M997" s="167" t="str">
        <f t="shared" si="99"/>
        <v>天水</v>
      </c>
      <c r="N997" s="167" t="str">
        <f t="shared" si="100"/>
        <v/>
      </c>
      <c r="O997" s="167" t="str">
        <f t="shared" si="101"/>
        <v/>
      </c>
      <c r="P997" s="167" t="str">
        <f>IF(ISERROR(OR(IFERROR(VLOOKUP(B997,受限情况!$G$3:$G$30,1,FALSE),0),IFERROR(VLOOKUP(L997,受限情况!$A$3:$A$28,1,FALSE),0),IFERROR(VLOOKUP(M997,受限情况!$A$3:$A$28,1,FALSE),0),IFERROR(VLOOKUP(N997,受限情况!$A$3:$A$28,1,FALSE),0),IFERROR(VLOOKUP(O997,受限情况!$A$3:$A$28,1,FALSE),0))),"受限","不限")</f>
        <v>不限</v>
      </c>
      <c r="Q997" s="122" t="str">
        <f>IFERROR(IF(AND(H997&gt;=VLOOKUP(B997,受限情况!$G$3:$I$28,2,FALSE),H997&lt;=VLOOKUP(B997,受限情况!$G$3:$I$28,3,FALSE))=TRUE,"错误","正确"),"正确")</f>
        <v>正确</v>
      </c>
      <c r="R997" s="124" t="str">
        <f>IF(OR(IFERROR(AND(H997&gt;=VLOOKUP(L997,受限情况!$A$3:$C$28,2,FALSE),H997&lt;=VLOOKUP(L997,受限情况!$A$3:$C$28,3,FALSE)),0),IFERROR(AND(H997&gt;=VLOOKUP(M997,受限情况!$A$3:$C$28,2,FALSE),H997&lt;=VLOOKUP(M997,受限情况!$A$3:$C$28,3,FALSE)),0),IFERROR(AND(H997&gt;=VLOOKUP(N997,受限情况!$A$3:$C$28,2,FALSE),H997&lt;=VLOOKUP(N997,受限情况!$A$3:$C$28,3,FALSE)),0),IFERROR(AND(H997&gt;=VLOOKUP(O997,受限情况!$A$3:$C$28,2,FALSE),H997&lt;=VLOOKUP(O997,受限情况!$A$3:$C$28,3,FALSE)),0))=TRUE,"错误","正确")</f>
        <v>正确</v>
      </c>
      <c r="S997" s="123" t="str">
        <f>IF((IF(ISERROR(VLOOKUP(J997,注销!I:I,1,FALSE)),0,1)+IF(ISERROR(VLOOKUP(J997,注销!J:J,1,FALSE)),0,1))&gt;0,"注销","没有")</f>
        <v>没有</v>
      </c>
      <c r="T997" s="123" t="str">
        <f>IF((IF(ISERROR(VLOOKUP(J997,注销!I:I,1,FALSE)),0,1)+IF(ISERROR(VLOOKUP(J997,注销!J:J,1,FALSE)),0,1))&gt;0,"注销","没有")</f>
        <v>没有</v>
      </c>
      <c r="U997" s="10" t="str">
        <f>IF(IF(ISERROR(VLOOKUP(J997,J$1:J996,1,FALSE)),0,1)+IF(ISERROR(VLOOKUP(J997,K$1:K996,1,FALSE)),0,1),"已有","没有")</f>
        <v>没有</v>
      </c>
      <c r="W997" s="9"/>
      <c r="X997" s="9"/>
      <c r="Y997" s="9"/>
    </row>
    <row r="998" spans="1:25" s="123" customFormat="1">
      <c r="A998" s="126">
        <v>995</v>
      </c>
      <c r="B998" s="128" t="s">
        <v>922</v>
      </c>
      <c r="C998" s="129" t="s">
        <v>1462</v>
      </c>
      <c r="D998" s="124" t="s">
        <v>1463</v>
      </c>
      <c r="E998" s="124">
        <v>14</v>
      </c>
      <c r="F998" s="119">
        <v>42863</v>
      </c>
      <c r="G998" s="18" t="s">
        <v>1465</v>
      </c>
      <c r="H998" s="119">
        <v>42849</v>
      </c>
      <c r="I998" s="18" t="str">
        <f t="shared" si="102"/>
        <v>2017夏秋日常</v>
      </c>
      <c r="J998" s="137" t="str">
        <f t="shared" si="96"/>
        <v>华夏呼和浩特-二连浩特-满洲里</v>
      </c>
      <c r="K998" s="124" t="str">
        <f t="shared" si="97"/>
        <v>华夏满洲里-二连浩特-呼和浩特</v>
      </c>
      <c r="L998" s="167" t="str">
        <f t="shared" si="98"/>
        <v>呼和浩特</v>
      </c>
      <c r="M998" s="167" t="str">
        <f t="shared" si="99"/>
        <v>二连浩特</v>
      </c>
      <c r="N998" s="167" t="str">
        <f t="shared" si="100"/>
        <v>满洲里</v>
      </c>
      <c r="O998" s="167" t="str">
        <f t="shared" si="101"/>
        <v/>
      </c>
      <c r="P998" s="167" t="str">
        <f>IF(ISERROR(OR(IFERROR(VLOOKUP(B998,受限情况!$G$3:$G$30,1,FALSE),0),IFERROR(VLOOKUP(L998,受限情况!$A$3:$A$28,1,FALSE),0),IFERROR(VLOOKUP(M998,受限情况!$A$3:$A$28,1,FALSE),0),IFERROR(VLOOKUP(N998,受限情况!$A$3:$A$28,1,FALSE),0),IFERROR(VLOOKUP(O998,受限情况!$A$3:$A$28,1,FALSE),0))),"受限","不限")</f>
        <v>不限</v>
      </c>
      <c r="Q998" s="122" t="str">
        <f>IFERROR(IF(AND(H998&gt;=VLOOKUP(B998,受限情况!$G$3:$I$28,2,FALSE),H998&lt;=VLOOKUP(B998,受限情况!$G$3:$I$28,3,FALSE))=TRUE,"错误","正确"),"正确")</f>
        <v>正确</v>
      </c>
      <c r="R998" s="124" t="str">
        <f>IF(OR(IFERROR(AND(H998&gt;=VLOOKUP(L998,受限情况!$A$3:$C$28,2,FALSE),H998&lt;=VLOOKUP(L998,受限情况!$A$3:$C$28,3,FALSE)),0),IFERROR(AND(H998&gt;=VLOOKUP(M998,受限情况!$A$3:$C$28,2,FALSE),H998&lt;=VLOOKUP(M998,受限情况!$A$3:$C$28,3,FALSE)),0),IFERROR(AND(H998&gt;=VLOOKUP(N998,受限情况!$A$3:$C$28,2,FALSE),H998&lt;=VLOOKUP(N998,受限情况!$A$3:$C$28,3,FALSE)),0),IFERROR(AND(H998&gt;=VLOOKUP(O998,受限情况!$A$3:$C$28,2,FALSE),H998&lt;=VLOOKUP(O998,受限情况!$A$3:$C$28,3,FALSE)),0))=TRUE,"错误","正确")</f>
        <v>正确</v>
      </c>
      <c r="S998" s="123" t="str">
        <f>IF((IF(ISERROR(VLOOKUP(J998,注销!I:I,1,FALSE)),0,1)+IF(ISERROR(VLOOKUP(J998,注销!J:J,1,FALSE)),0,1))&gt;0,"注销","没有")</f>
        <v>注销</v>
      </c>
      <c r="T998" s="123" t="str">
        <f>IF((IF(ISERROR(VLOOKUP(J998,注销!I:I,1,FALSE)),0,1)+IF(ISERROR(VLOOKUP(J998,注销!J:J,1,FALSE)),0,1))&gt;0,"注销","没有")</f>
        <v>注销</v>
      </c>
      <c r="U998" s="10" t="str">
        <f>IF(IF(ISERROR(VLOOKUP(J998,J$1:J997,1,FALSE)),0,1)+IF(ISERROR(VLOOKUP(J998,K$1:K997,1,FALSE)),0,1),"已有","没有")</f>
        <v>没有</v>
      </c>
      <c r="W998" s="9"/>
      <c r="X998" s="9"/>
      <c r="Y998" s="9"/>
    </row>
    <row r="999" spans="1:25" s="123" customFormat="1">
      <c r="A999" s="126">
        <v>996</v>
      </c>
      <c r="B999" s="128" t="s">
        <v>1467</v>
      </c>
      <c r="C999" s="129" t="s">
        <v>5451</v>
      </c>
      <c r="D999" s="124" t="s">
        <v>1468</v>
      </c>
      <c r="E999" s="120">
        <v>28</v>
      </c>
      <c r="F999" s="119">
        <v>42880</v>
      </c>
      <c r="G999" s="18" t="s">
        <v>1473</v>
      </c>
      <c r="H999" s="119">
        <v>42860</v>
      </c>
      <c r="I999" s="18" t="str">
        <f t="shared" si="102"/>
        <v>2017夏秋日常</v>
      </c>
      <c r="J999" s="137" t="str">
        <f t="shared" si="96"/>
        <v>河北石家庄-承德</v>
      </c>
      <c r="K999" s="124" t="str">
        <f t="shared" si="97"/>
        <v>河北承德-石家庄</v>
      </c>
      <c r="L999" s="167" t="str">
        <f t="shared" si="98"/>
        <v>石家庄</v>
      </c>
      <c r="M999" s="167" t="str">
        <f t="shared" si="99"/>
        <v>承德</v>
      </c>
      <c r="N999" s="167" t="str">
        <f t="shared" si="100"/>
        <v/>
      </c>
      <c r="O999" s="167" t="str">
        <f t="shared" si="101"/>
        <v/>
      </c>
      <c r="P999" s="167" t="str">
        <f>IF(ISERROR(OR(IFERROR(VLOOKUP(B999,受限情况!$G$3:$G$30,1,FALSE),0),IFERROR(VLOOKUP(L999,受限情况!$A$3:$A$28,1,FALSE),0),IFERROR(VLOOKUP(M999,受限情况!$A$3:$A$28,1,FALSE),0),IFERROR(VLOOKUP(N999,受限情况!$A$3:$A$28,1,FALSE),0),IFERROR(VLOOKUP(O999,受限情况!$A$3:$A$28,1,FALSE),0))),"受限","不限")</f>
        <v>不限</v>
      </c>
      <c r="Q999" s="122" t="str">
        <f>IFERROR(IF(AND(H999&gt;=VLOOKUP(B999,受限情况!$G$3:$I$28,2,FALSE),H999&lt;=VLOOKUP(B999,受限情况!$G$3:$I$28,3,FALSE))=TRUE,"错误","正确"),"正确")</f>
        <v>正确</v>
      </c>
      <c r="R999" s="124" t="str">
        <f>IF(OR(IFERROR(AND(H999&gt;=VLOOKUP(L999,受限情况!$A$3:$C$28,2,FALSE),H999&lt;=VLOOKUP(L999,受限情况!$A$3:$C$28,3,FALSE)),0),IFERROR(AND(H999&gt;=VLOOKUP(M999,受限情况!$A$3:$C$28,2,FALSE),H999&lt;=VLOOKUP(M999,受限情况!$A$3:$C$28,3,FALSE)),0),IFERROR(AND(H999&gt;=VLOOKUP(N999,受限情况!$A$3:$C$28,2,FALSE),H999&lt;=VLOOKUP(N999,受限情况!$A$3:$C$28,3,FALSE)),0),IFERROR(AND(H999&gt;=VLOOKUP(O999,受限情况!$A$3:$C$28,2,FALSE),H999&lt;=VLOOKUP(O999,受限情况!$A$3:$C$28,3,FALSE)),0))=TRUE,"错误","正确")</f>
        <v>正确</v>
      </c>
      <c r="S999" s="123" t="str">
        <f>IF((IF(ISERROR(VLOOKUP(J999,注销!I:I,1,FALSE)),0,1)+IF(ISERROR(VLOOKUP(J999,注销!J:J,1,FALSE)),0,1))&gt;0,"注销","没有")</f>
        <v>没有</v>
      </c>
      <c r="T999" s="123" t="str">
        <f>IF((IF(ISERROR(VLOOKUP(J999,注销!I:I,1,FALSE)),0,1)+IF(ISERROR(VLOOKUP(J999,注销!J:J,1,FALSE)),0,1))&gt;0,"注销","没有")</f>
        <v>没有</v>
      </c>
      <c r="U999" s="10" t="str">
        <f>IF(IF(ISERROR(VLOOKUP(J999,J$1:J998,1,FALSE)),0,1)+IF(ISERROR(VLOOKUP(J999,K$1:K998,1,FALSE)),0,1),"已有","没有")</f>
        <v>没有</v>
      </c>
      <c r="W999" s="9"/>
      <c r="X999" s="9"/>
      <c r="Y999" s="9"/>
    </row>
    <row r="1000" spans="1:25" s="123" customFormat="1">
      <c r="A1000" s="126">
        <v>997</v>
      </c>
      <c r="B1000" s="128" t="s">
        <v>1469</v>
      </c>
      <c r="C1000" s="129" t="s">
        <v>1470</v>
      </c>
      <c r="D1000" s="124" t="s">
        <v>1468</v>
      </c>
      <c r="E1000" s="120">
        <v>14</v>
      </c>
      <c r="F1000" s="119">
        <v>42887</v>
      </c>
      <c r="G1000" s="18" t="s">
        <v>1473</v>
      </c>
      <c r="H1000" s="119">
        <v>42860</v>
      </c>
      <c r="I1000" s="18" t="str">
        <f t="shared" si="102"/>
        <v>2017夏秋日常</v>
      </c>
      <c r="J1000" s="137" t="str">
        <f t="shared" si="96"/>
        <v>河北石家庄-乌鲁木齐</v>
      </c>
      <c r="K1000" s="124" t="str">
        <f t="shared" si="97"/>
        <v>河北乌鲁木齐-石家庄</v>
      </c>
      <c r="L1000" s="167" t="str">
        <f t="shared" si="98"/>
        <v>石家庄</v>
      </c>
      <c r="M1000" s="167" t="str">
        <f t="shared" si="99"/>
        <v>乌鲁木齐</v>
      </c>
      <c r="N1000" s="167" t="str">
        <f t="shared" si="100"/>
        <v/>
      </c>
      <c r="O1000" s="167" t="str">
        <f t="shared" si="101"/>
        <v/>
      </c>
      <c r="P1000" s="167" t="str">
        <f>IF(ISERROR(OR(IFERROR(VLOOKUP(B1000,受限情况!$G$3:$G$30,1,FALSE),0),IFERROR(VLOOKUP(L1000,受限情况!$A$3:$A$28,1,FALSE),0),IFERROR(VLOOKUP(M1000,受限情况!$A$3:$A$28,1,FALSE),0),IFERROR(VLOOKUP(N1000,受限情况!$A$3:$A$28,1,FALSE),0),IFERROR(VLOOKUP(O1000,受限情况!$A$3:$A$28,1,FALSE),0))),"受限","不限")</f>
        <v>不限</v>
      </c>
      <c r="Q1000" s="122" t="str">
        <f>IFERROR(IF(AND(H1000&gt;=VLOOKUP(B1000,受限情况!$G$3:$I$28,2,FALSE),H1000&lt;=VLOOKUP(B1000,受限情况!$G$3:$I$28,3,FALSE))=TRUE,"错误","正确"),"正确")</f>
        <v>正确</v>
      </c>
      <c r="R1000" s="124" t="str">
        <f>IF(OR(IFERROR(AND(H1000&gt;=VLOOKUP(L1000,受限情况!$A$3:$C$28,2,FALSE),H1000&lt;=VLOOKUP(L1000,受限情况!$A$3:$C$28,3,FALSE)),0),IFERROR(AND(H1000&gt;=VLOOKUP(M1000,受限情况!$A$3:$C$28,2,FALSE),H1000&lt;=VLOOKUP(M1000,受限情况!$A$3:$C$28,3,FALSE)),0),IFERROR(AND(H1000&gt;=VLOOKUP(N1000,受限情况!$A$3:$C$28,2,FALSE),H1000&lt;=VLOOKUP(N1000,受限情况!$A$3:$C$28,3,FALSE)),0),IFERROR(AND(H1000&gt;=VLOOKUP(O1000,受限情况!$A$3:$C$28,2,FALSE),H1000&lt;=VLOOKUP(O1000,受限情况!$A$3:$C$28,3,FALSE)),0))=TRUE,"错误","正确")</f>
        <v>正确</v>
      </c>
      <c r="S1000" s="123" t="str">
        <f>IF((IF(ISERROR(VLOOKUP(J1000,注销!I:I,1,FALSE)),0,1)+IF(ISERROR(VLOOKUP(J1000,注销!J:J,1,FALSE)),0,1))&gt;0,"注销","没有")</f>
        <v>没有</v>
      </c>
      <c r="T1000" s="123" t="str">
        <f>IF((IF(ISERROR(VLOOKUP(J1000,注销!I:I,1,FALSE)),0,1)+IF(ISERROR(VLOOKUP(J1000,注销!J:J,1,FALSE)),0,1))&gt;0,"注销","没有")</f>
        <v>没有</v>
      </c>
      <c r="U1000" s="10" t="str">
        <f>IF(IF(ISERROR(VLOOKUP(J1000,J$1:J999,1,FALSE)),0,1)+IF(ISERROR(VLOOKUP(J1000,K$1:K999,1,FALSE)),0,1),"已有","没有")</f>
        <v>没有</v>
      </c>
      <c r="W1000" s="9"/>
      <c r="X1000" s="9"/>
      <c r="Y1000" s="9"/>
    </row>
    <row r="1001" spans="1:25" s="123" customFormat="1">
      <c r="A1001" s="126">
        <v>998</v>
      </c>
      <c r="B1001" s="128" t="s">
        <v>1471</v>
      </c>
      <c r="C1001" s="129" t="s">
        <v>1472</v>
      </c>
      <c r="D1001" s="124" t="s">
        <v>1468</v>
      </c>
      <c r="E1001" s="120">
        <v>14</v>
      </c>
      <c r="F1001" s="119">
        <v>42901</v>
      </c>
      <c r="G1001" s="18" t="s">
        <v>1473</v>
      </c>
      <c r="H1001" s="119">
        <v>42860</v>
      </c>
      <c r="I1001" s="18" t="str">
        <f t="shared" si="102"/>
        <v>2017夏秋日常</v>
      </c>
      <c r="J1001" s="137" t="str">
        <f t="shared" si="96"/>
        <v>河北石家庄-盐城-福州</v>
      </c>
      <c r="K1001" s="124" t="str">
        <f t="shared" si="97"/>
        <v>河北福州-盐城-石家庄</v>
      </c>
      <c r="L1001" s="167" t="str">
        <f t="shared" si="98"/>
        <v>石家庄</v>
      </c>
      <c r="M1001" s="167" t="str">
        <f t="shared" si="99"/>
        <v>盐城</v>
      </c>
      <c r="N1001" s="167" t="str">
        <f t="shared" si="100"/>
        <v>福州</v>
      </c>
      <c r="O1001" s="167" t="str">
        <f t="shared" si="101"/>
        <v/>
      </c>
      <c r="P1001" s="167" t="str">
        <f>IF(ISERROR(OR(IFERROR(VLOOKUP(B1001,受限情况!$G$3:$G$30,1,FALSE),0),IFERROR(VLOOKUP(L1001,受限情况!$A$3:$A$28,1,FALSE),0),IFERROR(VLOOKUP(M1001,受限情况!$A$3:$A$28,1,FALSE),0),IFERROR(VLOOKUP(N1001,受限情况!$A$3:$A$28,1,FALSE),0),IFERROR(VLOOKUP(O1001,受限情况!$A$3:$A$28,1,FALSE),0))),"受限","不限")</f>
        <v>不限</v>
      </c>
      <c r="Q1001" s="122" t="str">
        <f>IFERROR(IF(AND(H1001&gt;=VLOOKUP(B1001,受限情况!$G$3:$I$28,2,FALSE),H1001&lt;=VLOOKUP(B1001,受限情况!$G$3:$I$28,3,FALSE))=TRUE,"错误","正确"),"正确")</f>
        <v>正确</v>
      </c>
      <c r="R1001" s="124" t="str">
        <f>IF(OR(IFERROR(AND(H1001&gt;=VLOOKUP(L1001,受限情况!$A$3:$C$28,2,FALSE),H1001&lt;=VLOOKUP(L1001,受限情况!$A$3:$C$28,3,FALSE)),0),IFERROR(AND(H1001&gt;=VLOOKUP(M1001,受限情况!$A$3:$C$28,2,FALSE),H1001&lt;=VLOOKUP(M1001,受限情况!$A$3:$C$28,3,FALSE)),0),IFERROR(AND(H1001&gt;=VLOOKUP(N1001,受限情况!$A$3:$C$28,2,FALSE),H1001&lt;=VLOOKUP(N1001,受限情况!$A$3:$C$28,3,FALSE)),0),IFERROR(AND(H1001&gt;=VLOOKUP(O1001,受限情况!$A$3:$C$28,2,FALSE),H1001&lt;=VLOOKUP(O1001,受限情况!$A$3:$C$28,3,FALSE)),0))=TRUE,"错误","正确")</f>
        <v>正确</v>
      </c>
      <c r="S1001" s="123" t="str">
        <f>IF((IF(ISERROR(VLOOKUP(J1001,注销!I:I,1,FALSE)),0,1)+IF(ISERROR(VLOOKUP(J1001,注销!J:J,1,FALSE)),0,1))&gt;0,"注销","没有")</f>
        <v>注销</v>
      </c>
      <c r="T1001" s="123" t="str">
        <f>IF((IF(ISERROR(VLOOKUP(J1001,注销!I:I,1,FALSE)),0,1)+IF(ISERROR(VLOOKUP(J1001,注销!J:J,1,FALSE)),0,1))&gt;0,"注销","没有")</f>
        <v>注销</v>
      </c>
      <c r="U1001" s="10" t="str">
        <f>IF(IF(ISERROR(VLOOKUP(J1001,J$1:J1000,1,FALSE)),0,1)+IF(ISERROR(VLOOKUP(J1001,K$1:K1000,1,FALSE)),0,1),"已有","没有")</f>
        <v>没有</v>
      </c>
      <c r="W1001" s="9"/>
      <c r="X1001" s="9"/>
      <c r="Y1001" s="9"/>
    </row>
    <row r="1002" spans="1:25" s="123" customFormat="1">
      <c r="A1002" s="126">
        <v>999</v>
      </c>
      <c r="B1002" s="128" t="s">
        <v>1474</v>
      </c>
      <c r="C1002" s="129" t="s">
        <v>1475</v>
      </c>
      <c r="D1002" s="124" t="s">
        <v>1476</v>
      </c>
      <c r="E1002" s="120">
        <v>14</v>
      </c>
      <c r="F1002" s="119">
        <v>42887</v>
      </c>
      <c r="G1002" s="18" t="s">
        <v>1477</v>
      </c>
      <c r="H1002" s="119">
        <v>42864</v>
      </c>
      <c r="I1002" s="18" t="str">
        <f t="shared" si="102"/>
        <v>2017夏秋日常</v>
      </c>
      <c r="J1002" s="137" t="str">
        <f t="shared" si="96"/>
        <v>春秋满洲里-宁波</v>
      </c>
      <c r="K1002" s="124" t="str">
        <f t="shared" si="97"/>
        <v>春秋宁波-满洲里</v>
      </c>
      <c r="L1002" s="167" t="str">
        <f t="shared" si="98"/>
        <v>满洲里</v>
      </c>
      <c r="M1002" s="167" t="str">
        <f t="shared" si="99"/>
        <v>宁波</v>
      </c>
      <c r="N1002" s="167" t="str">
        <f t="shared" si="100"/>
        <v/>
      </c>
      <c r="O1002" s="167" t="str">
        <f t="shared" si="101"/>
        <v/>
      </c>
      <c r="P1002" s="167" t="str">
        <f>IF(ISERROR(OR(IFERROR(VLOOKUP(B1002,受限情况!$G$3:$G$30,1,FALSE),0),IFERROR(VLOOKUP(L1002,受限情况!$A$3:$A$28,1,FALSE),0),IFERROR(VLOOKUP(M1002,受限情况!$A$3:$A$28,1,FALSE),0),IFERROR(VLOOKUP(N1002,受限情况!$A$3:$A$28,1,FALSE),0),IFERROR(VLOOKUP(O1002,受限情况!$A$3:$A$28,1,FALSE),0))),"受限","不限")</f>
        <v>不限</v>
      </c>
      <c r="Q1002" s="122" t="str">
        <f>IFERROR(IF(AND(H1002&gt;=VLOOKUP(B1002,受限情况!$G$3:$I$28,2,FALSE),H1002&lt;=VLOOKUP(B1002,受限情况!$G$3:$I$28,3,FALSE))=TRUE,"错误","正确"),"正确")</f>
        <v>正确</v>
      </c>
      <c r="R1002" s="124" t="str">
        <f>IF(OR(IFERROR(AND(H1002&gt;=VLOOKUP(L1002,受限情况!$A$3:$C$28,2,FALSE),H1002&lt;=VLOOKUP(L1002,受限情况!$A$3:$C$28,3,FALSE)),0),IFERROR(AND(H1002&gt;=VLOOKUP(M1002,受限情况!$A$3:$C$28,2,FALSE),H1002&lt;=VLOOKUP(M1002,受限情况!$A$3:$C$28,3,FALSE)),0),IFERROR(AND(H1002&gt;=VLOOKUP(N1002,受限情况!$A$3:$C$28,2,FALSE),H1002&lt;=VLOOKUP(N1002,受限情况!$A$3:$C$28,3,FALSE)),0),IFERROR(AND(H1002&gt;=VLOOKUP(O1002,受限情况!$A$3:$C$28,2,FALSE),H1002&lt;=VLOOKUP(O1002,受限情况!$A$3:$C$28,3,FALSE)),0))=TRUE,"错误","正确")</f>
        <v>正确</v>
      </c>
      <c r="S1002" s="123" t="str">
        <f>IF((IF(ISERROR(VLOOKUP(J1002,注销!I:I,1,FALSE)),0,1)+IF(ISERROR(VLOOKUP(J1002,注销!J:J,1,FALSE)),0,1))&gt;0,"注销","没有")</f>
        <v>没有</v>
      </c>
      <c r="T1002" s="123" t="str">
        <f>IF((IF(ISERROR(VLOOKUP(J1002,注销!I:I,1,FALSE)),0,1)+IF(ISERROR(VLOOKUP(J1002,注销!J:J,1,FALSE)),0,1))&gt;0,"注销","没有")</f>
        <v>没有</v>
      </c>
      <c r="U1002" s="10" t="str">
        <f>IF(IF(ISERROR(VLOOKUP(J1002,J$1:J1001,1,FALSE)),0,1)+IF(ISERROR(VLOOKUP(J1002,K$1:K1001,1,FALSE)),0,1),"已有","没有")</f>
        <v>没有</v>
      </c>
      <c r="W1002" s="9"/>
      <c r="X1002" s="9"/>
      <c r="Y1002" s="9"/>
    </row>
    <row r="1003" spans="1:25" s="123" customFormat="1">
      <c r="A1003" s="126">
        <v>1000</v>
      </c>
      <c r="B1003" s="128" t="s">
        <v>1478</v>
      </c>
      <c r="C1003" s="129" t="s">
        <v>1479</v>
      </c>
      <c r="D1003" s="124" t="s">
        <v>1480</v>
      </c>
      <c r="E1003" s="120">
        <v>6</v>
      </c>
      <c r="F1003" s="119">
        <v>42887</v>
      </c>
      <c r="G1003" s="18" t="s">
        <v>1481</v>
      </c>
      <c r="H1003" s="119">
        <v>42874</v>
      </c>
      <c r="I1003" s="18" t="str">
        <f t="shared" si="102"/>
        <v>2017夏秋日常</v>
      </c>
      <c r="J1003" s="137" t="str">
        <f t="shared" si="96"/>
        <v>国航天津-运城</v>
      </c>
      <c r="K1003" s="124" t="str">
        <f t="shared" si="97"/>
        <v>国航运城-天津</v>
      </c>
      <c r="L1003" s="167" t="str">
        <f t="shared" si="98"/>
        <v>天津</v>
      </c>
      <c r="M1003" s="167" t="str">
        <f t="shared" si="99"/>
        <v>运城</v>
      </c>
      <c r="N1003" s="167" t="str">
        <f t="shared" si="100"/>
        <v/>
      </c>
      <c r="O1003" s="167" t="str">
        <f t="shared" si="101"/>
        <v/>
      </c>
      <c r="P1003" s="167" t="str">
        <f>IF(ISERROR(OR(IFERROR(VLOOKUP(B1003,受限情况!$G$3:$G$30,1,FALSE),0),IFERROR(VLOOKUP(L1003,受限情况!$A$3:$A$28,1,FALSE),0),IFERROR(VLOOKUP(M1003,受限情况!$A$3:$A$28,1,FALSE),0),IFERROR(VLOOKUP(N1003,受限情况!$A$3:$A$28,1,FALSE),0),IFERROR(VLOOKUP(O1003,受限情况!$A$3:$A$28,1,FALSE),0))),"受限","不限")</f>
        <v>不限</v>
      </c>
      <c r="Q1003" s="122" t="str">
        <f>IFERROR(IF(AND(H1003&gt;=VLOOKUP(B1003,受限情况!$G$3:$I$28,2,FALSE),H1003&lt;=VLOOKUP(B1003,受限情况!$G$3:$I$28,3,FALSE))=TRUE,"错误","正确"),"正确")</f>
        <v>正确</v>
      </c>
      <c r="R1003" s="124" t="str">
        <f>IF(OR(IFERROR(AND(H1003&gt;=VLOOKUP(L1003,受限情况!$A$3:$C$28,2,FALSE),H1003&lt;=VLOOKUP(L1003,受限情况!$A$3:$C$28,3,FALSE)),0),IFERROR(AND(H1003&gt;=VLOOKUP(M1003,受限情况!$A$3:$C$28,2,FALSE),H1003&lt;=VLOOKUP(M1003,受限情况!$A$3:$C$28,3,FALSE)),0),IFERROR(AND(H1003&gt;=VLOOKUP(N1003,受限情况!$A$3:$C$28,2,FALSE),H1003&lt;=VLOOKUP(N1003,受限情况!$A$3:$C$28,3,FALSE)),0),IFERROR(AND(H1003&gt;=VLOOKUP(O1003,受限情况!$A$3:$C$28,2,FALSE),H1003&lt;=VLOOKUP(O1003,受限情况!$A$3:$C$28,3,FALSE)),0))=TRUE,"错误","正确")</f>
        <v>正确</v>
      </c>
      <c r="S1003" s="123" t="str">
        <f>IF((IF(ISERROR(VLOOKUP(J1003,注销!I:I,1,FALSE)),0,1)+IF(ISERROR(VLOOKUP(J1003,注销!J:J,1,FALSE)),0,1))&gt;0,"注销","没有")</f>
        <v>没有</v>
      </c>
      <c r="T1003" s="123" t="str">
        <f>IF((IF(ISERROR(VLOOKUP(J1003,注销!I:I,1,FALSE)),0,1)+IF(ISERROR(VLOOKUP(J1003,注销!J:J,1,FALSE)),0,1))&gt;0,"注销","没有")</f>
        <v>没有</v>
      </c>
      <c r="U1003" s="10" t="str">
        <f>IF(IF(ISERROR(VLOOKUP(J1003,J$1:J1002,1,FALSE)),0,1)+IF(ISERROR(VLOOKUP(J1003,K$1:K1002,1,FALSE)),0,1),"已有","没有")</f>
        <v>没有</v>
      </c>
      <c r="W1003" s="9"/>
      <c r="X1003" s="9"/>
      <c r="Y1003" s="9"/>
    </row>
    <row r="1004" spans="1:25" s="123" customFormat="1">
      <c r="A1004" s="126">
        <v>1001</v>
      </c>
      <c r="B1004" s="128" t="s">
        <v>1482</v>
      </c>
      <c r="C1004" s="129" t="s">
        <v>1483</v>
      </c>
      <c r="D1004" s="124" t="s">
        <v>1484</v>
      </c>
      <c r="E1004" s="120">
        <v>14</v>
      </c>
      <c r="F1004" s="119">
        <v>42881</v>
      </c>
      <c r="G1004" s="40" t="s">
        <v>1762</v>
      </c>
      <c r="H1004" s="119">
        <v>42874</v>
      </c>
      <c r="I1004" s="18" t="str">
        <f t="shared" si="102"/>
        <v>2017夏秋日常</v>
      </c>
      <c r="J1004" s="137" t="str">
        <f t="shared" si="96"/>
        <v>华夏呼和浩特-霍林河</v>
      </c>
      <c r="K1004" s="124" t="str">
        <f t="shared" si="97"/>
        <v>华夏霍林河-呼和浩特</v>
      </c>
      <c r="L1004" s="167" t="str">
        <f t="shared" si="98"/>
        <v>呼和浩特</v>
      </c>
      <c r="M1004" s="167" t="str">
        <f t="shared" si="99"/>
        <v>霍林河</v>
      </c>
      <c r="N1004" s="167" t="str">
        <f t="shared" si="100"/>
        <v/>
      </c>
      <c r="O1004" s="167" t="str">
        <f t="shared" si="101"/>
        <v/>
      </c>
      <c r="P1004" s="167" t="str">
        <f>IF(ISERROR(OR(IFERROR(VLOOKUP(B1004,受限情况!$G$3:$G$30,1,FALSE),0),IFERROR(VLOOKUP(L1004,受限情况!$A$3:$A$28,1,FALSE),0),IFERROR(VLOOKUP(M1004,受限情况!$A$3:$A$28,1,FALSE),0),IFERROR(VLOOKUP(N1004,受限情况!$A$3:$A$28,1,FALSE),0),IFERROR(VLOOKUP(O1004,受限情况!$A$3:$A$28,1,FALSE),0))),"受限","不限")</f>
        <v>不限</v>
      </c>
      <c r="Q1004" s="122" t="str">
        <f>IFERROR(IF(AND(H1004&gt;=VLOOKUP(B1004,受限情况!$G$3:$I$28,2,FALSE),H1004&lt;=VLOOKUP(B1004,受限情况!$G$3:$I$28,3,FALSE))=TRUE,"错误","正确"),"正确")</f>
        <v>正确</v>
      </c>
      <c r="R1004" s="124" t="str">
        <f>IF(OR(IFERROR(AND(H1004&gt;=VLOOKUP(L1004,受限情况!$A$3:$C$28,2,FALSE),H1004&lt;=VLOOKUP(L1004,受限情况!$A$3:$C$28,3,FALSE)),0),IFERROR(AND(H1004&gt;=VLOOKUP(M1004,受限情况!$A$3:$C$28,2,FALSE),H1004&lt;=VLOOKUP(M1004,受限情况!$A$3:$C$28,3,FALSE)),0),IFERROR(AND(H1004&gt;=VLOOKUP(N1004,受限情况!$A$3:$C$28,2,FALSE),H1004&lt;=VLOOKUP(N1004,受限情况!$A$3:$C$28,3,FALSE)),0),IFERROR(AND(H1004&gt;=VLOOKUP(O1004,受限情况!$A$3:$C$28,2,FALSE),H1004&lt;=VLOOKUP(O1004,受限情况!$A$3:$C$28,3,FALSE)),0))=TRUE,"错误","正确")</f>
        <v>正确</v>
      </c>
      <c r="S1004" s="123" t="str">
        <f>IF((IF(ISERROR(VLOOKUP(J1004,注销!I:I,1,FALSE)),0,1)+IF(ISERROR(VLOOKUP(J1004,注销!J:J,1,FALSE)),0,1))&gt;0,"注销","没有")</f>
        <v>注销</v>
      </c>
      <c r="T1004" s="123" t="str">
        <f>IF((IF(ISERROR(VLOOKUP(J1004,注销!I:I,1,FALSE)),0,1)+IF(ISERROR(VLOOKUP(J1004,注销!J:J,1,FALSE)),0,1))&gt;0,"注销","没有")</f>
        <v>注销</v>
      </c>
      <c r="U1004" s="10" t="str">
        <f>IF(IF(ISERROR(VLOOKUP(J1004,J$1:J1003,1,FALSE)),0,1)+IF(ISERROR(VLOOKUP(J1004,K$1:K1003,1,FALSE)),0,1),"已有","没有")</f>
        <v>没有</v>
      </c>
      <c r="W1004" s="9"/>
      <c r="X1004" s="9"/>
      <c r="Y1004" s="9"/>
    </row>
    <row r="1005" spans="1:25" s="123" customFormat="1">
      <c r="A1005" s="126">
        <v>1002</v>
      </c>
      <c r="B1005" s="128" t="s">
        <v>1482</v>
      </c>
      <c r="C1005" s="129" t="s">
        <v>1485</v>
      </c>
      <c r="D1005" s="124" t="s">
        <v>1484</v>
      </c>
      <c r="E1005" s="120">
        <v>14</v>
      </c>
      <c r="F1005" s="119">
        <v>42881</v>
      </c>
      <c r="G1005" s="18" t="s">
        <v>1486</v>
      </c>
      <c r="H1005" s="119">
        <v>42874</v>
      </c>
      <c r="I1005" s="18" t="str">
        <f t="shared" si="102"/>
        <v>2017夏秋日常</v>
      </c>
      <c r="J1005" s="137" t="str">
        <f t="shared" si="96"/>
        <v>华夏呼和浩特-霍林河-沈阳</v>
      </c>
      <c r="K1005" s="124" t="str">
        <f t="shared" si="97"/>
        <v>华夏沈阳-霍林河-呼和浩特</v>
      </c>
      <c r="L1005" s="167" t="str">
        <f t="shared" si="98"/>
        <v>呼和浩特</v>
      </c>
      <c r="M1005" s="167" t="str">
        <f t="shared" si="99"/>
        <v>霍林河</v>
      </c>
      <c r="N1005" s="167" t="str">
        <f t="shared" si="100"/>
        <v>沈阳</v>
      </c>
      <c r="O1005" s="167" t="str">
        <f t="shared" si="101"/>
        <v/>
      </c>
      <c r="P1005" s="167" t="str">
        <f>IF(ISERROR(OR(IFERROR(VLOOKUP(B1005,受限情况!$G$3:$G$30,1,FALSE),0),IFERROR(VLOOKUP(L1005,受限情况!$A$3:$A$28,1,FALSE),0),IFERROR(VLOOKUP(M1005,受限情况!$A$3:$A$28,1,FALSE),0),IFERROR(VLOOKUP(N1005,受限情况!$A$3:$A$28,1,FALSE),0),IFERROR(VLOOKUP(O1005,受限情况!$A$3:$A$28,1,FALSE),0))),"受限","不限")</f>
        <v>不限</v>
      </c>
      <c r="Q1005" s="122" t="str">
        <f>IFERROR(IF(AND(H1005&gt;=VLOOKUP(B1005,受限情况!$G$3:$I$28,2,FALSE),H1005&lt;=VLOOKUP(B1005,受限情况!$G$3:$I$28,3,FALSE))=TRUE,"错误","正确"),"正确")</f>
        <v>正确</v>
      </c>
      <c r="R1005" s="124" t="str">
        <f>IF(OR(IFERROR(AND(H1005&gt;=VLOOKUP(L1005,受限情况!$A$3:$C$28,2,FALSE),H1005&lt;=VLOOKUP(L1005,受限情况!$A$3:$C$28,3,FALSE)),0),IFERROR(AND(H1005&gt;=VLOOKUP(M1005,受限情况!$A$3:$C$28,2,FALSE),H1005&lt;=VLOOKUP(M1005,受限情况!$A$3:$C$28,3,FALSE)),0),IFERROR(AND(H1005&gt;=VLOOKUP(N1005,受限情况!$A$3:$C$28,2,FALSE),H1005&lt;=VLOOKUP(N1005,受限情况!$A$3:$C$28,3,FALSE)),0),IFERROR(AND(H1005&gt;=VLOOKUP(O1005,受限情况!$A$3:$C$28,2,FALSE),H1005&lt;=VLOOKUP(O1005,受限情况!$A$3:$C$28,3,FALSE)),0))=TRUE,"错误","正确")</f>
        <v>正确</v>
      </c>
      <c r="S1005" s="123" t="str">
        <f>IF((IF(ISERROR(VLOOKUP(J1005,注销!I:I,1,FALSE)),0,1)+IF(ISERROR(VLOOKUP(J1005,注销!J:J,1,FALSE)),0,1))&gt;0,"注销","没有")</f>
        <v>没有</v>
      </c>
      <c r="T1005" s="123" t="str">
        <f>IF((IF(ISERROR(VLOOKUP(J1005,注销!I:I,1,FALSE)),0,1)+IF(ISERROR(VLOOKUP(J1005,注销!J:J,1,FALSE)),0,1))&gt;0,"注销","没有")</f>
        <v>没有</v>
      </c>
      <c r="U1005" s="10" t="str">
        <f>IF(IF(ISERROR(VLOOKUP(J1005,J$1:J1004,1,FALSE)),0,1)+IF(ISERROR(VLOOKUP(J1005,K$1:K1004,1,FALSE)),0,1),"已有","没有")</f>
        <v>没有</v>
      </c>
      <c r="W1005" s="9"/>
      <c r="X1005" s="9"/>
      <c r="Y1005" s="9"/>
    </row>
    <row r="1006" spans="1:25" s="123" customFormat="1">
      <c r="A1006" s="126">
        <v>1003</v>
      </c>
      <c r="B1006" s="128" t="s">
        <v>1487</v>
      </c>
      <c r="C1006" s="129" t="s">
        <v>1488</v>
      </c>
      <c r="D1006" s="124" t="s">
        <v>1489</v>
      </c>
      <c r="E1006" s="120">
        <v>14</v>
      </c>
      <c r="F1006" s="119">
        <v>42886</v>
      </c>
      <c r="G1006" s="18" t="s">
        <v>1490</v>
      </c>
      <c r="H1006" s="119">
        <v>42877</v>
      </c>
      <c r="I1006" s="18" t="str">
        <f t="shared" si="102"/>
        <v>2017夏秋日常</v>
      </c>
      <c r="J1006" s="137" t="str">
        <f t="shared" si="96"/>
        <v>华夏呼和浩特-通辽-霍林河</v>
      </c>
      <c r="K1006" s="124" t="str">
        <f t="shared" si="97"/>
        <v>华夏霍林河-通辽-呼和浩特</v>
      </c>
      <c r="L1006" s="167" t="str">
        <f t="shared" si="98"/>
        <v>呼和浩特</v>
      </c>
      <c r="M1006" s="167" t="str">
        <f t="shared" si="99"/>
        <v>通辽</v>
      </c>
      <c r="N1006" s="167" t="str">
        <f t="shared" si="100"/>
        <v>霍林河</v>
      </c>
      <c r="O1006" s="167" t="str">
        <f t="shared" si="101"/>
        <v/>
      </c>
      <c r="P1006" s="167" t="str">
        <f>IF(ISERROR(OR(IFERROR(VLOOKUP(B1006,受限情况!$G$3:$G$30,1,FALSE),0),IFERROR(VLOOKUP(L1006,受限情况!$A$3:$A$28,1,FALSE),0),IFERROR(VLOOKUP(M1006,受限情况!$A$3:$A$28,1,FALSE),0),IFERROR(VLOOKUP(N1006,受限情况!$A$3:$A$28,1,FALSE),0),IFERROR(VLOOKUP(O1006,受限情况!$A$3:$A$28,1,FALSE),0))),"受限","不限")</f>
        <v>不限</v>
      </c>
      <c r="Q1006" s="122" t="str">
        <f>IFERROR(IF(AND(H1006&gt;=VLOOKUP(B1006,受限情况!$G$3:$I$28,2,FALSE),H1006&lt;=VLOOKUP(B1006,受限情况!$G$3:$I$28,3,FALSE))=TRUE,"错误","正确"),"正确")</f>
        <v>正确</v>
      </c>
      <c r="R1006" s="124" t="str">
        <f>IF(OR(IFERROR(AND(H1006&gt;=VLOOKUP(L1006,受限情况!$A$3:$C$28,2,FALSE),H1006&lt;=VLOOKUP(L1006,受限情况!$A$3:$C$28,3,FALSE)),0),IFERROR(AND(H1006&gt;=VLOOKUP(M1006,受限情况!$A$3:$C$28,2,FALSE),H1006&lt;=VLOOKUP(M1006,受限情况!$A$3:$C$28,3,FALSE)),0),IFERROR(AND(H1006&gt;=VLOOKUP(N1006,受限情况!$A$3:$C$28,2,FALSE),H1006&lt;=VLOOKUP(N1006,受限情况!$A$3:$C$28,3,FALSE)),0),IFERROR(AND(H1006&gt;=VLOOKUP(O1006,受限情况!$A$3:$C$28,2,FALSE),H1006&lt;=VLOOKUP(O1006,受限情况!$A$3:$C$28,3,FALSE)),0))=TRUE,"错误","正确")</f>
        <v>正确</v>
      </c>
      <c r="S1006" s="123" t="str">
        <f>IF((IF(ISERROR(VLOOKUP(J1006,注销!I:I,1,FALSE)),0,1)+IF(ISERROR(VLOOKUP(J1006,注销!J:J,1,FALSE)),0,1))&gt;0,"注销","没有")</f>
        <v>没有</v>
      </c>
      <c r="T1006" s="123" t="str">
        <f>IF((IF(ISERROR(VLOOKUP(J1006,注销!I:I,1,FALSE)),0,1)+IF(ISERROR(VLOOKUP(J1006,注销!J:J,1,FALSE)),0,1))&gt;0,"注销","没有")</f>
        <v>没有</v>
      </c>
      <c r="U1006" s="10" t="str">
        <f>IF(IF(ISERROR(VLOOKUP(J1006,J$1:J1005,1,FALSE)),0,1)+IF(ISERROR(VLOOKUP(J1006,K$1:K1005,1,FALSE)),0,1),"已有","没有")</f>
        <v>没有</v>
      </c>
      <c r="W1006" s="9"/>
      <c r="X1006" s="9"/>
      <c r="Y1006" s="9"/>
    </row>
    <row r="1007" spans="1:25" s="123" customFormat="1">
      <c r="A1007" s="126">
        <v>1004</v>
      </c>
      <c r="B1007" s="120" t="s">
        <v>1325</v>
      </c>
      <c r="C1007" s="130" t="s">
        <v>1114</v>
      </c>
      <c r="D1007" s="124" t="s">
        <v>1517</v>
      </c>
      <c r="E1007" s="120">
        <v>14</v>
      </c>
      <c r="F1007" s="119">
        <v>42901</v>
      </c>
      <c r="G1007" s="18" t="s">
        <v>1534</v>
      </c>
      <c r="H1007" s="119">
        <v>42893</v>
      </c>
      <c r="I1007" s="128" t="s">
        <v>1532</v>
      </c>
      <c r="J1007" s="137" t="str">
        <f t="shared" si="96"/>
        <v>春秋石家庄-南昌</v>
      </c>
      <c r="K1007" s="124" t="str">
        <f t="shared" si="97"/>
        <v>春秋南昌-石家庄</v>
      </c>
      <c r="L1007" s="167" t="str">
        <f t="shared" si="98"/>
        <v>石家庄</v>
      </c>
      <c r="M1007" s="167" t="str">
        <f t="shared" si="99"/>
        <v>南昌</v>
      </c>
      <c r="N1007" s="167" t="str">
        <f t="shared" si="100"/>
        <v/>
      </c>
      <c r="O1007" s="167" t="str">
        <f t="shared" si="101"/>
        <v/>
      </c>
      <c r="P1007" s="167" t="str">
        <f>IF(ISERROR(OR(IFERROR(VLOOKUP(B1007,受限情况!$G$3:$G$30,1,FALSE),0),IFERROR(VLOOKUP(L1007,受限情况!$A$3:$A$28,1,FALSE),0),IFERROR(VLOOKUP(M1007,受限情况!$A$3:$A$28,1,FALSE),0),IFERROR(VLOOKUP(N1007,受限情况!$A$3:$A$28,1,FALSE),0),IFERROR(VLOOKUP(O1007,受限情况!$A$3:$A$28,1,FALSE),0))),"受限","不限")</f>
        <v>不限</v>
      </c>
      <c r="Q1007" s="122" t="str">
        <f>IFERROR(IF(AND(H1007&gt;=VLOOKUP(B1007,受限情况!$G$3:$I$28,2,FALSE),H1007&lt;=VLOOKUP(B1007,受限情况!$G$3:$I$28,3,FALSE))=TRUE,"错误","正确"),"正确")</f>
        <v>正确</v>
      </c>
      <c r="R1007" s="124" t="str">
        <f>IF(OR(IFERROR(AND(H1007&gt;=VLOOKUP(L1007,受限情况!$A$3:$C$28,2,FALSE),H1007&lt;=VLOOKUP(L1007,受限情况!$A$3:$C$28,3,FALSE)),0),IFERROR(AND(H1007&gt;=VLOOKUP(M1007,受限情况!$A$3:$C$28,2,FALSE),H1007&lt;=VLOOKUP(M1007,受限情况!$A$3:$C$28,3,FALSE)),0),IFERROR(AND(H1007&gt;=VLOOKUP(N1007,受限情况!$A$3:$C$28,2,FALSE),H1007&lt;=VLOOKUP(N1007,受限情况!$A$3:$C$28,3,FALSE)),0),IFERROR(AND(H1007&gt;=VLOOKUP(O1007,受限情况!$A$3:$C$28,2,FALSE),H1007&lt;=VLOOKUP(O1007,受限情况!$A$3:$C$28,3,FALSE)),0))=TRUE,"错误","正确")</f>
        <v>正确</v>
      </c>
      <c r="S1007" s="123" t="str">
        <f>IF((IF(ISERROR(VLOOKUP(J1007,注销!I:I,1,FALSE)),0,1)+IF(ISERROR(VLOOKUP(J1007,注销!J:J,1,FALSE)),0,1))&gt;0,"注销","没有")</f>
        <v>没有</v>
      </c>
      <c r="T1007" s="123" t="str">
        <f>IF((IF(ISERROR(VLOOKUP(J1007,注销!I:I,1,FALSE)),0,1)+IF(ISERROR(VLOOKUP(J1007,注销!J:J,1,FALSE)),0,1))&gt;0,"注销","没有")</f>
        <v>没有</v>
      </c>
      <c r="U1007" s="10" t="str">
        <f>IF(IF(ISERROR(VLOOKUP(J1007,J$1:J1006,1,FALSE)),0,1)+IF(ISERROR(VLOOKUP(J1007,K$1:K1006,1,FALSE)),0,1),"已有","没有")</f>
        <v>没有</v>
      </c>
      <c r="W1007" s="9"/>
      <c r="X1007" s="9"/>
      <c r="Y1007" s="9"/>
    </row>
    <row r="1008" spans="1:25" s="123" customFormat="1">
      <c r="A1008" s="126">
        <v>1005</v>
      </c>
      <c r="B1008" s="120" t="s">
        <v>1325</v>
      </c>
      <c r="C1008" s="130" t="s">
        <v>1495</v>
      </c>
      <c r="D1008" s="124" t="s">
        <v>1517</v>
      </c>
      <c r="E1008" s="120">
        <v>14</v>
      </c>
      <c r="F1008" s="119">
        <v>42901</v>
      </c>
      <c r="G1008" s="18" t="s">
        <v>1534</v>
      </c>
      <c r="H1008" s="119">
        <v>42893</v>
      </c>
      <c r="I1008" s="128" t="s">
        <v>1532</v>
      </c>
      <c r="J1008" s="137" t="str">
        <f t="shared" si="96"/>
        <v>春秋石家庄-南宁</v>
      </c>
      <c r="K1008" s="124" t="str">
        <f t="shared" si="97"/>
        <v>春秋南宁-石家庄</v>
      </c>
      <c r="L1008" s="167" t="str">
        <f t="shared" si="98"/>
        <v>石家庄</v>
      </c>
      <c r="M1008" s="167" t="str">
        <f t="shared" si="99"/>
        <v>南宁</v>
      </c>
      <c r="N1008" s="167" t="str">
        <f t="shared" si="100"/>
        <v/>
      </c>
      <c r="O1008" s="167" t="str">
        <f t="shared" si="101"/>
        <v/>
      </c>
      <c r="P1008" s="167" t="str">
        <f>IF(ISERROR(OR(IFERROR(VLOOKUP(B1008,受限情况!$G$3:$G$30,1,FALSE),0),IFERROR(VLOOKUP(L1008,受限情况!$A$3:$A$28,1,FALSE),0),IFERROR(VLOOKUP(M1008,受限情况!$A$3:$A$28,1,FALSE),0),IFERROR(VLOOKUP(N1008,受限情况!$A$3:$A$28,1,FALSE),0),IFERROR(VLOOKUP(O1008,受限情况!$A$3:$A$28,1,FALSE),0))),"受限","不限")</f>
        <v>不限</v>
      </c>
      <c r="Q1008" s="122" t="str">
        <f>IFERROR(IF(AND(H1008&gt;=VLOOKUP(B1008,受限情况!$G$3:$I$28,2,FALSE),H1008&lt;=VLOOKUP(B1008,受限情况!$G$3:$I$28,3,FALSE))=TRUE,"错误","正确"),"正确")</f>
        <v>正确</v>
      </c>
      <c r="R1008" s="124" t="str">
        <f>IF(OR(IFERROR(AND(H1008&gt;=VLOOKUP(L1008,受限情况!$A$3:$C$28,2,FALSE),H1008&lt;=VLOOKUP(L1008,受限情况!$A$3:$C$28,3,FALSE)),0),IFERROR(AND(H1008&gt;=VLOOKUP(M1008,受限情况!$A$3:$C$28,2,FALSE),H1008&lt;=VLOOKUP(M1008,受限情况!$A$3:$C$28,3,FALSE)),0),IFERROR(AND(H1008&gt;=VLOOKUP(N1008,受限情况!$A$3:$C$28,2,FALSE),H1008&lt;=VLOOKUP(N1008,受限情况!$A$3:$C$28,3,FALSE)),0),IFERROR(AND(H1008&gt;=VLOOKUP(O1008,受限情况!$A$3:$C$28,2,FALSE),H1008&lt;=VLOOKUP(O1008,受限情况!$A$3:$C$28,3,FALSE)),0))=TRUE,"错误","正确")</f>
        <v>正确</v>
      </c>
      <c r="S1008" s="123" t="str">
        <f>IF((IF(ISERROR(VLOOKUP(J1008,注销!I:I,1,FALSE)),0,1)+IF(ISERROR(VLOOKUP(J1008,注销!J:J,1,FALSE)),0,1))&gt;0,"注销","没有")</f>
        <v>没有</v>
      </c>
      <c r="T1008" s="123" t="str">
        <f>IF((IF(ISERROR(VLOOKUP(J1008,注销!I:I,1,FALSE)),0,1)+IF(ISERROR(VLOOKUP(J1008,注销!J:J,1,FALSE)),0,1))&gt;0,"注销","没有")</f>
        <v>没有</v>
      </c>
      <c r="U1008" s="10" t="str">
        <f>IF(IF(ISERROR(VLOOKUP(J1008,J$1:J1007,1,FALSE)),0,1)+IF(ISERROR(VLOOKUP(J1008,K$1:K1007,1,FALSE)),0,1),"已有","没有")</f>
        <v>没有</v>
      </c>
      <c r="W1008" s="9"/>
      <c r="X1008" s="9"/>
      <c r="Y1008" s="9"/>
    </row>
    <row r="1009" spans="1:25" s="123" customFormat="1">
      <c r="A1009" s="126">
        <v>1006</v>
      </c>
      <c r="B1009" s="120" t="s">
        <v>1325</v>
      </c>
      <c r="C1009" s="130" t="s">
        <v>1496</v>
      </c>
      <c r="D1009" s="124" t="s">
        <v>1517</v>
      </c>
      <c r="E1009" s="120">
        <v>14</v>
      </c>
      <c r="F1009" s="119">
        <v>42901</v>
      </c>
      <c r="G1009" s="18" t="s">
        <v>1534</v>
      </c>
      <c r="H1009" s="119">
        <v>42893</v>
      </c>
      <c r="I1009" s="128" t="s">
        <v>1532</v>
      </c>
      <c r="J1009" s="137" t="str">
        <f t="shared" si="96"/>
        <v>春秋石家庄-扬州</v>
      </c>
      <c r="K1009" s="124" t="str">
        <f t="shared" si="97"/>
        <v>春秋扬州-石家庄</v>
      </c>
      <c r="L1009" s="167" t="str">
        <f t="shared" si="98"/>
        <v>石家庄</v>
      </c>
      <c r="M1009" s="167" t="str">
        <f t="shared" si="99"/>
        <v>扬州</v>
      </c>
      <c r="N1009" s="167" t="str">
        <f t="shared" si="100"/>
        <v/>
      </c>
      <c r="O1009" s="167" t="str">
        <f t="shared" si="101"/>
        <v/>
      </c>
      <c r="P1009" s="167" t="str">
        <f>IF(ISERROR(OR(IFERROR(VLOOKUP(B1009,受限情况!$G$3:$G$30,1,FALSE),0),IFERROR(VLOOKUP(L1009,受限情况!$A$3:$A$28,1,FALSE),0),IFERROR(VLOOKUP(M1009,受限情况!$A$3:$A$28,1,FALSE),0),IFERROR(VLOOKUP(N1009,受限情况!$A$3:$A$28,1,FALSE),0),IFERROR(VLOOKUP(O1009,受限情况!$A$3:$A$28,1,FALSE),0))),"受限","不限")</f>
        <v>不限</v>
      </c>
      <c r="Q1009" s="122" t="str">
        <f>IFERROR(IF(AND(H1009&gt;=VLOOKUP(B1009,受限情况!$G$3:$I$28,2,FALSE),H1009&lt;=VLOOKUP(B1009,受限情况!$G$3:$I$28,3,FALSE))=TRUE,"错误","正确"),"正确")</f>
        <v>正确</v>
      </c>
      <c r="R1009" s="124" t="str">
        <f>IF(OR(IFERROR(AND(H1009&gt;=VLOOKUP(L1009,受限情况!$A$3:$C$28,2,FALSE),H1009&lt;=VLOOKUP(L1009,受限情况!$A$3:$C$28,3,FALSE)),0),IFERROR(AND(H1009&gt;=VLOOKUP(M1009,受限情况!$A$3:$C$28,2,FALSE),H1009&lt;=VLOOKUP(M1009,受限情况!$A$3:$C$28,3,FALSE)),0),IFERROR(AND(H1009&gt;=VLOOKUP(N1009,受限情况!$A$3:$C$28,2,FALSE),H1009&lt;=VLOOKUP(N1009,受限情况!$A$3:$C$28,3,FALSE)),0),IFERROR(AND(H1009&gt;=VLOOKUP(O1009,受限情况!$A$3:$C$28,2,FALSE),H1009&lt;=VLOOKUP(O1009,受限情况!$A$3:$C$28,3,FALSE)),0))=TRUE,"错误","正确")</f>
        <v>正确</v>
      </c>
      <c r="S1009" s="123" t="str">
        <f>IF((IF(ISERROR(VLOOKUP(J1009,注销!I:I,1,FALSE)),0,1)+IF(ISERROR(VLOOKUP(J1009,注销!J:J,1,FALSE)),0,1))&gt;0,"注销","没有")</f>
        <v>注销</v>
      </c>
      <c r="T1009" s="123" t="str">
        <f>IF((IF(ISERROR(VLOOKUP(J1009,注销!I:I,1,FALSE)),0,1)+IF(ISERROR(VLOOKUP(J1009,注销!J:J,1,FALSE)),0,1))&gt;0,"注销","没有")</f>
        <v>注销</v>
      </c>
      <c r="U1009" s="10" t="str">
        <f>IF(IF(ISERROR(VLOOKUP(J1009,J$1:J1008,1,FALSE)),0,1)+IF(ISERROR(VLOOKUP(J1009,K$1:K1008,1,FALSE)),0,1),"已有","没有")</f>
        <v>没有</v>
      </c>
      <c r="W1009" s="9"/>
      <c r="X1009" s="9"/>
      <c r="Y1009" s="9"/>
    </row>
    <row r="1010" spans="1:25" s="123" customFormat="1">
      <c r="A1010" s="126">
        <v>1007</v>
      </c>
      <c r="B1010" s="120" t="s">
        <v>482</v>
      </c>
      <c r="C1010" s="130" t="s">
        <v>367</v>
      </c>
      <c r="D1010" s="124" t="s">
        <v>1524</v>
      </c>
      <c r="E1010" s="120">
        <v>14</v>
      </c>
      <c r="F1010" s="119">
        <v>42917</v>
      </c>
      <c r="G1010" s="18" t="s">
        <v>1535</v>
      </c>
      <c r="H1010" s="119">
        <v>42893</v>
      </c>
      <c r="I1010" s="128" t="s">
        <v>1532</v>
      </c>
      <c r="J1010" s="137" t="str">
        <f t="shared" si="96"/>
        <v>东航太原-海拉尔</v>
      </c>
      <c r="K1010" s="124" t="str">
        <f t="shared" si="97"/>
        <v>东航海拉尔-太原</v>
      </c>
      <c r="L1010" s="167" t="str">
        <f t="shared" si="98"/>
        <v>太原</v>
      </c>
      <c r="M1010" s="167" t="str">
        <f t="shared" si="99"/>
        <v>海拉尔</v>
      </c>
      <c r="N1010" s="167" t="str">
        <f t="shared" si="100"/>
        <v/>
      </c>
      <c r="O1010" s="167" t="str">
        <f t="shared" si="101"/>
        <v/>
      </c>
      <c r="P1010" s="167" t="str">
        <f>IF(ISERROR(OR(IFERROR(VLOOKUP(B1010,受限情况!$G$3:$G$30,1,FALSE),0),IFERROR(VLOOKUP(L1010,受限情况!$A$3:$A$28,1,FALSE),0),IFERROR(VLOOKUP(M1010,受限情况!$A$3:$A$28,1,FALSE),0),IFERROR(VLOOKUP(N1010,受限情况!$A$3:$A$28,1,FALSE),0),IFERROR(VLOOKUP(O1010,受限情况!$A$3:$A$28,1,FALSE),0))),"受限","不限")</f>
        <v>不限</v>
      </c>
      <c r="Q1010" s="122" t="str">
        <f>IFERROR(IF(AND(H1010&gt;=VLOOKUP(B1010,受限情况!$G$3:$I$28,2,FALSE),H1010&lt;=VLOOKUP(B1010,受限情况!$G$3:$I$28,3,FALSE))=TRUE,"错误","正确"),"正确")</f>
        <v>正确</v>
      </c>
      <c r="R1010" s="124" t="str">
        <f>IF(OR(IFERROR(AND(H1010&gt;=VLOOKUP(L1010,受限情况!$A$3:$C$28,2,FALSE),H1010&lt;=VLOOKUP(L1010,受限情况!$A$3:$C$28,3,FALSE)),0),IFERROR(AND(H1010&gt;=VLOOKUP(M1010,受限情况!$A$3:$C$28,2,FALSE),H1010&lt;=VLOOKUP(M1010,受限情况!$A$3:$C$28,3,FALSE)),0),IFERROR(AND(H1010&gt;=VLOOKUP(N1010,受限情况!$A$3:$C$28,2,FALSE),H1010&lt;=VLOOKUP(N1010,受限情况!$A$3:$C$28,3,FALSE)),0),IFERROR(AND(H1010&gt;=VLOOKUP(O1010,受限情况!$A$3:$C$28,2,FALSE),H1010&lt;=VLOOKUP(O1010,受限情况!$A$3:$C$28,3,FALSE)),0))=TRUE,"错误","正确")</f>
        <v>正确</v>
      </c>
      <c r="S1010" s="123" t="str">
        <f>IF((IF(ISERROR(VLOOKUP(J1010,注销!I:I,1,FALSE)),0,1)+IF(ISERROR(VLOOKUP(J1010,注销!J:J,1,FALSE)),0,1))&gt;0,"注销","没有")</f>
        <v>注销</v>
      </c>
      <c r="T1010" s="123" t="str">
        <f>IF((IF(ISERROR(VLOOKUP(J1010,注销!I:I,1,FALSE)),0,1)+IF(ISERROR(VLOOKUP(J1010,注销!J:J,1,FALSE)),0,1))&gt;0,"注销","没有")</f>
        <v>注销</v>
      </c>
      <c r="U1010" s="10" t="str">
        <f>IF(IF(ISERROR(VLOOKUP(J1010,J$1:J1009,1,FALSE)),0,1)+IF(ISERROR(VLOOKUP(J1010,K$1:K1009,1,FALSE)),0,1),"已有","没有")</f>
        <v>没有</v>
      </c>
      <c r="W1010" s="9"/>
      <c r="X1010" s="9"/>
      <c r="Y1010" s="9"/>
    </row>
    <row r="1011" spans="1:25" s="123" customFormat="1">
      <c r="A1011" s="126">
        <v>1008</v>
      </c>
      <c r="B1011" s="120" t="s">
        <v>482</v>
      </c>
      <c r="C1011" s="130" t="s">
        <v>176</v>
      </c>
      <c r="D1011" s="124" t="s">
        <v>1525</v>
      </c>
      <c r="E1011" s="120">
        <v>14</v>
      </c>
      <c r="F1011" s="119">
        <v>42917</v>
      </c>
      <c r="G1011" s="18" t="s">
        <v>1535</v>
      </c>
      <c r="H1011" s="119">
        <v>42893</v>
      </c>
      <c r="I1011" s="128" t="s">
        <v>1532</v>
      </c>
      <c r="J1011" s="137" t="str">
        <f t="shared" si="96"/>
        <v>东航鄂尔多斯-长沙</v>
      </c>
      <c r="K1011" s="124" t="str">
        <f t="shared" si="97"/>
        <v>东航长沙-鄂尔多斯</v>
      </c>
      <c r="L1011" s="167" t="str">
        <f t="shared" si="98"/>
        <v>鄂尔多斯</v>
      </c>
      <c r="M1011" s="167" t="str">
        <f t="shared" si="99"/>
        <v>长沙</v>
      </c>
      <c r="N1011" s="167" t="str">
        <f t="shared" si="100"/>
        <v/>
      </c>
      <c r="O1011" s="167" t="str">
        <f t="shared" si="101"/>
        <v/>
      </c>
      <c r="P1011" s="167" t="str">
        <f>IF(ISERROR(OR(IFERROR(VLOOKUP(B1011,受限情况!$G$3:$G$30,1,FALSE),0),IFERROR(VLOOKUP(L1011,受限情况!$A$3:$A$28,1,FALSE),0),IFERROR(VLOOKUP(M1011,受限情况!$A$3:$A$28,1,FALSE),0),IFERROR(VLOOKUP(N1011,受限情况!$A$3:$A$28,1,FALSE),0),IFERROR(VLOOKUP(O1011,受限情况!$A$3:$A$28,1,FALSE),0))),"受限","不限")</f>
        <v>不限</v>
      </c>
      <c r="Q1011" s="122" t="str">
        <f>IFERROR(IF(AND(H1011&gt;=VLOOKUP(B1011,受限情况!$G$3:$I$28,2,FALSE),H1011&lt;=VLOOKUP(B1011,受限情况!$G$3:$I$28,3,FALSE))=TRUE,"错误","正确"),"正确")</f>
        <v>正确</v>
      </c>
      <c r="R1011" s="124" t="str">
        <f>IF(OR(IFERROR(AND(H1011&gt;=VLOOKUP(L1011,受限情况!$A$3:$C$28,2,FALSE),H1011&lt;=VLOOKUP(L1011,受限情况!$A$3:$C$28,3,FALSE)),0),IFERROR(AND(H1011&gt;=VLOOKUP(M1011,受限情况!$A$3:$C$28,2,FALSE),H1011&lt;=VLOOKUP(M1011,受限情况!$A$3:$C$28,3,FALSE)),0),IFERROR(AND(H1011&gt;=VLOOKUP(N1011,受限情况!$A$3:$C$28,2,FALSE),H1011&lt;=VLOOKUP(N1011,受限情况!$A$3:$C$28,3,FALSE)),0),IFERROR(AND(H1011&gt;=VLOOKUP(O1011,受限情况!$A$3:$C$28,2,FALSE),H1011&lt;=VLOOKUP(O1011,受限情况!$A$3:$C$28,3,FALSE)),0))=TRUE,"错误","正确")</f>
        <v>正确</v>
      </c>
      <c r="S1011" s="123" t="str">
        <f>IF((IF(ISERROR(VLOOKUP(J1011,注销!I:I,1,FALSE)),0,1)+IF(ISERROR(VLOOKUP(J1011,注销!J:J,1,FALSE)),0,1))&gt;0,"注销","没有")</f>
        <v>没有</v>
      </c>
      <c r="T1011" s="123" t="str">
        <f>IF((IF(ISERROR(VLOOKUP(J1011,注销!I:I,1,FALSE)),0,1)+IF(ISERROR(VLOOKUP(J1011,注销!J:J,1,FALSE)),0,1))&gt;0,"注销","没有")</f>
        <v>没有</v>
      </c>
      <c r="U1011" s="10" t="str">
        <f>IF(IF(ISERROR(VLOOKUP(J1011,J$1:J1010,1,FALSE)),0,1)+IF(ISERROR(VLOOKUP(J1011,K$1:K1010,1,FALSE)),0,1),"已有","没有")</f>
        <v>没有</v>
      </c>
      <c r="W1011" s="9"/>
      <c r="X1011" s="9"/>
      <c r="Y1011" s="9"/>
    </row>
    <row r="1012" spans="1:25" s="123" customFormat="1">
      <c r="A1012" s="126">
        <v>1009</v>
      </c>
      <c r="B1012" s="120" t="s">
        <v>482</v>
      </c>
      <c r="C1012" s="130" t="s">
        <v>1497</v>
      </c>
      <c r="D1012" s="124" t="s">
        <v>1525</v>
      </c>
      <c r="E1012" s="120">
        <v>14</v>
      </c>
      <c r="F1012" s="119">
        <v>42917</v>
      </c>
      <c r="G1012" s="18" t="s">
        <v>1535</v>
      </c>
      <c r="H1012" s="119">
        <v>42893</v>
      </c>
      <c r="I1012" s="128" t="s">
        <v>1532</v>
      </c>
      <c r="J1012" s="137" t="str">
        <f t="shared" si="96"/>
        <v>东航鄂尔多斯-宜昌-桂林</v>
      </c>
      <c r="K1012" s="124" t="str">
        <f t="shared" si="97"/>
        <v>东航桂林-宜昌-鄂尔多斯</v>
      </c>
      <c r="L1012" s="167" t="str">
        <f t="shared" si="98"/>
        <v>鄂尔多斯</v>
      </c>
      <c r="M1012" s="167" t="str">
        <f t="shared" si="99"/>
        <v>宜昌</v>
      </c>
      <c r="N1012" s="167" t="str">
        <f t="shared" si="100"/>
        <v>桂林</v>
      </c>
      <c r="O1012" s="167" t="str">
        <f t="shared" si="101"/>
        <v/>
      </c>
      <c r="P1012" s="167" t="str">
        <f>IF(ISERROR(OR(IFERROR(VLOOKUP(B1012,受限情况!$G$3:$G$30,1,FALSE),0),IFERROR(VLOOKUP(L1012,受限情况!$A$3:$A$28,1,FALSE),0),IFERROR(VLOOKUP(M1012,受限情况!$A$3:$A$28,1,FALSE),0),IFERROR(VLOOKUP(N1012,受限情况!$A$3:$A$28,1,FALSE),0),IFERROR(VLOOKUP(O1012,受限情况!$A$3:$A$28,1,FALSE),0))),"受限","不限")</f>
        <v>不限</v>
      </c>
      <c r="Q1012" s="122" t="str">
        <f>IFERROR(IF(AND(H1012&gt;=VLOOKUP(B1012,受限情况!$G$3:$I$28,2,FALSE),H1012&lt;=VLOOKUP(B1012,受限情况!$G$3:$I$28,3,FALSE))=TRUE,"错误","正确"),"正确")</f>
        <v>正确</v>
      </c>
      <c r="R1012" s="124" t="str">
        <f>IF(OR(IFERROR(AND(H1012&gt;=VLOOKUP(L1012,受限情况!$A$3:$C$28,2,FALSE),H1012&lt;=VLOOKUP(L1012,受限情况!$A$3:$C$28,3,FALSE)),0),IFERROR(AND(H1012&gt;=VLOOKUP(M1012,受限情况!$A$3:$C$28,2,FALSE),H1012&lt;=VLOOKUP(M1012,受限情况!$A$3:$C$28,3,FALSE)),0),IFERROR(AND(H1012&gt;=VLOOKUP(N1012,受限情况!$A$3:$C$28,2,FALSE),H1012&lt;=VLOOKUP(N1012,受限情况!$A$3:$C$28,3,FALSE)),0),IFERROR(AND(H1012&gt;=VLOOKUP(O1012,受限情况!$A$3:$C$28,2,FALSE),H1012&lt;=VLOOKUP(O1012,受限情况!$A$3:$C$28,3,FALSE)),0))=TRUE,"错误","正确")</f>
        <v>正确</v>
      </c>
      <c r="S1012" s="123" t="str">
        <f>IF((IF(ISERROR(VLOOKUP(J1012,注销!I:I,1,FALSE)),0,1)+IF(ISERROR(VLOOKUP(J1012,注销!J:J,1,FALSE)),0,1))&gt;0,"注销","没有")</f>
        <v>注销</v>
      </c>
      <c r="T1012" s="123" t="str">
        <f>IF((IF(ISERROR(VLOOKUP(J1012,注销!I:I,1,FALSE)),0,1)+IF(ISERROR(VLOOKUP(J1012,注销!J:J,1,FALSE)),0,1))&gt;0,"注销","没有")</f>
        <v>注销</v>
      </c>
      <c r="U1012" s="10" t="str">
        <f>IF(IF(ISERROR(VLOOKUP(J1012,J$1:J1011,1,FALSE)),0,1)+IF(ISERROR(VLOOKUP(J1012,K$1:K1011,1,FALSE)),0,1),"已有","没有")</f>
        <v>没有</v>
      </c>
      <c r="W1012" s="9"/>
      <c r="X1012" s="9"/>
      <c r="Y1012" s="9"/>
    </row>
    <row r="1013" spans="1:25" s="123" customFormat="1">
      <c r="A1013" s="126">
        <v>1010</v>
      </c>
      <c r="B1013" s="120" t="s">
        <v>482</v>
      </c>
      <c r="C1013" s="130" t="s">
        <v>174</v>
      </c>
      <c r="D1013" s="124" t="s">
        <v>1525</v>
      </c>
      <c r="E1013" s="120">
        <v>14</v>
      </c>
      <c r="F1013" s="119">
        <v>42917</v>
      </c>
      <c r="G1013" s="18" t="s">
        <v>1535</v>
      </c>
      <c r="H1013" s="119">
        <v>42893</v>
      </c>
      <c r="I1013" s="128" t="s">
        <v>1532</v>
      </c>
      <c r="J1013" s="137" t="str">
        <f t="shared" si="96"/>
        <v>东航鄂尔多斯-厦门</v>
      </c>
      <c r="K1013" s="124" t="str">
        <f t="shared" si="97"/>
        <v>东航厦门-鄂尔多斯</v>
      </c>
      <c r="L1013" s="167" t="str">
        <f t="shared" si="98"/>
        <v>鄂尔多斯</v>
      </c>
      <c r="M1013" s="167" t="str">
        <f t="shared" si="99"/>
        <v>厦门</v>
      </c>
      <c r="N1013" s="167" t="str">
        <f t="shared" si="100"/>
        <v/>
      </c>
      <c r="O1013" s="167" t="str">
        <f t="shared" si="101"/>
        <v/>
      </c>
      <c r="P1013" s="167" t="str">
        <f>IF(ISERROR(OR(IFERROR(VLOOKUP(B1013,受限情况!$G$3:$G$30,1,FALSE),0),IFERROR(VLOOKUP(L1013,受限情况!$A$3:$A$28,1,FALSE),0),IFERROR(VLOOKUP(M1013,受限情况!$A$3:$A$28,1,FALSE),0),IFERROR(VLOOKUP(N1013,受限情况!$A$3:$A$28,1,FALSE),0),IFERROR(VLOOKUP(O1013,受限情况!$A$3:$A$28,1,FALSE),0))),"受限","不限")</f>
        <v>不限</v>
      </c>
      <c r="Q1013" s="122" t="str">
        <f>IFERROR(IF(AND(H1013&gt;=VLOOKUP(B1013,受限情况!$G$3:$I$28,2,FALSE),H1013&lt;=VLOOKUP(B1013,受限情况!$G$3:$I$28,3,FALSE))=TRUE,"错误","正确"),"正确")</f>
        <v>正确</v>
      </c>
      <c r="R1013" s="124" t="str">
        <f>IF(OR(IFERROR(AND(H1013&gt;=VLOOKUP(L1013,受限情况!$A$3:$C$28,2,FALSE),H1013&lt;=VLOOKUP(L1013,受限情况!$A$3:$C$28,3,FALSE)),0),IFERROR(AND(H1013&gt;=VLOOKUP(M1013,受限情况!$A$3:$C$28,2,FALSE),H1013&lt;=VLOOKUP(M1013,受限情况!$A$3:$C$28,3,FALSE)),0),IFERROR(AND(H1013&gt;=VLOOKUP(N1013,受限情况!$A$3:$C$28,2,FALSE),H1013&lt;=VLOOKUP(N1013,受限情况!$A$3:$C$28,3,FALSE)),0),IFERROR(AND(H1013&gt;=VLOOKUP(O1013,受限情况!$A$3:$C$28,2,FALSE),H1013&lt;=VLOOKUP(O1013,受限情况!$A$3:$C$28,3,FALSE)),0))=TRUE,"错误","正确")</f>
        <v>正确</v>
      </c>
      <c r="S1013" s="123" t="str">
        <f>IF((IF(ISERROR(VLOOKUP(J1013,注销!I:I,1,FALSE)),0,1)+IF(ISERROR(VLOOKUP(J1013,注销!J:J,1,FALSE)),0,1))&gt;0,"注销","没有")</f>
        <v>注销</v>
      </c>
      <c r="T1013" s="123" t="str">
        <f>IF((IF(ISERROR(VLOOKUP(J1013,注销!I:I,1,FALSE)),0,1)+IF(ISERROR(VLOOKUP(J1013,注销!J:J,1,FALSE)),0,1))&gt;0,"注销","没有")</f>
        <v>注销</v>
      </c>
      <c r="U1013" s="10" t="str">
        <f>IF(IF(ISERROR(VLOOKUP(J1013,J$1:J1012,1,FALSE)),0,1)+IF(ISERROR(VLOOKUP(J1013,K$1:K1012,1,FALSE)),0,1),"已有","没有")</f>
        <v>没有</v>
      </c>
      <c r="W1013" s="9"/>
      <c r="X1013" s="9"/>
      <c r="Y1013" s="9"/>
    </row>
    <row r="1014" spans="1:25" s="123" customFormat="1">
      <c r="A1014" s="126">
        <v>1011</v>
      </c>
      <c r="B1014" s="120" t="s">
        <v>482</v>
      </c>
      <c r="C1014" s="130" t="s">
        <v>1498</v>
      </c>
      <c r="D1014" s="124" t="s">
        <v>1524</v>
      </c>
      <c r="E1014" s="120">
        <v>14</v>
      </c>
      <c r="F1014" s="119">
        <v>42917</v>
      </c>
      <c r="G1014" s="18" t="s">
        <v>1535</v>
      </c>
      <c r="H1014" s="119">
        <v>42893</v>
      </c>
      <c r="I1014" s="128" t="s">
        <v>1532</v>
      </c>
      <c r="J1014" s="137" t="str">
        <f t="shared" si="96"/>
        <v>东航太原-二连浩特-海拉尔</v>
      </c>
      <c r="K1014" s="124" t="str">
        <f t="shared" si="97"/>
        <v>东航海拉尔-二连浩特-太原</v>
      </c>
      <c r="L1014" s="167" t="str">
        <f t="shared" si="98"/>
        <v>太原</v>
      </c>
      <c r="M1014" s="167" t="str">
        <f t="shared" si="99"/>
        <v>二连浩特</v>
      </c>
      <c r="N1014" s="167" t="str">
        <f t="shared" si="100"/>
        <v>海拉尔</v>
      </c>
      <c r="O1014" s="167" t="str">
        <f t="shared" si="101"/>
        <v/>
      </c>
      <c r="P1014" s="167" t="str">
        <f>IF(ISERROR(OR(IFERROR(VLOOKUP(B1014,受限情况!$G$3:$G$30,1,FALSE),0),IFERROR(VLOOKUP(L1014,受限情况!$A$3:$A$28,1,FALSE),0),IFERROR(VLOOKUP(M1014,受限情况!$A$3:$A$28,1,FALSE),0),IFERROR(VLOOKUP(N1014,受限情况!$A$3:$A$28,1,FALSE),0),IFERROR(VLOOKUP(O1014,受限情况!$A$3:$A$28,1,FALSE),0))),"受限","不限")</f>
        <v>不限</v>
      </c>
      <c r="Q1014" s="122" t="str">
        <f>IFERROR(IF(AND(H1014&gt;=VLOOKUP(B1014,受限情况!$G$3:$I$28,2,FALSE),H1014&lt;=VLOOKUP(B1014,受限情况!$G$3:$I$28,3,FALSE))=TRUE,"错误","正确"),"正确")</f>
        <v>正确</v>
      </c>
      <c r="R1014" s="124" t="str">
        <f>IF(OR(IFERROR(AND(H1014&gt;=VLOOKUP(L1014,受限情况!$A$3:$C$28,2,FALSE),H1014&lt;=VLOOKUP(L1014,受限情况!$A$3:$C$28,3,FALSE)),0),IFERROR(AND(H1014&gt;=VLOOKUP(M1014,受限情况!$A$3:$C$28,2,FALSE),H1014&lt;=VLOOKUP(M1014,受限情况!$A$3:$C$28,3,FALSE)),0),IFERROR(AND(H1014&gt;=VLOOKUP(N1014,受限情况!$A$3:$C$28,2,FALSE),H1014&lt;=VLOOKUP(N1014,受限情况!$A$3:$C$28,3,FALSE)),0),IFERROR(AND(H1014&gt;=VLOOKUP(O1014,受限情况!$A$3:$C$28,2,FALSE),H1014&lt;=VLOOKUP(O1014,受限情况!$A$3:$C$28,3,FALSE)),0))=TRUE,"错误","正确")</f>
        <v>正确</v>
      </c>
      <c r="S1014" s="123" t="str">
        <f>IF((IF(ISERROR(VLOOKUP(J1014,注销!I:I,1,FALSE)),0,1)+IF(ISERROR(VLOOKUP(J1014,注销!J:J,1,FALSE)),0,1))&gt;0,"注销","没有")</f>
        <v>注销</v>
      </c>
      <c r="T1014" s="123" t="str">
        <f>IF((IF(ISERROR(VLOOKUP(J1014,注销!I:I,1,FALSE)),0,1)+IF(ISERROR(VLOOKUP(J1014,注销!J:J,1,FALSE)),0,1))&gt;0,"注销","没有")</f>
        <v>注销</v>
      </c>
      <c r="U1014" s="10" t="str">
        <f>IF(IF(ISERROR(VLOOKUP(J1014,J$1:J1013,1,FALSE)),0,1)+IF(ISERROR(VLOOKUP(J1014,K$1:K1013,1,FALSE)),0,1),"已有","没有")</f>
        <v>没有</v>
      </c>
      <c r="W1014" s="9"/>
      <c r="X1014" s="9"/>
      <c r="Y1014" s="9"/>
    </row>
    <row r="1015" spans="1:25" s="123" customFormat="1">
      <c r="A1015" s="126">
        <v>1012</v>
      </c>
      <c r="B1015" s="120" t="s">
        <v>482</v>
      </c>
      <c r="C1015" s="130" t="s">
        <v>1499</v>
      </c>
      <c r="D1015" s="124" t="s">
        <v>1524</v>
      </c>
      <c r="E1015" s="120">
        <v>14</v>
      </c>
      <c r="F1015" s="119">
        <v>42948</v>
      </c>
      <c r="G1015" s="18" t="s">
        <v>1535</v>
      </c>
      <c r="H1015" s="119">
        <v>42893</v>
      </c>
      <c r="I1015" s="128" t="s">
        <v>1532</v>
      </c>
      <c r="J1015" s="137" t="str">
        <f t="shared" si="96"/>
        <v>东航太原-南昌-桂林</v>
      </c>
      <c r="K1015" s="124" t="str">
        <f t="shared" si="97"/>
        <v>东航桂林-南昌-太原</v>
      </c>
      <c r="L1015" s="167" t="str">
        <f t="shared" si="98"/>
        <v>太原</v>
      </c>
      <c r="M1015" s="167" t="str">
        <f t="shared" si="99"/>
        <v>南昌</v>
      </c>
      <c r="N1015" s="167" t="str">
        <f t="shared" si="100"/>
        <v>桂林</v>
      </c>
      <c r="O1015" s="167" t="str">
        <f t="shared" si="101"/>
        <v/>
      </c>
      <c r="P1015" s="167" t="str">
        <f>IF(ISERROR(OR(IFERROR(VLOOKUP(B1015,受限情况!$G$3:$G$30,1,FALSE),0),IFERROR(VLOOKUP(L1015,受限情况!$A$3:$A$28,1,FALSE),0),IFERROR(VLOOKUP(M1015,受限情况!$A$3:$A$28,1,FALSE),0),IFERROR(VLOOKUP(N1015,受限情况!$A$3:$A$28,1,FALSE),0),IFERROR(VLOOKUP(O1015,受限情况!$A$3:$A$28,1,FALSE),0))),"受限","不限")</f>
        <v>不限</v>
      </c>
      <c r="Q1015" s="122" t="str">
        <f>IFERROR(IF(AND(H1015&gt;=VLOOKUP(B1015,受限情况!$G$3:$I$28,2,FALSE),H1015&lt;=VLOOKUP(B1015,受限情况!$G$3:$I$28,3,FALSE))=TRUE,"错误","正确"),"正确")</f>
        <v>正确</v>
      </c>
      <c r="R1015" s="124" t="str">
        <f>IF(OR(IFERROR(AND(H1015&gt;=VLOOKUP(L1015,受限情况!$A$3:$C$28,2,FALSE),H1015&lt;=VLOOKUP(L1015,受限情况!$A$3:$C$28,3,FALSE)),0),IFERROR(AND(H1015&gt;=VLOOKUP(M1015,受限情况!$A$3:$C$28,2,FALSE),H1015&lt;=VLOOKUP(M1015,受限情况!$A$3:$C$28,3,FALSE)),0),IFERROR(AND(H1015&gt;=VLOOKUP(N1015,受限情况!$A$3:$C$28,2,FALSE),H1015&lt;=VLOOKUP(N1015,受限情况!$A$3:$C$28,3,FALSE)),0),IFERROR(AND(H1015&gt;=VLOOKUP(O1015,受限情况!$A$3:$C$28,2,FALSE),H1015&lt;=VLOOKUP(O1015,受限情况!$A$3:$C$28,3,FALSE)),0))=TRUE,"错误","正确")</f>
        <v>正确</v>
      </c>
      <c r="S1015" s="123" t="str">
        <f>IF((IF(ISERROR(VLOOKUP(J1015,注销!I:I,1,FALSE)),0,1)+IF(ISERROR(VLOOKUP(J1015,注销!J:J,1,FALSE)),0,1))&gt;0,"注销","没有")</f>
        <v>注销</v>
      </c>
      <c r="T1015" s="123" t="str">
        <f>IF((IF(ISERROR(VLOOKUP(J1015,注销!I:I,1,FALSE)),0,1)+IF(ISERROR(VLOOKUP(J1015,注销!J:J,1,FALSE)),0,1))&gt;0,"注销","没有")</f>
        <v>注销</v>
      </c>
      <c r="U1015" s="10" t="str">
        <f>IF(IF(ISERROR(VLOOKUP(J1015,J$1:J1014,1,FALSE)),0,1)+IF(ISERROR(VLOOKUP(J1015,K$1:K1014,1,FALSE)),0,1),"已有","没有")</f>
        <v>没有</v>
      </c>
      <c r="W1015" s="9"/>
      <c r="X1015" s="9"/>
      <c r="Y1015" s="9"/>
    </row>
    <row r="1016" spans="1:25" s="123" customFormat="1">
      <c r="A1016" s="126">
        <v>1013</v>
      </c>
      <c r="B1016" s="120" t="s">
        <v>482</v>
      </c>
      <c r="C1016" s="130" t="s">
        <v>1500</v>
      </c>
      <c r="D1016" s="124" t="s">
        <v>1524</v>
      </c>
      <c r="E1016" s="120">
        <v>14</v>
      </c>
      <c r="F1016" s="119">
        <v>42948</v>
      </c>
      <c r="G1016" s="18" t="s">
        <v>1535</v>
      </c>
      <c r="H1016" s="119">
        <v>42893</v>
      </c>
      <c r="I1016" s="128" t="s">
        <v>1532</v>
      </c>
      <c r="J1016" s="137" t="str">
        <f t="shared" si="96"/>
        <v>东航太原-宜昌-珠海</v>
      </c>
      <c r="K1016" s="124" t="str">
        <f t="shared" si="97"/>
        <v>东航珠海-宜昌-太原</v>
      </c>
      <c r="L1016" s="167" t="str">
        <f t="shared" si="98"/>
        <v>太原</v>
      </c>
      <c r="M1016" s="167" t="str">
        <f t="shared" si="99"/>
        <v>宜昌</v>
      </c>
      <c r="N1016" s="167" t="str">
        <f t="shared" si="100"/>
        <v>珠海</v>
      </c>
      <c r="O1016" s="167" t="str">
        <f t="shared" si="101"/>
        <v/>
      </c>
      <c r="P1016" s="167" t="str">
        <f>IF(ISERROR(OR(IFERROR(VLOOKUP(B1016,受限情况!$G$3:$G$30,1,FALSE),0),IFERROR(VLOOKUP(L1016,受限情况!$A$3:$A$28,1,FALSE),0),IFERROR(VLOOKUP(M1016,受限情况!$A$3:$A$28,1,FALSE),0),IFERROR(VLOOKUP(N1016,受限情况!$A$3:$A$28,1,FALSE),0),IFERROR(VLOOKUP(O1016,受限情况!$A$3:$A$28,1,FALSE),0))),"受限","不限")</f>
        <v>不限</v>
      </c>
      <c r="Q1016" s="122" t="str">
        <f>IFERROR(IF(AND(H1016&gt;=VLOOKUP(B1016,受限情况!$G$3:$I$28,2,FALSE),H1016&lt;=VLOOKUP(B1016,受限情况!$G$3:$I$28,3,FALSE))=TRUE,"错误","正确"),"正确")</f>
        <v>正确</v>
      </c>
      <c r="R1016" s="124" t="str">
        <f>IF(OR(IFERROR(AND(H1016&gt;=VLOOKUP(L1016,受限情况!$A$3:$C$28,2,FALSE),H1016&lt;=VLOOKUP(L1016,受限情况!$A$3:$C$28,3,FALSE)),0),IFERROR(AND(H1016&gt;=VLOOKUP(M1016,受限情况!$A$3:$C$28,2,FALSE),H1016&lt;=VLOOKUP(M1016,受限情况!$A$3:$C$28,3,FALSE)),0),IFERROR(AND(H1016&gt;=VLOOKUP(N1016,受限情况!$A$3:$C$28,2,FALSE),H1016&lt;=VLOOKUP(N1016,受限情况!$A$3:$C$28,3,FALSE)),0),IFERROR(AND(H1016&gt;=VLOOKUP(O1016,受限情况!$A$3:$C$28,2,FALSE),H1016&lt;=VLOOKUP(O1016,受限情况!$A$3:$C$28,3,FALSE)),0))=TRUE,"错误","正确")</f>
        <v>正确</v>
      </c>
      <c r="S1016" s="123" t="str">
        <f>IF((IF(ISERROR(VLOOKUP(J1016,注销!I:I,1,FALSE)),0,1)+IF(ISERROR(VLOOKUP(J1016,注销!J:J,1,FALSE)),0,1))&gt;0,"注销","没有")</f>
        <v>没有</v>
      </c>
      <c r="T1016" s="123" t="str">
        <f>IF((IF(ISERROR(VLOOKUP(J1016,注销!I:I,1,FALSE)),0,1)+IF(ISERROR(VLOOKUP(J1016,注销!J:J,1,FALSE)),0,1))&gt;0,"注销","没有")</f>
        <v>没有</v>
      </c>
      <c r="U1016" s="10" t="str">
        <f>IF(IF(ISERROR(VLOOKUP(J1016,J$1:J1015,1,FALSE)),0,1)+IF(ISERROR(VLOOKUP(J1016,K$1:K1015,1,FALSE)),0,1),"已有","没有")</f>
        <v>没有</v>
      </c>
      <c r="W1016" s="9"/>
      <c r="X1016" s="9"/>
      <c r="Y1016" s="9"/>
    </row>
    <row r="1017" spans="1:25" s="123" customFormat="1">
      <c r="A1017" s="126">
        <v>1014</v>
      </c>
      <c r="B1017" s="120" t="s">
        <v>482</v>
      </c>
      <c r="C1017" s="130" t="s">
        <v>1501</v>
      </c>
      <c r="D1017" s="124" t="s">
        <v>1525</v>
      </c>
      <c r="E1017" s="120">
        <v>14</v>
      </c>
      <c r="F1017" s="119">
        <v>42917</v>
      </c>
      <c r="G1017" s="18" t="s">
        <v>1535</v>
      </c>
      <c r="H1017" s="119">
        <v>42893</v>
      </c>
      <c r="I1017" s="128" t="s">
        <v>1532</v>
      </c>
      <c r="J1017" s="137" t="str">
        <f t="shared" si="96"/>
        <v>东航鄂尔多斯-秦皇岛北戴河</v>
      </c>
      <c r="K1017" s="124" t="str">
        <f t="shared" si="97"/>
        <v>东航秦皇岛北戴河-鄂尔多斯</v>
      </c>
      <c r="L1017" s="167" t="str">
        <f t="shared" si="98"/>
        <v>鄂尔多斯</v>
      </c>
      <c r="M1017" s="167" t="str">
        <f t="shared" si="99"/>
        <v>秦皇岛北戴河</v>
      </c>
      <c r="N1017" s="167" t="str">
        <f t="shared" si="100"/>
        <v/>
      </c>
      <c r="O1017" s="167" t="str">
        <f t="shared" si="101"/>
        <v/>
      </c>
      <c r="P1017" s="167" t="str">
        <f>IF(ISERROR(OR(IFERROR(VLOOKUP(B1017,受限情况!$G$3:$G$30,1,FALSE),0),IFERROR(VLOOKUP(L1017,受限情况!$A$3:$A$28,1,FALSE),0),IFERROR(VLOOKUP(M1017,受限情况!$A$3:$A$28,1,FALSE),0),IFERROR(VLOOKUP(N1017,受限情况!$A$3:$A$28,1,FALSE),0),IFERROR(VLOOKUP(O1017,受限情况!$A$3:$A$28,1,FALSE),0))),"受限","不限")</f>
        <v>不限</v>
      </c>
      <c r="Q1017" s="122" t="str">
        <f>IFERROR(IF(AND(H1017&gt;=VLOOKUP(B1017,受限情况!$G$3:$I$28,2,FALSE),H1017&lt;=VLOOKUP(B1017,受限情况!$G$3:$I$28,3,FALSE))=TRUE,"错误","正确"),"正确")</f>
        <v>正确</v>
      </c>
      <c r="R1017" s="124" t="str">
        <f>IF(OR(IFERROR(AND(H1017&gt;=VLOOKUP(L1017,受限情况!$A$3:$C$28,2,FALSE),H1017&lt;=VLOOKUP(L1017,受限情况!$A$3:$C$28,3,FALSE)),0),IFERROR(AND(H1017&gt;=VLOOKUP(M1017,受限情况!$A$3:$C$28,2,FALSE),H1017&lt;=VLOOKUP(M1017,受限情况!$A$3:$C$28,3,FALSE)),0),IFERROR(AND(H1017&gt;=VLOOKUP(N1017,受限情况!$A$3:$C$28,2,FALSE),H1017&lt;=VLOOKUP(N1017,受限情况!$A$3:$C$28,3,FALSE)),0),IFERROR(AND(H1017&gt;=VLOOKUP(O1017,受限情况!$A$3:$C$28,2,FALSE),H1017&lt;=VLOOKUP(O1017,受限情况!$A$3:$C$28,3,FALSE)),0))=TRUE,"错误","正确")</f>
        <v>正确</v>
      </c>
      <c r="S1017" s="123" t="str">
        <f>IF((IF(ISERROR(VLOOKUP(J1017,注销!I:I,1,FALSE)),0,1)+IF(ISERROR(VLOOKUP(J1017,注销!J:J,1,FALSE)),0,1))&gt;0,"注销","没有")</f>
        <v>没有</v>
      </c>
      <c r="T1017" s="123" t="str">
        <f>IF((IF(ISERROR(VLOOKUP(J1017,注销!I:I,1,FALSE)),0,1)+IF(ISERROR(VLOOKUP(J1017,注销!J:J,1,FALSE)),0,1))&gt;0,"注销","没有")</f>
        <v>没有</v>
      </c>
      <c r="U1017" s="10" t="str">
        <f>IF(IF(ISERROR(VLOOKUP(J1017,J$1:J1016,1,FALSE)),0,1)+IF(ISERROR(VLOOKUP(J1017,K$1:K1016,1,FALSE)),0,1),"已有","没有")</f>
        <v>没有</v>
      </c>
      <c r="W1017" s="9"/>
      <c r="X1017" s="9"/>
      <c r="Y1017" s="9"/>
    </row>
    <row r="1018" spans="1:25" s="123" customFormat="1">
      <c r="A1018" s="126">
        <v>1015</v>
      </c>
      <c r="B1018" s="120" t="s">
        <v>481</v>
      </c>
      <c r="C1018" s="130" t="s">
        <v>1502</v>
      </c>
      <c r="D1018" s="124" t="s">
        <v>1516</v>
      </c>
      <c r="E1018" s="120">
        <v>8</v>
      </c>
      <c r="F1018" s="119">
        <v>42901</v>
      </c>
      <c r="G1018" s="18" t="s">
        <v>1536</v>
      </c>
      <c r="H1018" s="119">
        <v>42893</v>
      </c>
      <c r="I1018" s="128" t="s">
        <v>1532</v>
      </c>
      <c r="J1018" s="137" t="str">
        <f t="shared" si="96"/>
        <v>国航天津-吐鲁番-伊宁</v>
      </c>
      <c r="K1018" s="124" t="str">
        <f t="shared" si="97"/>
        <v>国航伊宁-吐鲁番-天津</v>
      </c>
      <c r="L1018" s="167" t="str">
        <f t="shared" si="98"/>
        <v>天津</v>
      </c>
      <c r="M1018" s="167" t="str">
        <f t="shared" si="99"/>
        <v>吐鲁番</v>
      </c>
      <c r="N1018" s="167" t="str">
        <f t="shared" si="100"/>
        <v>伊宁</v>
      </c>
      <c r="O1018" s="167" t="str">
        <f t="shared" si="101"/>
        <v/>
      </c>
      <c r="P1018" s="167" t="str">
        <f>IF(ISERROR(OR(IFERROR(VLOOKUP(B1018,受限情况!$G$3:$G$30,1,FALSE),0),IFERROR(VLOOKUP(L1018,受限情况!$A$3:$A$28,1,FALSE),0),IFERROR(VLOOKUP(M1018,受限情况!$A$3:$A$28,1,FALSE),0),IFERROR(VLOOKUP(N1018,受限情况!$A$3:$A$28,1,FALSE),0),IFERROR(VLOOKUP(O1018,受限情况!$A$3:$A$28,1,FALSE),0))),"受限","不限")</f>
        <v>不限</v>
      </c>
      <c r="Q1018" s="122" t="str">
        <f>IFERROR(IF(AND(H1018&gt;=VLOOKUP(B1018,受限情况!$G$3:$I$28,2,FALSE),H1018&lt;=VLOOKUP(B1018,受限情况!$G$3:$I$28,3,FALSE))=TRUE,"错误","正确"),"正确")</f>
        <v>正确</v>
      </c>
      <c r="R1018" s="124" t="str">
        <f>IF(OR(IFERROR(AND(H1018&gt;=VLOOKUP(L1018,受限情况!$A$3:$C$28,2,FALSE),H1018&lt;=VLOOKUP(L1018,受限情况!$A$3:$C$28,3,FALSE)),0),IFERROR(AND(H1018&gt;=VLOOKUP(M1018,受限情况!$A$3:$C$28,2,FALSE),H1018&lt;=VLOOKUP(M1018,受限情况!$A$3:$C$28,3,FALSE)),0),IFERROR(AND(H1018&gt;=VLOOKUP(N1018,受限情况!$A$3:$C$28,2,FALSE),H1018&lt;=VLOOKUP(N1018,受限情况!$A$3:$C$28,3,FALSE)),0),IFERROR(AND(H1018&gt;=VLOOKUP(O1018,受限情况!$A$3:$C$28,2,FALSE),H1018&lt;=VLOOKUP(O1018,受限情况!$A$3:$C$28,3,FALSE)),0))=TRUE,"错误","正确")</f>
        <v>正确</v>
      </c>
      <c r="S1018" s="123" t="str">
        <f>IF((IF(ISERROR(VLOOKUP(J1018,注销!I:I,1,FALSE)),0,1)+IF(ISERROR(VLOOKUP(J1018,注销!J:J,1,FALSE)),0,1))&gt;0,"注销","没有")</f>
        <v>注销</v>
      </c>
      <c r="T1018" s="123" t="str">
        <f>IF((IF(ISERROR(VLOOKUP(J1018,注销!I:I,1,FALSE)),0,1)+IF(ISERROR(VLOOKUP(J1018,注销!J:J,1,FALSE)),0,1))&gt;0,"注销","没有")</f>
        <v>注销</v>
      </c>
      <c r="U1018" s="10" t="str">
        <f>IF(IF(ISERROR(VLOOKUP(J1018,J$1:J1017,1,FALSE)),0,1)+IF(ISERROR(VLOOKUP(J1018,K$1:K1017,1,FALSE)),0,1),"已有","没有")</f>
        <v>没有</v>
      </c>
      <c r="W1018" s="9"/>
      <c r="X1018" s="9"/>
      <c r="Y1018" s="9"/>
    </row>
    <row r="1019" spans="1:25" s="123" customFormat="1">
      <c r="A1019" s="126">
        <v>1016</v>
      </c>
      <c r="B1019" s="120" t="s">
        <v>483</v>
      </c>
      <c r="C1019" s="130" t="s">
        <v>1503</v>
      </c>
      <c r="D1019" s="137" t="s">
        <v>1531</v>
      </c>
      <c r="E1019" s="120">
        <v>14</v>
      </c>
      <c r="F1019" s="119">
        <v>42917</v>
      </c>
      <c r="G1019" s="18" t="s">
        <v>1537</v>
      </c>
      <c r="H1019" s="119">
        <v>42893</v>
      </c>
      <c r="I1019" s="128" t="s">
        <v>1532</v>
      </c>
      <c r="J1019" s="137" t="str">
        <f t="shared" si="96"/>
        <v>海航太原-桂林</v>
      </c>
      <c r="K1019" s="124" t="str">
        <f t="shared" si="97"/>
        <v>海航桂林-太原</v>
      </c>
      <c r="L1019" s="167" t="str">
        <f t="shared" si="98"/>
        <v>太原</v>
      </c>
      <c r="M1019" s="167" t="str">
        <f t="shared" si="99"/>
        <v>桂林</v>
      </c>
      <c r="N1019" s="167" t="str">
        <f t="shared" si="100"/>
        <v/>
      </c>
      <c r="O1019" s="167" t="str">
        <f t="shared" si="101"/>
        <v/>
      </c>
      <c r="P1019" s="167" t="str">
        <f>IF(ISERROR(OR(IFERROR(VLOOKUP(B1019,受限情况!$G$3:$G$30,1,FALSE),0),IFERROR(VLOOKUP(L1019,受限情况!$A$3:$A$28,1,FALSE),0),IFERROR(VLOOKUP(M1019,受限情况!$A$3:$A$28,1,FALSE),0),IFERROR(VLOOKUP(N1019,受限情况!$A$3:$A$28,1,FALSE),0),IFERROR(VLOOKUP(O1019,受限情况!$A$3:$A$28,1,FALSE),0))),"受限","不限")</f>
        <v>不限</v>
      </c>
      <c r="Q1019" s="122" t="str">
        <f>IFERROR(IF(AND(H1019&gt;=VLOOKUP(B1019,受限情况!$G$3:$I$28,2,FALSE),H1019&lt;=VLOOKUP(B1019,受限情况!$G$3:$I$28,3,FALSE))=TRUE,"错误","正确"),"正确")</f>
        <v>正确</v>
      </c>
      <c r="R1019" s="124" t="str">
        <f>IF(OR(IFERROR(AND(H1019&gt;=VLOOKUP(L1019,受限情况!$A$3:$C$28,2,FALSE),H1019&lt;=VLOOKUP(L1019,受限情况!$A$3:$C$28,3,FALSE)),0),IFERROR(AND(H1019&gt;=VLOOKUP(M1019,受限情况!$A$3:$C$28,2,FALSE),H1019&lt;=VLOOKUP(M1019,受限情况!$A$3:$C$28,3,FALSE)),0),IFERROR(AND(H1019&gt;=VLOOKUP(N1019,受限情况!$A$3:$C$28,2,FALSE),H1019&lt;=VLOOKUP(N1019,受限情况!$A$3:$C$28,3,FALSE)),0),IFERROR(AND(H1019&gt;=VLOOKUP(O1019,受限情况!$A$3:$C$28,2,FALSE),H1019&lt;=VLOOKUP(O1019,受限情况!$A$3:$C$28,3,FALSE)),0))=TRUE,"错误","正确")</f>
        <v>正确</v>
      </c>
      <c r="S1019" s="123" t="str">
        <f>IF((IF(ISERROR(VLOOKUP(J1019,注销!I:I,1,FALSE)),0,1)+IF(ISERROR(VLOOKUP(J1019,注销!J:J,1,FALSE)),0,1))&gt;0,"注销","没有")</f>
        <v>没有</v>
      </c>
      <c r="T1019" s="123" t="str">
        <f>IF((IF(ISERROR(VLOOKUP(J1019,注销!I:I,1,FALSE)),0,1)+IF(ISERROR(VLOOKUP(J1019,注销!J:J,1,FALSE)),0,1))&gt;0,"注销","没有")</f>
        <v>没有</v>
      </c>
      <c r="U1019" s="10" t="str">
        <f>IF(IF(ISERROR(VLOOKUP(J1019,J$1:J1018,1,FALSE)),0,1)+IF(ISERROR(VLOOKUP(J1019,K$1:K1018,1,FALSE)),0,1),"已有","没有")</f>
        <v>没有</v>
      </c>
      <c r="W1019" s="9"/>
      <c r="X1019" s="9"/>
      <c r="Y1019" s="9"/>
    </row>
    <row r="1020" spans="1:25" s="123" customFormat="1">
      <c r="A1020" s="126">
        <v>1017</v>
      </c>
      <c r="B1020" s="120" t="s">
        <v>1329</v>
      </c>
      <c r="C1020" s="130" t="s">
        <v>95</v>
      </c>
      <c r="D1020" s="124" t="s">
        <v>1523</v>
      </c>
      <c r="E1020" s="120">
        <v>14</v>
      </c>
      <c r="F1020" s="119">
        <v>42901</v>
      </c>
      <c r="G1020" s="18" t="s">
        <v>1538</v>
      </c>
      <c r="H1020" s="119">
        <v>42893</v>
      </c>
      <c r="I1020" s="128" t="s">
        <v>1532</v>
      </c>
      <c r="J1020" s="137" t="str">
        <f t="shared" si="96"/>
        <v>河北石家庄-兰州</v>
      </c>
      <c r="K1020" s="124" t="str">
        <f t="shared" si="97"/>
        <v>河北兰州-石家庄</v>
      </c>
      <c r="L1020" s="167" t="str">
        <f t="shared" si="98"/>
        <v>石家庄</v>
      </c>
      <c r="M1020" s="167" t="str">
        <f t="shared" si="99"/>
        <v>兰州</v>
      </c>
      <c r="N1020" s="167" t="str">
        <f t="shared" si="100"/>
        <v/>
      </c>
      <c r="O1020" s="167" t="str">
        <f t="shared" si="101"/>
        <v/>
      </c>
      <c r="P1020" s="167" t="str">
        <f>IF(ISERROR(OR(IFERROR(VLOOKUP(B1020,受限情况!$G$3:$G$30,1,FALSE),0),IFERROR(VLOOKUP(L1020,受限情况!$A$3:$A$28,1,FALSE),0),IFERROR(VLOOKUP(M1020,受限情况!$A$3:$A$28,1,FALSE),0),IFERROR(VLOOKUP(N1020,受限情况!$A$3:$A$28,1,FALSE),0),IFERROR(VLOOKUP(O1020,受限情况!$A$3:$A$28,1,FALSE),0))),"受限","不限")</f>
        <v>不限</v>
      </c>
      <c r="Q1020" s="122" t="str">
        <f>IFERROR(IF(AND(H1020&gt;=VLOOKUP(B1020,受限情况!$G$3:$I$28,2,FALSE),H1020&lt;=VLOOKUP(B1020,受限情况!$G$3:$I$28,3,FALSE))=TRUE,"错误","正确"),"正确")</f>
        <v>正确</v>
      </c>
      <c r="R1020" s="124" t="str">
        <f>IF(OR(IFERROR(AND(H1020&gt;=VLOOKUP(L1020,受限情况!$A$3:$C$28,2,FALSE),H1020&lt;=VLOOKUP(L1020,受限情况!$A$3:$C$28,3,FALSE)),0),IFERROR(AND(H1020&gt;=VLOOKUP(M1020,受限情况!$A$3:$C$28,2,FALSE),H1020&lt;=VLOOKUP(M1020,受限情况!$A$3:$C$28,3,FALSE)),0),IFERROR(AND(H1020&gt;=VLOOKUP(N1020,受限情况!$A$3:$C$28,2,FALSE),H1020&lt;=VLOOKUP(N1020,受限情况!$A$3:$C$28,3,FALSE)),0),IFERROR(AND(H1020&gt;=VLOOKUP(O1020,受限情况!$A$3:$C$28,2,FALSE),H1020&lt;=VLOOKUP(O1020,受限情况!$A$3:$C$28,3,FALSE)),0))=TRUE,"错误","正确")</f>
        <v>正确</v>
      </c>
      <c r="S1020" s="123" t="str">
        <f>IF((IF(ISERROR(VLOOKUP(J1020,注销!I:I,1,FALSE)),0,1)+IF(ISERROR(VLOOKUP(J1020,注销!J:J,1,FALSE)),0,1))&gt;0,"注销","没有")</f>
        <v>注销</v>
      </c>
      <c r="T1020" s="123" t="str">
        <f>IF((IF(ISERROR(VLOOKUP(J1020,注销!I:I,1,FALSE)),0,1)+IF(ISERROR(VLOOKUP(J1020,注销!J:J,1,FALSE)),0,1))&gt;0,"注销","没有")</f>
        <v>注销</v>
      </c>
      <c r="U1020" s="10" t="str">
        <f>IF(IF(ISERROR(VLOOKUP(J1020,J$1:J1019,1,FALSE)),0,1)+IF(ISERROR(VLOOKUP(J1020,K$1:K1019,1,FALSE)),0,1),"已有","没有")</f>
        <v>已有</v>
      </c>
      <c r="W1020" s="9"/>
      <c r="X1020" s="9"/>
      <c r="Y1020" s="9"/>
    </row>
    <row r="1021" spans="1:25" s="123" customFormat="1">
      <c r="A1021" s="126">
        <v>1018</v>
      </c>
      <c r="B1021" s="120" t="s">
        <v>1329</v>
      </c>
      <c r="C1021" s="130" t="s">
        <v>1504</v>
      </c>
      <c r="D1021" s="124" t="s">
        <v>1523</v>
      </c>
      <c r="E1021" s="120">
        <v>14</v>
      </c>
      <c r="F1021" s="119">
        <v>42901</v>
      </c>
      <c r="G1021" s="18" t="s">
        <v>1538</v>
      </c>
      <c r="H1021" s="119">
        <v>42893</v>
      </c>
      <c r="I1021" s="128" t="s">
        <v>1532</v>
      </c>
      <c r="J1021" s="137" t="str">
        <f t="shared" si="96"/>
        <v>河北石家庄-乌兰察布-二连浩特</v>
      </c>
      <c r="K1021" s="124" t="str">
        <f t="shared" si="97"/>
        <v>河北二连浩特-乌兰察布-石家庄</v>
      </c>
      <c r="L1021" s="167" t="str">
        <f t="shared" si="98"/>
        <v>石家庄</v>
      </c>
      <c r="M1021" s="167" t="str">
        <f t="shared" si="99"/>
        <v>乌兰察布</v>
      </c>
      <c r="N1021" s="167" t="str">
        <f t="shared" si="100"/>
        <v>二连浩特</v>
      </c>
      <c r="O1021" s="167" t="str">
        <f t="shared" si="101"/>
        <v/>
      </c>
      <c r="P1021" s="167" t="str">
        <f>IF(ISERROR(OR(IFERROR(VLOOKUP(B1021,受限情况!$G$3:$G$30,1,FALSE),0),IFERROR(VLOOKUP(L1021,受限情况!$A$3:$A$28,1,FALSE),0),IFERROR(VLOOKUP(M1021,受限情况!$A$3:$A$28,1,FALSE),0),IFERROR(VLOOKUP(N1021,受限情况!$A$3:$A$28,1,FALSE),0),IFERROR(VLOOKUP(O1021,受限情况!$A$3:$A$28,1,FALSE),0))),"受限","不限")</f>
        <v>受限</v>
      </c>
      <c r="Q1021" s="122" t="str">
        <f>IFERROR(IF(AND(H1021&gt;=VLOOKUP(B1021,受限情况!$G$3:$I$28,2,FALSE),H1021&lt;=VLOOKUP(B1021,受限情况!$G$3:$I$28,3,FALSE))=TRUE,"错误","正确"),"正确")</f>
        <v>正确</v>
      </c>
      <c r="R1021" s="124" t="str">
        <f>IF(OR(IFERROR(AND(H1021&gt;=VLOOKUP(L1021,受限情况!$A$3:$C$28,2,FALSE),H1021&lt;=VLOOKUP(L1021,受限情况!$A$3:$C$28,3,FALSE)),0),IFERROR(AND(H1021&gt;=VLOOKUP(M1021,受限情况!$A$3:$C$28,2,FALSE),H1021&lt;=VLOOKUP(M1021,受限情况!$A$3:$C$28,3,FALSE)),0),IFERROR(AND(H1021&gt;=VLOOKUP(N1021,受限情况!$A$3:$C$28,2,FALSE),H1021&lt;=VLOOKUP(N1021,受限情况!$A$3:$C$28,3,FALSE)),0),IFERROR(AND(H1021&gt;=VLOOKUP(O1021,受限情况!$A$3:$C$28,2,FALSE),H1021&lt;=VLOOKUP(O1021,受限情况!$A$3:$C$28,3,FALSE)),0))=TRUE,"错误","正确")</f>
        <v>正确</v>
      </c>
      <c r="S1021" s="123" t="str">
        <f>IF((IF(ISERROR(VLOOKUP(J1021,注销!I:I,1,FALSE)),0,1)+IF(ISERROR(VLOOKUP(J1021,注销!J:J,1,FALSE)),0,1))&gt;0,"注销","没有")</f>
        <v>注销</v>
      </c>
      <c r="T1021" s="123" t="str">
        <f>IF((IF(ISERROR(VLOOKUP(J1021,注销!I:I,1,FALSE)),0,1)+IF(ISERROR(VLOOKUP(J1021,注销!J:J,1,FALSE)),0,1))&gt;0,"注销","没有")</f>
        <v>注销</v>
      </c>
      <c r="U1021" s="10" t="str">
        <f>IF(IF(ISERROR(VLOOKUP(J1021,J$1:J1020,1,FALSE)),0,1)+IF(ISERROR(VLOOKUP(J1021,K$1:K1020,1,FALSE)),0,1),"已有","没有")</f>
        <v>没有</v>
      </c>
      <c r="W1021" s="9"/>
      <c r="X1021" s="9"/>
      <c r="Y1021" s="9"/>
    </row>
    <row r="1022" spans="1:25" s="123" customFormat="1">
      <c r="A1022" s="126">
        <v>1019</v>
      </c>
      <c r="B1022" s="128" t="s">
        <v>1526</v>
      </c>
      <c r="C1022" s="131" t="s">
        <v>1527</v>
      </c>
      <c r="D1022" s="124" t="s">
        <v>1528</v>
      </c>
      <c r="E1022" s="120">
        <v>14</v>
      </c>
      <c r="F1022" s="119">
        <v>42901</v>
      </c>
      <c r="G1022" s="18" t="s">
        <v>1538</v>
      </c>
      <c r="H1022" s="119">
        <v>42893</v>
      </c>
      <c r="I1022" s="128" t="s">
        <v>1532</v>
      </c>
      <c r="J1022" s="137" t="str">
        <f t="shared" si="96"/>
        <v>河北满洲里-石家庄-杭州</v>
      </c>
      <c r="K1022" s="124" t="str">
        <f t="shared" si="97"/>
        <v>河北杭州-石家庄-满洲里</v>
      </c>
      <c r="L1022" s="167" t="str">
        <f t="shared" si="98"/>
        <v>满洲里</v>
      </c>
      <c r="M1022" s="167" t="str">
        <f t="shared" si="99"/>
        <v>石家庄</v>
      </c>
      <c r="N1022" s="167" t="str">
        <f t="shared" si="100"/>
        <v>杭州</v>
      </c>
      <c r="O1022" s="167" t="str">
        <f t="shared" si="101"/>
        <v/>
      </c>
      <c r="P1022" s="167" t="str">
        <f>IF(ISERROR(OR(IFERROR(VLOOKUP(B1022,受限情况!$G$3:$G$30,1,FALSE),0),IFERROR(VLOOKUP(L1022,受限情况!$A$3:$A$28,1,FALSE),0),IFERROR(VLOOKUP(M1022,受限情况!$A$3:$A$28,1,FALSE),0),IFERROR(VLOOKUP(N1022,受限情况!$A$3:$A$28,1,FALSE),0),IFERROR(VLOOKUP(O1022,受限情况!$A$3:$A$28,1,FALSE),0))),"受限","不限")</f>
        <v>不限</v>
      </c>
      <c r="Q1022" s="122" t="str">
        <f>IFERROR(IF(AND(H1022&gt;=VLOOKUP(B1022,受限情况!$G$3:$I$28,2,FALSE),H1022&lt;=VLOOKUP(B1022,受限情况!$G$3:$I$28,3,FALSE))=TRUE,"错误","正确"),"正确")</f>
        <v>正确</v>
      </c>
      <c r="R1022" s="124" t="str">
        <f>IF(OR(IFERROR(AND(H1022&gt;=VLOOKUP(L1022,受限情况!$A$3:$C$28,2,FALSE),H1022&lt;=VLOOKUP(L1022,受限情况!$A$3:$C$28,3,FALSE)),0),IFERROR(AND(H1022&gt;=VLOOKUP(M1022,受限情况!$A$3:$C$28,2,FALSE),H1022&lt;=VLOOKUP(M1022,受限情况!$A$3:$C$28,3,FALSE)),0),IFERROR(AND(H1022&gt;=VLOOKUP(N1022,受限情况!$A$3:$C$28,2,FALSE),H1022&lt;=VLOOKUP(N1022,受限情况!$A$3:$C$28,3,FALSE)),0),IFERROR(AND(H1022&gt;=VLOOKUP(O1022,受限情况!$A$3:$C$28,2,FALSE),H1022&lt;=VLOOKUP(O1022,受限情况!$A$3:$C$28,3,FALSE)),0))=TRUE,"错误","正确")</f>
        <v>正确</v>
      </c>
      <c r="S1022" s="123" t="str">
        <f>IF((IF(ISERROR(VLOOKUP(J1022,注销!I:I,1,FALSE)),0,1)+IF(ISERROR(VLOOKUP(J1022,注销!J:J,1,FALSE)),0,1))&gt;0,"注销","没有")</f>
        <v>注销</v>
      </c>
      <c r="T1022" s="123" t="str">
        <f>IF((IF(ISERROR(VLOOKUP(J1022,注销!I:I,1,FALSE)),0,1)+IF(ISERROR(VLOOKUP(J1022,注销!J:J,1,FALSE)),0,1))&gt;0,"注销","没有")</f>
        <v>注销</v>
      </c>
      <c r="U1022" s="10" t="str">
        <f>IF(IF(ISERROR(VLOOKUP(J1022,J$1:J1021,1,FALSE)),0,1)+IF(ISERROR(VLOOKUP(J1022,K$1:K1021,1,FALSE)),0,1),"已有","没有")</f>
        <v>没有</v>
      </c>
      <c r="W1022" s="9"/>
      <c r="X1022" s="9"/>
      <c r="Y1022" s="9"/>
    </row>
    <row r="1023" spans="1:25" s="123" customFormat="1">
      <c r="A1023" s="126">
        <v>1020</v>
      </c>
      <c r="B1023" s="120" t="s">
        <v>1309</v>
      </c>
      <c r="C1023" s="130" t="s">
        <v>1357</v>
      </c>
      <c r="D1023" s="124" t="s">
        <v>1522</v>
      </c>
      <c r="E1023" s="120">
        <v>14</v>
      </c>
      <c r="F1023" s="119">
        <v>42901</v>
      </c>
      <c r="G1023" s="18" t="s">
        <v>1539</v>
      </c>
      <c r="H1023" s="119">
        <v>42893</v>
      </c>
      <c r="I1023" s="128" t="s">
        <v>1532</v>
      </c>
      <c r="J1023" s="137" t="str">
        <f t="shared" si="96"/>
        <v>华夏包头-天津</v>
      </c>
      <c r="K1023" s="124" t="str">
        <f t="shared" si="97"/>
        <v>华夏天津-包头</v>
      </c>
      <c r="L1023" s="167" t="str">
        <f t="shared" si="98"/>
        <v>包头</v>
      </c>
      <c r="M1023" s="167" t="str">
        <f t="shared" si="99"/>
        <v>天津</v>
      </c>
      <c r="N1023" s="167" t="str">
        <f t="shared" si="100"/>
        <v/>
      </c>
      <c r="O1023" s="167" t="str">
        <f t="shared" si="101"/>
        <v/>
      </c>
      <c r="P1023" s="167" t="str">
        <f>IF(ISERROR(OR(IFERROR(VLOOKUP(B1023,受限情况!$G$3:$G$30,1,FALSE),0),IFERROR(VLOOKUP(L1023,受限情况!$A$3:$A$28,1,FALSE),0),IFERROR(VLOOKUP(M1023,受限情况!$A$3:$A$28,1,FALSE),0),IFERROR(VLOOKUP(N1023,受限情况!$A$3:$A$28,1,FALSE),0),IFERROR(VLOOKUP(O1023,受限情况!$A$3:$A$28,1,FALSE),0))),"受限","不限")</f>
        <v>不限</v>
      </c>
      <c r="Q1023" s="122" t="str">
        <f>IFERROR(IF(AND(H1023&gt;=VLOOKUP(B1023,受限情况!$G$3:$I$28,2,FALSE),H1023&lt;=VLOOKUP(B1023,受限情况!$G$3:$I$28,3,FALSE))=TRUE,"错误","正确"),"正确")</f>
        <v>正确</v>
      </c>
      <c r="R1023" s="124" t="str">
        <f>IF(OR(IFERROR(AND(H1023&gt;=VLOOKUP(L1023,受限情况!$A$3:$C$28,2,FALSE),H1023&lt;=VLOOKUP(L1023,受限情况!$A$3:$C$28,3,FALSE)),0),IFERROR(AND(H1023&gt;=VLOOKUP(M1023,受限情况!$A$3:$C$28,2,FALSE),H1023&lt;=VLOOKUP(M1023,受限情况!$A$3:$C$28,3,FALSE)),0),IFERROR(AND(H1023&gt;=VLOOKUP(N1023,受限情况!$A$3:$C$28,2,FALSE),H1023&lt;=VLOOKUP(N1023,受限情况!$A$3:$C$28,3,FALSE)),0),IFERROR(AND(H1023&gt;=VLOOKUP(O1023,受限情况!$A$3:$C$28,2,FALSE),H1023&lt;=VLOOKUP(O1023,受限情况!$A$3:$C$28,3,FALSE)),0))=TRUE,"错误","正确")</f>
        <v>正确</v>
      </c>
      <c r="S1023" s="123" t="str">
        <f>IF((IF(ISERROR(VLOOKUP(J1023,注销!I:I,1,FALSE)),0,1)+IF(ISERROR(VLOOKUP(J1023,注销!J:J,1,FALSE)),0,1))&gt;0,"注销","没有")</f>
        <v>没有</v>
      </c>
      <c r="T1023" s="123" t="str">
        <f>IF((IF(ISERROR(VLOOKUP(J1023,注销!I:I,1,FALSE)),0,1)+IF(ISERROR(VLOOKUP(J1023,注销!J:J,1,FALSE)),0,1))&gt;0,"注销","没有")</f>
        <v>没有</v>
      </c>
      <c r="U1023" s="10" t="str">
        <f>IF(IF(ISERROR(VLOOKUP(J1023,J$1:J1022,1,FALSE)),0,1)+IF(ISERROR(VLOOKUP(J1023,K$1:K1022,1,FALSE)),0,1),"已有","没有")</f>
        <v>没有</v>
      </c>
      <c r="W1023" s="9"/>
      <c r="X1023" s="9"/>
      <c r="Y1023" s="9"/>
    </row>
    <row r="1024" spans="1:25" s="123" customFormat="1">
      <c r="A1024" s="126">
        <v>1021</v>
      </c>
      <c r="B1024" s="120" t="s">
        <v>1309</v>
      </c>
      <c r="C1024" s="130" t="s">
        <v>1505</v>
      </c>
      <c r="D1024" s="124" t="s">
        <v>1522</v>
      </c>
      <c r="E1024" s="120">
        <v>14</v>
      </c>
      <c r="F1024" s="119">
        <v>42896</v>
      </c>
      <c r="G1024" s="18" t="s">
        <v>1539</v>
      </c>
      <c r="H1024" s="119">
        <v>42893</v>
      </c>
      <c r="I1024" s="128" t="s">
        <v>1532</v>
      </c>
      <c r="J1024" s="137" t="str">
        <f t="shared" si="96"/>
        <v>华夏秦皇岛北戴河-长治-西安</v>
      </c>
      <c r="K1024" s="124" t="str">
        <f t="shared" si="97"/>
        <v>华夏西安-长治-秦皇岛北戴河</v>
      </c>
      <c r="L1024" s="167" t="str">
        <f t="shared" si="98"/>
        <v>秦皇岛北戴河</v>
      </c>
      <c r="M1024" s="167" t="str">
        <f t="shared" si="99"/>
        <v>长治</v>
      </c>
      <c r="N1024" s="167" t="str">
        <f t="shared" si="100"/>
        <v>西安</v>
      </c>
      <c r="O1024" s="167" t="str">
        <f t="shared" si="101"/>
        <v/>
      </c>
      <c r="P1024" s="167" t="str">
        <f>IF(ISERROR(OR(IFERROR(VLOOKUP(B1024,受限情况!$G$3:$G$30,1,FALSE),0),IFERROR(VLOOKUP(L1024,受限情况!$A$3:$A$28,1,FALSE),0),IFERROR(VLOOKUP(M1024,受限情况!$A$3:$A$28,1,FALSE),0),IFERROR(VLOOKUP(N1024,受限情况!$A$3:$A$28,1,FALSE),0),IFERROR(VLOOKUP(O1024,受限情况!$A$3:$A$28,1,FALSE),0))),"受限","不限")</f>
        <v>不限</v>
      </c>
      <c r="Q1024" s="122" t="str">
        <f>IFERROR(IF(AND(H1024&gt;=VLOOKUP(B1024,受限情况!$G$3:$I$28,2,FALSE),H1024&lt;=VLOOKUP(B1024,受限情况!$G$3:$I$28,3,FALSE))=TRUE,"错误","正确"),"正确")</f>
        <v>正确</v>
      </c>
      <c r="R1024" s="124" t="str">
        <f>IF(OR(IFERROR(AND(H1024&gt;=VLOOKUP(L1024,受限情况!$A$3:$C$28,2,FALSE),H1024&lt;=VLOOKUP(L1024,受限情况!$A$3:$C$28,3,FALSE)),0),IFERROR(AND(H1024&gt;=VLOOKUP(M1024,受限情况!$A$3:$C$28,2,FALSE),H1024&lt;=VLOOKUP(M1024,受限情况!$A$3:$C$28,3,FALSE)),0),IFERROR(AND(H1024&gt;=VLOOKUP(N1024,受限情况!$A$3:$C$28,2,FALSE),H1024&lt;=VLOOKUP(N1024,受限情况!$A$3:$C$28,3,FALSE)),0),IFERROR(AND(H1024&gt;=VLOOKUP(O1024,受限情况!$A$3:$C$28,2,FALSE),H1024&lt;=VLOOKUP(O1024,受限情况!$A$3:$C$28,3,FALSE)),0))=TRUE,"错误","正确")</f>
        <v>正确</v>
      </c>
      <c r="S1024" s="123" t="str">
        <f>IF((IF(ISERROR(VLOOKUP(J1024,注销!I:I,1,FALSE)),0,1)+IF(ISERROR(VLOOKUP(J1024,注销!J:J,1,FALSE)),0,1))&gt;0,"注销","没有")</f>
        <v>注销</v>
      </c>
      <c r="T1024" s="123" t="str">
        <f>IF((IF(ISERROR(VLOOKUP(J1024,注销!I:I,1,FALSE)),0,1)+IF(ISERROR(VLOOKUP(J1024,注销!J:J,1,FALSE)),0,1))&gt;0,"注销","没有")</f>
        <v>注销</v>
      </c>
      <c r="U1024" s="10" t="str">
        <f>IF(IF(ISERROR(VLOOKUP(J1024,J$1:J1023,1,FALSE)),0,1)+IF(ISERROR(VLOOKUP(J1024,K$1:K1023,1,FALSE)),0,1),"已有","没有")</f>
        <v>没有</v>
      </c>
      <c r="W1024" s="9"/>
      <c r="X1024" s="9"/>
      <c r="Y1024" s="9"/>
    </row>
    <row r="1025" spans="1:25" s="123" customFormat="1">
      <c r="A1025" s="126">
        <v>1022</v>
      </c>
      <c r="B1025" s="120" t="s">
        <v>1309</v>
      </c>
      <c r="C1025" s="130" t="s">
        <v>1506</v>
      </c>
      <c r="D1025" s="124" t="s">
        <v>1522</v>
      </c>
      <c r="E1025" s="120">
        <v>14</v>
      </c>
      <c r="F1025" s="119">
        <v>42901</v>
      </c>
      <c r="G1025" s="18" t="s">
        <v>1539</v>
      </c>
      <c r="H1025" s="119">
        <v>42893</v>
      </c>
      <c r="I1025" s="128" t="s">
        <v>1532</v>
      </c>
      <c r="J1025" s="137" t="str">
        <f t="shared" si="96"/>
        <v>华夏包头-烟台</v>
      </c>
      <c r="K1025" s="124" t="str">
        <f t="shared" si="97"/>
        <v>华夏烟台-包头</v>
      </c>
      <c r="L1025" s="167" t="str">
        <f t="shared" si="98"/>
        <v>包头</v>
      </c>
      <c r="M1025" s="167" t="str">
        <f t="shared" si="99"/>
        <v>烟台</v>
      </c>
      <c r="N1025" s="167" t="str">
        <f t="shared" si="100"/>
        <v/>
      </c>
      <c r="O1025" s="167" t="str">
        <f t="shared" si="101"/>
        <v/>
      </c>
      <c r="P1025" s="167" t="str">
        <f>IF(ISERROR(OR(IFERROR(VLOOKUP(B1025,受限情况!$G$3:$G$30,1,FALSE),0),IFERROR(VLOOKUP(L1025,受限情况!$A$3:$A$28,1,FALSE),0),IFERROR(VLOOKUP(M1025,受限情况!$A$3:$A$28,1,FALSE),0),IFERROR(VLOOKUP(N1025,受限情况!$A$3:$A$28,1,FALSE),0),IFERROR(VLOOKUP(O1025,受限情况!$A$3:$A$28,1,FALSE),0))),"受限","不限")</f>
        <v>不限</v>
      </c>
      <c r="Q1025" s="122" t="str">
        <f>IFERROR(IF(AND(H1025&gt;=VLOOKUP(B1025,受限情况!$G$3:$I$28,2,FALSE),H1025&lt;=VLOOKUP(B1025,受限情况!$G$3:$I$28,3,FALSE))=TRUE,"错误","正确"),"正确")</f>
        <v>正确</v>
      </c>
      <c r="R1025" s="124" t="str">
        <f>IF(OR(IFERROR(AND(H1025&gt;=VLOOKUP(L1025,受限情况!$A$3:$C$28,2,FALSE),H1025&lt;=VLOOKUP(L1025,受限情况!$A$3:$C$28,3,FALSE)),0),IFERROR(AND(H1025&gt;=VLOOKUP(M1025,受限情况!$A$3:$C$28,2,FALSE),H1025&lt;=VLOOKUP(M1025,受限情况!$A$3:$C$28,3,FALSE)),0),IFERROR(AND(H1025&gt;=VLOOKUP(N1025,受限情况!$A$3:$C$28,2,FALSE),H1025&lt;=VLOOKUP(N1025,受限情况!$A$3:$C$28,3,FALSE)),0),IFERROR(AND(H1025&gt;=VLOOKUP(O1025,受限情况!$A$3:$C$28,2,FALSE),H1025&lt;=VLOOKUP(O1025,受限情况!$A$3:$C$28,3,FALSE)),0))=TRUE,"错误","正确")</f>
        <v>正确</v>
      </c>
      <c r="S1025" s="123" t="str">
        <f>IF((IF(ISERROR(VLOOKUP(J1025,注销!I:I,1,FALSE)),0,1)+IF(ISERROR(VLOOKUP(J1025,注销!J:J,1,FALSE)),0,1))&gt;0,"注销","没有")</f>
        <v>注销</v>
      </c>
      <c r="T1025" s="123" t="str">
        <f>IF((IF(ISERROR(VLOOKUP(J1025,注销!I:I,1,FALSE)),0,1)+IF(ISERROR(VLOOKUP(J1025,注销!J:J,1,FALSE)),0,1))&gt;0,"注销","没有")</f>
        <v>注销</v>
      </c>
      <c r="U1025" s="10" t="str">
        <f>IF(IF(ISERROR(VLOOKUP(J1025,J$1:J1024,1,FALSE)),0,1)+IF(ISERROR(VLOOKUP(J1025,K$1:K1024,1,FALSE)),0,1),"已有","没有")</f>
        <v>没有</v>
      </c>
      <c r="W1025" s="9"/>
      <c r="X1025" s="9"/>
      <c r="Y1025" s="9"/>
    </row>
    <row r="1026" spans="1:25" s="123" customFormat="1">
      <c r="A1026" s="126">
        <v>1023</v>
      </c>
      <c r="B1026" s="120" t="s">
        <v>1507</v>
      </c>
      <c r="C1026" s="130" t="s">
        <v>1509</v>
      </c>
      <c r="D1026" s="124" t="s">
        <v>1521</v>
      </c>
      <c r="E1026" s="120">
        <v>14</v>
      </c>
      <c r="F1026" s="119">
        <v>42901</v>
      </c>
      <c r="G1026" s="18" t="s">
        <v>1540</v>
      </c>
      <c r="H1026" s="119">
        <v>42893</v>
      </c>
      <c r="I1026" s="128" t="s">
        <v>1532</v>
      </c>
      <c r="J1026" s="137" t="str">
        <f t="shared" si="96"/>
        <v>吉祥海拉尔-大连-南京</v>
      </c>
      <c r="K1026" s="124" t="str">
        <f t="shared" si="97"/>
        <v>吉祥南京-大连-海拉尔</v>
      </c>
      <c r="L1026" s="167" t="str">
        <f t="shared" si="98"/>
        <v>海拉尔</v>
      </c>
      <c r="M1026" s="167" t="str">
        <f t="shared" si="99"/>
        <v>大连</v>
      </c>
      <c r="N1026" s="167" t="str">
        <f t="shared" si="100"/>
        <v>南京</v>
      </c>
      <c r="O1026" s="167" t="str">
        <f t="shared" si="101"/>
        <v/>
      </c>
      <c r="P1026" s="167" t="str">
        <f>IF(ISERROR(OR(IFERROR(VLOOKUP(B1026,受限情况!$G$3:$G$30,1,FALSE),0),IFERROR(VLOOKUP(L1026,受限情况!$A$3:$A$28,1,FALSE),0),IFERROR(VLOOKUP(M1026,受限情况!$A$3:$A$28,1,FALSE),0),IFERROR(VLOOKUP(N1026,受限情况!$A$3:$A$28,1,FALSE),0),IFERROR(VLOOKUP(O1026,受限情况!$A$3:$A$28,1,FALSE),0))),"受限","不限")</f>
        <v>受限</v>
      </c>
      <c r="Q1026" s="122" t="str">
        <f>IFERROR(IF(AND(H1026&gt;=VLOOKUP(B1026,受限情况!$G$3:$I$28,2,FALSE),H1026&lt;=VLOOKUP(B1026,受限情况!$G$3:$I$28,3,FALSE))=TRUE,"错误","正确"),"正确")</f>
        <v>正确</v>
      </c>
      <c r="R1026" s="124" t="str">
        <f>IF(OR(IFERROR(AND(H1026&gt;=VLOOKUP(L1026,受限情况!$A$3:$C$28,2,FALSE),H1026&lt;=VLOOKUP(L1026,受限情况!$A$3:$C$28,3,FALSE)),0),IFERROR(AND(H1026&gt;=VLOOKUP(M1026,受限情况!$A$3:$C$28,2,FALSE),H1026&lt;=VLOOKUP(M1026,受限情况!$A$3:$C$28,3,FALSE)),0),IFERROR(AND(H1026&gt;=VLOOKUP(N1026,受限情况!$A$3:$C$28,2,FALSE),H1026&lt;=VLOOKUP(N1026,受限情况!$A$3:$C$28,3,FALSE)),0),IFERROR(AND(H1026&gt;=VLOOKUP(O1026,受限情况!$A$3:$C$28,2,FALSE),H1026&lt;=VLOOKUP(O1026,受限情况!$A$3:$C$28,3,FALSE)),0))=TRUE,"错误","正确")</f>
        <v>正确</v>
      </c>
      <c r="S1026" s="123" t="str">
        <f>IF((IF(ISERROR(VLOOKUP(J1026,注销!I:I,1,FALSE)),0,1)+IF(ISERROR(VLOOKUP(J1026,注销!J:J,1,FALSE)),0,1))&gt;0,"注销","没有")</f>
        <v>注销</v>
      </c>
      <c r="T1026" s="123" t="str">
        <f>IF((IF(ISERROR(VLOOKUP(J1026,注销!I:I,1,FALSE)),0,1)+IF(ISERROR(VLOOKUP(J1026,注销!J:J,1,FALSE)),0,1))&gt;0,"注销","没有")</f>
        <v>注销</v>
      </c>
      <c r="U1026" s="10" t="str">
        <f>IF(IF(ISERROR(VLOOKUP(J1026,J$1:J1025,1,FALSE)),0,1)+IF(ISERROR(VLOOKUP(J1026,K$1:K1025,1,FALSE)),0,1),"已有","没有")</f>
        <v>没有</v>
      </c>
      <c r="W1026" s="9"/>
      <c r="X1026" s="9"/>
      <c r="Y1026" s="9"/>
    </row>
    <row r="1027" spans="1:25" s="123" customFormat="1">
      <c r="A1027" s="126">
        <v>1024</v>
      </c>
      <c r="B1027" s="120" t="s">
        <v>1507</v>
      </c>
      <c r="C1027" s="130" t="s">
        <v>1510</v>
      </c>
      <c r="D1027" s="124" t="s">
        <v>1521</v>
      </c>
      <c r="E1027" s="120">
        <v>14</v>
      </c>
      <c r="F1027" s="119">
        <v>42887</v>
      </c>
      <c r="G1027" s="18" t="s">
        <v>1540</v>
      </c>
      <c r="H1027" s="119">
        <v>42893</v>
      </c>
      <c r="I1027" s="128" t="s">
        <v>1532</v>
      </c>
      <c r="J1027" s="137" t="str">
        <f t="shared" si="96"/>
        <v>吉祥包头-乌兰察布</v>
      </c>
      <c r="K1027" s="124" t="str">
        <f t="shared" si="97"/>
        <v>吉祥乌兰察布-包头</v>
      </c>
      <c r="L1027" s="167" t="str">
        <f t="shared" si="98"/>
        <v>包头</v>
      </c>
      <c r="M1027" s="167" t="str">
        <f t="shared" si="99"/>
        <v>乌兰察布</v>
      </c>
      <c r="N1027" s="167" t="str">
        <f t="shared" si="100"/>
        <v/>
      </c>
      <c r="O1027" s="167" t="str">
        <f t="shared" si="101"/>
        <v/>
      </c>
      <c r="P1027" s="167" t="str">
        <f>IF(ISERROR(OR(IFERROR(VLOOKUP(B1027,受限情况!$G$3:$G$30,1,FALSE),0),IFERROR(VLOOKUP(L1027,受限情况!$A$3:$A$28,1,FALSE),0),IFERROR(VLOOKUP(M1027,受限情况!$A$3:$A$28,1,FALSE),0),IFERROR(VLOOKUP(N1027,受限情况!$A$3:$A$28,1,FALSE),0),IFERROR(VLOOKUP(O1027,受限情况!$A$3:$A$28,1,FALSE),0))),"受限","不限")</f>
        <v>受限</v>
      </c>
      <c r="Q1027" s="122" t="str">
        <f>IFERROR(IF(AND(H1027&gt;=VLOOKUP(B1027,受限情况!$G$3:$I$28,2,FALSE),H1027&lt;=VLOOKUP(B1027,受限情况!$G$3:$I$28,3,FALSE))=TRUE,"错误","正确"),"正确")</f>
        <v>正确</v>
      </c>
      <c r="R1027" s="124" t="str">
        <f>IF(OR(IFERROR(AND(H1027&gt;=VLOOKUP(L1027,受限情况!$A$3:$C$28,2,FALSE),H1027&lt;=VLOOKUP(L1027,受限情况!$A$3:$C$28,3,FALSE)),0),IFERROR(AND(H1027&gt;=VLOOKUP(M1027,受限情况!$A$3:$C$28,2,FALSE),H1027&lt;=VLOOKUP(M1027,受限情况!$A$3:$C$28,3,FALSE)),0),IFERROR(AND(H1027&gt;=VLOOKUP(N1027,受限情况!$A$3:$C$28,2,FALSE),H1027&lt;=VLOOKUP(N1027,受限情况!$A$3:$C$28,3,FALSE)),0),IFERROR(AND(H1027&gt;=VLOOKUP(O1027,受限情况!$A$3:$C$28,2,FALSE),H1027&lt;=VLOOKUP(O1027,受限情况!$A$3:$C$28,3,FALSE)),0))=TRUE,"错误","正确")</f>
        <v>正确</v>
      </c>
      <c r="S1027" s="123" t="str">
        <f>IF((IF(ISERROR(VLOOKUP(J1027,注销!I:I,1,FALSE)),0,1)+IF(ISERROR(VLOOKUP(J1027,注销!J:J,1,FALSE)),0,1))&gt;0,"注销","没有")</f>
        <v>注销</v>
      </c>
      <c r="T1027" s="123" t="str">
        <f>IF((IF(ISERROR(VLOOKUP(J1027,注销!I:I,1,FALSE)),0,1)+IF(ISERROR(VLOOKUP(J1027,注销!J:J,1,FALSE)),0,1))&gt;0,"注销","没有")</f>
        <v>注销</v>
      </c>
      <c r="U1027" s="10" t="str">
        <f>IF(IF(ISERROR(VLOOKUP(J1027,J$1:J1026,1,FALSE)),0,1)+IF(ISERROR(VLOOKUP(J1027,K$1:K1026,1,FALSE)),0,1),"已有","没有")</f>
        <v>没有</v>
      </c>
      <c r="W1027" s="9"/>
      <c r="X1027" s="9"/>
      <c r="Y1027" s="9"/>
    </row>
    <row r="1028" spans="1:25" s="123" customFormat="1">
      <c r="A1028" s="126">
        <v>1025</v>
      </c>
      <c r="B1028" s="120" t="s">
        <v>484</v>
      </c>
      <c r="C1028" s="130" t="s">
        <v>9</v>
      </c>
      <c r="D1028" s="124" t="s">
        <v>1519</v>
      </c>
      <c r="E1028" s="120">
        <v>14</v>
      </c>
      <c r="F1028" s="119">
        <v>42917</v>
      </c>
      <c r="G1028" s="18" t="s">
        <v>1541</v>
      </c>
      <c r="H1028" s="119">
        <v>42893</v>
      </c>
      <c r="I1028" s="128" t="s">
        <v>1532</v>
      </c>
      <c r="J1028" s="137" t="str">
        <f t="shared" ref="J1028:J1091" si="103">B1028&amp;C1028</f>
        <v>厦航天津-长沙</v>
      </c>
      <c r="K1028" s="124" t="str">
        <f t="shared" ref="K1028:K1091" si="104">B1028&amp;O1028&amp;IF(O1028="",,"-")&amp;N1028&amp;IF(N1028="",,"-")&amp;M1028&amp;IF(M1028="",,"-")&amp;L1028</f>
        <v>厦航长沙-天津</v>
      </c>
      <c r="L1028" s="167" t="str">
        <f t="shared" ref="L1028:L1091" si="105">TRIM(MID(SUBSTITUTE($C1028,"-",REPT(" ",50)),COLUMN(A1028)*50-49,50))</f>
        <v>天津</v>
      </c>
      <c r="M1028" s="167" t="str">
        <f t="shared" ref="M1028:M1091" si="106">TRIM(MID(SUBSTITUTE($C1028,"-",REPT(" ",50)),COLUMN(B1028)*50-49,50))</f>
        <v>长沙</v>
      </c>
      <c r="N1028" s="167" t="str">
        <f t="shared" ref="N1028:N1091" si="107">TRIM(MID(SUBSTITUTE($C1028,"-",REPT(" ",50)),COLUMN(C1028)*50-49,50))</f>
        <v/>
      </c>
      <c r="O1028" s="167" t="str">
        <f t="shared" ref="O1028:O1091" si="108">TRIM(MID(SUBSTITUTE($C1028,"-",REPT(" ",50)),COLUMN(D1028)*50-49,50))</f>
        <v/>
      </c>
      <c r="P1028" s="167" t="str">
        <f>IF(ISERROR(OR(IFERROR(VLOOKUP(B1028,受限情况!$G$3:$G$30,1,FALSE),0),IFERROR(VLOOKUP(L1028,受限情况!$A$3:$A$28,1,FALSE),0),IFERROR(VLOOKUP(M1028,受限情况!$A$3:$A$28,1,FALSE),0),IFERROR(VLOOKUP(N1028,受限情况!$A$3:$A$28,1,FALSE),0),IFERROR(VLOOKUP(O1028,受限情况!$A$3:$A$28,1,FALSE),0))),"受限","不限")</f>
        <v>不限</v>
      </c>
      <c r="Q1028" s="122" t="str">
        <f>IFERROR(IF(AND(H1028&gt;=VLOOKUP(B1028,受限情况!$G$3:$I$28,2,FALSE),H1028&lt;=VLOOKUP(B1028,受限情况!$G$3:$I$28,3,FALSE))=TRUE,"错误","正确"),"正确")</f>
        <v>正确</v>
      </c>
      <c r="R1028" s="124" t="str">
        <f>IF(OR(IFERROR(AND(H1028&gt;=VLOOKUP(L1028,受限情况!$A$3:$C$28,2,FALSE),H1028&lt;=VLOOKUP(L1028,受限情况!$A$3:$C$28,3,FALSE)),0),IFERROR(AND(H1028&gt;=VLOOKUP(M1028,受限情况!$A$3:$C$28,2,FALSE),H1028&lt;=VLOOKUP(M1028,受限情况!$A$3:$C$28,3,FALSE)),0),IFERROR(AND(H1028&gt;=VLOOKUP(N1028,受限情况!$A$3:$C$28,2,FALSE),H1028&lt;=VLOOKUP(N1028,受限情况!$A$3:$C$28,3,FALSE)),0),IFERROR(AND(H1028&gt;=VLOOKUP(O1028,受限情况!$A$3:$C$28,2,FALSE),H1028&lt;=VLOOKUP(O1028,受限情况!$A$3:$C$28,3,FALSE)),0))=TRUE,"错误","正确")</f>
        <v>正确</v>
      </c>
      <c r="S1028" s="123" t="str">
        <f>IF((IF(ISERROR(VLOOKUP(J1028,注销!I:I,1,FALSE)),0,1)+IF(ISERROR(VLOOKUP(J1028,注销!J:J,1,FALSE)),0,1))&gt;0,"注销","没有")</f>
        <v>没有</v>
      </c>
      <c r="T1028" s="123" t="str">
        <f>IF((IF(ISERROR(VLOOKUP(J1028,注销!I:I,1,FALSE)),0,1)+IF(ISERROR(VLOOKUP(J1028,注销!J:J,1,FALSE)),0,1))&gt;0,"注销","没有")</f>
        <v>没有</v>
      </c>
      <c r="U1028" s="10" t="str">
        <f>IF(IF(ISERROR(VLOOKUP(J1028,J$1:J1027,1,FALSE)),0,1)+IF(ISERROR(VLOOKUP(J1028,K$1:K1027,1,FALSE)),0,1),"已有","没有")</f>
        <v>没有</v>
      </c>
      <c r="W1028" s="9"/>
      <c r="X1028" s="9"/>
      <c r="Y1028" s="9"/>
    </row>
    <row r="1029" spans="1:25" s="123" customFormat="1">
      <c r="A1029" s="126">
        <v>1026</v>
      </c>
      <c r="B1029" s="120" t="s">
        <v>484</v>
      </c>
      <c r="C1029" s="130" t="s">
        <v>1512</v>
      </c>
      <c r="D1029" s="124" t="s">
        <v>1519</v>
      </c>
      <c r="E1029" s="120">
        <v>14</v>
      </c>
      <c r="F1029" s="119">
        <v>42919</v>
      </c>
      <c r="G1029" s="18" t="s">
        <v>1541</v>
      </c>
      <c r="H1029" s="119">
        <v>42893</v>
      </c>
      <c r="I1029" s="128" t="s">
        <v>1532</v>
      </c>
      <c r="J1029" s="137" t="str">
        <f t="shared" si="103"/>
        <v>厦航天津-泉州</v>
      </c>
      <c r="K1029" s="124" t="str">
        <f t="shared" si="104"/>
        <v>厦航泉州-天津</v>
      </c>
      <c r="L1029" s="167" t="str">
        <f t="shared" si="105"/>
        <v>天津</v>
      </c>
      <c r="M1029" s="167" t="str">
        <f t="shared" si="106"/>
        <v>泉州</v>
      </c>
      <c r="N1029" s="167" t="str">
        <f t="shared" si="107"/>
        <v/>
      </c>
      <c r="O1029" s="167" t="str">
        <f t="shared" si="108"/>
        <v/>
      </c>
      <c r="P1029" s="167" t="str">
        <f>IF(ISERROR(OR(IFERROR(VLOOKUP(B1029,受限情况!$G$3:$G$30,1,FALSE),0),IFERROR(VLOOKUP(L1029,受限情况!$A$3:$A$28,1,FALSE),0),IFERROR(VLOOKUP(M1029,受限情况!$A$3:$A$28,1,FALSE),0),IFERROR(VLOOKUP(N1029,受限情况!$A$3:$A$28,1,FALSE),0),IFERROR(VLOOKUP(O1029,受限情况!$A$3:$A$28,1,FALSE),0))),"受限","不限")</f>
        <v>不限</v>
      </c>
      <c r="Q1029" s="122" t="str">
        <f>IFERROR(IF(AND(H1029&gt;=VLOOKUP(B1029,受限情况!$G$3:$I$28,2,FALSE),H1029&lt;=VLOOKUP(B1029,受限情况!$G$3:$I$28,3,FALSE))=TRUE,"错误","正确"),"正确")</f>
        <v>正确</v>
      </c>
      <c r="R1029" s="124" t="str">
        <f>IF(OR(IFERROR(AND(H1029&gt;=VLOOKUP(L1029,受限情况!$A$3:$C$28,2,FALSE),H1029&lt;=VLOOKUP(L1029,受限情况!$A$3:$C$28,3,FALSE)),0),IFERROR(AND(H1029&gt;=VLOOKUP(M1029,受限情况!$A$3:$C$28,2,FALSE),H1029&lt;=VLOOKUP(M1029,受限情况!$A$3:$C$28,3,FALSE)),0),IFERROR(AND(H1029&gt;=VLOOKUP(N1029,受限情况!$A$3:$C$28,2,FALSE),H1029&lt;=VLOOKUP(N1029,受限情况!$A$3:$C$28,3,FALSE)),0),IFERROR(AND(H1029&gt;=VLOOKUP(O1029,受限情况!$A$3:$C$28,2,FALSE),H1029&lt;=VLOOKUP(O1029,受限情况!$A$3:$C$28,3,FALSE)),0))=TRUE,"错误","正确")</f>
        <v>正确</v>
      </c>
      <c r="S1029" s="123" t="str">
        <f>IF((IF(ISERROR(VLOOKUP(J1029,注销!I:I,1,FALSE)),0,1)+IF(ISERROR(VLOOKUP(J1029,注销!J:J,1,FALSE)),0,1))&gt;0,"注销","没有")</f>
        <v>注销</v>
      </c>
      <c r="T1029" s="123" t="str">
        <f>IF((IF(ISERROR(VLOOKUP(J1029,注销!I:I,1,FALSE)),0,1)+IF(ISERROR(VLOOKUP(J1029,注销!J:J,1,FALSE)),0,1))&gt;0,"注销","没有")</f>
        <v>注销</v>
      </c>
      <c r="U1029" s="10" t="str">
        <f>IF(IF(ISERROR(VLOOKUP(J1029,J$1:J1028,1,FALSE)),0,1)+IF(ISERROR(VLOOKUP(J1029,K$1:K1028,1,FALSE)),0,1),"已有","没有")</f>
        <v>没有</v>
      </c>
      <c r="W1029" s="9"/>
      <c r="X1029" s="9"/>
      <c r="Y1029" s="9"/>
    </row>
    <row r="1030" spans="1:25" s="123" customFormat="1">
      <c r="A1030" s="126">
        <v>1027</v>
      </c>
      <c r="B1030" s="120" t="s">
        <v>484</v>
      </c>
      <c r="C1030" s="131" t="s">
        <v>1520</v>
      </c>
      <c r="D1030" s="124" t="s">
        <v>1519</v>
      </c>
      <c r="E1030" s="120">
        <v>14</v>
      </c>
      <c r="F1030" s="119">
        <v>42917</v>
      </c>
      <c r="G1030" s="18" t="s">
        <v>1541</v>
      </c>
      <c r="H1030" s="119">
        <v>42893</v>
      </c>
      <c r="I1030" s="128" t="s">
        <v>1532</v>
      </c>
      <c r="J1030" s="137" t="str">
        <f t="shared" si="103"/>
        <v>厦航天津-呼和浩特</v>
      </c>
      <c r="K1030" s="124" t="str">
        <f t="shared" si="104"/>
        <v>厦航呼和浩特-天津</v>
      </c>
      <c r="L1030" s="167" t="str">
        <f t="shared" si="105"/>
        <v>天津</v>
      </c>
      <c r="M1030" s="167" t="str">
        <f t="shared" si="106"/>
        <v>呼和浩特</v>
      </c>
      <c r="N1030" s="167" t="str">
        <f t="shared" si="107"/>
        <v/>
      </c>
      <c r="O1030" s="167" t="str">
        <f t="shared" si="108"/>
        <v/>
      </c>
      <c r="P1030" s="167" t="str">
        <f>IF(ISERROR(OR(IFERROR(VLOOKUP(B1030,受限情况!$G$3:$G$30,1,FALSE),0),IFERROR(VLOOKUP(L1030,受限情况!$A$3:$A$28,1,FALSE),0),IFERROR(VLOOKUP(M1030,受限情况!$A$3:$A$28,1,FALSE),0),IFERROR(VLOOKUP(N1030,受限情况!$A$3:$A$28,1,FALSE),0),IFERROR(VLOOKUP(O1030,受限情况!$A$3:$A$28,1,FALSE),0))),"受限","不限")</f>
        <v>不限</v>
      </c>
      <c r="Q1030" s="122" t="str">
        <f>IFERROR(IF(AND(H1030&gt;=VLOOKUP(B1030,受限情况!$G$3:$I$28,2,FALSE),H1030&lt;=VLOOKUP(B1030,受限情况!$G$3:$I$28,3,FALSE))=TRUE,"错误","正确"),"正确")</f>
        <v>正确</v>
      </c>
      <c r="R1030" s="124" t="str">
        <f>IF(OR(IFERROR(AND(H1030&gt;=VLOOKUP(L1030,受限情况!$A$3:$C$28,2,FALSE),H1030&lt;=VLOOKUP(L1030,受限情况!$A$3:$C$28,3,FALSE)),0),IFERROR(AND(H1030&gt;=VLOOKUP(M1030,受限情况!$A$3:$C$28,2,FALSE),H1030&lt;=VLOOKUP(M1030,受限情况!$A$3:$C$28,3,FALSE)),0),IFERROR(AND(H1030&gt;=VLOOKUP(N1030,受限情况!$A$3:$C$28,2,FALSE),H1030&lt;=VLOOKUP(N1030,受限情况!$A$3:$C$28,3,FALSE)),0),IFERROR(AND(H1030&gt;=VLOOKUP(O1030,受限情况!$A$3:$C$28,2,FALSE),H1030&lt;=VLOOKUP(O1030,受限情况!$A$3:$C$28,3,FALSE)),0))=TRUE,"错误","正确")</f>
        <v>正确</v>
      </c>
      <c r="S1030" s="123" t="str">
        <f>IF((IF(ISERROR(VLOOKUP(J1030,注销!I:I,1,FALSE)),0,1)+IF(ISERROR(VLOOKUP(J1030,注销!J:J,1,FALSE)),0,1))&gt;0,"注销","没有")</f>
        <v>注销</v>
      </c>
      <c r="T1030" s="123" t="str">
        <f>IF((IF(ISERROR(VLOOKUP(J1030,注销!I:I,1,FALSE)),0,1)+IF(ISERROR(VLOOKUP(J1030,注销!J:J,1,FALSE)),0,1))&gt;0,"注销","没有")</f>
        <v>注销</v>
      </c>
      <c r="U1030" s="10" t="str">
        <f>IF(IF(ISERROR(VLOOKUP(J1030,J$1:J1029,1,FALSE)),0,1)+IF(ISERROR(VLOOKUP(J1030,K$1:K1029,1,FALSE)),0,1),"已有","没有")</f>
        <v>已有</v>
      </c>
      <c r="W1030" s="9"/>
      <c r="X1030" s="9"/>
      <c r="Y1030" s="9"/>
    </row>
    <row r="1031" spans="1:25" s="123" customFormat="1">
      <c r="A1031" s="126">
        <v>1028</v>
      </c>
      <c r="B1031" s="120" t="s">
        <v>1322</v>
      </c>
      <c r="C1031" s="130" t="s">
        <v>1511</v>
      </c>
      <c r="D1031" s="137">
        <v>738</v>
      </c>
      <c r="E1031" s="120">
        <v>14</v>
      </c>
      <c r="F1031" s="119">
        <v>42901</v>
      </c>
      <c r="G1031" s="18" t="s">
        <v>1542</v>
      </c>
      <c r="H1031" s="119">
        <v>42893</v>
      </c>
      <c r="I1031" s="128" t="s">
        <v>1532</v>
      </c>
      <c r="J1031" s="137" t="str">
        <f t="shared" si="103"/>
        <v>山航海拉尔-郑州</v>
      </c>
      <c r="K1031" s="124" t="str">
        <f t="shared" si="104"/>
        <v>山航郑州-海拉尔</v>
      </c>
      <c r="L1031" s="167" t="str">
        <f t="shared" si="105"/>
        <v>海拉尔</v>
      </c>
      <c r="M1031" s="167" t="str">
        <f t="shared" si="106"/>
        <v>郑州</v>
      </c>
      <c r="N1031" s="167" t="str">
        <f t="shared" si="107"/>
        <v/>
      </c>
      <c r="O1031" s="167" t="str">
        <f t="shared" si="108"/>
        <v/>
      </c>
      <c r="P1031" s="167" t="str">
        <f>IF(ISERROR(OR(IFERROR(VLOOKUP(B1031,受限情况!$G$3:$G$30,1,FALSE),0),IFERROR(VLOOKUP(L1031,受限情况!$A$3:$A$28,1,FALSE),0),IFERROR(VLOOKUP(M1031,受限情况!$A$3:$A$28,1,FALSE),0),IFERROR(VLOOKUP(N1031,受限情况!$A$3:$A$28,1,FALSE),0),IFERROR(VLOOKUP(O1031,受限情况!$A$3:$A$28,1,FALSE),0))),"受限","不限")</f>
        <v>不限</v>
      </c>
      <c r="Q1031" s="122" t="str">
        <f>IFERROR(IF(AND(H1031&gt;=VLOOKUP(B1031,受限情况!$G$3:$I$28,2,FALSE),H1031&lt;=VLOOKUP(B1031,受限情况!$G$3:$I$28,3,FALSE))=TRUE,"错误","正确"),"正确")</f>
        <v>正确</v>
      </c>
      <c r="R1031" s="124" t="str">
        <f>IF(OR(IFERROR(AND(H1031&gt;=VLOOKUP(L1031,受限情况!$A$3:$C$28,2,FALSE),H1031&lt;=VLOOKUP(L1031,受限情况!$A$3:$C$28,3,FALSE)),0),IFERROR(AND(H1031&gt;=VLOOKUP(M1031,受限情况!$A$3:$C$28,2,FALSE),H1031&lt;=VLOOKUP(M1031,受限情况!$A$3:$C$28,3,FALSE)),0),IFERROR(AND(H1031&gt;=VLOOKUP(N1031,受限情况!$A$3:$C$28,2,FALSE),H1031&lt;=VLOOKUP(N1031,受限情况!$A$3:$C$28,3,FALSE)),0),IFERROR(AND(H1031&gt;=VLOOKUP(O1031,受限情况!$A$3:$C$28,2,FALSE),H1031&lt;=VLOOKUP(O1031,受限情况!$A$3:$C$28,3,FALSE)),0))=TRUE,"错误","正确")</f>
        <v>正确</v>
      </c>
      <c r="S1031" s="123" t="str">
        <f>IF((IF(ISERROR(VLOOKUP(J1031,注销!I:I,1,FALSE)),0,1)+IF(ISERROR(VLOOKUP(J1031,注销!J:J,1,FALSE)),0,1))&gt;0,"注销","没有")</f>
        <v>注销</v>
      </c>
      <c r="T1031" s="123" t="str">
        <f>IF((IF(ISERROR(VLOOKUP(J1031,注销!I:I,1,FALSE)),0,1)+IF(ISERROR(VLOOKUP(J1031,注销!J:J,1,FALSE)),0,1))&gt;0,"注销","没有")</f>
        <v>注销</v>
      </c>
      <c r="U1031" s="10" t="str">
        <f>IF(IF(ISERROR(VLOOKUP(J1031,J$1:J1030,1,FALSE)),0,1)+IF(ISERROR(VLOOKUP(J1031,K$1:K1030,1,FALSE)),0,1),"已有","没有")</f>
        <v>没有</v>
      </c>
      <c r="W1031" s="9"/>
      <c r="X1031" s="9"/>
      <c r="Y1031" s="9"/>
    </row>
    <row r="1032" spans="1:25" s="123" customFormat="1">
      <c r="A1032" s="126">
        <v>1029</v>
      </c>
      <c r="B1032" s="120" t="s">
        <v>1322</v>
      </c>
      <c r="C1032" s="130" t="s">
        <v>216</v>
      </c>
      <c r="D1032" s="137">
        <v>738</v>
      </c>
      <c r="E1032" s="120">
        <v>14</v>
      </c>
      <c r="F1032" s="119">
        <v>42901</v>
      </c>
      <c r="G1032" s="18" t="s">
        <v>1542</v>
      </c>
      <c r="H1032" s="119">
        <v>42893</v>
      </c>
      <c r="I1032" s="128" t="s">
        <v>1532</v>
      </c>
      <c r="J1032" s="137" t="str">
        <f t="shared" si="103"/>
        <v>山航海拉尔-太原</v>
      </c>
      <c r="K1032" s="124" t="str">
        <f t="shared" si="104"/>
        <v>山航太原-海拉尔</v>
      </c>
      <c r="L1032" s="167" t="str">
        <f t="shared" si="105"/>
        <v>海拉尔</v>
      </c>
      <c r="M1032" s="167" t="str">
        <f t="shared" si="106"/>
        <v>太原</v>
      </c>
      <c r="N1032" s="167" t="str">
        <f t="shared" si="107"/>
        <v/>
      </c>
      <c r="O1032" s="167" t="str">
        <f t="shared" si="108"/>
        <v/>
      </c>
      <c r="P1032" s="167" t="str">
        <f>IF(ISERROR(OR(IFERROR(VLOOKUP(B1032,受限情况!$G$3:$G$30,1,FALSE),0),IFERROR(VLOOKUP(L1032,受限情况!$A$3:$A$28,1,FALSE),0),IFERROR(VLOOKUP(M1032,受限情况!$A$3:$A$28,1,FALSE),0),IFERROR(VLOOKUP(N1032,受限情况!$A$3:$A$28,1,FALSE),0),IFERROR(VLOOKUP(O1032,受限情况!$A$3:$A$28,1,FALSE),0))),"受限","不限")</f>
        <v>不限</v>
      </c>
      <c r="Q1032" s="122" t="str">
        <f>IFERROR(IF(AND(H1032&gt;=VLOOKUP(B1032,受限情况!$G$3:$I$28,2,FALSE),H1032&lt;=VLOOKUP(B1032,受限情况!$G$3:$I$28,3,FALSE))=TRUE,"错误","正确"),"正确")</f>
        <v>正确</v>
      </c>
      <c r="R1032" s="124" t="str">
        <f>IF(OR(IFERROR(AND(H1032&gt;=VLOOKUP(L1032,受限情况!$A$3:$C$28,2,FALSE),H1032&lt;=VLOOKUP(L1032,受限情况!$A$3:$C$28,3,FALSE)),0),IFERROR(AND(H1032&gt;=VLOOKUP(M1032,受限情况!$A$3:$C$28,2,FALSE),H1032&lt;=VLOOKUP(M1032,受限情况!$A$3:$C$28,3,FALSE)),0),IFERROR(AND(H1032&gt;=VLOOKUP(N1032,受限情况!$A$3:$C$28,2,FALSE),H1032&lt;=VLOOKUP(N1032,受限情况!$A$3:$C$28,3,FALSE)),0),IFERROR(AND(H1032&gt;=VLOOKUP(O1032,受限情况!$A$3:$C$28,2,FALSE),H1032&lt;=VLOOKUP(O1032,受限情况!$A$3:$C$28,3,FALSE)),0))=TRUE,"错误","正确")</f>
        <v>正确</v>
      </c>
      <c r="S1032" s="123" t="str">
        <f>IF((IF(ISERROR(VLOOKUP(J1032,注销!I:I,1,FALSE)),0,1)+IF(ISERROR(VLOOKUP(J1032,注销!J:J,1,FALSE)),0,1))&gt;0,"注销","没有")</f>
        <v>注销</v>
      </c>
      <c r="T1032" s="123" t="str">
        <f>IF((IF(ISERROR(VLOOKUP(J1032,注销!I:I,1,FALSE)),0,1)+IF(ISERROR(VLOOKUP(J1032,注销!J:J,1,FALSE)),0,1))&gt;0,"注销","没有")</f>
        <v>注销</v>
      </c>
      <c r="U1032" s="10" t="str">
        <f>IF(IF(ISERROR(VLOOKUP(J1032,J$1:J1031,1,FALSE)),0,1)+IF(ISERROR(VLOOKUP(J1032,K$1:K1031,1,FALSE)),0,1),"已有","没有")</f>
        <v>没有</v>
      </c>
      <c r="W1032" s="9"/>
      <c r="X1032" s="9"/>
      <c r="Y1032" s="9"/>
    </row>
    <row r="1033" spans="1:25" s="123" customFormat="1">
      <c r="A1033" s="126">
        <v>1030</v>
      </c>
      <c r="B1033" s="120" t="s">
        <v>1322</v>
      </c>
      <c r="C1033" s="130" t="s">
        <v>1513</v>
      </c>
      <c r="D1033" s="137">
        <v>738</v>
      </c>
      <c r="E1033" s="120">
        <v>14</v>
      </c>
      <c r="F1033" s="119">
        <v>42901</v>
      </c>
      <c r="G1033" s="18" t="s">
        <v>1542</v>
      </c>
      <c r="H1033" s="119">
        <v>42893</v>
      </c>
      <c r="I1033" s="128" t="s">
        <v>1532</v>
      </c>
      <c r="J1033" s="137" t="str">
        <f t="shared" si="103"/>
        <v>山航天津-银川-西宁</v>
      </c>
      <c r="K1033" s="124" t="str">
        <f t="shared" si="104"/>
        <v>山航西宁-银川-天津</v>
      </c>
      <c r="L1033" s="167" t="str">
        <f t="shared" si="105"/>
        <v>天津</v>
      </c>
      <c r="M1033" s="167" t="str">
        <f t="shared" si="106"/>
        <v>银川</v>
      </c>
      <c r="N1033" s="167" t="str">
        <f t="shared" si="107"/>
        <v>西宁</v>
      </c>
      <c r="O1033" s="167" t="str">
        <f t="shared" si="108"/>
        <v/>
      </c>
      <c r="P1033" s="167" t="str">
        <f>IF(ISERROR(OR(IFERROR(VLOOKUP(B1033,受限情况!$G$3:$G$30,1,FALSE),0),IFERROR(VLOOKUP(L1033,受限情况!$A$3:$A$28,1,FALSE),0),IFERROR(VLOOKUP(M1033,受限情况!$A$3:$A$28,1,FALSE),0),IFERROR(VLOOKUP(N1033,受限情况!$A$3:$A$28,1,FALSE),0),IFERROR(VLOOKUP(O1033,受限情况!$A$3:$A$28,1,FALSE),0))),"受限","不限")</f>
        <v>不限</v>
      </c>
      <c r="Q1033" s="122" t="str">
        <f>IFERROR(IF(AND(H1033&gt;=VLOOKUP(B1033,受限情况!$G$3:$I$28,2,FALSE),H1033&lt;=VLOOKUP(B1033,受限情况!$G$3:$I$28,3,FALSE))=TRUE,"错误","正确"),"正确")</f>
        <v>正确</v>
      </c>
      <c r="R1033" s="124" t="str">
        <f>IF(OR(IFERROR(AND(H1033&gt;=VLOOKUP(L1033,受限情况!$A$3:$C$28,2,FALSE),H1033&lt;=VLOOKUP(L1033,受限情况!$A$3:$C$28,3,FALSE)),0),IFERROR(AND(H1033&gt;=VLOOKUP(M1033,受限情况!$A$3:$C$28,2,FALSE),H1033&lt;=VLOOKUP(M1033,受限情况!$A$3:$C$28,3,FALSE)),0),IFERROR(AND(H1033&gt;=VLOOKUP(N1033,受限情况!$A$3:$C$28,2,FALSE),H1033&lt;=VLOOKUP(N1033,受限情况!$A$3:$C$28,3,FALSE)),0),IFERROR(AND(H1033&gt;=VLOOKUP(O1033,受限情况!$A$3:$C$28,2,FALSE),H1033&lt;=VLOOKUP(O1033,受限情况!$A$3:$C$28,3,FALSE)),0))=TRUE,"错误","正确")</f>
        <v>正确</v>
      </c>
      <c r="S1033" s="123" t="str">
        <f>IF((IF(ISERROR(VLOOKUP(J1033,注销!I:I,1,FALSE)),0,1)+IF(ISERROR(VLOOKUP(J1033,注销!J:J,1,FALSE)),0,1))&gt;0,"注销","没有")</f>
        <v>注销</v>
      </c>
      <c r="T1033" s="123" t="str">
        <f>IF((IF(ISERROR(VLOOKUP(J1033,注销!I:I,1,FALSE)),0,1)+IF(ISERROR(VLOOKUP(J1033,注销!J:J,1,FALSE)),0,1))&gt;0,"注销","没有")</f>
        <v>注销</v>
      </c>
      <c r="U1033" s="10" t="str">
        <f>IF(IF(ISERROR(VLOOKUP(J1033,J$1:J1032,1,FALSE)),0,1)+IF(ISERROR(VLOOKUP(J1033,K$1:K1032,1,FALSE)),0,1),"已有","没有")</f>
        <v>没有</v>
      </c>
      <c r="W1033" s="9"/>
      <c r="X1033" s="9"/>
      <c r="Y1033" s="9"/>
    </row>
    <row r="1034" spans="1:25" s="123" customFormat="1">
      <c r="A1034" s="126">
        <v>1031</v>
      </c>
      <c r="B1034" s="120" t="s">
        <v>1333</v>
      </c>
      <c r="C1034" s="130" t="s">
        <v>1337</v>
      </c>
      <c r="D1034" s="132" t="s">
        <v>1533</v>
      </c>
      <c r="E1034" s="120">
        <v>14</v>
      </c>
      <c r="F1034" s="119">
        <v>42917</v>
      </c>
      <c r="G1034" s="18" t="s">
        <v>1543</v>
      </c>
      <c r="H1034" s="119">
        <v>42893</v>
      </c>
      <c r="I1034" s="128" t="s">
        <v>1532</v>
      </c>
      <c r="J1034" s="137" t="str">
        <f t="shared" si="103"/>
        <v>首都满洲里-呼和浩特</v>
      </c>
      <c r="K1034" s="124" t="str">
        <f t="shared" si="104"/>
        <v>首都呼和浩特-满洲里</v>
      </c>
      <c r="L1034" s="167" t="str">
        <f t="shared" si="105"/>
        <v>满洲里</v>
      </c>
      <c r="M1034" s="167" t="str">
        <f t="shared" si="106"/>
        <v>呼和浩特</v>
      </c>
      <c r="N1034" s="167" t="str">
        <f t="shared" si="107"/>
        <v/>
      </c>
      <c r="O1034" s="167" t="str">
        <f t="shared" si="108"/>
        <v/>
      </c>
      <c r="P1034" s="167" t="str">
        <f>IF(ISERROR(OR(IFERROR(VLOOKUP(B1034,受限情况!$G$3:$G$30,1,FALSE),0),IFERROR(VLOOKUP(L1034,受限情况!$A$3:$A$28,1,FALSE),0),IFERROR(VLOOKUP(M1034,受限情况!$A$3:$A$28,1,FALSE),0),IFERROR(VLOOKUP(N1034,受限情况!$A$3:$A$28,1,FALSE),0),IFERROR(VLOOKUP(O1034,受限情况!$A$3:$A$28,1,FALSE),0))),"受限","不限")</f>
        <v>不限</v>
      </c>
      <c r="Q1034" s="122" t="str">
        <f>IFERROR(IF(AND(H1034&gt;=VLOOKUP(B1034,受限情况!$G$3:$I$28,2,FALSE),H1034&lt;=VLOOKUP(B1034,受限情况!$G$3:$I$28,3,FALSE))=TRUE,"错误","正确"),"正确")</f>
        <v>正确</v>
      </c>
      <c r="R1034" s="124" t="str">
        <f>IF(OR(IFERROR(AND(H1034&gt;=VLOOKUP(L1034,受限情况!$A$3:$C$28,2,FALSE),H1034&lt;=VLOOKUP(L1034,受限情况!$A$3:$C$28,3,FALSE)),0),IFERROR(AND(H1034&gt;=VLOOKUP(M1034,受限情况!$A$3:$C$28,2,FALSE),H1034&lt;=VLOOKUP(M1034,受限情况!$A$3:$C$28,3,FALSE)),0),IFERROR(AND(H1034&gt;=VLOOKUP(N1034,受限情况!$A$3:$C$28,2,FALSE),H1034&lt;=VLOOKUP(N1034,受限情况!$A$3:$C$28,3,FALSE)),0),IFERROR(AND(H1034&gt;=VLOOKUP(O1034,受限情况!$A$3:$C$28,2,FALSE),H1034&lt;=VLOOKUP(O1034,受限情况!$A$3:$C$28,3,FALSE)),0))=TRUE,"错误","正确")</f>
        <v>正确</v>
      </c>
      <c r="S1034" s="123" t="str">
        <f>IF((IF(ISERROR(VLOOKUP(J1034,注销!I:I,1,FALSE)),0,1)+IF(ISERROR(VLOOKUP(J1034,注销!J:J,1,FALSE)),0,1))&gt;0,"注销","没有")</f>
        <v>注销</v>
      </c>
      <c r="T1034" s="123" t="str">
        <f>IF((IF(ISERROR(VLOOKUP(J1034,注销!I:I,1,FALSE)),0,1)+IF(ISERROR(VLOOKUP(J1034,注销!J:J,1,FALSE)),0,1))&gt;0,"注销","没有")</f>
        <v>注销</v>
      </c>
      <c r="U1034" s="10" t="str">
        <f>IF(IF(ISERROR(VLOOKUP(J1034,J$1:J1033,1,FALSE)),0,1)+IF(ISERROR(VLOOKUP(J1034,K$1:K1033,1,FALSE)),0,1),"已有","没有")</f>
        <v>已有</v>
      </c>
      <c r="W1034" s="9"/>
      <c r="X1034" s="9"/>
      <c r="Y1034" s="9"/>
    </row>
    <row r="1035" spans="1:25" s="123" customFormat="1">
      <c r="A1035" s="126">
        <v>1032</v>
      </c>
      <c r="B1035" s="120" t="s">
        <v>1350</v>
      </c>
      <c r="C1035" s="130" t="s">
        <v>1514</v>
      </c>
      <c r="D1035" s="124" t="s">
        <v>1518</v>
      </c>
      <c r="E1035" s="120">
        <v>14</v>
      </c>
      <c r="F1035" s="119">
        <v>42896</v>
      </c>
      <c r="G1035" s="18" t="s">
        <v>1544</v>
      </c>
      <c r="H1035" s="119">
        <v>42893</v>
      </c>
      <c r="I1035" s="128" t="s">
        <v>1532</v>
      </c>
      <c r="J1035" s="137" t="str">
        <f t="shared" si="103"/>
        <v>幸福阿拉善左旗-银川-中卫</v>
      </c>
      <c r="K1035" s="124" t="str">
        <f t="shared" si="104"/>
        <v>幸福中卫-银川-阿拉善左旗</v>
      </c>
      <c r="L1035" s="167" t="str">
        <f t="shared" si="105"/>
        <v>阿拉善左旗</v>
      </c>
      <c r="M1035" s="167" t="str">
        <f t="shared" si="106"/>
        <v>银川</v>
      </c>
      <c r="N1035" s="167" t="str">
        <f t="shared" si="107"/>
        <v>中卫</v>
      </c>
      <c r="O1035" s="167" t="str">
        <f t="shared" si="108"/>
        <v/>
      </c>
      <c r="P1035" s="167" t="str">
        <f>IF(ISERROR(OR(IFERROR(VLOOKUP(B1035,受限情况!$G$3:$G$30,1,FALSE),0),IFERROR(VLOOKUP(L1035,受限情况!$A$3:$A$28,1,FALSE),0),IFERROR(VLOOKUP(M1035,受限情况!$A$3:$A$28,1,FALSE),0),IFERROR(VLOOKUP(N1035,受限情况!$A$3:$A$28,1,FALSE),0),IFERROR(VLOOKUP(O1035,受限情况!$A$3:$A$28,1,FALSE),0))),"受限","不限")</f>
        <v>受限</v>
      </c>
      <c r="Q1035" s="122" t="str">
        <f>IFERROR(IF(AND(H1035&gt;=VLOOKUP(B1035,受限情况!$G$3:$I$28,2,FALSE),H1035&lt;=VLOOKUP(B1035,受限情况!$G$3:$I$28,3,FALSE))=TRUE,"错误","正确"),"正确")</f>
        <v>正确</v>
      </c>
      <c r="R1035" s="124" t="str">
        <f>IF(OR(IFERROR(AND(H1035&gt;=VLOOKUP(L1035,受限情况!$A$3:$C$28,2,FALSE),H1035&lt;=VLOOKUP(L1035,受限情况!$A$3:$C$28,3,FALSE)),0),IFERROR(AND(H1035&gt;=VLOOKUP(M1035,受限情况!$A$3:$C$28,2,FALSE),H1035&lt;=VLOOKUP(M1035,受限情况!$A$3:$C$28,3,FALSE)),0),IFERROR(AND(H1035&gt;=VLOOKUP(N1035,受限情况!$A$3:$C$28,2,FALSE),H1035&lt;=VLOOKUP(N1035,受限情况!$A$3:$C$28,3,FALSE)),0),IFERROR(AND(H1035&gt;=VLOOKUP(O1035,受限情况!$A$3:$C$28,2,FALSE),H1035&lt;=VLOOKUP(O1035,受限情况!$A$3:$C$28,3,FALSE)),0))=TRUE,"错误","正确")</f>
        <v>正确</v>
      </c>
      <c r="S1035" s="123" t="str">
        <f>IF((IF(ISERROR(VLOOKUP(J1035,注销!I:I,1,FALSE)),0,1)+IF(ISERROR(VLOOKUP(J1035,注销!J:J,1,FALSE)),0,1))&gt;0,"注销","没有")</f>
        <v>注销</v>
      </c>
      <c r="T1035" s="123" t="str">
        <f>IF((IF(ISERROR(VLOOKUP(J1035,注销!I:I,1,FALSE)),0,1)+IF(ISERROR(VLOOKUP(J1035,注销!J:J,1,FALSE)),0,1))&gt;0,"注销","没有")</f>
        <v>注销</v>
      </c>
      <c r="U1035" s="10" t="str">
        <f>IF(IF(ISERROR(VLOOKUP(J1035,J$1:J1034,1,FALSE)),0,1)+IF(ISERROR(VLOOKUP(J1035,K$1:K1034,1,FALSE)),0,1),"已有","没有")</f>
        <v>没有</v>
      </c>
      <c r="W1035" s="9"/>
      <c r="X1035" s="9"/>
      <c r="Y1035" s="9"/>
    </row>
    <row r="1036" spans="1:25" s="123" customFormat="1">
      <c r="A1036" s="126">
        <v>1033</v>
      </c>
      <c r="B1036" s="120" t="s">
        <v>1508</v>
      </c>
      <c r="C1036" s="130" t="s">
        <v>1515</v>
      </c>
      <c r="D1036" s="124" t="s">
        <v>1517</v>
      </c>
      <c r="E1036" s="120">
        <v>14</v>
      </c>
      <c r="F1036" s="119">
        <v>42906</v>
      </c>
      <c r="G1036" s="18" t="s">
        <v>1545</v>
      </c>
      <c r="H1036" s="119">
        <v>42893</v>
      </c>
      <c r="I1036" s="128" t="s">
        <v>1532</v>
      </c>
      <c r="J1036" s="137" t="str">
        <f t="shared" si="103"/>
        <v>长龙海拉尔-呼和浩特-郑州</v>
      </c>
      <c r="K1036" s="124" t="str">
        <f t="shared" si="104"/>
        <v>长龙郑州-呼和浩特-海拉尔</v>
      </c>
      <c r="L1036" s="167" t="str">
        <f t="shared" si="105"/>
        <v>海拉尔</v>
      </c>
      <c r="M1036" s="167" t="str">
        <f t="shared" si="106"/>
        <v>呼和浩特</v>
      </c>
      <c r="N1036" s="167" t="str">
        <f t="shared" si="107"/>
        <v>郑州</v>
      </c>
      <c r="O1036" s="167" t="str">
        <f t="shared" si="108"/>
        <v/>
      </c>
      <c r="P1036" s="167" t="str">
        <f>IF(ISERROR(OR(IFERROR(VLOOKUP(B1036,受限情况!$G$3:$G$30,1,FALSE),0),IFERROR(VLOOKUP(L1036,受限情况!$A$3:$A$28,1,FALSE),0),IFERROR(VLOOKUP(M1036,受限情况!$A$3:$A$28,1,FALSE),0),IFERROR(VLOOKUP(N1036,受限情况!$A$3:$A$28,1,FALSE),0),IFERROR(VLOOKUP(O1036,受限情况!$A$3:$A$28,1,FALSE),0))),"受限","不限")</f>
        <v>不限</v>
      </c>
      <c r="Q1036" s="122" t="str">
        <f>IFERROR(IF(AND(H1036&gt;=VLOOKUP(B1036,受限情况!$G$3:$I$28,2,FALSE),H1036&lt;=VLOOKUP(B1036,受限情况!$G$3:$I$28,3,FALSE))=TRUE,"错误","正确"),"正确")</f>
        <v>正确</v>
      </c>
      <c r="R1036" s="124" t="str">
        <f>IF(OR(IFERROR(AND(H1036&gt;=VLOOKUP(L1036,受限情况!$A$3:$C$28,2,FALSE),H1036&lt;=VLOOKUP(L1036,受限情况!$A$3:$C$28,3,FALSE)),0),IFERROR(AND(H1036&gt;=VLOOKUP(M1036,受限情况!$A$3:$C$28,2,FALSE),H1036&lt;=VLOOKUP(M1036,受限情况!$A$3:$C$28,3,FALSE)),0),IFERROR(AND(H1036&gt;=VLOOKUP(N1036,受限情况!$A$3:$C$28,2,FALSE),H1036&lt;=VLOOKUP(N1036,受限情况!$A$3:$C$28,3,FALSE)),0),IFERROR(AND(H1036&gt;=VLOOKUP(O1036,受限情况!$A$3:$C$28,2,FALSE),H1036&lt;=VLOOKUP(O1036,受限情况!$A$3:$C$28,3,FALSE)),0))=TRUE,"错误","正确")</f>
        <v>正确</v>
      </c>
      <c r="S1036" s="123" t="str">
        <f>IF((IF(ISERROR(VLOOKUP(J1036,注销!I:I,1,FALSE)),0,1)+IF(ISERROR(VLOOKUP(J1036,注销!J:J,1,FALSE)),0,1))&gt;0,"注销","没有")</f>
        <v>注销</v>
      </c>
      <c r="T1036" s="123" t="str">
        <f>IF((IF(ISERROR(VLOOKUP(J1036,注销!I:I,1,FALSE)),0,1)+IF(ISERROR(VLOOKUP(J1036,注销!J:J,1,FALSE)),0,1))&gt;0,"注销","没有")</f>
        <v>注销</v>
      </c>
      <c r="U1036" s="10" t="str">
        <f>IF(IF(ISERROR(VLOOKUP(J1036,J$1:J1035,1,FALSE)),0,1)+IF(ISERROR(VLOOKUP(J1036,K$1:K1035,1,FALSE)),0,1),"已有","没有")</f>
        <v>没有</v>
      </c>
      <c r="W1036" s="9"/>
      <c r="X1036" s="9"/>
      <c r="Y1036" s="9"/>
    </row>
    <row r="1037" spans="1:25" s="146" customFormat="1">
      <c r="A1037" s="126">
        <v>1034</v>
      </c>
      <c r="B1037" s="140" t="s">
        <v>1529</v>
      </c>
      <c r="C1037" s="141" t="s">
        <v>1530</v>
      </c>
      <c r="D1037" s="142">
        <v>737</v>
      </c>
      <c r="E1037" s="143">
        <v>8</v>
      </c>
      <c r="F1037" s="144">
        <v>42917</v>
      </c>
      <c r="G1037" s="139" t="s">
        <v>1546</v>
      </c>
      <c r="H1037" s="144">
        <v>42893</v>
      </c>
      <c r="I1037" s="145" t="s">
        <v>1532</v>
      </c>
      <c r="J1037" s="137" t="str">
        <f t="shared" si="103"/>
        <v>奥凯天津-张家界</v>
      </c>
      <c r="K1037" s="124" t="str">
        <f t="shared" si="104"/>
        <v>奥凯张家界-天津</v>
      </c>
      <c r="L1037" s="167" t="str">
        <f t="shared" si="105"/>
        <v>天津</v>
      </c>
      <c r="M1037" s="167" t="str">
        <f t="shared" si="106"/>
        <v>张家界</v>
      </c>
      <c r="N1037" s="167" t="str">
        <f t="shared" si="107"/>
        <v/>
      </c>
      <c r="O1037" s="167" t="str">
        <f t="shared" si="108"/>
        <v/>
      </c>
      <c r="P1037" s="167" t="str">
        <f>IF(ISERROR(OR(IFERROR(VLOOKUP(B1037,受限情况!$G$3:$G$30,1,FALSE),0),IFERROR(VLOOKUP(L1037,受限情况!$A$3:$A$28,1,FALSE),0),IFERROR(VLOOKUP(M1037,受限情况!$A$3:$A$28,1,FALSE),0),IFERROR(VLOOKUP(N1037,受限情况!$A$3:$A$28,1,FALSE),0),IFERROR(VLOOKUP(O1037,受限情况!$A$3:$A$28,1,FALSE),0))),"受限","不限")</f>
        <v>不限</v>
      </c>
      <c r="Q1037" s="122" t="str">
        <f>IFERROR(IF(AND(H1037&gt;=VLOOKUP(B1037,受限情况!$G$3:$I$28,2,FALSE),H1037&lt;=VLOOKUP(B1037,受限情况!$G$3:$I$28,3,FALSE))=TRUE,"错误","正确"),"正确")</f>
        <v>正确</v>
      </c>
      <c r="R1037" s="124" t="str">
        <f>IF(OR(IFERROR(AND(H1037&gt;=VLOOKUP(L1037,受限情况!$A$3:$C$28,2,FALSE),H1037&lt;=VLOOKUP(L1037,受限情况!$A$3:$C$28,3,FALSE)),0),IFERROR(AND(H1037&gt;=VLOOKUP(M1037,受限情况!$A$3:$C$28,2,FALSE),H1037&lt;=VLOOKUP(M1037,受限情况!$A$3:$C$28,3,FALSE)),0),IFERROR(AND(H1037&gt;=VLOOKUP(N1037,受限情况!$A$3:$C$28,2,FALSE),H1037&lt;=VLOOKUP(N1037,受限情况!$A$3:$C$28,3,FALSE)),0),IFERROR(AND(H1037&gt;=VLOOKUP(O1037,受限情况!$A$3:$C$28,2,FALSE),H1037&lt;=VLOOKUP(O1037,受限情况!$A$3:$C$28,3,FALSE)),0))=TRUE,"错误","正确")</f>
        <v>正确</v>
      </c>
      <c r="S1037" s="123" t="str">
        <f>IF((IF(ISERROR(VLOOKUP(J1037,注销!I:I,1,FALSE)),0,1)+IF(ISERROR(VLOOKUP(J1037,注销!J:J,1,FALSE)),0,1))&gt;0,"注销","没有")</f>
        <v>没有</v>
      </c>
      <c r="T1037" s="123" t="str">
        <f>IF((IF(ISERROR(VLOOKUP(J1037,注销!I:I,1,FALSE)),0,1)+IF(ISERROR(VLOOKUP(J1037,注销!J:J,1,FALSE)),0,1))&gt;0,"注销","没有")</f>
        <v>没有</v>
      </c>
      <c r="U1037" s="10" t="str">
        <f>IF(IF(ISERROR(VLOOKUP(J1037,J$1:J1036,1,FALSE)),0,1)+IF(ISERROR(VLOOKUP(J1037,K$1:K1036,1,FALSE)),0,1),"已有","没有")</f>
        <v>已有</v>
      </c>
      <c r="W1037" s="9"/>
      <c r="X1037" s="9"/>
      <c r="Y1037" s="9"/>
    </row>
    <row r="1038" spans="1:25" s="123" customFormat="1">
      <c r="A1038" s="126">
        <v>1035</v>
      </c>
      <c r="B1038" s="133" t="s">
        <v>1547</v>
      </c>
      <c r="C1038" s="127" t="s">
        <v>1549</v>
      </c>
      <c r="D1038" s="137" t="s">
        <v>182</v>
      </c>
      <c r="E1038" s="120">
        <v>14</v>
      </c>
      <c r="F1038" s="119">
        <v>42912</v>
      </c>
      <c r="G1038" s="18" t="s">
        <v>1555</v>
      </c>
      <c r="H1038" s="119">
        <v>42902</v>
      </c>
      <c r="I1038" s="128" t="s">
        <v>1532</v>
      </c>
      <c r="J1038" s="137" t="str">
        <f t="shared" si="103"/>
        <v>昆明太原-贵阳</v>
      </c>
      <c r="K1038" s="124" t="str">
        <f t="shared" si="104"/>
        <v>昆明贵阳-太原</v>
      </c>
      <c r="L1038" s="167" t="str">
        <f t="shared" si="105"/>
        <v>太原</v>
      </c>
      <c r="M1038" s="167" t="str">
        <f t="shared" si="106"/>
        <v>贵阳</v>
      </c>
      <c r="N1038" s="167" t="str">
        <f t="shared" si="107"/>
        <v/>
      </c>
      <c r="O1038" s="167" t="str">
        <f t="shared" si="108"/>
        <v/>
      </c>
      <c r="P1038" s="167" t="str">
        <f>IF(ISERROR(OR(IFERROR(VLOOKUP(B1038,受限情况!$G$3:$G$30,1,FALSE),0),IFERROR(VLOOKUP(L1038,受限情况!$A$3:$A$28,1,FALSE),0),IFERROR(VLOOKUP(M1038,受限情况!$A$3:$A$28,1,FALSE),0),IFERROR(VLOOKUP(N1038,受限情况!$A$3:$A$28,1,FALSE),0),IFERROR(VLOOKUP(O1038,受限情况!$A$3:$A$28,1,FALSE),0))),"受限","不限")</f>
        <v>不限</v>
      </c>
      <c r="Q1038" s="122" t="str">
        <f>IFERROR(IF(AND(H1038&gt;=VLOOKUP(B1038,受限情况!$G$3:$I$28,2,FALSE),H1038&lt;=VLOOKUP(B1038,受限情况!$G$3:$I$28,3,FALSE))=TRUE,"错误","正确"),"正确")</f>
        <v>正确</v>
      </c>
      <c r="R1038" s="124" t="str">
        <f>IF(OR(IFERROR(AND(H1038&gt;=VLOOKUP(L1038,受限情况!$A$3:$C$28,2,FALSE),H1038&lt;=VLOOKUP(L1038,受限情况!$A$3:$C$28,3,FALSE)),0),IFERROR(AND(H1038&gt;=VLOOKUP(M1038,受限情况!$A$3:$C$28,2,FALSE),H1038&lt;=VLOOKUP(M1038,受限情况!$A$3:$C$28,3,FALSE)),0),IFERROR(AND(H1038&gt;=VLOOKUP(N1038,受限情况!$A$3:$C$28,2,FALSE),H1038&lt;=VLOOKUP(N1038,受限情况!$A$3:$C$28,3,FALSE)),0),IFERROR(AND(H1038&gt;=VLOOKUP(O1038,受限情况!$A$3:$C$28,2,FALSE),H1038&lt;=VLOOKUP(O1038,受限情况!$A$3:$C$28,3,FALSE)),0))=TRUE,"错误","正确")</f>
        <v>正确</v>
      </c>
      <c r="S1038" s="123" t="str">
        <f>IF((IF(ISERROR(VLOOKUP(J1038,注销!I:I,1,FALSE)),0,1)+IF(ISERROR(VLOOKUP(J1038,注销!J:J,1,FALSE)),0,1))&gt;0,"注销","没有")</f>
        <v>没有</v>
      </c>
      <c r="T1038" s="123" t="str">
        <f>IF((IF(ISERROR(VLOOKUP(J1038,注销!I:I,1,FALSE)),0,1)+IF(ISERROR(VLOOKUP(J1038,注销!J:J,1,FALSE)),0,1))&gt;0,"注销","没有")</f>
        <v>没有</v>
      </c>
      <c r="U1038" s="10" t="str">
        <f>IF(IF(ISERROR(VLOOKUP(J1038,J$1:J1037,1,FALSE)),0,1)+IF(ISERROR(VLOOKUP(J1038,K$1:K1037,1,FALSE)),0,1),"已有","没有")</f>
        <v>没有</v>
      </c>
      <c r="W1038" s="9"/>
      <c r="X1038" s="9"/>
      <c r="Y1038" s="9"/>
    </row>
    <row r="1039" spans="1:25">
      <c r="A1039" s="126">
        <v>1036</v>
      </c>
      <c r="B1039" s="133" t="s">
        <v>1381</v>
      </c>
      <c r="C1039" s="127" t="s">
        <v>113</v>
      </c>
      <c r="D1039" s="137" t="s">
        <v>1548</v>
      </c>
      <c r="E1039" s="120">
        <v>6</v>
      </c>
      <c r="F1039" s="119">
        <v>42927</v>
      </c>
      <c r="G1039" s="18" t="s">
        <v>1556</v>
      </c>
      <c r="H1039" s="119">
        <v>42902</v>
      </c>
      <c r="I1039" s="128" t="s">
        <v>1532</v>
      </c>
      <c r="J1039" s="137" t="str">
        <f t="shared" si="103"/>
        <v>天津太原-大连</v>
      </c>
      <c r="K1039" s="124" t="str">
        <f t="shared" si="104"/>
        <v>天津大连-太原</v>
      </c>
      <c r="L1039" s="167" t="str">
        <f t="shared" si="105"/>
        <v>太原</v>
      </c>
      <c r="M1039" s="167" t="str">
        <f t="shared" si="106"/>
        <v>大连</v>
      </c>
      <c r="N1039" s="167" t="str">
        <f t="shared" si="107"/>
        <v/>
      </c>
      <c r="O1039" s="167" t="str">
        <f t="shared" si="108"/>
        <v/>
      </c>
      <c r="P1039" s="167" t="str">
        <f>IF(ISERROR(OR(IFERROR(VLOOKUP(B1039,受限情况!$G$3:$G$30,1,FALSE),0),IFERROR(VLOOKUP(L1039,受限情况!$A$3:$A$28,1,FALSE),0),IFERROR(VLOOKUP(M1039,受限情况!$A$3:$A$28,1,FALSE),0),IFERROR(VLOOKUP(N1039,受限情况!$A$3:$A$28,1,FALSE),0),IFERROR(VLOOKUP(O1039,受限情况!$A$3:$A$28,1,FALSE),0))),"受限","不限")</f>
        <v>受限</v>
      </c>
      <c r="Q1039" s="122" t="str">
        <f>IFERROR(IF(AND(H1039&gt;=VLOOKUP(B1039,受限情况!$G$3:$I$28,2,FALSE),H1039&lt;=VLOOKUP(B1039,受限情况!$G$3:$I$28,3,FALSE))=TRUE,"错误","正确"),"正确")</f>
        <v>正确</v>
      </c>
      <c r="R1039" s="124" t="str">
        <f>IF(OR(IFERROR(AND(H1039&gt;=VLOOKUP(L1039,受限情况!$A$3:$C$28,2,FALSE),H1039&lt;=VLOOKUP(L1039,受限情况!$A$3:$C$28,3,FALSE)),0),IFERROR(AND(H1039&gt;=VLOOKUP(M1039,受限情况!$A$3:$C$28,2,FALSE),H1039&lt;=VLOOKUP(M1039,受限情况!$A$3:$C$28,3,FALSE)),0),IFERROR(AND(H1039&gt;=VLOOKUP(N1039,受限情况!$A$3:$C$28,2,FALSE),H1039&lt;=VLOOKUP(N1039,受限情况!$A$3:$C$28,3,FALSE)),0),IFERROR(AND(H1039&gt;=VLOOKUP(O1039,受限情况!$A$3:$C$28,2,FALSE),H1039&lt;=VLOOKUP(O1039,受限情况!$A$3:$C$28,3,FALSE)),0))=TRUE,"错误","正确")</f>
        <v>正确</v>
      </c>
      <c r="S1039" s="123" t="str">
        <f>IF((IF(ISERROR(VLOOKUP(J1039,注销!I:I,1,FALSE)),0,1)+IF(ISERROR(VLOOKUP(J1039,注销!J:J,1,FALSE)),0,1))&gt;0,"注销","没有")</f>
        <v>注销</v>
      </c>
      <c r="T1039" s="123" t="str">
        <f>IF((IF(ISERROR(VLOOKUP(J1039,注销!I:I,1,FALSE)),0,1)+IF(ISERROR(VLOOKUP(J1039,注销!J:J,1,FALSE)),0,1))&gt;0,"注销","没有")</f>
        <v>注销</v>
      </c>
      <c r="U1039" s="10" t="str">
        <f>IF(IF(ISERROR(VLOOKUP(J1039,J$1:J1038,1,FALSE)),0,1)+IF(ISERROR(VLOOKUP(J1039,K$1:K1038,1,FALSE)),0,1),"已有","没有")</f>
        <v>没有</v>
      </c>
      <c r="W1039" s="9"/>
      <c r="X1039" s="9"/>
      <c r="Y1039" s="9"/>
    </row>
    <row r="1040" spans="1:25">
      <c r="A1040" s="126">
        <v>1037</v>
      </c>
      <c r="B1040" s="133" t="s">
        <v>3069</v>
      </c>
      <c r="C1040" s="127" t="s">
        <v>1552</v>
      </c>
      <c r="D1040" s="137" t="s">
        <v>196</v>
      </c>
      <c r="E1040" s="120">
        <v>14</v>
      </c>
      <c r="F1040" s="119">
        <v>42917</v>
      </c>
      <c r="G1040" s="18" t="s">
        <v>1557</v>
      </c>
      <c r="H1040" s="119">
        <v>42906</v>
      </c>
      <c r="I1040" s="128" t="s">
        <v>1532</v>
      </c>
      <c r="J1040" s="137" t="str">
        <f t="shared" si="103"/>
        <v>长安航呼和浩特-珠海</v>
      </c>
      <c r="K1040" s="124" t="str">
        <f t="shared" si="104"/>
        <v>长安航珠海-呼和浩特</v>
      </c>
      <c r="L1040" s="167" t="str">
        <f t="shared" si="105"/>
        <v>呼和浩特</v>
      </c>
      <c r="M1040" s="167" t="str">
        <f t="shared" si="106"/>
        <v>珠海</v>
      </c>
      <c r="N1040" s="167" t="str">
        <f t="shared" si="107"/>
        <v/>
      </c>
      <c r="O1040" s="167" t="str">
        <f t="shared" si="108"/>
        <v/>
      </c>
      <c r="P1040" s="167" t="str">
        <f>IF(ISERROR(OR(IFERROR(VLOOKUP(B1040,受限情况!$G$3:$G$30,1,FALSE),0),IFERROR(VLOOKUP(L1040,受限情况!$A$3:$A$28,1,FALSE),0),IFERROR(VLOOKUP(M1040,受限情况!$A$3:$A$28,1,FALSE),0),IFERROR(VLOOKUP(N1040,受限情况!$A$3:$A$28,1,FALSE),0),IFERROR(VLOOKUP(O1040,受限情况!$A$3:$A$28,1,FALSE),0))),"受限","不限")</f>
        <v>不限</v>
      </c>
      <c r="Q1040" s="122" t="str">
        <f>IFERROR(IF(AND(H1040&gt;=VLOOKUP(B1040,受限情况!$G$3:$I$28,2,FALSE),H1040&lt;=VLOOKUP(B1040,受限情况!$G$3:$I$28,3,FALSE))=TRUE,"错误","正确"),"正确")</f>
        <v>正确</v>
      </c>
      <c r="R1040" s="124" t="str">
        <f>IF(OR(IFERROR(AND(H1040&gt;=VLOOKUP(L1040,受限情况!$A$3:$C$28,2,FALSE),H1040&lt;=VLOOKUP(L1040,受限情况!$A$3:$C$28,3,FALSE)),0),IFERROR(AND(H1040&gt;=VLOOKUP(M1040,受限情况!$A$3:$C$28,2,FALSE),H1040&lt;=VLOOKUP(M1040,受限情况!$A$3:$C$28,3,FALSE)),0),IFERROR(AND(H1040&gt;=VLOOKUP(N1040,受限情况!$A$3:$C$28,2,FALSE),H1040&lt;=VLOOKUP(N1040,受限情况!$A$3:$C$28,3,FALSE)),0),IFERROR(AND(H1040&gt;=VLOOKUP(O1040,受限情况!$A$3:$C$28,2,FALSE),H1040&lt;=VLOOKUP(O1040,受限情况!$A$3:$C$28,3,FALSE)),0))=TRUE,"错误","正确")</f>
        <v>正确</v>
      </c>
      <c r="S1040" s="123" t="str">
        <f>IF((IF(ISERROR(VLOOKUP(J1040,注销!I:I,1,FALSE)),0,1)+IF(ISERROR(VLOOKUP(J1040,注销!J:J,1,FALSE)),0,1))&gt;0,"注销","没有")</f>
        <v>注销</v>
      </c>
      <c r="T1040" s="123" t="str">
        <f>IF((IF(ISERROR(VLOOKUP(J1040,注销!I:I,1,FALSE)),0,1)+IF(ISERROR(VLOOKUP(J1040,注销!J:J,1,FALSE)),0,1))&gt;0,"注销","没有")</f>
        <v>注销</v>
      </c>
      <c r="U1040" s="10" t="str">
        <f>IF(IF(ISERROR(VLOOKUP(J1040,J$1:J1039,1,FALSE)),0,1)+IF(ISERROR(VLOOKUP(J1040,K$1:K1039,1,FALSE)),0,1),"已有","没有")</f>
        <v>没有</v>
      </c>
      <c r="W1040" s="9"/>
      <c r="X1040" s="9"/>
      <c r="Y1040" s="9"/>
    </row>
    <row r="1041" spans="1:25">
      <c r="A1041" s="126">
        <v>1038</v>
      </c>
      <c r="B1041" s="133" t="s">
        <v>1553</v>
      </c>
      <c r="C1041" s="127" t="s">
        <v>1554</v>
      </c>
      <c r="D1041" s="137" t="s">
        <v>1550</v>
      </c>
      <c r="E1041" s="120">
        <v>14</v>
      </c>
      <c r="F1041" s="119">
        <v>42917</v>
      </c>
      <c r="G1041" s="18" t="s">
        <v>1558</v>
      </c>
      <c r="H1041" s="119">
        <v>42902</v>
      </c>
      <c r="I1041" s="128" t="s">
        <v>1532</v>
      </c>
      <c r="J1041" s="137" t="str">
        <f t="shared" si="103"/>
        <v>川航天津-西昌-南宁</v>
      </c>
      <c r="K1041" s="124" t="str">
        <f t="shared" si="104"/>
        <v>川航南宁-西昌-天津</v>
      </c>
      <c r="L1041" s="167" t="str">
        <f t="shared" si="105"/>
        <v>天津</v>
      </c>
      <c r="M1041" s="167" t="str">
        <f t="shared" si="106"/>
        <v>西昌</v>
      </c>
      <c r="N1041" s="167" t="str">
        <f t="shared" si="107"/>
        <v>南宁</v>
      </c>
      <c r="O1041" s="167" t="str">
        <f t="shared" si="108"/>
        <v/>
      </c>
      <c r="P1041" s="167" t="str">
        <f>IF(ISERROR(OR(IFERROR(VLOOKUP(B1041,受限情况!$G$3:$G$30,1,FALSE),0),IFERROR(VLOOKUP(L1041,受限情况!$A$3:$A$28,1,FALSE),0),IFERROR(VLOOKUP(M1041,受限情况!$A$3:$A$28,1,FALSE),0),IFERROR(VLOOKUP(N1041,受限情况!$A$3:$A$28,1,FALSE),0),IFERROR(VLOOKUP(O1041,受限情况!$A$3:$A$28,1,FALSE),0))),"受限","不限")</f>
        <v>不限</v>
      </c>
      <c r="Q1041" s="122" t="str">
        <f>IFERROR(IF(AND(H1041&gt;=VLOOKUP(B1041,受限情况!$G$3:$I$28,2,FALSE),H1041&lt;=VLOOKUP(B1041,受限情况!$G$3:$I$28,3,FALSE))=TRUE,"错误","正确"),"正确")</f>
        <v>正确</v>
      </c>
      <c r="R1041" s="124" t="str">
        <f>IF(OR(IFERROR(AND(H1041&gt;=VLOOKUP(L1041,受限情况!$A$3:$C$28,2,FALSE),H1041&lt;=VLOOKUP(L1041,受限情况!$A$3:$C$28,3,FALSE)),0),IFERROR(AND(H1041&gt;=VLOOKUP(M1041,受限情况!$A$3:$C$28,2,FALSE),H1041&lt;=VLOOKUP(M1041,受限情况!$A$3:$C$28,3,FALSE)),0),IFERROR(AND(H1041&gt;=VLOOKUP(N1041,受限情况!$A$3:$C$28,2,FALSE),H1041&lt;=VLOOKUP(N1041,受限情况!$A$3:$C$28,3,FALSE)),0),IFERROR(AND(H1041&gt;=VLOOKUP(O1041,受限情况!$A$3:$C$28,2,FALSE),H1041&lt;=VLOOKUP(O1041,受限情况!$A$3:$C$28,3,FALSE)),0))=TRUE,"错误","正确")</f>
        <v>正确</v>
      </c>
      <c r="S1041" s="123" t="str">
        <f>IF((IF(ISERROR(VLOOKUP(J1041,注销!I:I,1,FALSE)),0,1)+IF(ISERROR(VLOOKUP(J1041,注销!J:J,1,FALSE)),0,1))&gt;0,"注销","没有")</f>
        <v>没有</v>
      </c>
      <c r="T1041" s="123" t="str">
        <f>IF((IF(ISERROR(VLOOKUP(J1041,注销!I:I,1,FALSE)),0,1)+IF(ISERROR(VLOOKUP(J1041,注销!J:J,1,FALSE)),0,1))&gt;0,"注销","没有")</f>
        <v>没有</v>
      </c>
      <c r="U1041" s="10" t="str">
        <f>IF(IF(ISERROR(VLOOKUP(J1041,J$1:J1040,1,FALSE)),0,1)+IF(ISERROR(VLOOKUP(J1041,K$1:K1040,1,FALSE)),0,1),"已有","没有")</f>
        <v>没有</v>
      </c>
      <c r="W1041" s="9"/>
      <c r="X1041" s="9"/>
      <c r="Y1041" s="9"/>
    </row>
    <row r="1042" spans="1:25">
      <c r="A1042" s="126">
        <v>1039</v>
      </c>
      <c r="B1042" s="133" t="s">
        <v>1564</v>
      </c>
      <c r="C1042" s="127" t="s">
        <v>1562</v>
      </c>
      <c r="D1042" s="137" t="s">
        <v>1560</v>
      </c>
      <c r="E1042" s="120">
        <v>8</v>
      </c>
      <c r="F1042" s="119">
        <v>42927</v>
      </c>
      <c r="G1042" s="18" t="s">
        <v>1573</v>
      </c>
      <c r="H1042" s="80">
        <v>42912</v>
      </c>
      <c r="I1042" s="128" t="s">
        <v>1532</v>
      </c>
      <c r="J1042" s="137" t="str">
        <f t="shared" si="103"/>
        <v>天津赤峰-郑州</v>
      </c>
      <c r="K1042" s="124" t="str">
        <f t="shared" si="104"/>
        <v>天津郑州-赤峰</v>
      </c>
      <c r="L1042" s="167" t="str">
        <f t="shared" si="105"/>
        <v>赤峰</v>
      </c>
      <c r="M1042" s="167" t="str">
        <f t="shared" si="106"/>
        <v>郑州</v>
      </c>
      <c r="N1042" s="167" t="str">
        <f t="shared" si="107"/>
        <v/>
      </c>
      <c r="O1042" s="167" t="str">
        <f t="shared" si="108"/>
        <v/>
      </c>
      <c r="P1042" s="167" t="str">
        <f>IF(ISERROR(OR(IFERROR(VLOOKUP(B1042,受限情况!$G$3:$G$30,1,FALSE),0),IFERROR(VLOOKUP(L1042,受限情况!$A$3:$A$28,1,FALSE),0),IFERROR(VLOOKUP(M1042,受限情况!$A$3:$A$28,1,FALSE),0),IFERROR(VLOOKUP(N1042,受限情况!$A$3:$A$28,1,FALSE),0),IFERROR(VLOOKUP(O1042,受限情况!$A$3:$A$28,1,FALSE),0))),"受限","不限")</f>
        <v>不限</v>
      </c>
      <c r="Q1042" s="122" t="str">
        <f>IFERROR(IF(AND(H1042&gt;=VLOOKUP(B1042,受限情况!$G$3:$I$28,2,FALSE),H1042&lt;=VLOOKUP(B1042,受限情况!$G$3:$I$28,3,FALSE))=TRUE,"错误","正确"),"正确")</f>
        <v>正确</v>
      </c>
      <c r="R1042" s="124" t="str">
        <f>IF(OR(IFERROR(AND(H1042&gt;=VLOOKUP(L1042,受限情况!$A$3:$C$28,2,FALSE),H1042&lt;=VLOOKUP(L1042,受限情况!$A$3:$C$28,3,FALSE)),0),IFERROR(AND(H1042&gt;=VLOOKUP(M1042,受限情况!$A$3:$C$28,2,FALSE),H1042&lt;=VLOOKUP(M1042,受限情况!$A$3:$C$28,3,FALSE)),0),IFERROR(AND(H1042&gt;=VLOOKUP(N1042,受限情况!$A$3:$C$28,2,FALSE),H1042&lt;=VLOOKUP(N1042,受限情况!$A$3:$C$28,3,FALSE)),0),IFERROR(AND(H1042&gt;=VLOOKUP(O1042,受限情况!$A$3:$C$28,2,FALSE),H1042&lt;=VLOOKUP(O1042,受限情况!$A$3:$C$28,3,FALSE)),0))=TRUE,"错误","正确")</f>
        <v>正确</v>
      </c>
      <c r="S1042" s="123" t="str">
        <f>IF((IF(ISERROR(VLOOKUP(J1042,注销!I:I,1,FALSE)),0,1)+IF(ISERROR(VLOOKUP(J1042,注销!J:J,1,FALSE)),0,1))&gt;0,"注销","没有")</f>
        <v>注销</v>
      </c>
      <c r="T1042" s="123" t="str">
        <f>IF((IF(ISERROR(VLOOKUP(J1042,注销!I:I,1,FALSE)),0,1)+IF(ISERROR(VLOOKUP(J1042,注销!J:J,1,FALSE)),0,1))&gt;0,"注销","没有")</f>
        <v>注销</v>
      </c>
      <c r="U1042" s="10" t="str">
        <f>IF(IF(ISERROR(VLOOKUP(J1042,J$1:J1041,1,FALSE)),0,1)+IF(ISERROR(VLOOKUP(J1042,K$1:K1041,1,FALSE)),0,1),"已有","没有")</f>
        <v>没有</v>
      </c>
      <c r="W1042" s="9"/>
      <c r="X1042" s="9"/>
      <c r="Y1042" s="9"/>
    </row>
    <row r="1043" spans="1:25" s="123" customFormat="1">
      <c r="A1043" s="126">
        <v>1040</v>
      </c>
      <c r="B1043" s="133" t="s">
        <v>1564</v>
      </c>
      <c r="C1043" s="127" t="s">
        <v>1563</v>
      </c>
      <c r="D1043" s="137" t="s">
        <v>1561</v>
      </c>
      <c r="E1043" s="120">
        <v>4</v>
      </c>
      <c r="F1043" s="119">
        <v>42934</v>
      </c>
      <c r="G1043" s="18" t="s">
        <v>1573</v>
      </c>
      <c r="H1043" s="119">
        <v>42912</v>
      </c>
      <c r="I1043" s="128" t="s">
        <v>1532</v>
      </c>
      <c r="J1043" s="137" t="str">
        <f t="shared" si="103"/>
        <v>天津天津-乌鲁木齐</v>
      </c>
      <c r="K1043" s="124" t="str">
        <f t="shared" si="104"/>
        <v>天津乌鲁木齐-天津</v>
      </c>
      <c r="L1043" s="167" t="str">
        <f t="shared" si="105"/>
        <v>天津</v>
      </c>
      <c r="M1043" s="167" t="str">
        <f t="shared" si="106"/>
        <v>乌鲁木齐</v>
      </c>
      <c r="N1043" s="167" t="str">
        <f t="shared" si="107"/>
        <v/>
      </c>
      <c r="O1043" s="167" t="str">
        <f t="shared" si="108"/>
        <v/>
      </c>
      <c r="P1043" s="167" t="str">
        <f>IF(ISERROR(OR(IFERROR(VLOOKUP(B1043,受限情况!$G$3:$G$30,1,FALSE),0),IFERROR(VLOOKUP(L1043,受限情况!$A$3:$A$28,1,FALSE),0),IFERROR(VLOOKUP(M1043,受限情况!$A$3:$A$28,1,FALSE),0),IFERROR(VLOOKUP(N1043,受限情况!$A$3:$A$28,1,FALSE),0),IFERROR(VLOOKUP(O1043,受限情况!$A$3:$A$28,1,FALSE),0))),"受限","不限")</f>
        <v>不限</v>
      </c>
      <c r="Q1043" s="122" t="str">
        <f>IFERROR(IF(AND(H1043&gt;=VLOOKUP(B1043,受限情况!$G$3:$I$28,2,FALSE),H1043&lt;=VLOOKUP(B1043,受限情况!$G$3:$I$28,3,FALSE))=TRUE,"错误","正确"),"正确")</f>
        <v>正确</v>
      </c>
      <c r="R1043" s="124" t="str">
        <f>IF(OR(IFERROR(AND(H1043&gt;=VLOOKUP(L1043,受限情况!$A$3:$C$28,2,FALSE),H1043&lt;=VLOOKUP(L1043,受限情况!$A$3:$C$28,3,FALSE)),0),IFERROR(AND(H1043&gt;=VLOOKUP(M1043,受限情况!$A$3:$C$28,2,FALSE),H1043&lt;=VLOOKUP(M1043,受限情况!$A$3:$C$28,3,FALSE)),0),IFERROR(AND(H1043&gt;=VLOOKUP(N1043,受限情况!$A$3:$C$28,2,FALSE),H1043&lt;=VLOOKUP(N1043,受限情况!$A$3:$C$28,3,FALSE)),0),IFERROR(AND(H1043&gt;=VLOOKUP(O1043,受限情况!$A$3:$C$28,2,FALSE),H1043&lt;=VLOOKUP(O1043,受限情况!$A$3:$C$28,3,FALSE)),0))=TRUE,"错误","正确")</f>
        <v>正确</v>
      </c>
      <c r="S1043" s="123" t="str">
        <f>IF((IF(ISERROR(VLOOKUP(J1043,注销!I:I,1,FALSE)),0,1)+IF(ISERROR(VLOOKUP(J1043,注销!J:J,1,FALSE)),0,1))&gt;0,"注销","没有")</f>
        <v>注销</v>
      </c>
      <c r="T1043" s="123" t="str">
        <f>IF((IF(ISERROR(VLOOKUP(J1043,注销!I:I,1,FALSE)),0,1)+IF(ISERROR(VLOOKUP(J1043,注销!J:J,1,FALSE)),0,1))&gt;0,"注销","没有")</f>
        <v>注销</v>
      </c>
      <c r="U1043" s="10" t="str">
        <f>IF(IF(ISERROR(VLOOKUP(J1043,J$1:J1042,1,FALSE)),0,1)+IF(ISERROR(VLOOKUP(J1043,K$1:K1042,1,FALSE)),0,1),"已有","没有")</f>
        <v>已有</v>
      </c>
      <c r="W1043" s="9"/>
      <c r="X1043" s="9"/>
      <c r="Y1043" s="9"/>
    </row>
    <row r="1044" spans="1:25" s="123" customFormat="1">
      <c r="A1044" s="126">
        <v>1041</v>
      </c>
      <c r="B1044" s="133" t="s">
        <v>1568</v>
      </c>
      <c r="C1044" s="127" t="s">
        <v>1569</v>
      </c>
      <c r="D1044" s="137" t="s">
        <v>1561</v>
      </c>
      <c r="E1044" s="120">
        <v>14</v>
      </c>
      <c r="F1044" s="119">
        <v>42930</v>
      </c>
      <c r="G1044" s="18" t="s">
        <v>1573</v>
      </c>
      <c r="H1044" s="119">
        <v>42912</v>
      </c>
      <c r="I1044" s="128" t="s">
        <v>1532</v>
      </c>
      <c r="J1044" s="137" t="str">
        <f t="shared" si="103"/>
        <v>天津天津-海拉尔</v>
      </c>
      <c r="K1044" s="124" t="str">
        <f t="shared" si="104"/>
        <v>天津海拉尔-天津</v>
      </c>
      <c r="L1044" s="167" t="str">
        <f t="shared" si="105"/>
        <v>天津</v>
      </c>
      <c r="M1044" s="167" t="str">
        <f t="shared" si="106"/>
        <v>海拉尔</v>
      </c>
      <c r="N1044" s="167" t="str">
        <f t="shared" si="107"/>
        <v/>
      </c>
      <c r="O1044" s="167" t="str">
        <f t="shared" si="108"/>
        <v/>
      </c>
      <c r="P1044" s="167" t="str">
        <f>IF(ISERROR(OR(IFERROR(VLOOKUP(B1044,受限情况!$G$3:$G$30,1,FALSE),0),IFERROR(VLOOKUP(L1044,受限情况!$A$3:$A$28,1,FALSE),0),IFERROR(VLOOKUP(M1044,受限情况!$A$3:$A$28,1,FALSE),0),IFERROR(VLOOKUP(N1044,受限情况!$A$3:$A$28,1,FALSE),0),IFERROR(VLOOKUP(O1044,受限情况!$A$3:$A$28,1,FALSE),0))),"受限","不限")</f>
        <v>不限</v>
      </c>
      <c r="Q1044" s="122" t="str">
        <f>IFERROR(IF(AND(H1044&gt;=VLOOKUP(B1044,受限情况!$G$3:$I$28,2,FALSE),H1044&lt;=VLOOKUP(B1044,受限情况!$G$3:$I$28,3,FALSE))=TRUE,"错误","正确"),"正确")</f>
        <v>正确</v>
      </c>
      <c r="R1044" s="124" t="str">
        <f>IF(OR(IFERROR(AND(H1044&gt;=VLOOKUP(L1044,受限情况!$A$3:$C$28,2,FALSE),H1044&lt;=VLOOKUP(L1044,受限情况!$A$3:$C$28,3,FALSE)),0),IFERROR(AND(H1044&gt;=VLOOKUP(M1044,受限情况!$A$3:$C$28,2,FALSE),H1044&lt;=VLOOKUP(M1044,受限情况!$A$3:$C$28,3,FALSE)),0),IFERROR(AND(H1044&gt;=VLOOKUP(N1044,受限情况!$A$3:$C$28,2,FALSE),H1044&lt;=VLOOKUP(N1044,受限情况!$A$3:$C$28,3,FALSE)),0),IFERROR(AND(H1044&gt;=VLOOKUP(O1044,受限情况!$A$3:$C$28,2,FALSE),H1044&lt;=VLOOKUP(O1044,受限情况!$A$3:$C$28,3,FALSE)),0))=TRUE,"错误","正确")</f>
        <v>正确</v>
      </c>
      <c r="S1044" s="123" t="str">
        <f>IF((IF(ISERROR(VLOOKUP(J1044,注销!I:I,1,FALSE)),0,1)+IF(ISERROR(VLOOKUP(J1044,注销!J:J,1,FALSE)),0,1))&gt;0,"注销","没有")</f>
        <v>注销</v>
      </c>
      <c r="T1044" s="123" t="str">
        <f>IF((IF(ISERROR(VLOOKUP(J1044,注销!I:I,1,FALSE)),0,1)+IF(ISERROR(VLOOKUP(J1044,注销!J:J,1,FALSE)),0,1))&gt;0,"注销","没有")</f>
        <v>注销</v>
      </c>
      <c r="U1044" s="10" t="str">
        <f>IF(IF(ISERROR(VLOOKUP(J1044,J$1:J1043,1,FALSE)),0,1)+IF(ISERROR(VLOOKUP(J1044,K$1:K1043,1,FALSE)),0,1),"已有","没有")</f>
        <v>已有</v>
      </c>
      <c r="W1044" s="9"/>
      <c r="X1044" s="9"/>
      <c r="Y1044" s="9"/>
    </row>
    <row r="1045" spans="1:25">
      <c r="A1045" s="126">
        <v>1042</v>
      </c>
      <c r="B1045" s="133" t="s">
        <v>1529</v>
      </c>
      <c r="C1045" s="127" t="s">
        <v>1566</v>
      </c>
      <c r="D1045" s="137">
        <v>737</v>
      </c>
      <c r="E1045" s="120">
        <v>14</v>
      </c>
      <c r="F1045" s="119">
        <v>42936</v>
      </c>
      <c r="G1045" s="18" t="s">
        <v>1574</v>
      </c>
      <c r="H1045" s="80">
        <v>42912</v>
      </c>
      <c r="I1045" s="128" t="s">
        <v>1532</v>
      </c>
      <c r="J1045" s="137" t="str">
        <f t="shared" si="103"/>
        <v>奥凯天津-长白山</v>
      </c>
      <c r="K1045" s="124" t="str">
        <f t="shared" si="104"/>
        <v>奥凯长白山-天津</v>
      </c>
      <c r="L1045" s="167" t="str">
        <f t="shared" si="105"/>
        <v>天津</v>
      </c>
      <c r="M1045" s="167" t="str">
        <f t="shared" si="106"/>
        <v>长白山</v>
      </c>
      <c r="N1045" s="167" t="str">
        <f t="shared" si="107"/>
        <v/>
      </c>
      <c r="O1045" s="167" t="str">
        <f t="shared" si="108"/>
        <v/>
      </c>
      <c r="P1045" s="167" t="str">
        <f>IF(ISERROR(OR(IFERROR(VLOOKUP(B1045,受限情况!$G$3:$G$30,1,FALSE),0),IFERROR(VLOOKUP(L1045,受限情况!$A$3:$A$28,1,FALSE),0),IFERROR(VLOOKUP(M1045,受限情况!$A$3:$A$28,1,FALSE),0),IFERROR(VLOOKUP(N1045,受限情况!$A$3:$A$28,1,FALSE),0),IFERROR(VLOOKUP(O1045,受限情况!$A$3:$A$28,1,FALSE),0))),"受限","不限")</f>
        <v>不限</v>
      </c>
      <c r="Q1045" s="122" t="str">
        <f>IFERROR(IF(AND(H1045&gt;=VLOOKUP(B1045,受限情况!$G$3:$I$28,2,FALSE),H1045&lt;=VLOOKUP(B1045,受限情况!$G$3:$I$28,3,FALSE))=TRUE,"错误","正确"),"正确")</f>
        <v>正确</v>
      </c>
      <c r="R1045" s="124" t="str">
        <f>IF(OR(IFERROR(AND(H1045&gt;=VLOOKUP(L1045,受限情况!$A$3:$C$28,2,FALSE),H1045&lt;=VLOOKUP(L1045,受限情况!$A$3:$C$28,3,FALSE)),0),IFERROR(AND(H1045&gt;=VLOOKUP(M1045,受限情况!$A$3:$C$28,2,FALSE),H1045&lt;=VLOOKUP(M1045,受限情况!$A$3:$C$28,3,FALSE)),0),IFERROR(AND(H1045&gt;=VLOOKUP(N1045,受限情况!$A$3:$C$28,2,FALSE),H1045&lt;=VLOOKUP(N1045,受限情况!$A$3:$C$28,3,FALSE)),0),IFERROR(AND(H1045&gt;=VLOOKUP(O1045,受限情况!$A$3:$C$28,2,FALSE),H1045&lt;=VLOOKUP(O1045,受限情况!$A$3:$C$28,3,FALSE)),0))=TRUE,"错误","正确")</f>
        <v>正确</v>
      </c>
      <c r="S1045" s="123" t="str">
        <f>IF((IF(ISERROR(VLOOKUP(J1045,注销!I:I,1,FALSE)),0,1)+IF(ISERROR(VLOOKUP(J1045,注销!J:J,1,FALSE)),0,1))&gt;0,"注销","没有")</f>
        <v>没有</v>
      </c>
      <c r="T1045" s="123" t="str">
        <f>IF((IF(ISERROR(VLOOKUP(J1045,注销!I:I,1,FALSE)),0,1)+IF(ISERROR(VLOOKUP(J1045,注销!J:J,1,FALSE)),0,1))&gt;0,"注销","没有")</f>
        <v>没有</v>
      </c>
      <c r="U1045" s="10" t="str">
        <f>IF(IF(ISERROR(VLOOKUP(J1045,J$1:J1044,1,FALSE)),0,1)+IF(ISERROR(VLOOKUP(J1045,K$1:K1044,1,FALSE)),0,1),"已有","没有")</f>
        <v>没有</v>
      </c>
      <c r="W1045" s="9"/>
      <c r="X1045" s="9"/>
      <c r="Y1045" s="9"/>
    </row>
    <row r="1046" spans="1:25">
      <c r="A1046" s="126">
        <v>1043</v>
      </c>
      <c r="B1046" s="134" t="s">
        <v>1570</v>
      </c>
      <c r="C1046" s="135" t="s">
        <v>1571</v>
      </c>
      <c r="D1046" s="136" t="s">
        <v>1572</v>
      </c>
      <c r="E1046" s="6">
        <v>2</v>
      </c>
      <c r="F1046" s="80">
        <v>42927</v>
      </c>
      <c r="G1046" s="18" t="s">
        <v>1575</v>
      </c>
      <c r="H1046" s="80">
        <v>42912</v>
      </c>
      <c r="I1046" s="128" t="s">
        <v>1532</v>
      </c>
      <c r="J1046" s="137" t="str">
        <f t="shared" si="103"/>
        <v>幸福阿拉善左旗-包头</v>
      </c>
      <c r="K1046" s="124" t="str">
        <f t="shared" si="104"/>
        <v>幸福包头-阿拉善左旗</v>
      </c>
      <c r="L1046" s="167" t="str">
        <f t="shared" si="105"/>
        <v>阿拉善左旗</v>
      </c>
      <c r="M1046" s="167" t="str">
        <f t="shared" si="106"/>
        <v>包头</v>
      </c>
      <c r="N1046" s="167" t="str">
        <f t="shared" si="107"/>
        <v/>
      </c>
      <c r="O1046" s="167" t="str">
        <f t="shared" si="108"/>
        <v/>
      </c>
      <c r="P1046" s="167" t="str">
        <f>IF(ISERROR(OR(IFERROR(VLOOKUP(B1046,受限情况!$G$3:$G$30,1,FALSE),0),IFERROR(VLOOKUP(L1046,受限情况!$A$3:$A$28,1,FALSE),0),IFERROR(VLOOKUP(M1046,受限情况!$A$3:$A$28,1,FALSE),0),IFERROR(VLOOKUP(N1046,受限情况!$A$3:$A$28,1,FALSE),0),IFERROR(VLOOKUP(O1046,受限情况!$A$3:$A$28,1,FALSE),0))),"受限","不限")</f>
        <v>受限</v>
      </c>
      <c r="Q1046" s="122" t="str">
        <f>IFERROR(IF(AND(H1046&gt;=VLOOKUP(B1046,受限情况!$G$3:$I$28,2,FALSE),H1046&lt;=VLOOKUP(B1046,受限情况!$G$3:$I$28,3,FALSE))=TRUE,"错误","正确"),"正确")</f>
        <v>正确</v>
      </c>
      <c r="R1046" s="124" t="str">
        <f>IF(OR(IFERROR(AND(H1046&gt;=VLOOKUP(L1046,受限情况!$A$3:$C$28,2,FALSE),H1046&lt;=VLOOKUP(L1046,受限情况!$A$3:$C$28,3,FALSE)),0),IFERROR(AND(H1046&gt;=VLOOKUP(M1046,受限情况!$A$3:$C$28,2,FALSE),H1046&lt;=VLOOKUP(M1046,受限情况!$A$3:$C$28,3,FALSE)),0),IFERROR(AND(H1046&gt;=VLOOKUP(N1046,受限情况!$A$3:$C$28,2,FALSE),H1046&lt;=VLOOKUP(N1046,受限情况!$A$3:$C$28,3,FALSE)),0),IFERROR(AND(H1046&gt;=VLOOKUP(O1046,受限情况!$A$3:$C$28,2,FALSE),H1046&lt;=VLOOKUP(O1046,受限情况!$A$3:$C$28,3,FALSE)),0))=TRUE,"错误","正确")</f>
        <v>正确</v>
      </c>
      <c r="S1046" s="123" t="str">
        <f>IF((IF(ISERROR(VLOOKUP(J1046,注销!I:I,1,FALSE)),0,1)+IF(ISERROR(VLOOKUP(J1046,注销!J:J,1,FALSE)),0,1))&gt;0,"注销","没有")</f>
        <v>注销</v>
      </c>
      <c r="T1046" s="123" t="str">
        <f>IF((IF(ISERROR(VLOOKUP(J1046,注销!I:I,1,FALSE)),0,1)+IF(ISERROR(VLOOKUP(J1046,注销!J:J,1,FALSE)),0,1))&gt;0,"注销","没有")</f>
        <v>注销</v>
      </c>
      <c r="U1046" s="10" t="str">
        <f>IF(IF(ISERROR(VLOOKUP(J1046,J$1:J1045,1,FALSE)),0,1)+IF(ISERROR(VLOOKUP(J1046,K$1:K1045,1,FALSE)),0,1),"已有","没有")</f>
        <v>没有</v>
      </c>
      <c r="W1046" s="9"/>
      <c r="X1046" s="9"/>
      <c r="Y1046" s="9"/>
    </row>
    <row r="1047" spans="1:25">
      <c r="A1047" s="126">
        <v>1044</v>
      </c>
      <c r="B1047" s="134" t="s">
        <v>1580</v>
      </c>
      <c r="C1047" s="135" t="s">
        <v>1581</v>
      </c>
      <c r="D1047" s="136" t="s">
        <v>1582</v>
      </c>
      <c r="E1047" s="6">
        <v>14</v>
      </c>
      <c r="F1047" s="80">
        <v>42926</v>
      </c>
      <c r="G1047" s="18" t="s">
        <v>1584</v>
      </c>
      <c r="H1047" s="80">
        <v>42920</v>
      </c>
      <c r="I1047" s="128" t="s">
        <v>1532</v>
      </c>
      <c r="J1047" s="137" t="str">
        <f t="shared" si="103"/>
        <v>华夏包头-兰州-贵阳-北海</v>
      </c>
      <c r="K1047" s="124" t="str">
        <f t="shared" si="104"/>
        <v>华夏北海-贵阳-兰州-包头</v>
      </c>
      <c r="L1047" s="167" t="str">
        <f t="shared" si="105"/>
        <v>包头</v>
      </c>
      <c r="M1047" s="167" t="str">
        <f t="shared" si="106"/>
        <v>兰州</v>
      </c>
      <c r="N1047" s="167" t="str">
        <f t="shared" si="107"/>
        <v>贵阳</v>
      </c>
      <c r="O1047" s="167" t="str">
        <f t="shared" si="108"/>
        <v>北海</v>
      </c>
      <c r="P1047" s="167" t="str">
        <f>IF(ISERROR(OR(IFERROR(VLOOKUP(B1047,受限情况!$G$3:$G$30,1,FALSE),0),IFERROR(VLOOKUP(L1047,受限情况!$A$3:$A$28,1,FALSE),0),IFERROR(VLOOKUP(M1047,受限情况!$A$3:$A$28,1,FALSE),0),IFERROR(VLOOKUP(N1047,受限情况!$A$3:$A$28,1,FALSE),0),IFERROR(VLOOKUP(O1047,受限情况!$A$3:$A$28,1,FALSE),0))),"受限","不限")</f>
        <v>不限</v>
      </c>
      <c r="Q1047" s="122" t="str">
        <f>IFERROR(IF(AND(H1047&gt;=VLOOKUP(B1047,受限情况!$G$3:$I$28,2,FALSE),H1047&lt;=VLOOKUP(B1047,受限情况!$G$3:$I$28,3,FALSE))=TRUE,"错误","正确"),"正确")</f>
        <v>正确</v>
      </c>
      <c r="R1047" s="124" t="str">
        <f>IF(OR(IFERROR(AND(H1047&gt;=VLOOKUP(L1047,受限情况!$A$3:$C$28,2,FALSE),H1047&lt;=VLOOKUP(L1047,受限情况!$A$3:$C$28,3,FALSE)),0),IFERROR(AND(H1047&gt;=VLOOKUP(M1047,受限情况!$A$3:$C$28,2,FALSE),H1047&lt;=VLOOKUP(M1047,受限情况!$A$3:$C$28,3,FALSE)),0),IFERROR(AND(H1047&gt;=VLOOKUP(N1047,受限情况!$A$3:$C$28,2,FALSE),H1047&lt;=VLOOKUP(N1047,受限情况!$A$3:$C$28,3,FALSE)),0),IFERROR(AND(H1047&gt;=VLOOKUP(O1047,受限情况!$A$3:$C$28,2,FALSE),H1047&lt;=VLOOKUP(O1047,受限情况!$A$3:$C$28,3,FALSE)),0))=TRUE,"错误","正确")</f>
        <v>正确</v>
      </c>
      <c r="S1047" s="123" t="str">
        <f>IF((IF(ISERROR(VLOOKUP(J1047,注销!I:I,1,FALSE)),0,1)+IF(ISERROR(VLOOKUP(J1047,注销!J:J,1,FALSE)),0,1))&gt;0,"注销","没有")</f>
        <v>注销</v>
      </c>
      <c r="T1047" s="123" t="str">
        <f>IF((IF(ISERROR(VLOOKUP(J1047,注销!I:I,1,FALSE)),0,1)+IF(ISERROR(VLOOKUP(J1047,注销!J:J,1,FALSE)),0,1))&gt;0,"注销","没有")</f>
        <v>注销</v>
      </c>
      <c r="U1047" s="10" t="str">
        <f>IF(IF(ISERROR(VLOOKUP(J1047,J$1:J1046,1,FALSE)),0,1)+IF(ISERROR(VLOOKUP(J1047,K$1:K1046,1,FALSE)),0,1),"已有","没有")</f>
        <v>没有</v>
      </c>
      <c r="W1047" s="9"/>
      <c r="X1047" s="9"/>
      <c r="Y1047" s="9"/>
    </row>
    <row r="1048" spans="1:25">
      <c r="A1048" s="126">
        <v>1045</v>
      </c>
      <c r="B1048" s="134" t="s">
        <v>1583</v>
      </c>
      <c r="C1048" s="135" t="s">
        <v>1690</v>
      </c>
      <c r="D1048" s="136" t="s">
        <v>354</v>
      </c>
      <c r="E1048" s="6">
        <v>14</v>
      </c>
      <c r="F1048" s="80">
        <v>42936</v>
      </c>
      <c r="G1048" s="18" t="s">
        <v>1584</v>
      </c>
      <c r="H1048" s="80">
        <v>42920</v>
      </c>
      <c r="I1048" s="128" t="s">
        <v>1532</v>
      </c>
      <c r="J1048" s="137" t="str">
        <f t="shared" si="103"/>
        <v>华夏包头-西安</v>
      </c>
      <c r="K1048" s="124" t="str">
        <f t="shared" si="104"/>
        <v>华夏西安-包头</v>
      </c>
      <c r="L1048" s="167" t="str">
        <f t="shared" si="105"/>
        <v>包头</v>
      </c>
      <c r="M1048" s="167" t="str">
        <f t="shared" si="106"/>
        <v>西安</v>
      </c>
      <c r="N1048" s="167" t="str">
        <f t="shared" si="107"/>
        <v/>
      </c>
      <c r="O1048" s="167" t="str">
        <f t="shared" si="108"/>
        <v/>
      </c>
      <c r="P1048" s="167" t="str">
        <f>IF(ISERROR(OR(IFERROR(VLOOKUP(B1048,受限情况!$G$3:$G$30,1,FALSE),0),IFERROR(VLOOKUP(L1048,受限情况!$A$3:$A$28,1,FALSE),0),IFERROR(VLOOKUP(M1048,受限情况!$A$3:$A$28,1,FALSE),0),IFERROR(VLOOKUP(N1048,受限情况!$A$3:$A$28,1,FALSE),0),IFERROR(VLOOKUP(O1048,受限情况!$A$3:$A$28,1,FALSE),0))),"受限","不限")</f>
        <v>不限</v>
      </c>
      <c r="Q1048" s="122" t="str">
        <f>IFERROR(IF(AND(H1048&gt;=VLOOKUP(B1048,受限情况!$G$3:$I$28,2,FALSE),H1048&lt;=VLOOKUP(B1048,受限情况!$G$3:$I$28,3,FALSE))=TRUE,"错误","正确"),"正确")</f>
        <v>正确</v>
      </c>
      <c r="R1048" s="124" t="str">
        <f>IF(OR(IFERROR(AND(H1048&gt;=VLOOKUP(L1048,受限情况!$A$3:$C$28,2,FALSE),H1048&lt;=VLOOKUP(L1048,受限情况!$A$3:$C$28,3,FALSE)),0),IFERROR(AND(H1048&gt;=VLOOKUP(M1048,受限情况!$A$3:$C$28,2,FALSE),H1048&lt;=VLOOKUP(M1048,受限情况!$A$3:$C$28,3,FALSE)),0),IFERROR(AND(H1048&gt;=VLOOKUP(N1048,受限情况!$A$3:$C$28,2,FALSE),H1048&lt;=VLOOKUP(N1048,受限情况!$A$3:$C$28,3,FALSE)),0),IFERROR(AND(H1048&gt;=VLOOKUP(O1048,受限情况!$A$3:$C$28,2,FALSE),H1048&lt;=VLOOKUP(O1048,受限情况!$A$3:$C$28,3,FALSE)),0))=TRUE,"错误","正确")</f>
        <v>正确</v>
      </c>
      <c r="S1048" s="123" t="str">
        <f>IF((IF(ISERROR(VLOOKUP(J1048,注销!I:I,1,FALSE)),0,1)+IF(ISERROR(VLOOKUP(J1048,注销!J:J,1,FALSE)),0,1))&gt;0,"注销","没有")</f>
        <v>注销</v>
      </c>
      <c r="T1048" s="123" t="str">
        <f>IF((IF(ISERROR(VLOOKUP(J1048,注销!I:I,1,FALSE)),0,1)+IF(ISERROR(VLOOKUP(J1048,注销!J:J,1,FALSE)),0,1))&gt;0,"注销","没有")</f>
        <v>注销</v>
      </c>
      <c r="U1048" s="10" t="str">
        <f>IF(IF(ISERROR(VLOOKUP(J1048,J$1:J1047,1,FALSE)),0,1)+IF(ISERROR(VLOOKUP(J1048,K$1:K1047,1,FALSE)),0,1),"已有","没有")</f>
        <v>没有</v>
      </c>
      <c r="W1048" s="9"/>
      <c r="X1048" s="9"/>
      <c r="Y1048" s="9"/>
    </row>
    <row r="1049" spans="1:25" ht="15">
      <c r="A1049" s="126">
        <v>1046</v>
      </c>
      <c r="B1049" s="134" t="s">
        <v>1586</v>
      </c>
      <c r="C1049" s="135" t="s">
        <v>1691</v>
      </c>
      <c r="D1049" s="150" t="s">
        <v>1560</v>
      </c>
      <c r="E1049" s="6">
        <v>6</v>
      </c>
      <c r="F1049" s="80">
        <v>42943</v>
      </c>
      <c r="G1049" s="18" t="s">
        <v>1587</v>
      </c>
      <c r="H1049" s="80">
        <v>42926</v>
      </c>
      <c r="I1049" s="128" t="s">
        <v>1532</v>
      </c>
      <c r="J1049" s="137" t="str">
        <f t="shared" si="103"/>
        <v>天津天津-武汉-汉中</v>
      </c>
      <c r="K1049" s="124" t="str">
        <f t="shared" si="104"/>
        <v>天津汉中-武汉-天津</v>
      </c>
      <c r="L1049" s="167" t="str">
        <f t="shared" si="105"/>
        <v>天津</v>
      </c>
      <c r="M1049" s="167" t="str">
        <f t="shared" si="106"/>
        <v>武汉</v>
      </c>
      <c r="N1049" s="167" t="str">
        <f t="shared" si="107"/>
        <v>汉中</v>
      </c>
      <c r="O1049" s="167" t="str">
        <f t="shared" si="108"/>
        <v/>
      </c>
      <c r="P1049" s="167" t="str">
        <f>IF(ISERROR(OR(IFERROR(VLOOKUP(B1049,受限情况!$G$3:$G$30,1,FALSE),0),IFERROR(VLOOKUP(L1049,受限情况!$A$3:$A$28,1,FALSE),0),IFERROR(VLOOKUP(M1049,受限情况!$A$3:$A$28,1,FALSE),0),IFERROR(VLOOKUP(N1049,受限情况!$A$3:$A$28,1,FALSE),0),IFERROR(VLOOKUP(O1049,受限情况!$A$3:$A$28,1,FALSE),0))),"受限","不限")</f>
        <v>不限</v>
      </c>
      <c r="Q1049" s="122" t="str">
        <f>IFERROR(IF(AND(H1049&gt;=VLOOKUP(B1049,受限情况!$G$3:$I$28,2,FALSE),H1049&lt;=VLOOKUP(B1049,受限情况!$G$3:$I$28,3,FALSE))=TRUE,"错误","正确"),"正确")</f>
        <v>正确</v>
      </c>
      <c r="R1049" s="124" t="str">
        <f>IF(OR(IFERROR(AND(H1049&gt;=VLOOKUP(L1049,受限情况!$A$3:$C$28,2,FALSE),H1049&lt;=VLOOKUP(L1049,受限情况!$A$3:$C$28,3,FALSE)),0),IFERROR(AND(H1049&gt;=VLOOKUP(M1049,受限情况!$A$3:$C$28,2,FALSE),H1049&lt;=VLOOKUP(M1049,受限情况!$A$3:$C$28,3,FALSE)),0),IFERROR(AND(H1049&gt;=VLOOKUP(N1049,受限情况!$A$3:$C$28,2,FALSE),H1049&lt;=VLOOKUP(N1049,受限情况!$A$3:$C$28,3,FALSE)),0),IFERROR(AND(H1049&gt;=VLOOKUP(O1049,受限情况!$A$3:$C$28,2,FALSE),H1049&lt;=VLOOKUP(O1049,受限情况!$A$3:$C$28,3,FALSE)),0))=TRUE,"错误","正确")</f>
        <v>正确</v>
      </c>
      <c r="S1049" s="123" t="str">
        <f>IF((IF(ISERROR(VLOOKUP(J1049,注销!I:I,1,FALSE)),0,1)+IF(ISERROR(VLOOKUP(J1049,注销!J:J,1,FALSE)),0,1))&gt;0,"注销","没有")</f>
        <v>注销</v>
      </c>
      <c r="T1049" s="123" t="str">
        <f>IF((IF(ISERROR(VLOOKUP(J1049,注销!I:I,1,FALSE)),0,1)+IF(ISERROR(VLOOKUP(J1049,注销!J:J,1,FALSE)),0,1))&gt;0,"注销","没有")</f>
        <v>注销</v>
      </c>
      <c r="U1049" s="10" t="str">
        <f>IF(IF(ISERROR(VLOOKUP(J1049,J$1:J1048,1,FALSE)),0,1)+IF(ISERROR(VLOOKUP(J1049,K$1:K1048,1,FALSE)),0,1),"已有","没有")</f>
        <v>没有</v>
      </c>
      <c r="W1049" s="9"/>
      <c r="X1049" s="9"/>
      <c r="Y1049" s="9"/>
    </row>
    <row r="1050" spans="1:25" ht="15">
      <c r="A1050" s="126">
        <v>1047</v>
      </c>
      <c r="B1050" s="134" t="s">
        <v>1681</v>
      </c>
      <c r="C1050" s="135" t="s">
        <v>365</v>
      </c>
      <c r="D1050" s="150" t="s">
        <v>364</v>
      </c>
      <c r="E1050" s="6">
        <v>14</v>
      </c>
      <c r="F1050" s="80">
        <v>42948</v>
      </c>
      <c r="G1050" s="18" t="s">
        <v>1697</v>
      </c>
      <c r="H1050" s="80">
        <v>42933</v>
      </c>
      <c r="I1050" s="128" t="s">
        <v>1702</v>
      </c>
      <c r="J1050" s="137" t="str">
        <f t="shared" si="103"/>
        <v>厦航天津-武汉</v>
      </c>
      <c r="K1050" s="124" t="str">
        <f t="shared" si="104"/>
        <v>厦航武汉-天津</v>
      </c>
      <c r="L1050" s="167" t="str">
        <f t="shared" si="105"/>
        <v>天津</v>
      </c>
      <c r="M1050" s="167" t="str">
        <f t="shared" si="106"/>
        <v>武汉</v>
      </c>
      <c r="N1050" s="167" t="str">
        <f t="shared" si="107"/>
        <v/>
      </c>
      <c r="O1050" s="167" t="str">
        <f t="shared" si="108"/>
        <v/>
      </c>
      <c r="P1050" s="167" t="str">
        <f>IF(ISERROR(OR(IFERROR(VLOOKUP(B1050,受限情况!$G$3:$G$30,1,FALSE),0),IFERROR(VLOOKUP(L1050,受限情况!$A$3:$A$28,1,FALSE),0),IFERROR(VLOOKUP(M1050,受限情况!$A$3:$A$28,1,FALSE),0),IFERROR(VLOOKUP(N1050,受限情况!$A$3:$A$28,1,FALSE),0),IFERROR(VLOOKUP(O1050,受限情况!$A$3:$A$28,1,FALSE),0))),"受限","不限")</f>
        <v>不限</v>
      </c>
      <c r="Q1050" s="122" t="str">
        <f>IFERROR(IF(AND(H1050&gt;=VLOOKUP(B1050,受限情况!$G$3:$I$28,2,FALSE),H1050&lt;=VLOOKUP(B1050,受限情况!$G$3:$I$28,3,FALSE))=TRUE,"错误","正确"),"正确")</f>
        <v>正确</v>
      </c>
      <c r="R1050" s="124" t="str">
        <f>IF(OR(IFERROR(AND(H1050&gt;=VLOOKUP(L1050,受限情况!$A$3:$C$28,2,FALSE),H1050&lt;=VLOOKUP(L1050,受限情况!$A$3:$C$28,3,FALSE)),0),IFERROR(AND(H1050&gt;=VLOOKUP(M1050,受限情况!$A$3:$C$28,2,FALSE),H1050&lt;=VLOOKUP(M1050,受限情况!$A$3:$C$28,3,FALSE)),0),IFERROR(AND(H1050&gt;=VLOOKUP(N1050,受限情况!$A$3:$C$28,2,FALSE),H1050&lt;=VLOOKUP(N1050,受限情况!$A$3:$C$28,3,FALSE)),0),IFERROR(AND(H1050&gt;=VLOOKUP(O1050,受限情况!$A$3:$C$28,2,FALSE),H1050&lt;=VLOOKUP(O1050,受限情况!$A$3:$C$28,3,FALSE)),0))=TRUE,"错误","正确")</f>
        <v>正确</v>
      </c>
      <c r="S1050" s="123" t="str">
        <f>IF((IF(ISERROR(VLOOKUP(J1050,注销!I:I,1,FALSE)),0,1)+IF(ISERROR(VLOOKUP(J1050,注销!J:J,1,FALSE)),0,1))&gt;0,"注销","没有")</f>
        <v>注销</v>
      </c>
      <c r="T1050" s="123" t="str">
        <f>IF((IF(ISERROR(VLOOKUP(J1050,注销!I:I,1,FALSE)),0,1)+IF(ISERROR(VLOOKUP(J1050,注销!J:J,1,FALSE)),0,1))&gt;0,"注销","没有")</f>
        <v>注销</v>
      </c>
      <c r="U1050" s="10" t="str">
        <f>IF(IF(ISERROR(VLOOKUP(J1050,J$1:J1049,1,FALSE)),0,1)+IF(ISERROR(VLOOKUP(J1050,K$1:K1049,1,FALSE)),0,1),"已有","没有")</f>
        <v>已有</v>
      </c>
      <c r="W1050" s="9"/>
      <c r="X1050" s="9"/>
      <c r="Y1050" s="9"/>
    </row>
    <row r="1051" spans="1:25">
      <c r="A1051" s="126">
        <v>1048</v>
      </c>
      <c r="B1051" s="134" t="s">
        <v>1682</v>
      </c>
      <c r="C1051" s="135" t="s">
        <v>1692</v>
      </c>
      <c r="D1051" s="55">
        <v>737</v>
      </c>
      <c r="E1051" s="6">
        <v>8</v>
      </c>
      <c r="F1051" s="80">
        <v>42937</v>
      </c>
      <c r="G1051" s="18" t="s">
        <v>1698</v>
      </c>
      <c r="H1051" s="80">
        <v>42933</v>
      </c>
      <c r="I1051" s="128" t="s">
        <v>1702</v>
      </c>
      <c r="J1051" s="137" t="str">
        <f t="shared" si="103"/>
        <v>奥凯天津-西宁</v>
      </c>
      <c r="K1051" s="124" t="str">
        <f t="shared" si="104"/>
        <v>奥凯西宁-天津</v>
      </c>
      <c r="L1051" s="167" t="str">
        <f t="shared" si="105"/>
        <v>天津</v>
      </c>
      <c r="M1051" s="167" t="str">
        <f t="shared" si="106"/>
        <v>西宁</v>
      </c>
      <c r="N1051" s="167" t="str">
        <f t="shared" si="107"/>
        <v/>
      </c>
      <c r="O1051" s="167" t="str">
        <f t="shared" si="108"/>
        <v/>
      </c>
      <c r="P1051" s="167" t="str">
        <f>IF(ISERROR(OR(IFERROR(VLOOKUP(B1051,受限情况!$G$3:$G$30,1,FALSE),0),IFERROR(VLOOKUP(L1051,受限情况!$A$3:$A$28,1,FALSE),0),IFERROR(VLOOKUP(M1051,受限情况!$A$3:$A$28,1,FALSE),0),IFERROR(VLOOKUP(N1051,受限情况!$A$3:$A$28,1,FALSE),0),IFERROR(VLOOKUP(O1051,受限情况!$A$3:$A$28,1,FALSE),0))),"受限","不限")</f>
        <v>不限</v>
      </c>
      <c r="Q1051" s="122" t="str">
        <f>IFERROR(IF(AND(H1051&gt;=VLOOKUP(B1051,受限情况!$G$3:$I$28,2,FALSE),H1051&lt;=VLOOKUP(B1051,受限情况!$G$3:$I$28,3,FALSE))=TRUE,"错误","正确"),"正确")</f>
        <v>正确</v>
      </c>
      <c r="R1051" s="124" t="str">
        <f>IF(OR(IFERROR(AND(H1051&gt;=VLOOKUP(L1051,受限情况!$A$3:$C$28,2,FALSE),H1051&lt;=VLOOKUP(L1051,受限情况!$A$3:$C$28,3,FALSE)),0),IFERROR(AND(H1051&gt;=VLOOKUP(M1051,受限情况!$A$3:$C$28,2,FALSE),H1051&lt;=VLOOKUP(M1051,受限情况!$A$3:$C$28,3,FALSE)),0),IFERROR(AND(H1051&gt;=VLOOKUP(N1051,受限情况!$A$3:$C$28,2,FALSE),H1051&lt;=VLOOKUP(N1051,受限情况!$A$3:$C$28,3,FALSE)),0),IFERROR(AND(H1051&gt;=VLOOKUP(O1051,受限情况!$A$3:$C$28,2,FALSE),H1051&lt;=VLOOKUP(O1051,受限情况!$A$3:$C$28,3,FALSE)),0))=TRUE,"错误","正确")</f>
        <v>正确</v>
      </c>
      <c r="S1051" s="123" t="str">
        <f>IF((IF(ISERROR(VLOOKUP(J1051,注销!I:I,1,FALSE)),0,1)+IF(ISERROR(VLOOKUP(J1051,注销!J:J,1,FALSE)),0,1))&gt;0,"注销","没有")</f>
        <v>没有</v>
      </c>
      <c r="T1051" s="123" t="str">
        <f>IF((IF(ISERROR(VLOOKUP(J1051,注销!I:I,1,FALSE)),0,1)+IF(ISERROR(VLOOKUP(J1051,注销!J:J,1,FALSE)),0,1))&gt;0,"注销","没有")</f>
        <v>没有</v>
      </c>
      <c r="U1051" s="10" t="str">
        <f>IF(IF(ISERROR(VLOOKUP(J1051,J$1:J1050,1,FALSE)),0,1)+IF(ISERROR(VLOOKUP(J1051,K$1:K1050,1,FALSE)),0,1),"已有","没有")</f>
        <v>已有</v>
      </c>
      <c r="W1051" s="9"/>
      <c r="X1051" s="9"/>
      <c r="Y1051" s="9"/>
    </row>
    <row r="1052" spans="1:25">
      <c r="A1052" s="126">
        <v>1049</v>
      </c>
      <c r="B1052" s="134" t="s">
        <v>1689</v>
      </c>
      <c r="C1052" s="135" t="s">
        <v>1693</v>
      </c>
      <c r="D1052" s="136" t="s">
        <v>1694</v>
      </c>
      <c r="E1052" s="6">
        <v>14</v>
      </c>
      <c r="F1052" s="80">
        <v>42988</v>
      </c>
      <c r="G1052" s="18" t="s">
        <v>1699</v>
      </c>
      <c r="H1052" s="80">
        <v>42933</v>
      </c>
      <c r="I1052" s="128" t="s">
        <v>1702</v>
      </c>
      <c r="J1052" s="137" t="str">
        <f t="shared" si="103"/>
        <v>河北石家庄-南京-泉州</v>
      </c>
      <c r="K1052" s="124" t="str">
        <f t="shared" si="104"/>
        <v>河北泉州-南京-石家庄</v>
      </c>
      <c r="L1052" s="167" t="str">
        <f t="shared" si="105"/>
        <v>石家庄</v>
      </c>
      <c r="M1052" s="167" t="str">
        <f t="shared" si="106"/>
        <v>南京</v>
      </c>
      <c r="N1052" s="167" t="str">
        <f t="shared" si="107"/>
        <v>泉州</v>
      </c>
      <c r="O1052" s="167" t="str">
        <f t="shared" si="108"/>
        <v/>
      </c>
      <c r="P1052" s="167" t="str">
        <f>IF(ISERROR(OR(IFERROR(VLOOKUP(B1052,受限情况!$G$3:$G$30,1,FALSE),0),IFERROR(VLOOKUP(L1052,受限情况!$A$3:$A$28,1,FALSE),0),IFERROR(VLOOKUP(M1052,受限情况!$A$3:$A$28,1,FALSE),0),IFERROR(VLOOKUP(N1052,受限情况!$A$3:$A$28,1,FALSE),0),IFERROR(VLOOKUP(O1052,受限情况!$A$3:$A$28,1,FALSE),0))),"受限","不限")</f>
        <v>不限</v>
      </c>
      <c r="Q1052" s="122" t="str">
        <f>IFERROR(IF(AND(H1052&gt;=VLOOKUP(B1052,受限情况!$G$3:$I$28,2,FALSE),H1052&lt;=VLOOKUP(B1052,受限情况!$G$3:$I$28,3,FALSE))=TRUE,"错误","正确"),"正确")</f>
        <v>正确</v>
      </c>
      <c r="R1052" s="124" t="str">
        <f>IF(OR(IFERROR(AND(H1052&gt;=VLOOKUP(L1052,受限情况!$A$3:$C$28,2,FALSE),H1052&lt;=VLOOKUP(L1052,受限情况!$A$3:$C$28,3,FALSE)),0),IFERROR(AND(H1052&gt;=VLOOKUP(M1052,受限情况!$A$3:$C$28,2,FALSE),H1052&lt;=VLOOKUP(M1052,受限情况!$A$3:$C$28,3,FALSE)),0),IFERROR(AND(H1052&gt;=VLOOKUP(N1052,受限情况!$A$3:$C$28,2,FALSE),H1052&lt;=VLOOKUP(N1052,受限情况!$A$3:$C$28,3,FALSE)),0),IFERROR(AND(H1052&gt;=VLOOKUP(O1052,受限情况!$A$3:$C$28,2,FALSE),H1052&lt;=VLOOKUP(O1052,受限情况!$A$3:$C$28,3,FALSE)),0))=TRUE,"错误","正确")</f>
        <v>正确</v>
      </c>
      <c r="S1052" s="123" t="str">
        <f>IF((IF(ISERROR(VLOOKUP(J1052,注销!I:I,1,FALSE)),0,1)+IF(ISERROR(VLOOKUP(J1052,注销!J:J,1,FALSE)),0,1))&gt;0,"注销","没有")</f>
        <v>注销</v>
      </c>
      <c r="T1052" s="123" t="str">
        <f>IF((IF(ISERROR(VLOOKUP(J1052,注销!I:I,1,FALSE)),0,1)+IF(ISERROR(VLOOKUP(J1052,注销!J:J,1,FALSE)),0,1))&gt;0,"注销","没有")</f>
        <v>注销</v>
      </c>
      <c r="U1052" s="10" t="str">
        <f>IF(IF(ISERROR(VLOOKUP(J1052,J$1:J1051,1,FALSE)),0,1)+IF(ISERROR(VLOOKUP(J1052,K$1:K1051,1,FALSE)),0,1),"已有","没有")</f>
        <v>已有</v>
      </c>
      <c r="W1052" s="9"/>
      <c r="X1052" s="9"/>
      <c r="Y1052" s="9"/>
    </row>
    <row r="1053" spans="1:25" s="146" customFormat="1" ht="15">
      <c r="A1053" s="126">
        <v>1050</v>
      </c>
      <c r="B1053" s="145" t="s">
        <v>93</v>
      </c>
      <c r="C1053" s="165" t="s">
        <v>1695</v>
      </c>
      <c r="D1053" s="166" t="s">
        <v>364</v>
      </c>
      <c r="E1053" s="143">
        <v>14</v>
      </c>
      <c r="F1053" s="144">
        <v>42958</v>
      </c>
      <c r="G1053" s="139" t="s">
        <v>1700</v>
      </c>
      <c r="H1053" s="144">
        <v>42933</v>
      </c>
      <c r="I1053" s="145" t="s">
        <v>1532</v>
      </c>
      <c r="J1053" s="137" t="str">
        <f t="shared" si="103"/>
        <v>厦航天津-泉州-南宁</v>
      </c>
      <c r="K1053" s="124" t="str">
        <f t="shared" si="104"/>
        <v>厦航南宁-泉州-天津</v>
      </c>
      <c r="L1053" s="167" t="str">
        <f t="shared" si="105"/>
        <v>天津</v>
      </c>
      <c r="M1053" s="167" t="str">
        <f t="shared" si="106"/>
        <v>泉州</v>
      </c>
      <c r="N1053" s="167" t="str">
        <f t="shared" si="107"/>
        <v>南宁</v>
      </c>
      <c r="O1053" s="167" t="str">
        <f t="shared" si="108"/>
        <v/>
      </c>
      <c r="P1053" s="167" t="str">
        <f>IF(ISERROR(OR(IFERROR(VLOOKUP(B1053,受限情况!$G$3:$G$30,1,FALSE),0),IFERROR(VLOOKUP(L1053,受限情况!$A$3:$A$28,1,FALSE),0),IFERROR(VLOOKUP(M1053,受限情况!$A$3:$A$28,1,FALSE),0),IFERROR(VLOOKUP(N1053,受限情况!$A$3:$A$28,1,FALSE),0),IFERROR(VLOOKUP(O1053,受限情况!$A$3:$A$28,1,FALSE),0))),"受限","不限")</f>
        <v>不限</v>
      </c>
      <c r="Q1053" s="122" t="str">
        <f>IFERROR(IF(AND(H1053&gt;=VLOOKUP(B1053,受限情况!$G$3:$I$28,2,FALSE),H1053&lt;=VLOOKUP(B1053,受限情况!$G$3:$I$28,3,FALSE))=TRUE,"错误","正确"),"正确")</f>
        <v>正确</v>
      </c>
      <c r="R1053" s="124" t="str">
        <f>IF(OR(IFERROR(AND(H1053&gt;=VLOOKUP(L1053,受限情况!$A$3:$C$28,2,FALSE),H1053&lt;=VLOOKUP(L1053,受限情况!$A$3:$C$28,3,FALSE)),0),IFERROR(AND(H1053&gt;=VLOOKUP(M1053,受限情况!$A$3:$C$28,2,FALSE),H1053&lt;=VLOOKUP(M1053,受限情况!$A$3:$C$28,3,FALSE)),0),IFERROR(AND(H1053&gt;=VLOOKUP(N1053,受限情况!$A$3:$C$28,2,FALSE),H1053&lt;=VLOOKUP(N1053,受限情况!$A$3:$C$28,3,FALSE)),0),IFERROR(AND(H1053&gt;=VLOOKUP(O1053,受限情况!$A$3:$C$28,2,FALSE),H1053&lt;=VLOOKUP(O1053,受限情况!$A$3:$C$28,3,FALSE)),0))=TRUE,"错误","正确")</f>
        <v>正确</v>
      </c>
      <c r="S1053" s="123" t="str">
        <f>IF((IF(ISERROR(VLOOKUP(J1053,注销!I:I,1,FALSE)),0,1)+IF(ISERROR(VLOOKUP(J1053,注销!J:J,1,FALSE)),0,1))&gt;0,"注销","没有")</f>
        <v>没有</v>
      </c>
      <c r="T1053" s="123" t="str">
        <f>IF((IF(ISERROR(VLOOKUP(J1053,注销!I:I,1,FALSE)),0,1)+IF(ISERROR(VLOOKUP(J1053,注销!J:J,1,FALSE)),0,1))&gt;0,"注销","没有")</f>
        <v>没有</v>
      </c>
      <c r="U1053" s="10" t="str">
        <f>IF(IF(ISERROR(VLOOKUP(J1053,J$1:J1052,1,FALSE)),0,1)+IF(ISERROR(VLOOKUP(J1053,K$1:K1052,1,FALSE)),0,1),"已有","没有")</f>
        <v>没有</v>
      </c>
      <c r="W1053" s="9"/>
      <c r="X1053" s="9"/>
      <c r="Y1053" s="9"/>
    </row>
    <row r="1054" spans="1:25" ht="15">
      <c r="A1054" s="126">
        <v>1051</v>
      </c>
      <c r="B1054" s="134" t="s">
        <v>93</v>
      </c>
      <c r="C1054" s="135" t="s">
        <v>1696</v>
      </c>
      <c r="D1054" s="150" t="s">
        <v>364</v>
      </c>
      <c r="E1054" s="6">
        <v>14</v>
      </c>
      <c r="F1054" s="80">
        <v>42958</v>
      </c>
      <c r="G1054" s="18" t="s">
        <v>1700</v>
      </c>
      <c r="H1054" s="80">
        <v>42933</v>
      </c>
      <c r="I1054" s="128" t="s">
        <v>1532</v>
      </c>
      <c r="J1054" s="137" t="str">
        <f t="shared" si="103"/>
        <v>厦航天津-福州-珠海</v>
      </c>
      <c r="K1054" s="124" t="str">
        <f t="shared" si="104"/>
        <v>厦航珠海-福州-天津</v>
      </c>
      <c r="L1054" s="167" t="str">
        <f t="shared" si="105"/>
        <v>天津</v>
      </c>
      <c r="M1054" s="167" t="str">
        <f t="shared" si="106"/>
        <v>福州</v>
      </c>
      <c r="N1054" s="167" t="str">
        <f t="shared" si="107"/>
        <v>珠海</v>
      </c>
      <c r="O1054" s="167" t="str">
        <f t="shared" si="108"/>
        <v/>
      </c>
      <c r="P1054" s="167" t="str">
        <f>IF(ISERROR(OR(IFERROR(VLOOKUP(B1054,受限情况!$G$3:$G$30,1,FALSE),0),IFERROR(VLOOKUP(L1054,受限情况!$A$3:$A$28,1,FALSE),0),IFERROR(VLOOKUP(M1054,受限情况!$A$3:$A$28,1,FALSE),0),IFERROR(VLOOKUP(N1054,受限情况!$A$3:$A$28,1,FALSE),0),IFERROR(VLOOKUP(O1054,受限情况!$A$3:$A$28,1,FALSE),0))),"受限","不限")</f>
        <v>不限</v>
      </c>
      <c r="Q1054" s="122" t="str">
        <f>IFERROR(IF(AND(H1054&gt;=VLOOKUP(B1054,受限情况!$G$3:$I$28,2,FALSE),H1054&lt;=VLOOKUP(B1054,受限情况!$G$3:$I$28,3,FALSE))=TRUE,"错误","正确"),"正确")</f>
        <v>正确</v>
      </c>
      <c r="R1054" s="124" t="str">
        <f>IF(OR(IFERROR(AND(H1054&gt;=VLOOKUP(L1054,受限情况!$A$3:$C$28,2,FALSE),H1054&lt;=VLOOKUP(L1054,受限情况!$A$3:$C$28,3,FALSE)),0),IFERROR(AND(H1054&gt;=VLOOKUP(M1054,受限情况!$A$3:$C$28,2,FALSE),H1054&lt;=VLOOKUP(M1054,受限情况!$A$3:$C$28,3,FALSE)),0),IFERROR(AND(H1054&gt;=VLOOKUP(N1054,受限情况!$A$3:$C$28,2,FALSE),H1054&lt;=VLOOKUP(N1054,受限情况!$A$3:$C$28,3,FALSE)),0),IFERROR(AND(H1054&gt;=VLOOKUP(O1054,受限情况!$A$3:$C$28,2,FALSE),H1054&lt;=VLOOKUP(O1054,受限情况!$A$3:$C$28,3,FALSE)),0))=TRUE,"错误","正确")</f>
        <v>正确</v>
      </c>
      <c r="S1054" s="123" t="str">
        <f>IF((IF(ISERROR(VLOOKUP(J1054,注销!I:I,1,FALSE)),0,1)+IF(ISERROR(VLOOKUP(J1054,注销!J:J,1,FALSE)),0,1))&gt;0,"注销","没有")</f>
        <v>没有</v>
      </c>
      <c r="T1054" s="123" t="str">
        <f>IF((IF(ISERROR(VLOOKUP(J1054,注销!I:I,1,FALSE)),0,1)+IF(ISERROR(VLOOKUP(J1054,注销!J:J,1,FALSE)),0,1))&gt;0,"注销","没有")</f>
        <v>没有</v>
      </c>
      <c r="U1054" s="10" t="str">
        <f>IF(IF(ISERROR(VLOOKUP(J1054,J$1:J1053,1,FALSE)),0,1)+IF(ISERROR(VLOOKUP(J1054,K$1:K1053,1,FALSE)),0,1),"已有","没有")</f>
        <v>没有</v>
      </c>
      <c r="W1054" s="9"/>
      <c r="X1054" s="9"/>
      <c r="Y1054" s="9"/>
    </row>
    <row r="1055" spans="1:25" ht="15">
      <c r="A1055" s="126">
        <v>1052</v>
      </c>
      <c r="B1055" s="134" t="s">
        <v>1683</v>
      </c>
      <c r="C1055" s="164" t="s">
        <v>1686</v>
      </c>
      <c r="D1055" s="163" t="s">
        <v>325</v>
      </c>
      <c r="E1055" s="6">
        <v>14</v>
      </c>
      <c r="F1055" s="80">
        <v>42948</v>
      </c>
      <c r="G1055" s="18" t="s">
        <v>1701</v>
      </c>
      <c r="H1055" s="80">
        <v>42933</v>
      </c>
      <c r="I1055" s="128" t="s">
        <v>1532</v>
      </c>
      <c r="J1055" s="137" t="str">
        <f t="shared" si="103"/>
        <v>华夏包头-义乌</v>
      </c>
      <c r="K1055" s="124" t="str">
        <f t="shared" si="104"/>
        <v>华夏义乌-包头</v>
      </c>
      <c r="L1055" s="167" t="str">
        <f t="shared" si="105"/>
        <v>包头</v>
      </c>
      <c r="M1055" s="167" t="str">
        <f t="shared" si="106"/>
        <v>义乌</v>
      </c>
      <c r="N1055" s="167" t="str">
        <f t="shared" si="107"/>
        <v/>
      </c>
      <c r="O1055" s="167" t="str">
        <f t="shared" si="108"/>
        <v/>
      </c>
      <c r="P1055" s="167" t="str">
        <f>IF(ISERROR(OR(IFERROR(VLOOKUP(B1055,受限情况!$G$3:$G$30,1,FALSE),0),IFERROR(VLOOKUP(L1055,受限情况!$A$3:$A$28,1,FALSE),0),IFERROR(VLOOKUP(M1055,受限情况!$A$3:$A$28,1,FALSE),0),IFERROR(VLOOKUP(N1055,受限情况!$A$3:$A$28,1,FALSE),0),IFERROR(VLOOKUP(O1055,受限情况!$A$3:$A$28,1,FALSE),0))),"受限","不限")</f>
        <v>不限</v>
      </c>
      <c r="Q1055" s="122" t="str">
        <f>IFERROR(IF(AND(H1055&gt;=VLOOKUP(B1055,受限情况!$G$3:$I$28,2,FALSE),H1055&lt;=VLOOKUP(B1055,受限情况!$G$3:$I$28,3,FALSE))=TRUE,"错误","正确"),"正确")</f>
        <v>正确</v>
      </c>
      <c r="R1055" s="124" t="str">
        <f>IF(OR(IFERROR(AND(H1055&gt;=VLOOKUP(L1055,受限情况!$A$3:$C$28,2,FALSE),H1055&lt;=VLOOKUP(L1055,受限情况!$A$3:$C$28,3,FALSE)),0),IFERROR(AND(H1055&gt;=VLOOKUP(M1055,受限情况!$A$3:$C$28,2,FALSE),H1055&lt;=VLOOKUP(M1055,受限情况!$A$3:$C$28,3,FALSE)),0),IFERROR(AND(H1055&gt;=VLOOKUP(N1055,受限情况!$A$3:$C$28,2,FALSE),H1055&lt;=VLOOKUP(N1055,受限情况!$A$3:$C$28,3,FALSE)),0),IFERROR(AND(H1055&gt;=VLOOKUP(O1055,受限情况!$A$3:$C$28,2,FALSE),H1055&lt;=VLOOKUP(O1055,受限情况!$A$3:$C$28,3,FALSE)),0))=TRUE,"错误","正确")</f>
        <v>正确</v>
      </c>
      <c r="S1055" s="123" t="str">
        <f>IF((IF(ISERROR(VLOOKUP(J1055,注销!I:I,1,FALSE)),0,1)+IF(ISERROR(VLOOKUP(J1055,注销!J:J,1,FALSE)),0,1))&gt;0,"注销","没有")</f>
        <v>注销</v>
      </c>
      <c r="T1055" s="123" t="str">
        <f>IF((IF(ISERROR(VLOOKUP(J1055,注销!I:I,1,FALSE)),0,1)+IF(ISERROR(VLOOKUP(J1055,注销!J:J,1,FALSE)),0,1))&gt;0,"注销","没有")</f>
        <v>注销</v>
      </c>
      <c r="U1055" s="10" t="str">
        <f>IF(IF(ISERROR(VLOOKUP(J1055,J$1:J1054,1,FALSE)),0,1)+IF(ISERROR(VLOOKUP(J1055,K$1:K1054,1,FALSE)),0,1),"已有","没有")</f>
        <v>没有</v>
      </c>
      <c r="W1055" s="9"/>
      <c r="X1055" s="9"/>
      <c r="Y1055" s="9"/>
    </row>
    <row r="1056" spans="1:25" ht="15">
      <c r="A1056" s="126">
        <v>1053</v>
      </c>
      <c r="B1056" s="134" t="s">
        <v>1684</v>
      </c>
      <c r="C1056" s="164" t="s">
        <v>1687</v>
      </c>
      <c r="D1056" s="163" t="s">
        <v>325</v>
      </c>
      <c r="E1056" s="6">
        <v>14</v>
      </c>
      <c r="F1056" s="80">
        <v>42948</v>
      </c>
      <c r="G1056" s="18" t="s">
        <v>1701</v>
      </c>
      <c r="H1056" s="80">
        <v>42933</v>
      </c>
      <c r="I1056" s="128" t="s">
        <v>1532</v>
      </c>
      <c r="J1056" s="137" t="str">
        <f t="shared" si="103"/>
        <v>华夏包头-宁波</v>
      </c>
      <c r="K1056" s="124" t="str">
        <f t="shared" si="104"/>
        <v>华夏宁波-包头</v>
      </c>
      <c r="L1056" s="167" t="str">
        <f t="shared" si="105"/>
        <v>包头</v>
      </c>
      <c r="M1056" s="167" t="str">
        <f t="shared" si="106"/>
        <v>宁波</v>
      </c>
      <c r="N1056" s="167" t="str">
        <f t="shared" si="107"/>
        <v/>
      </c>
      <c r="O1056" s="167" t="str">
        <f t="shared" si="108"/>
        <v/>
      </c>
      <c r="P1056" s="167" t="str">
        <f>IF(ISERROR(OR(IFERROR(VLOOKUP(B1056,受限情况!$G$3:$G$30,1,FALSE),0),IFERROR(VLOOKUP(L1056,受限情况!$A$3:$A$28,1,FALSE),0),IFERROR(VLOOKUP(M1056,受限情况!$A$3:$A$28,1,FALSE),0),IFERROR(VLOOKUP(N1056,受限情况!$A$3:$A$28,1,FALSE),0),IFERROR(VLOOKUP(O1056,受限情况!$A$3:$A$28,1,FALSE),0))),"受限","不限")</f>
        <v>不限</v>
      </c>
      <c r="Q1056" s="122" t="str">
        <f>IFERROR(IF(AND(H1056&gt;=VLOOKUP(B1056,受限情况!$G$3:$I$28,2,FALSE),H1056&lt;=VLOOKUP(B1056,受限情况!$G$3:$I$28,3,FALSE))=TRUE,"错误","正确"),"正确")</f>
        <v>正确</v>
      </c>
      <c r="R1056" s="124" t="str">
        <f>IF(OR(IFERROR(AND(H1056&gt;=VLOOKUP(L1056,受限情况!$A$3:$C$28,2,FALSE),H1056&lt;=VLOOKUP(L1056,受限情况!$A$3:$C$28,3,FALSE)),0),IFERROR(AND(H1056&gt;=VLOOKUP(M1056,受限情况!$A$3:$C$28,2,FALSE),H1056&lt;=VLOOKUP(M1056,受限情况!$A$3:$C$28,3,FALSE)),0),IFERROR(AND(H1056&gt;=VLOOKUP(N1056,受限情况!$A$3:$C$28,2,FALSE),H1056&lt;=VLOOKUP(N1056,受限情况!$A$3:$C$28,3,FALSE)),0),IFERROR(AND(H1056&gt;=VLOOKUP(O1056,受限情况!$A$3:$C$28,2,FALSE),H1056&lt;=VLOOKUP(O1056,受限情况!$A$3:$C$28,3,FALSE)),0))=TRUE,"错误","正确")</f>
        <v>正确</v>
      </c>
      <c r="S1056" s="123" t="str">
        <f>IF((IF(ISERROR(VLOOKUP(J1056,注销!I:I,1,FALSE)),0,1)+IF(ISERROR(VLOOKUP(J1056,注销!J:J,1,FALSE)),0,1))&gt;0,"注销","没有")</f>
        <v>注销</v>
      </c>
      <c r="T1056" s="123" t="str">
        <f>IF((IF(ISERROR(VLOOKUP(J1056,注销!I:I,1,FALSE)),0,1)+IF(ISERROR(VLOOKUP(J1056,注销!J:J,1,FALSE)),0,1))&gt;0,"注销","没有")</f>
        <v>注销</v>
      </c>
      <c r="U1056" s="10" t="str">
        <f>IF(IF(ISERROR(VLOOKUP(J1056,J$1:J1055,1,FALSE)),0,1)+IF(ISERROR(VLOOKUP(J1056,K$1:K1055,1,FALSE)),0,1),"已有","没有")</f>
        <v>没有</v>
      </c>
      <c r="W1056" s="9"/>
      <c r="X1056" s="9"/>
      <c r="Y1056" s="9"/>
    </row>
    <row r="1057" spans="1:25" ht="15">
      <c r="A1057" s="126">
        <v>1054</v>
      </c>
      <c r="B1057" s="134" t="s">
        <v>1685</v>
      </c>
      <c r="C1057" s="164" t="s">
        <v>1688</v>
      </c>
      <c r="D1057" s="163" t="s">
        <v>325</v>
      </c>
      <c r="E1057" s="6">
        <v>14</v>
      </c>
      <c r="F1057" s="80">
        <v>42948</v>
      </c>
      <c r="G1057" s="18" t="s">
        <v>1701</v>
      </c>
      <c r="H1057" s="80">
        <v>42933</v>
      </c>
      <c r="I1057" s="128" t="s">
        <v>1532</v>
      </c>
      <c r="J1057" s="137" t="str">
        <f t="shared" si="103"/>
        <v>华夏包头-通辽-霍林河</v>
      </c>
      <c r="K1057" s="124" t="str">
        <f t="shared" si="104"/>
        <v>华夏霍林河-通辽-包头</v>
      </c>
      <c r="L1057" s="167" t="str">
        <f t="shared" si="105"/>
        <v>包头</v>
      </c>
      <c r="M1057" s="167" t="str">
        <f t="shared" si="106"/>
        <v>通辽</v>
      </c>
      <c r="N1057" s="167" t="str">
        <f t="shared" si="107"/>
        <v>霍林河</v>
      </c>
      <c r="O1057" s="167" t="str">
        <f t="shared" si="108"/>
        <v/>
      </c>
      <c r="P1057" s="167" t="str">
        <f>IF(ISERROR(OR(IFERROR(VLOOKUP(B1057,受限情况!$G$3:$G$30,1,FALSE),0),IFERROR(VLOOKUP(L1057,受限情况!$A$3:$A$28,1,FALSE),0),IFERROR(VLOOKUP(M1057,受限情况!$A$3:$A$28,1,FALSE),0),IFERROR(VLOOKUP(N1057,受限情况!$A$3:$A$28,1,FALSE),0),IFERROR(VLOOKUP(O1057,受限情况!$A$3:$A$28,1,FALSE),0))),"受限","不限")</f>
        <v>不限</v>
      </c>
      <c r="Q1057" s="122" t="str">
        <f>IFERROR(IF(AND(H1057&gt;=VLOOKUP(B1057,受限情况!$G$3:$I$28,2,FALSE),H1057&lt;=VLOOKUP(B1057,受限情况!$G$3:$I$28,3,FALSE))=TRUE,"错误","正确"),"正确")</f>
        <v>正确</v>
      </c>
      <c r="R1057" s="124" t="str">
        <f>IF(OR(IFERROR(AND(H1057&gt;=VLOOKUP(L1057,受限情况!$A$3:$C$28,2,FALSE),H1057&lt;=VLOOKUP(L1057,受限情况!$A$3:$C$28,3,FALSE)),0),IFERROR(AND(H1057&gt;=VLOOKUP(M1057,受限情况!$A$3:$C$28,2,FALSE),H1057&lt;=VLOOKUP(M1057,受限情况!$A$3:$C$28,3,FALSE)),0),IFERROR(AND(H1057&gt;=VLOOKUP(N1057,受限情况!$A$3:$C$28,2,FALSE),H1057&lt;=VLOOKUP(N1057,受限情况!$A$3:$C$28,3,FALSE)),0),IFERROR(AND(H1057&gt;=VLOOKUP(O1057,受限情况!$A$3:$C$28,2,FALSE),H1057&lt;=VLOOKUP(O1057,受限情况!$A$3:$C$28,3,FALSE)),0))=TRUE,"错误","正确")</f>
        <v>正确</v>
      </c>
      <c r="S1057" s="123" t="str">
        <f>IF((IF(ISERROR(VLOOKUP(J1057,注销!I:I,1,FALSE)),0,1)+IF(ISERROR(VLOOKUP(J1057,注销!J:J,1,FALSE)),0,1))&gt;0,"注销","没有")</f>
        <v>注销</v>
      </c>
      <c r="T1057" s="123" t="str">
        <f>IF((IF(ISERROR(VLOOKUP(J1057,注销!I:I,1,FALSE)),0,1)+IF(ISERROR(VLOOKUP(J1057,注销!J:J,1,FALSE)),0,1))&gt;0,"注销","没有")</f>
        <v>注销</v>
      </c>
      <c r="U1057" s="10" t="str">
        <f>IF(IF(ISERROR(VLOOKUP(J1057,J$1:J1056,1,FALSE)),0,1)+IF(ISERROR(VLOOKUP(J1057,K$1:K1056,1,FALSE)),0,1),"已有","没有")</f>
        <v>没有</v>
      </c>
      <c r="W1057" s="9"/>
      <c r="X1057" s="9"/>
      <c r="Y1057" s="9"/>
    </row>
    <row r="1058" spans="1:25">
      <c r="A1058" s="126">
        <v>1055</v>
      </c>
      <c r="B1058" s="134" t="s">
        <v>1707</v>
      </c>
      <c r="C1058" s="164" t="s">
        <v>1710</v>
      </c>
      <c r="D1058" s="136" t="s">
        <v>971</v>
      </c>
      <c r="E1058" s="6">
        <v>14</v>
      </c>
      <c r="F1058" s="80">
        <v>42948</v>
      </c>
      <c r="G1058" s="18" t="s">
        <v>1712</v>
      </c>
      <c r="H1058" s="80">
        <v>42942</v>
      </c>
      <c r="I1058" s="128" t="s">
        <v>1532</v>
      </c>
      <c r="J1058" s="137" t="str">
        <f t="shared" si="103"/>
        <v>河北石家庄-西安</v>
      </c>
      <c r="K1058" s="124" t="str">
        <f t="shared" si="104"/>
        <v>河北西安-石家庄</v>
      </c>
      <c r="L1058" s="167" t="str">
        <f t="shared" si="105"/>
        <v>石家庄</v>
      </c>
      <c r="M1058" s="167" t="str">
        <f t="shared" si="106"/>
        <v>西安</v>
      </c>
      <c r="N1058" s="167" t="str">
        <f t="shared" si="107"/>
        <v/>
      </c>
      <c r="O1058" s="167" t="str">
        <f t="shared" si="108"/>
        <v/>
      </c>
      <c r="P1058" s="167" t="str">
        <f>IF(ISERROR(OR(IFERROR(VLOOKUP(B1058,受限情况!$G$3:$G$30,1,FALSE),0),IFERROR(VLOOKUP(L1058,受限情况!$A$3:$A$28,1,FALSE),0),IFERROR(VLOOKUP(M1058,受限情况!$A$3:$A$28,1,FALSE),0),IFERROR(VLOOKUP(N1058,受限情况!$A$3:$A$28,1,FALSE),0),IFERROR(VLOOKUP(O1058,受限情况!$A$3:$A$28,1,FALSE),0))),"受限","不限")</f>
        <v>不限</v>
      </c>
      <c r="Q1058" s="122" t="str">
        <f>IFERROR(IF(AND(H1058&gt;=VLOOKUP(B1058,受限情况!$G$3:$I$28,2,FALSE),H1058&lt;=VLOOKUP(B1058,受限情况!$G$3:$I$28,3,FALSE))=TRUE,"错误","正确"),"正确")</f>
        <v>正确</v>
      </c>
      <c r="R1058" s="124" t="str">
        <f>IF(OR(IFERROR(AND(H1058&gt;=VLOOKUP(L1058,受限情况!$A$3:$C$28,2,FALSE),H1058&lt;=VLOOKUP(L1058,受限情况!$A$3:$C$28,3,FALSE)),0),IFERROR(AND(H1058&gt;=VLOOKUP(M1058,受限情况!$A$3:$C$28,2,FALSE),H1058&lt;=VLOOKUP(M1058,受限情况!$A$3:$C$28,3,FALSE)),0),IFERROR(AND(H1058&gt;=VLOOKUP(N1058,受限情况!$A$3:$C$28,2,FALSE),H1058&lt;=VLOOKUP(N1058,受限情况!$A$3:$C$28,3,FALSE)),0),IFERROR(AND(H1058&gt;=VLOOKUP(O1058,受限情况!$A$3:$C$28,2,FALSE),H1058&lt;=VLOOKUP(O1058,受限情况!$A$3:$C$28,3,FALSE)),0))=TRUE,"错误","正确")</f>
        <v>正确</v>
      </c>
      <c r="S1058" s="123" t="str">
        <f>IF((IF(ISERROR(VLOOKUP(J1058,注销!I:I,1,FALSE)),0,1)+IF(ISERROR(VLOOKUP(J1058,注销!J:J,1,FALSE)),0,1))&gt;0,"注销","没有")</f>
        <v>注销</v>
      </c>
      <c r="T1058" s="123" t="str">
        <f>IF((IF(ISERROR(VLOOKUP(J1058,注销!I:I,1,FALSE)),0,1)+IF(ISERROR(VLOOKUP(J1058,注销!J:J,1,FALSE)),0,1))&gt;0,"注销","没有")</f>
        <v>注销</v>
      </c>
      <c r="U1058" s="10" t="str">
        <f>IF(IF(ISERROR(VLOOKUP(J1058,J$1:J1057,1,FALSE)),0,1)+IF(ISERROR(VLOOKUP(J1058,K$1:K1057,1,FALSE)),0,1),"已有","没有")</f>
        <v>没有</v>
      </c>
      <c r="W1058" s="9"/>
      <c r="X1058" s="9"/>
      <c r="Y1058" s="9"/>
    </row>
    <row r="1059" spans="1:25">
      <c r="A1059" s="126">
        <v>1056</v>
      </c>
      <c r="B1059" s="134" t="s">
        <v>1707</v>
      </c>
      <c r="C1059" s="164" t="s">
        <v>1708</v>
      </c>
      <c r="D1059" s="136" t="s">
        <v>971</v>
      </c>
      <c r="E1059" s="6">
        <v>14</v>
      </c>
      <c r="F1059" s="80">
        <v>42988</v>
      </c>
      <c r="G1059" s="18" t="s">
        <v>1712</v>
      </c>
      <c r="H1059" s="80">
        <v>42942</v>
      </c>
      <c r="I1059" s="128" t="s">
        <v>1532</v>
      </c>
      <c r="J1059" s="137" t="str">
        <f t="shared" si="103"/>
        <v>河北石家庄-沈阳-牡丹江</v>
      </c>
      <c r="K1059" s="124" t="str">
        <f t="shared" si="104"/>
        <v>河北牡丹江-沈阳-石家庄</v>
      </c>
      <c r="L1059" s="167" t="str">
        <f t="shared" si="105"/>
        <v>石家庄</v>
      </c>
      <c r="M1059" s="167" t="str">
        <f t="shared" si="106"/>
        <v>沈阳</v>
      </c>
      <c r="N1059" s="167" t="str">
        <f t="shared" si="107"/>
        <v>牡丹江</v>
      </c>
      <c r="O1059" s="167" t="str">
        <f t="shared" si="108"/>
        <v/>
      </c>
      <c r="P1059" s="167" t="str">
        <f>IF(ISERROR(OR(IFERROR(VLOOKUP(B1059,受限情况!$G$3:$G$30,1,FALSE),0),IFERROR(VLOOKUP(L1059,受限情况!$A$3:$A$28,1,FALSE),0),IFERROR(VLOOKUP(M1059,受限情况!$A$3:$A$28,1,FALSE),0),IFERROR(VLOOKUP(N1059,受限情况!$A$3:$A$28,1,FALSE),0),IFERROR(VLOOKUP(O1059,受限情况!$A$3:$A$28,1,FALSE),0))),"受限","不限")</f>
        <v>不限</v>
      </c>
      <c r="Q1059" s="122" t="str">
        <f>IFERROR(IF(AND(H1059&gt;=VLOOKUP(B1059,受限情况!$G$3:$I$28,2,FALSE),H1059&lt;=VLOOKUP(B1059,受限情况!$G$3:$I$28,3,FALSE))=TRUE,"错误","正确"),"正确")</f>
        <v>正确</v>
      </c>
      <c r="R1059" s="124" t="str">
        <f>IF(OR(IFERROR(AND(H1059&gt;=VLOOKUP(L1059,受限情况!$A$3:$C$28,2,FALSE),H1059&lt;=VLOOKUP(L1059,受限情况!$A$3:$C$28,3,FALSE)),0),IFERROR(AND(H1059&gt;=VLOOKUP(M1059,受限情况!$A$3:$C$28,2,FALSE),H1059&lt;=VLOOKUP(M1059,受限情况!$A$3:$C$28,3,FALSE)),0),IFERROR(AND(H1059&gt;=VLOOKUP(N1059,受限情况!$A$3:$C$28,2,FALSE),H1059&lt;=VLOOKUP(N1059,受限情况!$A$3:$C$28,3,FALSE)),0),IFERROR(AND(H1059&gt;=VLOOKUP(O1059,受限情况!$A$3:$C$28,2,FALSE),H1059&lt;=VLOOKUP(O1059,受限情况!$A$3:$C$28,3,FALSE)),0))=TRUE,"错误","正确")</f>
        <v>正确</v>
      </c>
      <c r="S1059" s="123" t="str">
        <f>IF((IF(ISERROR(VLOOKUP(J1059,注销!I:I,1,FALSE)),0,1)+IF(ISERROR(VLOOKUP(J1059,注销!J:J,1,FALSE)),0,1))&gt;0,"注销","没有")</f>
        <v>注销</v>
      </c>
      <c r="T1059" s="123" t="str">
        <f>IF((IF(ISERROR(VLOOKUP(J1059,注销!I:I,1,FALSE)),0,1)+IF(ISERROR(VLOOKUP(J1059,注销!J:J,1,FALSE)),0,1))&gt;0,"注销","没有")</f>
        <v>注销</v>
      </c>
      <c r="U1059" s="10" t="str">
        <f>IF(IF(ISERROR(VLOOKUP(J1059,J$1:J1058,1,FALSE)),0,1)+IF(ISERROR(VLOOKUP(J1059,K$1:K1058,1,FALSE)),0,1),"已有","没有")</f>
        <v>没有</v>
      </c>
      <c r="W1059" s="9"/>
      <c r="X1059" s="9"/>
      <c r="Y1059" s="9"/>
    </row>
    <row r="1060" spans="1:25">
      <c r="A1060" s="126">
        <v>1057</v>
      </c>
      <c r="B1060" s="134" t="s">
        <v>1707</v>
      </c>
      <c r="C1060" s="66" t="s">
        <v>1709</v>
      </c>
      <c r="D1060" s="136" t="s">
        <v>971</v>
      </c>
      <c r="E1060" s="6">
        <v>14</v>
      </c>
      <c r="F1060" s="80">
        <v>42988</v>
      </c>
      <c r="G1060" s="18" t="s">
        <v>1712</v>
      </c>
      <c r="H1060" s="80">
        <v>42942</v>
      </c>
      <c r="I1060" s="128" t="s">
        <v>1532</v>
      </c>
      <c r="J1060" s="137" t="str">
        <f t="shared" si="103"/>
        <v>河北石家庄-乌海</v>
      </c>
      <c r="K1060" s="124" t="str">
        <f t="shared" si="104"/>
        <v>河北乌海-石家庄</v>
      </c>
      <c r="L1060" s="167" t="str">
        <f t="shared" si="105"/>
        <v>石家庄</v>
      </c>
      <c r="M1060" s="167" t="str">
        <f t="shared" si="106"/>
        <v>乌海</v>
      </c>
      <c r="N1060" s="167" t="str">
        <f t="shared" si="107"/>
        <v/>
      </c>
      <c r="O1060" s="167" t="str">
        <f t="shared" si="108"/>
        <v/>
      </c>
      <c r="P1060" s="167" t="str">
        <f>IF(ISERROR(OR(IFERROR(VLOOKUP(B1060,受限情况!$G$3:$G$30,1,FALSE),0),IFERROR(VLOOKUP(L1060,受限情况!$A$3:$A$28,1,FALSE),0),IFERROR(VLOOKUP(M1060,受限情况!$A$3:$A$28,1,FALSE),0),IFERROR(VLOOKUP(N1060,受限情况!$A$3:$A$28,1,FALSE),0),IFERROR(VLOOKUP(O1060,受限情况!$A$3:$A$28,1,FALSE),0))),"受限","不限")</f>
        <v>不限</v>
      </c>
      <c r="Q1060" s="122" t="str">
        <f>IFERROR(IF(AND(H1060&gt;=VLOOKUP(B1060,受限情况!$G$3:$I$28,2,FALSE),H1060&lt;=VLOOKUP(B1060,受限情况!$G$3:$I$28,3,FALSE))=TRUE,"错误","正确"),"正确")</f>
        <v>正确</v>
      </c>
      <c r="R1060" s="124" t="str">
        <f>IF(OR(IFERROR(AND(H1060&gt;=VLOOKUP(L1060,受限情况!$A$3:$C$28,2,FALSE),H1060&lt;=VLOOKUP(L1060,受限情况!$A$3:$C$28,3,FALSE)),0),IFERROR(AND(H1060&gt;=VLOOKUP(M1060,受限情况!$A$3:$C$28,2,FALSE),H1060&lt;=VLOOKUP(M1060,受限情况!$A$3:$C$28,3,FALSE)),0),IFERROR(AND(H1060&gt;=VLOOKUP(N1060,受限情况!$A$3:$C$28,2,FALSE),H1060&lt;=VLOOKUP(N1060,受限情况!$A$3:$C$28,3,FALSE)),0),IFERROR(AND(H1060&gt;=VLOOKUP(O1060,受限情况!$A$3:$C$28,2,FALSE),H1060&lt;=VLOOKUP(O1060,受限情况!$A$3:$C$28,3,FALSE)),0))=TRUE,"错误","正确")</f>
        <v>正确</v>
      </c>
      <c r="S1060" s="123" t="str">
        <f>IF((IF(ISERROR(VLOOKUP(J1060,注销!I:I,1,FALSE)),0,1)+IF(ISERROR(VLOOKUP(J1060,注销!J:J,1,FALSE)),0,1))&gt;0,"注销","没有")</f>
        <v>注销</v>
      </c>
      <c r="T1060" s="123" t="str">
        <f>IF((IF(ISERROR(VLOOKUP(J1060,注销!I:I,1,FALSE)),0,1)+IF(ISERROR(VLOOKUP(J1060,注销!J:J,1,FALSE)),0,1))&gt;0,"注销","没有")</f>
        <v>注销</v>
      </c>
      <c r="U1060" s="10" t="str">
        <f>IF(IF(ISERROR(VLOOKUP(J1060,J$1:J1059,1,FALSE)),0,1)+IF(ISERROR(VLOOKUP(J1060,K$1:K1059,1,FALSE)),0,1),"已有","没有")</f>
        <v>没有</v>
      </c>
      <c r="W1060" s="9"/>
      <c r="X1060" s="9"/>
      <c r="Y1060" s="9"/>
    </row>
    <row r="1061" spans="1:25">
      <c r="A1061" s="126">
        <v>1058</v>
      </c>
      <c r="B1061" s="134" t="s">
        <v>1707</v>
      </c>
      <c r="C1061" s="66" t="s">
        <v>1721</v>
      </c>
      <c r="D1061" s="136" t="s">
        <v>971</v>
      </c>
      <c r="E1061" s="6">
        <v>14</v>
      </c>
      <c r="F1061" s="80">
        <v>42988</v>
      </c>
      <c r="G1061" s="18" t="s">
        <v>1712</v>
      </c>
      <c r="H1061" s="80">
        <v>42942</v>
      </c>
      <c r="I1061" s="128" t="s">
        <v>1532</v>
      </c>
      <c r="J1061" s="137" t="str">
        <f t="shared" si="103"/>
        <v>河北石家庄-遵义-琼海</v>
      </c>
      <c r="K1061" s="124" t="str">
        <f t="shared" si="104"/>
        <v>河北琼海-遵义-石家庄</v>
      </c>
      <c r="L1061" s="167" t="str">
        <f t="shared" si="105"/>
        <v>石家庄</v>
      </c>
      <c r="M1061" s="167" t="str">
        <f t="shared" si="106"/>
        <v>遵义</v>
      </c>
      <c r="N1061" s="167" t="str">
        <f t="shared" si="107"/>
        <v>琼海</v>
      </c>
      <c r="O1061" s="167" t="str">
        <f t="shared" si="108"/>
        <v/>
      </c>
      <c r="P1061" s="167" t="str">
        <f>IF(ISERROR(OR(IFERROR(VLOOKUP(B1061,受限情况!$G$3:$G$30,1,FALSE),0),IFERROR(VLOOKUP(L1061,受限情况!$A$3:$A$28,1,FALSE),0),IFERROR(VLOOKUP(M1061,受限情况!$A$3:$A$28,1,FALSE),0),IFERROR(VLOOKUP(N1061,受限情况!$A$3:$A$28,1,FALSE),0),IFERROR(VLOOKUP(O1061,受限情况!$A$3:$A$28,1,FALSE),0))),"受限","不限")</f>
        <v>不限</v>
      </c>
      <c r="Q1061" s="122" t="str">
        <f>IFERROR(IF(AND(H1061&gt;=VLOOKUP(B1061,受限情况!$G$3:$I$28,2,FALSE),H1061&lt;=VLOOKUP(B1061,受限情况!$G$3:$I$28,3,FALSE))=TRUE,"错误","正确"),"正确")</f>
        <v>正确</v>
      </c>
      <c r="R1061" s="124" t="str">
        <f>IF(OR(IFERROR(AND(H1061&gt;=VLOOKUP(L1061,受限情况!$A$3:$C$28,2,FALSE),H1061&lt;=VLOOKUP(L1061,受限情况!$A$3:$C$28,3,FALSE)),0),IFERROR(AND(H1061&gt;=VLOOKUP(M1061,受限情况!$A$3:$C$28,2,FALSE),H1061&lt;=VLOOKUP(M1061,受限情况!$A$3:$C$28,3,FALSE)),0),IFERROR(AND(H1061&gt;=VLOOKUP(N1061,受限情况!$A$3:$C$28,2,FALSE),H1061&lt;=VLOOKUP(N1061,受限情况!$A$3:$C$28,3,FALSE)),0),IFERROR(AND(H1061&gt;=VLOOKUP(O1061,受限情况!$A$3:$C$28,2,FALSE),H1061&lt;=VLOOKUP(O1061,受限情况!$A$3:$C$28,3,FALSE)),0))=TRUE,"错误","正确")</f>
        <v>正确</v>
      </c>
      <c r="S1061" s="123" t="str">
        <f>IF((IF(ISERROR(VLOOKUP(J1061,注销!I:I,1,FALSE)),0,1)+IF(ISERROR(VLOOKUP(J1061,注销!J:J,1,FALSE)),0,1))&gt;0,"注销","没有")</f>
        <v>没有</v>
      </c>
      <c r="T1061" s="123" t="str">
        <f>IF((IF(ISERROR(VLOOKUP(J1061,注销!I:I,1,FALSE)),0,1)+IF(ISERROR(VLOOKUP(J1061,注销!J:J,1,FALSE)),0,1))&gt;0,"注销","没有")</f>
        <v>没有</v>
      </c>
      <c r="U1061" s="10" t="str">
        <f>IF(IF(ISERROR(VLOOKUP(J1061,J$1:J1060,1,FALSE)),0,1)+IF(ISERROR(VLOOKUP(J1061,K$1:K1060,1,FALSE)),0,1),"已有","没有")</f>
        <v>没有</v>
      </c>
      <c r="W1061" s="9"/>
      <c r="X1061" s="9"/>
      <c r="Y1061" s="9"/>
    </row>
    <row r="1062" spans="1:25">
      <c r="A1062" s="126">
        <v>1059</v>
      </c>
      <c r="B1062" s="134" t="s">
        <v>161</v>
      </c>
      <c r="C1062" s="66" t="s">
        <v>1711</v>
      </c>
      <c r="D1062" s="136" t="s">
        <v>1713</v>
      </c>
      <c r="E1062" s="6">
        <v>14</v>
      </c>
      <c r="F1062" s="80">
        <v>42979</v>
      </c>
      <c r="G1062" s="18" t="s">
        <v>1719</v>
      </c>
      <c r="H1062" s="80">
        <v>42956</v>
      </c>
      <c r="I1062" s="128" t="s">
        <v>1532</v>
      </c>
      <c r="J1062" s="137" t="str">
        <f t="shared" si="103"/>
        <v>海航太原-南昌-厦门</v>
      </c>
      <c r="K1062" s="124" t="str">
        <f t="shared" si="104"/>
        <v>海航厦门-南昌-太原</v>
      </c>
      <c r="L1062" s="167" t="str">
        <f t="shared" si="105"/>
        <v>太原</v>
      </c>
      <c r="M1062" s="167" t="str">
        <f t="shared" si="106"/>
        <v>南昌</v>
      </c>
      <c r="N1062" s="167" t="str">
        <f t="shared" si="107"/>
        <v>厦门</v>
      </c>
      <c r="O1062" s="167" t="str">
        <f t="shared" si="108"/>
        <v/>
      </c>
      <c r="P1062" s="167" t="str">
        <f>IF(ISERROR(OR(IFERROR(VLOOKUP(B1062,受限情况!$G$3:$G$30,1,FALSE),0),IFERROR(VLOOKUP(L1062,受限情况!$A$3:$A$28,1,FALSE),0),IFERROR(VLOOKUP(M1062,受限情况!$A$3:$A$28,1,FALSE),0),IFERROR(VLOOKUP(N1062,受限情况!$A$3:$A$28,1,FALSE),0),IFERROR(VLOOKUP(O1062,受限情况!$A$3:$A$28,1,FALSE),0))),"受限","不限")</f>
        <v>不限</v>
      </c>
      <c r="Q1062" s="122" t="str">
        <f>IFERROR(IF(AND(H1062&gt;=VLOOKUP(B1062,受限情况!$G$3:$I$28,2,FALSE),H1062&lt;=VLOOKUP(B1062,受限情况!$G$3:$I$28,3,FALSE))=TRUE,"错误","正确"),"正确")</f>
        <v>正确</v>
      </c>
      <c r="R1062" s="124" t="str">
        <f>IF(OR(IFERROR(AND(H1062&gt;=VLOOKUP(L1062,受限情况!$A$3:$C$28,2,FALSE),H1062&lt;=VLOOKUP(L1062,受限情况!$A$3:$C$28,3,FALSE)),0),IFERROR(AND(H1062&gt;=VLOOKUP(M1062,受限情况!$A$3:$C$28,2,FALSE),H1062&lt;=VLOOKUP(M1062,受限情况!$A$3:$C$28,3,FALSE)),0),IFERROR(AND(H1062&gt;=VLOOKUP(N1062,受限情况!$A$3:$C$28,2,FALSE),H1062&lt;=VLOOKUP(N1062,受限情况!$A$3:$C$28,3,FALSE)),0),IFERROR(AND(H1062&gt;=VLOOKUP(O1062,受限情况!$A$3:$C$28,2,FALSE),H1062&lt;=VLOOKUP(O1062,受限情况!$A$3:$C$28,3,FALSE)),0))=TRUE,"错误","正确")</f>
        <v>正确</v>
      </c>
      <c r="S1062" s="123" t="str">
        <f>IF((IF(ISERROR(VLOOKUP(J1062,注销!I:I,1,FALSE)),0,1)+IF(ISERROR(VLOOKUP(J1062,注销!J:J,1,FALSE)),0,1))&gt;0,"注销","没有")</f>
        <v>注销</v>
      </c>
      <c r="T1062" s="123" t="str">
        <f>IF((IF(ISERROR(VLOOKUP(J1062,注销!I:I,1,FALSE)),0,1)+IF(ISERROR(VLOOKUP(J1062,注销!J:J,1,FALSE)),0,1))&gt;0,"注销","没有")</f>
        <v>注销</v>
      </c>
      <c r="U1062" s="10" t="str">
        <f>IF(IF(ISERROR(VLOOKUP(J1062,J$1:J1061,1,FALSE)),0,1)+IF(ISERROR(VLOOKUP(J1062,K$1:K1061,1,FALSE)),0,1),"已有","没有")</f>
        <v>没有</v>
      </c>
      <c r="W1062" s="9"/>
      <c r="X1062" s="9"/>
      <c r="Y1062" s="9"/>
    </row>
    <row r="1063" spans="1:25">
      <c r="A1063" s="126">
        <v>1060</v>
      </c>
      <c r="B1063" s="134" t="s">
        <v>91</v>
      </c>
      <c r="C1063" s="66" t="s">
        <v>1714</v>
      </c>
      <c r="D1063" s="136" t="s">
        <v>1715</v>
      </c>
      <c r="E1063" s="6">
        <v>14</v>
      </c>
      <c r="F1063" s="80">
        <v>42979</v>
      </c>
      <c r="G1063" s="18" t="s">
        <v>1720</v>
      </c>
      <c r="H1063" s="80">
        <v>42956</v>
      </c>
      <c r="I1063" s="128" t="s">
        <v>1532</v>
      </c>
      <c r="J1063" s="137" t="str">
        <f t="shared" si="103"/>
        <v>东航太原-徐州-福州</v>
      </c>
      <c r="K1063" s="124" t="str">
        <f t="shared" si="104"/>
        <v>东航福州-徐州-太原</v>
      </c>
      <c r="L1063" s="167" t="str">
        <f t="shared" si="105"/>
        <v>太原</v>
      </c>
      <c r="M1063" s="167" t="str">
        <f t="shared" si="106"/>
        <v>徐州</v>
      </c>
      <c r="N1063" s="167" t="str">
        <f t="shared" si="107"/>
        <v>福州</v>
      </c>
      <c r="O1063" s="167" t="str">
        <f t="shared" si="108"/>
        <v/>
      </c>
      <c r="P1063" s="167" t="str">
        <f>IF(ISERROR(OR(IFERROR(VLOOKUP(B1063,受限情况!$G$3:$G$30,1,FALSE),0),IFERROR(VLOOKUP(L1063,受限情况!$A$3:$A$28,1,FALSE),0),IFERROR(VLOOKUP(M1063,受限情况!$A$3:$A$28,1,FALSE),0),IFERROR(VLOOKUP(N1063,受限情况!$A$3:$A$28,1,FALSE),0),IFERROR(VLOOKUP(O1063,受限情况!$A$3:$A$28,1,FALSE),0))),"受限","不限")</f>
        <v>不限</v>
      </c>
      <c r="Q1063" s="122" t="str">
        <f>IFERROR(IF(AND(H1063&gt;=VLOOKUP(B1063,受限情况!$G$3:$I$28,2,FALSE),H1063&lt;=VLOOKUP(B1063,受限情况!$G$3:$I$28,3,FALSE))=TRUE,"错误","正确"),"正确")</f>
        <v>正确</v>
      </c>
      <c r="R1063" s="124" t="str">
        <f>IF(OR(IFERROR(AND(H1063&gt;=VLOOKUP(L1063,受限情况!$A$3:$C$28,2,FALSE),H1063&lt;=VLOOKUP(L1063,受限情况!$A$3:$C$28,3,FALSE)),0),IFERROR(AND(H1063&gt;=VLOOKUP(M1063,受限情况!$A$3:$C$28,2,FALSE),H1063&lt;=VLOOKUP(M1063,受限情况!$A$3:$C$28,3,FALSE)),0),IFERROR(AND(H1063&gt;=VLOOKUP(N1063,受限情况!$A$3:$C$28,2,FALSE),H1063&lt;=VLOOKUP(N1063,受限情况!$A$3:$C$28,3,FALSE)),0),IFERROR(AND(H1063&gt;=VLOOKUP(O1063,受限情况!$A$3:$C$28,2,FALSE),H1063&lt;=VLOOKUP(O1063,受限情况!$A$3:$C$28,3,FALSE)),0))=TRUE,"错误","正确")</f>
        <v>正确</v>
      </c>
      <c r="S1063" s="123" t="str">
        <f>IF((IF(ISERROR(VLOOKUP(J1063,注销!I:I,1,FALSE)),0,1)+IF(ISERROR(VLOOKUP(J1063,注销!J:J,1,FALSE)),0,1))&gt;0,"注销","没有")</f>
        <v>没有</v>
      </c>
      <c r="T1063" s="123" t="str">
        <f>IF((IF(ISERROR(VLOOKUP(J1063,注销!I:I,1,FALSE)),0,1)+IF(ISERROR(VLOOKUP(J1063,注销!J:J,1,FALSE)),0,1))&gt;0,"注销","没有")</f>
        <v>没有</v>
      </c>
      <c r="U1063" s="10" t="str">
        <f>IF(IF(ISERROR(VLOOKUP(J1063,J$1:J1062,1,FALSE)),0,1)+IF(ISERROR(VLOOKUP(J1063,K$1:K1062,1,FALSE)),0,1),"已有","没有")</f>
        <v>没有</v>
      </c>
      <c r="W1063" s="9"/>
      <c r="X1063" s="9"/>
      <c r="Y1063" s="9"/>
    </row>
    <row r="1064" spans="1:25">
      <c r="A1064" s="126">
        <v>1061</v>
      </c>
      <c r="B1064" s="134" t="s">
        <v>1722</v>
      </c>
      <c r="C1064" s="66" t="s">
        <v>1723</v>
      </c>
      <c r="D1064" s="136" t="s">
        <v>212</v>
      </c>
      <c r="E1064" s="6">
        <v>14</v>
      </c>
      <c r="F1064" s="80">
        <v>42983</v>
      </c>
      <c r="G1064" s="18" t="s">
        <v>1738</v>
      </c>
      <c r="H1064" s="80">
        <v>42982</v>
      </c>
      <c r="I1064" s="128" t="s">
        <v>1532</v>
      </c>
      <c r="J1064" s="137" t="str">
        <f t="shared" si="103"/>
        <v>幸福阿拉善左旗-额济纳旗</v>
      </c>
      <c r="K1064" s="124" t="str">
        <f t="shared" si="104"/>
        <v>幸福额济纳旗-阿拉善左旗</v>
      </c>
      <c r="L1064" s="167" t="str">
        <f t="shared" si="105"/>
        <v>阿拉善左旗</v>
      </c>
      <c r="M1064" s="167" t="str">
        <f t="shared" si="106"/>
        <v>额济纳旗</v>
      </c>
      <c r="N1064" s="167" t="str">
        <f t="shared" si="107"/>
        <v/>
      </c>
      <c r="O1064" s="167" t="str">
        <f t="shared" si="108"/>
        <v/>
      </c>
      <c r="P1064" s="167" t="str">
        <f>IF(ISERROR(OR(IFERROR(VLOOKUP(B1064,受限情况!$G$3:$G$30,1,FALSE),0),IFERROR(VLOOKUP(L1064,受限情况!$A$3:$A$28,1,FALSE),0),IFERROR(VLOOKUP(M1064,受限情况!$A$3:$A$28,1,FALSE),0),IFERROR(VLOOKUP(N1064,受限情况!$A$3:$A$28,1,FALSE),0),IFERROR(VLOOKUP(O1064,受限情况!$A$3:$A$28,1,FALSE),0))),"受限","不限")</f>
        <v>受限</v>
      </c>
      <c r="Q1064" s="122" t="str">
        <f>IFERROR(IF(AND(H1064&gt;=VLOOKUP(B1064,受限情况!$G$3:$I$28,2,FALSE),H1064&lt;=VLOOKUP(B1064,受限情况!$G$3:$I$28,3,FALSE))=TRUE,"错误","正确"),"正确")</f>
        <v>正确</v>
      </c>
      <c r="R1064" s="124" t="str">
        <f>IF(OR(IFERROR(AND(H1064&gt;=VLOOKUP(L1064,受限情况!$A$3:$C$28,2,FALSE),H1064&lt;=VLOOKUP(L1064,受限情况!$A$3:$C$28,3,FALSE)),0),IFERROR(AND(H1064&gt;=VLOOKUP(M1064,受限情况!$A$3:$C$28,2,FALSE),H1064&lt;=VLOOKUP(M1064,受限情况!$A$3:$C$28,3,FALSE)),0),IFERROR(AND(H1064&gt;=VLOOKUP(N1064,受限情况!$A$3:$C$28,2,FALSE),H1064&lt;=VLOOKUP(N1064,受限情况!$A$3:$C$28,3,FALSE)),0),IFERROR(AND(H1064&gt;=VLOOKUP(O1064,受限情况!$A$3:$C$28,2,FALSE),H1064&lt;=VLOOKUP(O1064,受限情况!$A$3:$C$28,3,FALSE)),0))=TRUE,"错误","正确")</f>
        <v>正确</v>
      </c>
      <c r="S1064" s="123" t="str">
        <f>IF((IF(ISERROR(VLOOKUP(J1064,注销!I:I,1,FALSE)),0,1)+IF(ISERROR(VLOOKUP(J1064,注销!J:J,1,FALSE)),0,1))&gt;0,"注销","没有")</f>
        <v>注销</v>
      </c>
      <c r="T1064" s="123" t="str">
        <f>IF((IF(ISERROR(VLOOKUP(J1064,注销!I:I,1,FALSE)),0,1)+IF(ISERROR(VLOOKUP(J1064,注销!J:J,1,FALSE)),0,1))&gt;0,"注销","没有")</f>
        <v>注销</v>
      </c>
      <c r="U1064" s="10" t="str">
        <f>IF(IF(ISERROR(VLOOKUP(J1064,J$1:J1063,1,FALSE)),0,1)+IF(ISERROR(VLOOKUP(J1064,K$1:K1063,1,FALSE)),0,1),"已有","没有")</f>
        <v>没有</v>
      </c>
      <c r="W1064" s="9"/>
      <c r="X1064" s="9"/>
      <c r="Y1064" s="9"/>
    </row>
    <row r="1065" spans="1:25">
      <c r="A1065" s="126">
        <v>1062</v>
      </c>
      <c r="B1065" s="134" t="s">
        <v>1724</v>
      </c>
      <c r="C1065" s="66" t="s">
        <v>1725</v>
      </c>
      <c r="D1065" s="136" t="s">
        <v>212</v>
      </c>
      <c r="E1065" s="6">
        <v>6</v>
      </c>
      <c r="F1065" s="80">
        <v>42983</v>
      </c>
      <c r="G1065" s="18" t="s">
        <v>1738</v>
      </c>
      <c r="H1065" s="80">
        <v>42982</v>
      </c>
      <c r="I1065" s="128" t="s">
        <v>1532</v>
      </c>
      <c r="J1065" s="137" t="str">
        <f t="shared" si="103"/>
        <v>幸福阿拉善左旗-兰州</v>
      </c>
      <c r="K1065" s="124" t="str">
        <f t="shared" si="104"/>
        <v>幸福兰州-阿拉善左旗</v>
      </c>
      <c r="L1065" s="167" t="str">
        <f t="shared" si="105"/>
        <v>阿拉善左旗</v>
      </c>
      <c r="M1065" s="167" t="str">
        <f t="shared" si="106"/>
        <v>兰州</v>
      </c>
      <c r="N1065" s="167" t="str">
        <f t="shared" si="107"/>
        <v/>
      </c>
      <c r="O1065" s="167" t="str">
        <f t="shared" si="108"/>
        <v/>
      </c>
      <c r="P1065" s="167" t="str">
        <f>IF(ISERROR(OR(IFERROR(VLOOKUP(B1065,受限情况!$G$3:$G$30,1,FALSE),0),IFERROR(VLOOKUP(L1065,受限情况!$A$3:$A$28,1,FALSE),0),IFERROR(VLOOKUP(M1065,受限情况!$A$3:$A$28,1,FALSE),0),IFERROR(VLOOKUP(N1065,受限情况!$A$3:$A$28,1,FALSE),0),IFERROR(VLOOKUP(O1065,受限情况!$A$3:$A$28,1,FALSE),0))),"受限","不限")</f>
        <v>受限</v>
      </c>
      <c r="Q1065" s="122" t="str">
        <f>IFERROR(IF(AND(H1065&gt;=VLOOKUP(B1065,受限情况!$G$3:$I$28,2,FALSE),H1065&lt;=VLOOKUP(B1065,受限情况!$G$3:$I$28,3,FALSE))=TRUE,"错误","正确"),"正确")</f>
        <v>正确</v>
      </c>
      <c r="R1065" s="124" t="str">
        <f>IF(OR(IFERROR(AND(H1065&gt;=VLOOKUP(L1065,受限情况!$A$3:$C$28,2,FALSE),H1065&lt;=VLOOKUP(L1065,受限情况!$A$3:$C$28,3,FALSE)),0),IFERROR(AND(H1065&gt;=VLOOKUP(M1065,受限情况!$A$3:$C$28,2,FALSE),H1065&lt;=VLOOKUP(M1065,受限情况!$A$3:$C$28,3,FALSE)),0),IFERROR(AND(H1065&gt;=VLOOKUP(N1065,受限情况!$A$3:$C$28,2,FALSE),H1065&lt;=VLOOKUP(N1065,受限情况!$A$3:$C$28,3,FALSE)),0),IFERROR(AND(H1065&gt;=VLOOKUP(O1065,受限情况!$A$3:$C$28,2,FALSE),H1065&lt;=VLOOKUP(O1065,受限情况!$A$3:$C$28,3,FALSE)),0))=TRUE,"错误","正确")</f>
        <v>正确</v>
      </c>
      <c r="S1065" s="123" t="str">
        <f>IF((IF(ISERROR(VLOOKUP(J1065,注销!I:I,1,FALSE)),0,1)+IF(ISERROR(VLOOKUP(J1065,注销!J:J,1,FALSE)),0,1))&gt;0,"注销","没有")</f>
        <v>注销</v>
      </c>
      <c r="T1065" s="123" t="str">
        <f>IF((IF(ISERROR(VLOOKUP(J1065,注销!I:I,1,FALSE)),0,1)+IF(ISERROR(VLOOKUP(J1065,注销!J:J,1,FALSE)),0,1))&gt;0,"注销","没有")</f>
        <v>注销</v>
      </c>
      <c r="U1065" s="10" t="str">
        <f>IF(IF(ISERROR(VLOOKUP(J1065,J$1:J1064,1,FALSE)),0,1)+IF(ISERROR(VLOOKUP(J1065,K$1:K1064,1,FALSE)),0,1),"已有","没有")</f>
        <v>没有</v>
      </c>
      <c r="W1065" s="9"/>
      <c r="X1065" s="9"/>
      <c r="Y1065" s="9"/>
    </row>
    <row r="1066" spans="1:25">
      <c r="A1066" s="126">
        <v>1063</v>
      </c>
      <c r="B1066" s="134" t="s">
        <v>1726</v>
      </c>
      <c r="C1066" s="66" t="s">
        <v>1727</v>
      </c>
      <c r="D1066" s="136" t="s">
        <v>971</v>
      </c>
      <c r="E1066" s="6">
        <v>14</v>
      </c>
      <c r="F1066" s="80">
        <v>42998</v>
      </c>
      <c r="G1066" s="18" t="s">
        <v>1739</v>
      </c>
      <c r="H1066" s="80">
        <v>42982</v>
      </c>
      <c r="I1066" s="128" t="s">
        <v>1532</v>
      </c>
      <c r="J1066" s="137" t="str">
        <f t="shared" si="103"/>
        <v>河北石家庄-牡丹江</v>
      </c>
      <c r="K1066" s="124" t="str">
        <f t="shared" si="104"/>
        <v>河北牡丹江-石家庄</v>
      </c>
      <c r="L1066" s="167" t="str">
        <f t="shared" si="105"/>
        <v>石家庄</v>
      </c>
      <c r="M1066" s="167" t="str">
        <f t="shared" si="106"/>
        <v>牡丹江</v>
      </c>
      <c r="N1066" s="167" t="str">
        <f t="shared" si="107"/>
        <v/>
      </c>
      <c r="O1066" s="167" t="str">
        <f t="shared" si="108"/>
        <v/>
      </c>
      <c r="P1066" s="167" t="str">
        <f>IF(ISERROR(OR(IFERROR(VLOOKUP(B1066,受限情况!$G$3:$G$30,1,FALSE),0),IFERROR(VLOOKUP(L1066,受限情况!$A$3:$A$28,1,FALSE),0),IFERROR(VLOOKUP(M1066,受限情况!$A$3:$A$28,1,FALSE),0),IFERROR(VLOOKUP(N1066,受限情况!$A$3:$A$28,1,FALSE),0),IFERROR(VLOOKUP(O1066,受限情况!$A$3:$A$28,1,FALSE),0))),"受限","不限")</f>
        <v>不限</v>
      </c>
      <c r="Q1066" s="122" t="str">
        <f>IFERROR(IF(AND(H1066&gt;=VLOOKUP(B1066,受限情况!$G$3:$I$28,2,FALSE),H1066&lt;=VLOOKUP(B1066,受限情况!$G$3:$I$28,3,FALSE))=TRUE,"错误","正确"),"正确")</f>
        <v>正确</v>
      </c>
      <c r="R1066" s="124" t="str">
        <f>IF(OR(IFERROR(AND(H1066&gt;=VLOOKUP(L1066,受限情况!$A$3:$C$28,2,FALSE),H1066&lt;=VLOOKUP(L1066,受限情况!$A$3:$C$28,3,FALSE)),0),IFERROR(AND(H1066&gt;=VLOOKUP(M1066,受限情况!$A$3:$C$28,2,FALSE),H1066&lt;=VLOOKUP(M1066,受限情况!$A$3:$C$28,3,FALSE)),0),IFERROR(AND(H1066&gt;=VLOOKUP(N1066,受限情况!$A$3:$C$28,2,FALSE),H1066&lt;=VLOOKUP(N1066,受限情况!$A$3:$C$28,3,FALSE)),0),IFERROR(AND(H1066&gt;=VLOOKUP(O1066,受限情况!$A$3:$C$28,2,FALSE),H1066&lt;=VLOOKUP(O1066,受限情况!$A$3:$C$28,3,FALSE)),0))=TRUE,"错误","正确")</f>
        <v>正确</v>
      </c>
      <c r="S1066" s="123" t="str">
        <f>IF((IF(ISERROR(VLOOKUP(J1066,注销!I:I,1,FALSE)),0,1)+IF(ISERROR(VLOOKUP(J1066,注销!J:J,1,FALSE)),0,1))&gt;0,"注销","没有")</f>
        <v>没有</v>
      </c>
      <c r="T1066" s="123" t="str">
        <f>IF((IF(ISERROR(VLOOKUP(J1066,注销!I:I,1,FALSE)),0,1)+IF(ISERROR(VLOOKUP(J1066,注销!J:J,1,FALSE)),0,1))&gt;0,"注销","没有")</f>
        <v>没有</v>
      </c>
      <c r="U1066" s="10" t="str">
        <f>IF(IF(ISERROR(VLOOKUP(J1066,J$1:J1065,1,FALSE)),0,1)+IF(ISERROR(VLOOKUP(J1066,K$1:K1065,1,FALSE)),0,1),"已有","没有")</f>
        <v>没有</v>
      </c>
      <c r="W1066" s="9"/>
      <c r="X1066" s="9"/>
      <c r="Y1066" s="9"/>
    </row>
    <row r="1067" spans="1:25">
      <c r="A1067" s="126">
        <v>1064</v>
      </c>
      <c r="B1067" s="134" t="s">
        <v>1728</v>
      </c>
      <c r="C1067" s="66" t="s">
        <v>1729</v>
      </c>
      <c r="D1067" s="136" t="s">
        <v>1730</v>
      </c>
      <c r="E1067" s="6">
        <v>14</v>
      </c>
      <c r="F1067" s="80">
        <v>42999</v>
      </c>
      <c r="G1067" s="18" t="s">
        <v>1740</v>
      </c>
      <c r="H1067" s="80">
        <v>42982</v>
      </c>
      <c r="I1067" s="128" t="s">
        <v>1532</v>
      </c>
      <c r="J1067" s="137" t="str">
        <f t="shared" si="103"/>
        <v>厦航天津-南昌-桂林</v>
      </c>
      <c r="K1067" s="124" t="str">
        <f t="shared" si="104"/>
        <v>厦航桂林-南昌-天津</v>
      </c>
      <c r="L1067" s="167" t="str">
        <f t="shared" si="105"/>
        <v>天津</v>
      </c>
      <c r="M1067" s="167" t="str">
        <f t="shared" si="106"/>
        <v>南昌</v>
      </c>
      <c r="N1067" s="167" t="str">
        <f t="shared" si="107"/>
        <v>桂林</v>
      </c>
      <c r="O1067" s="167" t="str">
        <f t="shared" si="108"/>
        <v/>
      </c>
      <c r="P1067" s="167" t="str">
        <f>IF(ISERROR(OR(IFERROR(VLOOKUP(B1067,受限情况!$G$3:$G$30,1,FALSE),0),IFERROR(VLOOKUP(L1067,受限情况!$A$3:$A$28,1,FALSE),0),IFERROR(VLOOKUP(M1067,受限情况!$A$3:$A$28,1,FALSE),0),IFERROR(VLOOKUP(N1067,受限情况!$A$3:$A$28,1,FALSE),0),IFERROR(VLOOKUP(O1067,受限情况!$A$3:$A$28,1,FALSE),0))),"受限","不限")</f>
        <v>不限</v>
      </c>
      <c r="Q1067" s="122" t="str">
        <f>IFERROR(IF(AND(H1067&gt;=VLOOKUP(B1067,受限情况!$G$3:$I$28,2,FALSE),H1067&lt;=VLOOKUP(B1067,受限情况!$G$3:$I$28,3,FALSE))=TRUE,"错误","正确"),"正确")</f>
        <v>正确</v>
      </c>
      <c r="R1067" s="124" t="str">
        <f>IF(OR(IFERROR(AND(H1067&gt;=VLOOKUP(L1067,受限情况!$A$3:$C$28,2,FALSE),H1067&lt;=VLOOKUP(L1067,受限情况!$A$3:$C$28,3,FALSE)),0),IFERROR(AND(H1067&gt;=VLOOKUP(M1067,受限情况!$A$3:$C$28,2,FALSE),H1067&lt;=VLOOKUP(M1067,受限情况!$A$3:$C$28,3,FALSE)),0),IFERROR(AND(H1067&gt;=VLOOKUP(N1067,受限情况!$A$3:$C$28,2,FALSE),H1067&lt;=VLOOKUP(N1067,受限情况!$A$3:$C$28,3,FALSE)),0),IFERROR(AND(H1067&gt;=VLOOKUP(O1067,受限情况!$A$3:$C$28,2,FALSE),H1067&lt;=VLOOKUP(O1067,受限情况!$A$3:$C$28,3,FALSE)),0))=TRUE,"错误","正确")</f>
        <v>正确</v>
      </c>
      <c r="S1067" s="123" t="str">
        <f>IF((IF(ISERROR(VLOOKUP(J1067,注销!I:I,1,FALSE)),0,1)+IF(ISERROR(VLOOKUP(J1067,注销!J:J,1,FALSE)),0,1))&gt;0,"注销","没有")</f>
        <v>没有</v>
      </c>
      <c r="T1067" s="123" t="str">
        <f>IF((IF(ISERROR(VLOOKUP(J1067,注销!I:I,1,FALSE)),0,1)+IF(ISERROR(VLOOKUP(J1067,注销!J:J,1,FALSE)),0,1))&gt;0,"注销","没有")</f>
        <v>没有</v>
      </c>
      <c r="U1067" s="10" t="str">
        <f>IF(IF(ISERROR(VLOOKUP(J1067,J$1:J1066,1,FALSE)),0,1)+IF(ISERROR(VLOOKUP(J1067,K$1:K1066,1,FALSE)),0,1),"已有","没有")</f>
        <v>没有</v>
      </c>
      <c r="W1067" s="9"/>
      <c r="X1067" s="9"/>
      <c r="Y1067" s="9"/>
    </row>
    <row r="1068" spans="1:25">
      <c r="A1068" s="126">
        <v>1065</v>
      </c>
      <c r="B1068" s="134" t="s">
        <v>1731</v>
      </c>
      <c r="C1068" s="66" t="s">
        <v>1732</v>
      </c>
      <c r="D1068" s="136" t="s">
        <v>354</v>
      </c>
      <c r="E1068" s="6">
        <v>14</v>
      </c>
      <c r="F1068" s="80">
        <v>42979</v>
      </c>
      <c r="G1068" s="18" t="s">
        <v>1741</v>
      </c>
      <c r="H1068" s="80">
        <v>42982</v>
      </c>
      <c r="I1068" s="128" t="s">
        <v>1532</v>
      </c>
      <c r="J1068" s="137" t="str">
        <f t="shared" si="103"/>
        <v>华夏包头-郑州</v>
      </c>
      <c r="K1068" s="124" t="str">
        <f t="shared" si="104"/>
        <v>华夏郑州-包头</v>
      </c>
      <c r="L1068" s="167" t="str">
        <f t="shared" si="105"/>
        <v>包头</v>
      </c>
      <c r="M1068" s="167" t="str">
        <f t="shared" si="106"/>
        <v>郑州</v>
      </c>
      <c r="N1068" s="167" t="str">
        <f t="shared" si="107"/>
        <v/>
      </c>
      <c r="O1068" s="167" t="str">
        <f t="shared" si="108"/>
        <v/>
      </c>
      <c r="P1068" s="167" t="str">
        <f>IF(ISERROR(OR(IFERROR(VLOOKUP(B1068,受限情况!$G$3:$G$30,1,FALSE),0),IFERROR(VLOOKUP(L1068,受限情况!$A$3:$A$28,1,FALSE),0),IFERROR(VLOOKUP(M1068,受限情况!$A$3:$A$28,1,FALSE),0),IFERROR(VLOOKUP(N1068,受限情况!$A$3:$A$28,1,FALSE),0),IFERROR(VLOOKUP(O1068,受限情况!$A$3:$A$28,1,FALSE),0))),"受限","不限")</f>
        <v>不限</v>
      </c>
      <c r="Q1068" s="122" t="str">
        <f>IFERROR(IF(AND(H1068&gt;=VLOOKUP(B1068,受限情况!$G$3:$I$28,2,FALSE),H1068&lt;=VLOOKUP(B1068,受限情况!$G$3:$I$28,3,FALSE))=TRUE,"错误","正确"),"正确")</f>
        <v>正确</v>
      </c>
      <c r="R1068" s="124" t="str">
        <f>IF(OR(IFERROR(AND(H1068&gt;=VLOOKUP(L1068,受限情况!$A$3:$C$28,2,FALSE),H1068&lt;=VLOOKUP(L1068,受限情况!$A$3:$C$28,3,FALSE)),0),IFERROR(AND(H1068&gt;=VLOOKUP(M1068,受限情况!$A$3:$C$28,2,FALSE),H1068&lt;=VLOOKUP(M1068,受限情况!$A$3:$C$28,3,FALSE)),0),IFERROR(AND(H1068&gt;=VLOOKUP(N1068,受限情况!$A$3:$C$28,2,FALSE),H1068&lt;=VLOOKUP(N1068,受限情况!$A$3:$C$28,3,FALSE)),0),IFERROR(AND(H1068&gt;=VLOOKUP(O1068,受限情况!$A$3:$C$28,2,FALSE),H1068&lt;=VLOOKUP(O1068,受限情况!$A$3:$C$28,3,FALSE)),0))=TRUE,"错误","正确")</f>
        <v>正确</v>
      </c>
      <c r="S1068" s="123" t="str">
        <f>IF((IF(ISERROR(VLOOKUP(J1068,注销!I:I,1,FALSE)),0,1)+IF(ISERROR(VLOOKUP(J1068,注销!J:J,1,FALSE)),0,1))&gt;0,"注销","没有")</f>
        <v>没有</v>
      </c>
      <c r="T1068" s="123" t="str">
        <f>IF((IF(ISERROR(VLOOKUP(J1068,注销!I:I,1,FALSE)),0,1)+IF(ISERROR(VLOOKUP(J1068,注销!J:J,1,FALSE)),0,1))&gt;0,"注销","没有")</f>
        <v>没有</v>
      </c>
      <c r="U1068" s="10" t="str">
        <f>IF(IF(ISERROR(VLOOKUP(J1068,J$1:J1067,1,FALSE)),0,1)+IF(ISERROR(VLOOKUP(J1068,K$1:K1067,1,FALSE)),0,1),"已有","没有")</f>
        <v>没有</v>
      </c>
      <c r="W1068" s="9"/>
      <c r="X1068" s="9"/>
      <c r="Y1068" s="9"/>
    </row>
    <row r="1069" spans="1:25">
      <c r="A1069" s="126">
        <v>1066</v>
      </c>
      <c r="B1069" s="134" t="s">
        <v>1733</v>
      </c>
      <c r="C1069" s="66" t="s">
        <v>1734</v>
      </c>
      <c r="D1069" s="136" t="s">
        <v>1735</v>
      </c>
      <c r="E1069" s="6">
        <v>14</v>
      </c>
      <c r="F1069" s="80">
        <v>42990</v>
      </c>
      <c r="G1069" s="18" t="s">
        <v>1742</v>
      </c>
      <c r="H1069" s="80">
        <v>42982</v>
      </c>
      <c r="I1069" s="128" t="s">
        <v>1532</v>
      </c>
      <c r="J1069" s="137" t="str">
        <f t="shared" si="103"/>
        <v>天津呼和浩特-赤峰-大连</v>
      </c>
      <c r="K1069" s="124" t="str">
        <f t="shared" si="104"/>
        <v>天津大连-赤峰-呼和浩特</v>
      </c>
      <c r="L1069" s="167" t="str">
        <f t="shared" si="105"/>
        <v>呼和浩特</v>
      </c>
      <c r="M1069" s="167" t="str">
        <f t="shared" si="106"/>
        <v>赤峰</v>
      </c>
      <c r="N1069" s="167" t="str">
        <f t="shared" si="107"/>
        <v>大连</v>
      </c>
      <c r="O1069" s="167" t="str">
        <f t="shared" si="108"/>
        <v/>
      </c>
      <c r="P1069" s="167" t="str">
        <f>IF(ISERROR(OR(IFERROR(VLOOKUP(B1069,受限情况!$G$3:$G$30,1,FALSE),0),IFERROR(VLOOKUP(L1069,受限情况!$A$3:$A$28,1,FALSE),0),IFERROR(VLOOKUP(M1069,受限情况!$A$3:$A$28,1,FALSE),0),IFERROR(VLOOKUP(N1069,受限情况!$A$3:$A$28,1,FALSE),0),IFERROR(VLOOKUP(O1069,受限情况!$A$3:$A$28,1,FALSE),0))),"受限","不限")</f>
        <v>受限</v>
      </c>
      <c r="Q1069" s="122" t="str">
        <f>IFERROR(IF(AND(H1069&gt;=VLOOKUP(B1069,受限情况!$G$3:$I$28,2,FALSE),H1069&lt;=VLOOKUP(B1069,受限情况!$G$3:$I$28,3,FALSE))=TRUE,"错误","正确"),"正确")</f>
        <v>正确</v>
      </c>
      <c r="R1069" s="124" t="str">
        <f>IF(OR(IFERROR(AND(H1069&gt;=VLOOKUP(L1069,受限情况!$A$3:$C$28,2,FALSE),H1069&lt;=VLOOKUP(L1069,受限情况!$A$3:$C$28,3,FALSE)),0),IFERROR(AND(H1069&gt;=VLOOKUP(M1069,受限情况!$A$3:$C$28,2,FALSE),H1069&lt;=VLOOKUP(M1069,受限情况!$A$3:$C$28,3,FALSE)),0),IFERROR(AND(H1069&gt;=VLOOKUP(N1069,受限情况!$A$3:$C$28,2,FALSE),H1069&lt;=VLOOKUP(N1069,受限情况!$A$3:$C$28,3,FALSE)),0),IFERROR(AND(H1069&gt;=VLOOKUP(O1069,受限情况!$A$3:$C$28,2,FALSE),H1069&lt;=VLOOKUP(O1069,受限情况!$A$3:$C$28,3,FALSE)),0))=TRUE,"错误","正确")</f>
        <v>正确</v>
      </c>
      <c r="S1069" s="123" t="str">
        <f>IF((IF(ISERROR(VLOOKUP(J1069,注销!I:I,1,FALSE)),0,1)+IF(ISERROR(VLOOKUP(J1069,注销!J:J,1,FALSE)),0,1))&gt;0,"注销","没有")</f>
        <v>注销</v>
      </c>
      <c r="T1069" s="123" t="str">
        <f>IF((IF(ISERROR(VLOOKUP(J1069,注销!I:I,1,FALSE)),0,1)+IF(ISERROR(VLOOKUP(J1069,注销!J:J,1,FALSE)),0,1))&gt;0,"注销","没有")</f>
        <v>注销</v>
      </c>
      <c r="U1069" s="10" t="str">
        <f>IF(IF(ISERROR(VLOOKUP(J1069,J$1:J1068,1,FALSE)),0,1)+IF(ISERROR(VLOOKUP(J1069,K$1:K1068,1,FALSE)),0,1),"已有","没有")</f>
        <v>已有</v>
      </c>
      <c r="W1069" s="9"/>
      <c r="X1069" s="9"/>
      <c r="Y1069" s="9"/>
    </row>
    <row r="1070" spans="1:25" s="146" customFormat="1">
      <c r="A1070" s="126">
        <v>1067</v>
      </c>
      <c r="B1070" s="145" t="s">
        <v>130</v>
      </c>
      <c r="C1070" s="193" t="s">
        <v>1737</v>
      </c>
      <c r="D1070" s="194" t="s">
        <v>255</v>
      </c>
      <c r="E1070" s="143">
        <v>14</v>
      </c>
      <c r="F1070" s="144">
        <v>43003</v>
      </c>
      <c r="G1070" s="139" t="s">
        <v>1743</v>
      </c>
      <c r="H1070" s="144">
        <v>42982</v>
      </c>
      <c r="I1070" s="184" t="s">
        <v>1702</v>
      </c>
      <c r="J1070" s="137" t="str">
        <f t="shared" si="103"/>
        <v>中联航北京南苑-乌海</v>
      </c>
      <c r="K1070" s="124" t="str">
        <f t="shared" si="104"/>
        <v>中联航乌海-北京南苑</v>
      </c>
      <c r="L1070" s="167" t="str">
        <f t="shared" si="105"/>
        <v>北京南苑</v>
      </c>
      <c r="M1070" s="167" t="str">
        <f t="shared" si="106"/>
        <v>乌海</v>
      </c>
      <c r="N1070" s="167" t="str">
        <f t="shared" si="107"/>
        <v/>
      </c>
      <c r="O1070" s="167" t="str">
        <f t="shared" si="108"/>
        <v/>
      </c>
      <c r="P1070" s="167" t="str">
        <f>IF(ISERROR(OR(IFERROR(VLOOKUP(B1070,受限情况!$G$3:$G$30,1,FALSE),0),IFERROR(VLOOKUP(L1070,受限情况!$A$3:$A$28,1,FALSE),0),IFERROR(VLOOKUP(M1070,受限情况!$A$3:$A$28,1,FALSE),0),IFERROR(VLOOKUP(N1070,受限情况!$A$3:$A$28,1,FALSE),0),IFERROR(VLOOKUP(O1070,受限情况!$A$3:$A$28,1,FALSE),0))),"受限","不限")</f>
        <v>不限</v>
      </c>
      <c r="Q1070" s="122" t="str">
        <f>IFERROR(IF(AND(H1070&gt;=VLOOKUP(B1070,受限情况!$G$3:$I$28,2,FALSE),H1070&lt;=VLOOKUP(B1070,受限情况!$G$3:$I$28,3,FALSE))=TRUE,"错误","正确"),"正确")</f>
        <v>正确</v>
      </c>
      <c r="R1070" s="124" t="str">
        <f>IF(OR(IFERROR(AND(H1070&gt;=VLOOKUP(L1070,受限情况!$A$3:$C$28,2,FALSE),H1070&lt;=VLOOKUP(L1070,受限情况!$A$3:$C$28,3,FALSE)),0),IFERROR(AND(H1070&gt;=VLOOKUP(M1070,受限情况!$A$3:$C$28,2,FALSE),H1070&lt;=VLOOKUP(M1070,受限情况!$A$3:$C$28,3,FALSE)),0),IFERROR(AND(H1070&gt;=VLOOKUP(N1070,受限情况!$A$3:$C$28,2,FALSE),H1070&lt;=VLOOKUP(N1070,受限情况!$A$3:$C$28,3,FALSE)),0),IFERROR(AND(H1070&gt;=VLOOKUP(O1070,受限情况!$A$3:$C$28,2,FALSE),H1070&lt;=VLOOKUP(O1070,受限情况!$A$3:$C$28,3,FALSE)),0))=TRUE,"错误","正确")</f>
        <v>正确</v>
      </c>
      <c r="S1070" s="123" t="str">
        <f>IF((IF(ISERROR(VLOOKUP(J1070,注销!I:I,1,FALSE)),0,1)+IF(ISERROR(VLOOKUP(J1070,注销!J:J,1,FALSE)),0,1))&gt;0,"注销","没有")</f>
        <v>没有</v>
      </c>
      <c r="T1070" s="123" t="str">
        <f>IF((IF(ISERROR(VLOOKUP(J1070,注销!I:I,1,FALSE)),0,1)+IF(ISERROR(VLOOKUP(J1070,注销!J:J,1,FALSE)),0,1))&gt;0,"注销","没有")</f>
        <v>没有</v>
      </c>
      <c r="U1070" s="10" t="str">
        <f>IF(IF(ISERROR(VLOOKUP(J1070,J$1:J1069,1,FALSE)),0,1)+IF(ISERROR(VLOOKUP(J1070,K$1:K1069,1,FALSE)),0,1),"已有","没有")</f>
        <v>已有</v>
      </c>
      <c r="W1070" s="9"/>
      <c r="X1070" s="9"/>
      <c r="Y1070" s="9"/>
    </row>
    <row r="1071" spans="1:25" s="123" customFormat="1">
      <c r="A1071" s="126">
        <v>1068</v>
      </c>
      <c r="B1071" s="128" t="s">
        <v>1816</v>
      </c>
      <c r="C1071" s="129" t="s">
        <v>1871</v>
      </c>
      <c r="D1071" s="124">
        <v>737</v>
      </c>
      <c r="E1071" s="120">
        <v>28</v>
      </c>
      <c r="F1071" s="119">
        <v>43035</v>
      </c>
      <c r="G1071" s="18" t="s">
        <v>1886</v>
      </c>
      <c r="H1071" s="119">
        <v>43027</v>
      </c>
      <c r="I1071" s="40" t="s">
        <v>1702</v>
      </c>
      <c r="J1071" s="137" t="str">
        <f t="shared" si="103"/>
        <v>奥凯天津-长沙</v>
      </c>
      <c r="K1071" s="124" t="str">
        <f t="shared" si="104"/>
        <v>奥凯长沙-天津</v>
      </c>
      <c r="L1071" s="167" t="str">
        <f t="shared" si="105"/>
        <v>天津</v>
      </c>
      <c r="M1071" s="167" t="str">
        <f t="shared" si="106"/>
        <v>长沙</v>
      </c>
      <c r="N1071" s="167" t="str">
        <f t="shared" si="107"/>
        <v/>
      </c>
      <c r="O1071" s="167" t="str">
        <f t="shared" si="108"/>
        <v/>
      </c>
      <c r="P1071" s="167" t="str">
        <f>IF(ISERROR(OR(IFERROR(VLOOKUP(B1071,受限情况!$G$3:$G$30,1,FALSE),0),IFERROR(VLOOKUP(L1071,受限情况!$A$3:$A$28,1,FALSE),0),IFERROR(VLOOKUP(M1071,受限情况!$A$3:$A$28,1,FALSE),0),IFERROR(VLOOKUP(N1071,受限情况!$A$3:$A$28,1,FALSE),0),IFERROR(VLOOKUP(O1071,受限情况!$A$3:$A$28,1,FALSE),0))),"受限","不限")</f>
        <v>不限</v>
      </c>
      <c r="Q1071" s="122" t="str">
        <f>IFERROR(IF(AND(H1071&gt;=VLOOKUP(B1071,受限情况!$G$3:$I$28,2,FALSE),H1071&lt;=VLOOKUP(B1071,受限情况!$G$3:$I$28,3,FALSE))=TRUE,"错误","正确"),"正确")</f>
        <v>正确</v>
      </c>
      <c r="R1071" s="124" t="str">
        <f>IF(OR(IFERROR(AND(H1071&gt;=VLOOKUP(L1071,受限情况!$A$3:$C$28,2,FALSE),H1071&lt;=VLOOKUP(L1071,受限情况!$A$3:$C$28,3,FALSE)),0),IFERROR(AND(H1071&gt;=VLOOKUP(M1071,受限情况!$A$3:$C$28,2,FALSE),H1071&lt;=VLOOKUP(M1071,受限情况!$A$3:$C$28,3,FALSE)),0),IFERROR(AND(H1071&gt;=VLOOKUP(N1071,受限情况!$A$3:$C$28,2,FALSE),H1071&lt;=VLOOKUP(N1071,受限情况!$A$3:$C$28,3,FALSE)),0),IFERROR(AND(H1071&gt;=VLOOKUP(O1071,受限情况!$A$3:$C$28,2,FALSE),H1071&lt;=VLOOKUP(O1071,受限情况!$A$3:$C$28,3,FALSE)),0))=TRUE,"错误","正确")</f>
        <v>正确</v>
      </c>
      <c r="S1071" s="123" t="str">
        <f>IF((IF(ISERROR(VLOOKUP(J1071,注销!I:I,1,FALSE)),0,1)+IF(ISERROR(VLOOKUP(J1071,注销!J:J,1,FALSE)),0,1))&gt;0,"注销","没有")</f>
        <v>没有</v>
      </c>
      <c r="T1071" s="123" t="str">
        <f>IF((IF(ISERROR(VLOOKUP(J1071,注销!I:I,1,FALSE)),0,1)+IF(ISERROR(VLOOKUP(J1071,注销!J:J,1,FALSE)),0,1))&gt;0,"注销","没有")</f>
        <v>没有</v>
      </c>
      <c r="U1071" s="10" t="str">
        <f>IF(IF(ISERROR(VLOOKUP(J1071,J$1:J1070,1,FALSE)),0,1)+IF(ISERROR(VLOOKUP(J1071,K$1:K1070,1,FALSE)),0,1),"已有","没有")</f>
        <v>已有</v>
      </c>
      <c r="W1071" s="9"/>
      <c r="X1071" s="9"/>
      <c r="Y1071" s="9"/>
    </row>
    <row r="1072" spans="1:25" s="123" customFormat="1">
      <c r="A1072" s="126">
        <v>1069</v>
      </c>
      <c r="B1072" s="128" t="s">
        <v>1814</v>
      </c>
      <c r="C1072" s="129" t="s">
        <v>1870</v>
      </c>
      <c r="D1072" s="124">
        <v>737</v>
      </c>
      <c r="E1072" s="120">
        <v>14</v>
      </c>
      <c r="F1072" s="119">
        <v>43037</v>
      </c>
      <c r="G1072" s="18" t="s">
        <v>1887</v>
      </c>
      <c r="H1072" s="119">
        <v>43027</v>
      </c>
      <c r="I1072" s="40" t="s">
        <v>1883</v>
      </c>
      <c r="J1072" s="137" t="str">
        <f t="shared" si="103"/>
        <v>奥凯天津-南宁</v>
      </c>
      <c r="K1072" s="124" t="str">
        <f t="shared" si="104"/>
        <v>奥凯南宁-天津</v>
      </c>
      <c r="L1072" s="167" t="str">
        <f t="shared" si="105"/>
        <v>天津</v>
      </c>
      <c r="M1072" s="167" t="str">
        <f t="shared" si="106"/>
        <v>南宁</v>
      </c>
      <c r="N1072" s="167" t="str">
        <f t="shared" si="107"/>
        <v/>
      </c>
      <c r="O1072" s="167" t="str">
        <f t="shared" si="108"/>
        <v/>
      </c>
      <c r="P1072" s="167" t="str">
        <f>IF(ISERROR(OR(IFERROR(VLOOKUP(B1072,受限情况!$G$3:$G$30,1,FALSE),0),IFERROR(VLOOKUP(L1072,受限情况!$A$3:$A$28,1,FALSE),0),IFERROR(VLOOKUP(M1072,受限情况!$A$3:$A$28,1,FALSE),0),IFERROR(VLOOKUP(N1072,受限情况!$A$3:$A$28,1,FALSE),0),IFERROR(VLOOKUP(O1072,受限情况!$A$3:$A$28,1,FALSE),0))),"受限","不限")</f>
        <v>不限</v>
      </c>
      <c r="Q1072" s="122" t="str">
        <f>IFERROR(IF(AND(H1072&gt;=VLOOKUP(B1072,受限情况!$G$3:$I$28,2,FALSE),H1072&lt;=VLOOKUP(B1072,受限情况!$G$3:$I$28,3,FALSE))=TRUE,"错误","正确"),"正确")</f>
        <v>正确</v>
      </c>
      <c r="R1072" s="124" t="str">
        <f>IF(OR(IFERROR(AND(H1072&gt;=VLOOKUP(L1072,受限情况!$A$3:$C$28,2,FALSE),H1072&lt;=VLOOKUP(L1072,受限情况!$A$3:$C$28,3,FALSE)),0),IFERROR(AND(H1072&gt;=VLOOKUP(M1072,受限情况!$A$3:$C$28,2,FALSE),H1072&lt;=VLOOKUP(M1072,受限情况!$A$3:$C$28,3,FALSE)),0),IFERROR(AND(H1072&gt;=VLOOKUP(N1072,受限情况!$A$3:$C$28,2,FALSE),H1072&lt;=VLOOKUP(N1072,受限情况!$A$3:$C$28,3,FALSE)),0),IFERROR(AND(H1072&gt;=VLOOKUP(O1072,受限情况!$A$3:$C$28,2,FALSE),H1072&lt;=VLOOKUP(O1072,受限情况!$A$3:$C$28,3,FALSE)),0))=TRUE,"错误","正确")</f>
        <v>正确</v>
      </c>
      <c r="S1072" s="123" t="str">
        <f>IF((IF(ISERROR(VLOOKUP(J1072,注销!I:I,1,FALSE)),0,1)+IF(ISERROR(VLOOKUP(J1072,注销!J:J,1,FALSE)),0,1))&gt;0,"注销","没有")</f>
        <v>没有</v>
      </c>
      <c r="T1072" s="123" t="str">
        <f>IF((IF(ISERROR(VLOOKUP(J1072,注销!I:I,1,FALSE)),0,1)+IF(ISERROR(VLOOKUP(J1072,注销!J:J,1,FALSE)),0,1))&gt;0,"注销","没有")</f>
        <v>没有</v>
      </c>
      <c r="U1072" s="10" t="str">
        <f>IF(IF(ISERROR(VLOOKUP(J1072,J$1:J1071,1,FALSE)),0,1)+IF(ISERROR(VLOOKUP(J1072,K$1:K1071,1,FALSE)),0,1),"已有","没有")</f>
        <v>没有</v>
      </c>
      <c r="W1072" s="9"/>
      <c r="X1072" s="9"/>
      <c r="Y1072" s="9"/>
    </row>
    <row r="1073" spans="1:25">
      <c r="A1073" s="126">
        <v>1070</v>
      </c>
      <c r="B1073" s="134" t="s">
        <v>1814</v>
      </c>
      <c r="C1073" s="66" t="s">
        <v>1815</v>
      </c>
      <c r="D1073" s="136">
        <v>737</v>
      </c>
      <c r="E1073" s="6">
        <v>14</v>
      </c>
      <c r="F1073" s="80">
        <v>43037</v>
      </c>
      <c r="G1073" s="18" t="s">
        <v>1887</v>
      </c>
      <c r="H1073" s="119">
        <v>43027</v>
      </c>
      <c r="I1073" s="30" t="s">
        <v>1883</v>
      </c>
      <c r="J1073" s="137" t="str">
        <f t="shared" si="103"/>
        <v>奥凯天津-温州</v>
      </c>
      <c r="K1073" s="124" t="str">
        <f t="shared" si="104"/>
        <v>奥凯温州-天津</v>
      </c>
      <c r="L1073" s="167" t="str">
        <f t="shared" si="105"/>
        <v>天津</v>
      </c>
      <c r="M1073" s="167" t="str">
        <f t="shared" si="106"/>
        <v>温州</v>
      </c>
      <c r="N1073" s="167" t="str">
        <f t="shared" si="107"/>
        <v/>
      </c>
      <c r="O1073" s="167" t="str">
        <f t="shared" si="108"/>
        <v/>
      </c>
      <c r="P1073" s="167" t="str">
        <f>IF(ISERROR(OR(IFERROR(VLOOKUP(B1073,受限情况!$G$3:$G$30,1,FALSE),0),IFERROR(VLOOKUP(L1073,受限情况!$A$3:$A$28,1,FALSE),0),IFERROR(VLOOKUP(M1073,受限情况!$A$3:$A$28,1,FALSE),0),IFERROR(VLOOKUP(N1073,受限情况!$A$3:$A$28,1,FALSE),0),IFERROR(VLOOKUP(O1073,受限情况!$A$3:$A$28,1,FALSE),0))),"受限","不限")</f>
        <v>不限</v>
      </c>
      <c r="Q1073" s="122" t="str">
        <f>IFERROR(IF(AND(H1073&gt;=VLOOKUP(B1073,受限情况!$G$3:$I$28,2,FALSE),H1073&lt;=VLOOKUP(B1073,受限情况!$G$3:$I$28,3,FALSE))=TRUE,"错误","正确"),"正确")</f>
        <v>正确</v>
      </c>
      <c r="R1073" s="124" t="str">
        <f>IF(OR(IFERROR(AND(H1073&gt;=VLOOKUP(L1073,受限情况!$A$3:$C$28,2,FALSE),H1073&lt;=VLOOKUP(L1073,受限情况!$A$3:$C$28,3,FALSE)),0),IFERROR(AND(H1073&gt;=VLOOKUP(M1073,受限情况!$A$3:$C$28,2,FALSE),H1073&lt;=VLOOKUP(M1073,受限情况!$A$3:$C$28,3,FALSE)),0),IFERROR(AND(H1073&gt;=VLOOKUP(N1073,受限情况!$A$3:$C$28,2,FALSE),H1073&lt;=VLOOKUP(N1073,受限情况!$A$3:$C$28,3,FALSE)),0),IFERROR(AND(H1073&gt;=VLOOKUP(O1073,受限情况!$A$3:$C$28,2,FALSE),H1073&lt;=VLOOKUP(O1073,受限情况!$A$3:$C$28,3,FALSE)),0))=TRUE,"错误","正确")</f>
        <v>正确</v>
      </c>
      <c r="S1073" s="123" t="str">
        <f>IF((IF(ISERROR(VLOOKUP(J1073,注销!I:I,1,FALSE)),0,1)+IF(ISERROR(VLOOKUP(J1073,注销!J:J,1,FALSE)),0,1))&gt;0,"注销","没有")</f>
        <v>没有</v>
      </c>
      <c r="T1073" s="123" t="str">
        <f>IF((IF(ISERROR(VLOOKUP(J1073,注销!I:I,1,FALSE)),0,1)+IF(ISERROR(VLOOKUP(J1073,注销!J:J,1,FALSE)),0,1))&gt;0,"注销","没有")</f>
        <v>没有</v>
      </c>
      <c r="U1073" s="10" t="str">
        <f>IF(IF(ISERROR(VLOOKUP(J1073,J$1:J1072,1,FALSE)),0,1)+IF(ISERROR(VLOOKUP(J1073,K$1:K1072,1,FALSE)),0,1),"已有","没有")</f>
        <v>没有</v>
      </c>
      <c r="W1073" s="9"/>
      <c r="X1073" s="9"/>
      <c r="Y1073" s="9"/>
    </row>
    <row r="1074" spans="1:25">
      <c r="A1074" s="126">
        <v>1071</v>
      </c>
      <c r="B1074" s="134" t="s">
        <v>1529</v>
      </c>
      <c r="C1074" s="66" t="s">
        <v>1779</v>
      </c>
      <c r="D1074" s="136">
        <v>737</v>
      </c>
      <c r="E1074" s="6">
        <v>14</v>
      </c>
      <c r="F1074" s="80">
        <v>43037</v>
      </c>
      <c r="G1074" s="18" t="s">
        <v>1887</v>
      </c>
      <c r="H1074" s="119">
        <v>43027</v>
      </c>
      <c r="I1074" s="30" t="s">
        <v>1883</v>
      </c>
      <c r="J1074" s="137" t="str">
        <f t="shared" si="103"/>
        <v>奥凯天津-盐城-海口</v>
      </c>
      <c r="K1074" s="124" t="str">
        <f t="shared" si="104"/>
        <v>奥凯海口-盐城-天津</v>
      </c>
      <c r="L1074" s="167" t="str">
        <f t="shared" si="105"/>
        <v>天津</v>
      </c>
      <c r="M1074" s="167" t="str">
        <f t="shared" si="106"/>
        <v>盐城</v>
      </c>
      <c r="N1074" s="167" t="str">
        <f t="shared" si="107"/>
        <v>海口</v>
      </c>
      <c r="O1074" s="167" t="str">
        <f t="shared" si="108"/>
        <v/>
      </c>
      <c r="P1074" s="167" t="str">
        <f>IF(ISERROR(OR(IFERROR(VLOOKUP(B1074,受限情况!$G$3:$G$30,1,FALSE),0),IFERROR(VLOOKUP(L1074,受限情况!$A$3:$A$28,1,FALSE),0),IFERROR(VLOOKUP(M1074,受限情况!$A$3:$A$28,1,FALSE),0),IFERROR(VLOOKUP(N1074,受限情况!$A$3:$A$28,1,FALSE),0),IFERROR(VLOOKUP(O1074,受限情况!$A$3:$A$28,1,FALSE),0))),"受限","不限")</f>
        <v>不限</v>
      </c>
      <c r="Q1074" s="122" t="str">
        <f>IFERROR(IF(AND(H1074&gt;=VLOOKUP(B1074,受限情况!$G$3:$I$28,2,FALSE),H1074&lt;=VLOOKUP(B1074,受限情况!$G$3:$I$28,3,FALSE))=TRUE,"错误","正确"),"正确")</f>
        <v>正确</v>
      </c>
      <c r="R1074" s="124" t="str">
        <f>IF(OR(IFERROR(AND(H1074&gt;=VLOOKUP(L1074,受限情况!$A$3:$C$28,2,FALSE),H1074&lt;=VLOOKUP(L1074,受限情况!$A$3:$C$28,3,FALSE)),0),IFERROR(AND(H1074&gt;=VLOOKUP(M1074,受限情况!$A$3:$C$28,2,FALSE),H1074&lt;=VLOOKUP(M1074,受限情况!$A$3:$C$28,3,FALSE)),0),IFERROR(AND(H1074&gt;=VLOOKUP(N1074,受限情况!$A$3:$C$28,2,FALSE),H1074&lt;=VLOOKUP(N1074,受限情况!$A$3:$C$28,3,FALSE)),0),IFERROR(AND(H1074&gt;=VLOOKUP(O1074,受限情况!$A$3:$C$28,2,FALSE),H1074&lt;=VLOOKUP(O1074,受限情况!$A$3:$C$28,3,FALSE)),0))=TRUE,"错误","正确")</f>
        <v>正确</v>
      </c>
      <c r="S1074" s="123" t="str">
        <f>IF((IF(ISERROR(VLOOKUP(J1074,注销!I:I,1,FALSE)),0,1)+IF(ISERROR(VLOOKUP(J1074,注销!J:J,1,FALSE)),0,1))&gt;0,"注销","没有")</f>
        <v>没有</v>
      </c>
      <c r="T1074" s="123" t="str">
        <f>IF((IF(ISERROR(VLOOKUP(J1074,注销!I:I,1,FALSE)),0,1)+IF(ISERROR(VLOOKUP(J1074,注销!J:J,1,FALSE)),0,1))&gt;0,"注销","没有")</f>
        <v>没有</v>
      </c>
      <c r="U1074" s="10" t="str">
        <f>IF(IF(ISERROR(VLOOKUP(J1074,J$1:J1073,1,FALSE)),0,1)+IF(ISERROR(VLOOKUP(J1074,K$1:K1073,1,FALSE)),0,1),"已有","没有")</f>
        <v>没有</v>
      </c>
      <c r="W1074" s="9"/>
      <c r="X1074" s="9"/>
      <c r="Y1074" s="9"/>
    </row>
    <row r="1075" spans="1:25">
      <c r="A1075" s="126">
        <v>1072</v>
      </c>
      <c r="B1075" s="134" t="s">
        <v>1816</v>
      </c>
      <c r="C1075" s="66" t="s">
        <v>1788</v>
      </c>
      <c r="D1075" s="136">
        <v>737</v>
      </c>
      <c r="E1075" s="6">
        <v>14</v>
      </c>
      <c r="F1075" s="80">
        <v>43037</v>
      </c>
      <c r="G1075" s="18" t="s">
        <v>1887</v>
      </c>
      <c r="H1075" s="119">
        <v>43027</v>
      </c>
      <c r="I1075" s="30" t="s">
        <v>1883</v>
      </c>
      <c r="J1075" s="137" t="str">
        <f t="shared" si="103"/>
        <v>奥凯天津-福州-湛江</v>
      </c>
      <c r="K1075" s="124" t="str">
        <f t="shared" si="104"/>
        <v>奥凯湛江-福州-天津</v>
      </c>
      <c r="L1075" s="167" t="str">
        <f t="shared" si="105"/>
        <v>天津</v>
      </c>
      <c r="M1075" s="167" t="str">
        <f t="shared" si="106"/>
        <v>福州</v>
      </c>
      <c r="N1075" s="167" t="str">
        <f t="shared" si="107"/>
        <v>湛江</v>
      </c>
      <c r="O1075" s="167" t="str">
        <f t="shared" si="108"/>
        <v/>
      </c>
      <c r="P1075" s="167" t="str">
        <f>IF(ISERROR(OR(IFERROR(VLOOKUP(B1075,受限情况!$G$3:$G$30,1,FALSE),0),IFERROR(VLOOKUP(L1075,受限情况!$A$3:$A$28,1,FALSE),0),IFERROR(VLOOKUP(M1075,受限情况!$A$3:$A$28,1,FALSE),0),IFERROR(VLOOKUP(N1075,受限情况!$A$3:$A$28,1,FALSE),0),IFERROR(VLOOKUP(O1075,受限情况!$A$3:$A$28,1,FALSE),0))),"受限","不限")</f>
        <v>不限</v>
      </c>
      <c r="Q1075" s="122" t="str">
        <f>IFERROR(IF(AND(H1075&gt;=VLOOKUP(B1075,受限情况!$G$3:$I$28,2,FALSE),H1075&lt;=VLOOKUP(B1075,受限情况!$G$3:$I$28,3,FALSE))=TRUE,"错误","正确"),"正确")</f>
        <v>正确</v>
      </c>
      <c r="R1075" s="124" t="str">
        <f>IF(OR(IFERROR(AND(H1075&gt;=VLOOKUP(L1075,受限情况!$A$3:$C$28,2,FALSE),H1075&lt;=VLOOKUP(L1075,受限情况!$A$3:$C$28,3,FALSE)),0),IFERROR(AND(H1075&gt;=VLOOKUP(M1075,受限情况!$A$3:$C$28,2,FALSE),H1075&lt;=VLOOKUP(M1075,受限情况!$A$3:$C$28,3,FALSE)),0),IFERROR(AND(H1075&gt;=VLOOKUP(N1075,受限情况!$A$3:$C$28,2,FALSE),H1075&lt;=VLOOKUP(N1075,受限情况!$A$3:$C$28,3,FALSE)),0),IFERROR(AND(H1075&gt;=VLOOKUP(O1075,受限情况!$A$3:$C$28,2,FALSE),H1075&lt;=VLOOKUP(O1075,受限情况!$A$3:$C$28,3,FALSE)),0))=TRUE,"错误","正确")</f>
        <v>正确</v>
      </c>
      <c r="S1075" s="123" t="str">
        <f>IF((IF(ISERROR(VLOOKUP(J1075,注销!I:I,1,FALSE)),0,1)+IF(ISERROR(VLOOKUP(J1075,注销!J:J,1,FALSE)),0,1))&gt;0,"注销","没有")</f>
        <v>没有</v>
      </c>
      <c r="T1075" s="123" t="str">
        <f>IF((IF(ISERROR(VLOOKUP(J1075,注销!I:I,1,FALSE)),0,1)+IF(ISERROR(VLOOKUP(J1075,注销!J:J,1,FALSE)),0,1))&gt;0,"注销","没有")</f>
        <v>没有</v>
      </c>
      <c r="U1075" s="10" t="str">
        <f>IF(IF(ISERROR(VLOOKUP(J1075,J$1:J1074,1,FALSE)),0,1)+IF(ISERROR(VLOOKUP(J1075,K$1:K1074,1,FALSE)),0,1),"已有","没有")</f>
        <v>没有</v>
      </c>
      <c r="W1075" s="9"/>
      <c r="X1075" s="9"/>
      <c r="Y1075" s="9"/>
    </row>
    <row r="1076" spans="1:25">
      <c r="A1076" s="126">
        <v>1073</v>
      </c>
      <c r="B1076" s="134" t="s">
        <v>1529</v>
      </c>
      <c r="C1076" s="66" t="s">
        <v>1789</v>
      </c>
      <c r="D1076" s="136">
        <v>737</v>
      </c>
      <c r="E1076" s="6">
        <v>14</v>
      </c>
      <c r="F1076" s="80">
        <v>43037</v>
      </c>
      <c r="G1076" s="18" t="s">
        <v>1887</v>
      </c>
      <c r="H1076" s="119">
        <v>43027</v>
      </c>
      <c r="I1076" s="30" t="s">
        <v>1883</v>
      </c>
      <c r="J1076" s="137" t="str">
        <f t="shared" si="103"/>
        <v>奥凯天津-南昌-三亚</v>
      </c>
      <c r="K1076" s="124" t="str">
        <f t="shared" si="104"/>
        <v>奥凯三亚-南昌-天津</v>
      </c>
      <c r="L1076" s="167" t="str">
        <f t="shared" si="105"/>
        <v>天津</v>
      </c>
      <c r="M1076" s="167" t="str">
        <f t="shared" si="106"/>
        <v>南昌</v>
      </c>
      <c r="N1076" s="167" t="str">
        <f t="shared" si="107"/>
        <v>三亚</v>
      </c>
      <c r="O1076" s="167" t="str">
        <f t="shared" si="108"/>
        <v/>
      </c>
      <c r="P1076" s="167" t="str">
        <f>IF(ISERROR(OR(IFERROR(VLOOKUP(B1076,受限情况!$G$3:$G$30,1,FALSE),0),IFERROR(VLOOKUP(L1076,受限情况!$A$3:$A$28,1,FALSE),0),IFERROR(VLOOKUP(M1076,受限情况!$A$3:$A$28,1,FALSE),0),IFERROR(VLOOKUP(N1076,受限情况!$A$3:$A$28,1,FALSE),0),IFERROR(VLOOKUP(O1076,受限情况!$A$3:$A$28,1,FALSE),0))),"受限","不限")</f>
        <v>不限</v>
      </c>
      <c r="Q1076" s="122" t="str">
        <f>IFERROR(IF(AND(H1076&gt;=VLOOKUP(B1076,受限情况!$G$3:$I$28,2,FALSE),H1076&lt;=VLOOKUP(B1076,受限情况!$G$3:$I$28,3,FALSE))=TRUE,"错误","正确"),"正确")</f>
        <v>正确</v>
      </c>
      <c r="R1076" s="124" t="str">
        <f>IF(OR(IFERROR(AND(H1076&gt;=VLOOKUP(L1076,受限情况!$A$3:$C$28,2,FALSE),H1076&lt;=VLOOKUP(L1076,受限情况!$A$3:$C$28,3,FALSE)),0),IFERROR(AND(H1076&gt;=VLOOKUP(M1076,受限情况!$A$3:$C$28,2,FALSE),H1076&lt;=VLOOKUP(M1076,受限情况!$A$3:$C$28,3,FALSE)),0),IFERROR(AND(H1076&gt;=VLOOKUP(N1076,受限情况!$A$3:$C$28,2,FALSE),H1076&lt;=VLOOKUP(N1076,受限情况!$A$3:$C$28,3,FALSE)),0),IFERROR(AND(H1076&gt;=VLOOKUP(O1076,受限情况!$A$3:$C$28,2,FALSE),H1076&lt;=VLOOKUP(O1076,受限情况!$A$3:$C$28,3,FALSE)),0))=TRUE,"错误","正确")</f>
        <v>正确</v>
      </c>
      <c r="S1076" s="123" t="str">
        <f>IF((IF(ISERROR(VLOOKUP(J1076,注销!I:I,1,FALSE)),0,1)+IF(ISERROR(VLOOKUP(J1076,注销!J:J,1,FALSE)),0,1))&gt;0,"注销","没有")</f>
        <v>没有</v>
      </c>
      <c r="T1076" s="123" t="str">
        <f>IF((IF(ISERROR(VLOOKUP(J1076,注销!I:I,1,FALSE)),0,1)+IF(ISERROR(VLOOKUP(J1076,注销!J:J,1,FALSE)),0,1))&gt;0,"注销","没有")</f>
        <v>没有</v>
      </c>
      <c r="U1076" s="10" t="str">
        <f>IF(IF(ISERROR(VLOOKUP(J1076,J$1:J1075,1,FALSE)),0,1)+IF(ISERROR(VLOOKUP(J1076,K$1:K1075,1,FALSE)),0,1),"已有","没有")</f>
        <v>没有</v>
      </c>
      <c r="W1076" s="9"/>
      <c r="X1076" s="9"/>
      <c r="Y1076" s="9"/>
    </row>
    <row r="1077" spans="1:25">
      <c r="A1077" s="126">
        <v>1074</v>
      </c>
      <c r="B1077" s="134" t="s">
        <v>1825</v>
      </c>
      <c r="C1077" s="66" t="s">
        <v>1780</v>
      </c>
      <c r="D1077" s="136" t="s">
        <v>1864</v>
      </c>
      <c r="E1077" s="6">
        <v>14</v>
      </c>
      <c r="F1077" s="80">
        <v>43037</v>
      </c>
      <c r="G1077" s="18" t="s">
        <v>1888</v>
      </c>
      <c r="H1077" s="119">
        <v>43027</v>
      </c>
      <c r="I1077" s="30" t="s">
        <v>1883</v>
      </c>
      <c r="J1077" s="137" t="str">
        <f t="shared" si="103"/>
        <v>川航天津-温州-揭阳潮汕</v>
      </c>
      <c r="K1077" s="124" t="str">
        <f t="shared" si="104"/>
        <v>川航揭阳潮汕-温州-天津</v>
      </c>
      <c r="L1077" s="167" t="str">
        <f t="shared" si="105"/>
        <v>天津</v>
      </c>
      <c r="M1077" s="167" t="str">
        <f t="shared" si="106"/>
        <v>温州</v>
      </c>
      <c r="N1077" s="167" t="str">
        <f t="shared" si="107"/>
        <v>揭阳潮汕</v>
      </c>
      <c r="O1077" s="167" t="str">
        <f t="shared" si="108"/>
        <v/>
      </c>
      <c r="P1077" s="167" t="str">
        <f>IF(ISERROR(OR(IFERROR(VLOOKUP(B1077,受限情况!$G$3:$G$30,1,FALSE),0),IFERROR(VLOOKUP(L1077,受限情况!$A$3:$A$28,1,FALSE),0),IFERROR(VLOOKUP(M1077,受限情况!$A$3:$A$28,1,FALSE),0),IFERROR(VLOOKUP(N1077,受限情况!$A$3:$A$28,1,FALSE),0),IFERROR(VLOOKUP(O1077,受限情况!$A$3:$A$28,1,FALSE),0))),"受限","不限")</f>
        <v>不限</v>
      </c>
      <c r="Q1077" s="122" t="str">
        <f>IFERROR(IF(AND(H1077&gt;=VLOOKUP(B1077,受限情况!$G$3:$I$28,2,FALSE),H1077&lt;=VLOOKUP(B1077,受限情况!$G$3:$I$28,3,FALSE))=TRUE,"错误","正确"),"正确")</f>
        <v>正确</v>
      </c>
      <c r="R1077" s="124" t="str">
        <f>IF(OR(IFERROR(AND(H1077&gt;=VLOOKUP(L1077,受限情况!$A$3:$C$28,2,FALSE),H1077&lt;=VLOOKUP(L1077,受限情况!$A$3:$C$28,3,FALSE)),0),IFERROR(AND(H1077&gt;=VLOOKUP(M1077,受限情况!$A$3:$C$28,2,FALSE),H1077&lt;=VLOOKUP(M1077,受限情况!$A$3:$C$28,3,FALSE)),0),IFERROR(AND(H1077&gt;=VLOOKUP(N1077,受限情况!$A$3:$C$28,2,FALSE),H1077&lt;=VLOOKUP(N1077,受限情况!$A$3:$C$28,3,FALSE)),0),IFERROR(AND(H1077&gt;=VLOOKUP(O1077,受限情况!$A$3:$C$28,2,FALSE),H1077&lt;=VLOOKUP(O1077,受限情况!$A$3:$C$28,3,FALSE)),0))=TRUE,"错误","正确")</f>
        <v>正确</v>
      </c>
      <c r="S1077" s="123" t="str">
        <f>IF((IF(ISERROR(VLOOKUP(J1077,注销!I:I,1,FALSE)),0,1)+IF(ISERROR(VLOOKUP(J1077,注销!J:J,1,FALSE)),0,1))&gt;0,"注销","没有")</f>
        <v>没有</v>
      </c>
      <c r="T1077" s="123" t="str">
        <f>IF((IF(ISERROR(VLOOKUP(J1077,注销!I:I,1,FALSE)),0,1)+IF(ISERROR(VLOOKUP(J1077,注销!J:J,1,FALSE)),0,1))&gt;0,"注销","没有")</f>
        <v>没有</v>
      </c>
      <c r="U1077" s="10" t="str">
        <f>IF(IF(ISERROR(VLOOKUP(J1077,J$1:J1076,1,FALSE)),0,1)+IF(ISERROR(VLOOKUP(J1077,K$1:K1076,1,FALSE)),0,1),"已有","没有")</f>
        <v>没有</v>
      </c>
      <c r="W1077" s="9"/>
      <c r="X1077" s="9"/>
      <c r="Y1077" s="9"/>
    </row>
    <row r="1078" spans="1:25">
      <c r="A1078" s="126">
        <v>1075</v>
      </c>
      <c r="B1078" s="134" t="s">
        <v>1794</v>
      </c>
      <c r="C1078" s="66" t="s">
        <v>1795</v>
      </c>
      <c r="D1078" s="136" t="s">
        <v>1875</v>
      </c>
      <c r="E1078" s="6">
        <v>14</v>
      </c>
      <c r="F1078" s="80">
        <v>43037</v>
      </c>
      <c r="G1078" s="18" t="s">
        <v>1889</v>
      </c>
      <c r="H1078" s="119">
        <v>43027</v>
      </c>
      <c r="I1078" s="30" t="s">
        <v>1883</v>
      </c>
      <c r="J1078" s="137" t="str">
        <f t="shared" si="103"/>
        <v>春秋石家庄-盐城-福州</v>
      </c>
      <c r="K1078" s="124" t="str">
        <f t="shared" si="104"/>
        <v>春秋福州-盐城-石家庄</v>
      </c>
      <c r="L1078" s="167" t="str">
        <f t="shared" si="105"/>
        <v>石家庄</v>
      </c>
      <c r="M1078" s="167" t="str">
        <f t="shared" si="106"/>
        <v>盐城</v>
      </c>
      <c r="N1078" s="167" t="str">
        <f t="shared" si="107"/>
        <v>福州</v>
      </c>
      <c r="O1078" s="167" t="str">
        <f t="shared" si="108"/>
        <v/>
      </c>
      <c r="P1078" s="167" t="str">
        <f>IF(ISERROR(OR(IFERROR(VLOOKUP(B1078,受限情况!$G$3:$G$30,1,FALSE),0),IFERROR(VLOOKUP(L1078,受限情况!$A$3:$A$28,1,FALSE),0),IFERROR(VLOOKUP(M1078,受限情况!$A$3:$A$28,1,FALSE),0),IFERROR(VLOOKUP(N1078,受限情况!$A$3:$A$28,1,FALSE),0),IFERROR(VLOOKUP(O1078,受限情况!$A$3:$A$28,1,FALSE),0))),"受限","不限")</f>
        <v>不限</v>
      </c>
      <c r="Q1078" s="122" t="str">
        <f>IFERROR(IF(AND(H1078&gt;=VLOOKUP(B1078,受限情况!$G$3:$I$28,2,FALSE),H1078&lt;=VLOOKUP(B1078,受限情况!$G$3:$I$28,3,FALSE))=TRUE,"错误","正确"),"正确")</f>
        <v>正确</v>
      </c>
      <c r="R1078" s="124" t="str">
        <f>IF(OR(IFERROR(AND(H1078&gt;=VLOOKUP(L1078,受限情况!$A$3:$C$28,2,FALSE),H1078&lt;=VLOOKUP(L1078,受限情况!$A$3:$C$28,3,FALSE)),0),IFERROR(AND(H1078&gt;=VLOOKUP(M1078,受限情况!$A$3:$C$28,2,FALSE),H1078&lt;=VLOOKUP(M1078,受限情况!$A$3:$C$28,3,FALSE)),0),IFERROR(AND(H1078&gt;=VLOOKUP(N1078,受限情况!$A$3:$C$28,2,FALSE),H1078&lt;=VLOOKUP(N1078,受限情况!$A$3:$C$28,3,FALSE)),0),IFERROR(AND(H1078&gt;=VLOOKUP(O1078,受限情况!$A$3:$C$28,2,FALSE),H1078&lt;=VLOOKUP(O1078,受限情况!$A$3:$C$28,3,FALSE)),0))=TRUE,"错误","正确")</f>
        <v>正确</v>
      </c>
      <c r="S1078" s="123" t="str">
        <f>IF((IF(ISERROR(VLOOKUP(J1078,注销!I:I,1,FALSE)),0,1)+IF(ISERROR(VLOOKUP(J1078,注销!J:J,1,FALSE)),0,1))&gt;0,"注销","没有")</f>
        <v>没有</v>
      </c>
      <c r="T1078" s="123" t="str">
        <f>IF((IF(ISERROR(VLOOKUP(J1078,注销!I:I,1,FALSE)),0,1)+IF(ISERROR(VLOOKUP(J1078,注销!J:J,1,FALSE)),0,1))&gt;0,"注销","没有")</f>
        <v>没有</v>
      </c>
      <c r="U1078" s="10" t="str">
        <f>IF(IF(ISERROR(VLOOKUP(J1078,J$1:J1077,1,FALSE)),0,1)+IF(ISERROR(VLOOKUP(J1078,K$1:K1077,1,FALSE)),0,1),"已有","没有")</f>
        <v>没有</v>
      </c>
      <c r="W1078" s="9"/>
      <c r="X1078" s="9"/>
      <c r="Y1078" s="9"/>
    </row>
    <row r="1079" spans="1:25">
      <c r="A1079" s="126">
        <v>1076</v>
      </c>
      <c r="B1079" s="134" t="s">
        <v>1794</v>
      </c>
      <c r="C1079" s="66" t="s">
        <v>1796</v>
      </c>
      <c r="D1079" s="136" t="s">
        <v>1875</v>
      </c>
      <c r="E1079" s="6">
        <v>14</v>
      </c>
      <c r="F1079" s="80">
        <v>43037</v>
      </c>
      <c r="G1079" s="18" t="s">
        <v>1889</v>
      </c>
      <c r="H1079" s="119">
        <v>43027</v>
      </c>
      <c r="I1079" s="30" t="s">
        <v>1883</v>
      </c>
      <c r="J1079" s="137" t="str">
        <f t="shared" si="103"/>
        <v>春秋石家庄-呼和浩特</v>
      </c>
      <c r="K1079" s="124" t="str">
        <f t="shared" si="104"/>
        <v>春秋呼和浩特-石家庄</v>
      </c>
      <c r="L1079" s="167" t="str">
        <f t="shared" si="105"/>
        <v>石家庄</v>
      </c>
      <c r="M1079" s="167" t="str">
        <f t="shared" si="106"/>
        <v>呼和浩特</v>
      </c>
      <c r="N1079" s="167" t="str">
        <f t="shared" si="107"/>
        <v/>
      </c>
      <c r="O1079" s="167" t="str">
        <f t="shared" si="108"/>
        <v/>
      </c>
      <c r="P1079" s="167" t="str">
        <f>IF(ISERROR(OR(IFERROR(VLOOKUP(B1079,受限情况!$G$3:$G$30,1,FALSE),0),IFERROR(VLOOKUP(L1079,受限情况!$A$3:$A$28,1,FALSE),0),IFERROR(VLOOKUP(M1079,受限情况!$A$3:$A$28,1,FALSE),0),IFERROR(VLOOKUP(N1079,受限情况!$A$3:$A$28,1,FALSE),0),IFERROR(VLOOKUP(O1079,受限情况!$A$3:$A$28,1,FALSE),0))),"受限","不限")</f>
        <v>不限</v>
      </c>
      <c r="Q1079" s="122" t="str">
        <f>IFERROR(IF(AND(H1079&gt;=VLOOKUP(B1079,受限情况!$G$3:$I$28,2,FALSE),H1079&lt;=VLOOKUP(B1079,受限情况!$G$3:$I$28,3,FALSE))=TRUE,"错误","正确"),"正确")</f>
        <v>正确</v>
      </c>
      <c r="R1079" s="124" t="str">
        <f>IF(OR(IFERROR(AND(H1079&gt;=VLOOKUP(L1079,受限情况!$A$3:$C$28,2,FALSE),H1079&lt;=VLOOKUP(L1079,受限情况!$A$3:$C$28,3,FALSE)),0),IFERROR(AND(H1079&gt;=VLOOKUP(M1079,受限情况!$A$3:$C$28,2,FALSE),H1079&lt;=VLOOKUP(M1079,受限情况!$A$3:$C$28,3,FALSE)),0),IFERROR(AND(H1079&gt;=VLOOKUP(N1079,受限情况!$A$3:$C$28,2,FALSE),H1079&lt;=VLOOKUP(N1079,受限情况!$A$3:$C$28,3,FALSE)),0),IFERROR(AND(H1079&gt;=VLOOKUP(O1079,受限情况!$A$3:$C$28,2,FALSE),H1079&lt;=VLOOKUP(O1079,受限情况!$A$3:$C$28,3,FALSE)),0))=TRUE,"错误","正确")</f>
        <v>正确</v>
      </c>
      <c r="S1079" s="123" t="str">
        <f>IF((IF(ISERROR(VLOOKUP(J1079,注销!I:I,1,FALSE)),0,1)+IF(ISERROR(VLOOKUP(J1079,注销!J:J,1,FALSE)),0,1))&gt;0,"注销","没有")</f>
        <v>没有</v>
      </c>
      <c r="T1079" s="123" t="str">
        <f>IF((IF(ISERROR(VLOOKUP(J1079,注销!I:I,1,FALSE)),0,1)+IF(ISERROR(VLOOKUP(J1079,注销!J:J,1,FALSE)),0,1))&gt;0,"注销","没有")</f>
        <v>没有</v>
      </c>
      <c r="U1079" s="10" t="str">
        <f>IF(IF(ISERROR(VLOOKUP(J1079,J$1:J1078,1,FALSE)),0,1)+IF(ISERROR(VLOOKUP(J1079,K$1:K1078,1,FALSE)),0,1),"已有","没有")</f>
        <v>没有</v>
      </c>
      <c r="W1079" s="9"/>
      <c r="X1079" s="9"/>
      <c r="Y1079" s="9"/>
    </row>
    <row r="1080" spans="1:25">
      <c r="A1080" s="126">
        <v>1077</v>
      </c>
      <c r="B1080" s="134" t="s">
        <v>1474</v>
      </c>
      <c r="C1080" s="66" t="s">
        <v>1767</v>
      </c>
      <c r="D1080" s="136" t="s">
        <v>1875</v>
      </c>
      <c r="E1080" s="6">
        <v>14</v>
      </c>
      <c r="F1080" s="80">
        <v>43037</v>
      </c>
      <c r="G1080" s="18" t="s">
        <v>1889</v>
      </c>
      <c r="H1080" s="119">
        <v>43027</v>
      </c>
      <c r="I1080" s="30" t="s">
        <v>1883</v>
      </c>
      <c r="J1080" s="137" t="str">
        <f t="shared" si="103"/>
        <v>春秋石家庄-北海</v>
      </c>
      <c r="K1080" s="124" t="str">
        <f t="shared" si="104"/>
        <v>春秋北海-石家庄</v>
      </c>
      <c r="L1080" s="167" t="str">
        <f t="shared" si="105"/>
        <v>石家庄</v>
      </c>
      <c r="M1080" s="167" t="str">
        <f t="shared" si="106"/>
        <v>北海</v>
      </c>
      <c r="N1080" s="167" t="str">
        <f t="shared" si="107"/>
        <v/>
      </c>
      <c r="O1080" s="167" t="str">
        <f t="shared" si="108"/>
        <v/>
      </c>
      <c r="P1080" s="167" t="str">
        <f>IF(ISERROR(OR(IFERROR(VLOOKUP(B1080,受限情况!$G$3:$G$30,1,FALSE),0),IFERROR(VLOOKUP(L1080,受限情况!$A$3:$A$28,1,FALSE),0),IFERROR(VLOOKUP(M1080,受限情况!$A$3:$A$28,1,FALSE),0),IFERROR(VLOOKUP(N1080,受限情况!$A$3:$A$28,1,FALSE),0),IFERROR(VLOOKUP(O1080,受限情况!$A$3:$A$28,1,FALSE),0))),"受限","不限")</f>
        <v>不限</v>
      </c>
      <c r="Q1080" s="122" t="str">
        <f>IFERROR(IF(AND(H1080&gt;=VLOOKUP(B1080,受限情况!$G$3:$I$28,2,FALSE),H1080&lt;=VLOOKUP(B1080,受限情况!$G$3:$I$28,3,FALSE))=TRUE,"错误","正确"),"正确")</f>
        <v>正确</v>
      </c>
      <c r="R1080" s="124" t="str">
        <f>IF(OR(IFERROR(AND(H1080&gt;=VLOOKUP(L1080,受限情况!$A$3:$C$28,2,FALSE),H1080&lt;=VLOOKUP(L1080,受限情况!$A$3:$C$28,3,FALSE)),0),IFERROR(AND(H1080&gt;=VLOOKUP(M1080,受限情况!$A$3:$C$28,2,FALSE),H1080&lt;=VLOOKUP(M1080,受限情况!$A$3:$C$28,3,FALSE)),0),IFERROR(AND(H1080&gt;=VLOOKUP(N1080,受限情况!$A$3:$C$28,2,FALSE),H1080&lt;=VLOOKUP(N1080,受限情况!$A$3:$C$28,3,FALSE)),0),IFERROR(AND(H1080&gt;=VLOOKUP(O1080,受限情况!$A$3:$C$28,2,FALSE),H1080&lt;=VLOOKUP(O1080,受限情况!$A$3:$C$28,3,FALSE)),0))=TRUE,"错误","正确")</f>
        <v>正确</v>
      </c>
      <c r="S1080" s="123" t="str">
        <f>IF((IF(ISERROR(VLOOKUP(J1080,注销!I:I,1,FALSE)),0,1)+IF(ISERROR(VLOOKUP(J1080,注销!J:J,1,FALSE)),0,1))&gt;0,"注销","没有")</f>
        <v>没有</v>
      </c>
      <c r="T1080" s="123" t="str">
        <f>IF((IF(ISERROR(VLOOKUP(J1080,注销!I:I,1,FALSE)),0,1)+IF(ISERROR(VLOOKUP(J1080,注销!J:J,1,FALSE)),0,1))&gt;0,"注销","没有")</f>
        <v>没有</v>
      </c>
      <c r="U1080" s="10" t="str">
        <f>IF(IF(ISERROR(VLOOKUP(J1080,J$1:J1079,1,FALSE)),0,1)+IF(ISERROR(VLOOKUP(J1080,K$1:K1079,1,FALSE)),0,1),"已有","没有")</f>
        <v>没有</v>
      </c>
      <c r="W1080" s="9"/>
      <c r="X1080" s="9"/>
      <c r="Y1080" s="9"/>
    </row>
    <row r="1081" spans="1:25">
      <c r="A1081" s="126">
        <v>1078</v>
      </c>
      <c r="B1081" s="134" t="s">
        <v>1474</v>
      </c>
      <c r="C1081" s="66" t="s">
        <v>1853</v>
      </c>
      <c r="D1081" s="136" t="s">
        <v>1875</v>
      </c>
      <c r="E1081" s="6">
        <v>14</v>
      </c>
      <c r="F1081" s="80">
        <v>43037</v>
      </c>
      <c r="G1081" s="18" t="s">
        <v>1889</v>
      </c>
      <c r="H1081" s="119">
        <v>43027</v>
      </c>
      <c r="I1081" s="30" t="s">
        <v>1883</v>
      </c>
      <c r="J1081" s="137" t="str">
        <f t="shared" si="103"/>
        <v>春秋石家庄-揭阳潮汕</v>
      </c>
      <c r="K1081" s="124" t="str">
        <f t="shared" si="104"/>
        <v>春秋揭阳潮汕-石家庄</v>
      </c>
      <c r="L1081" s="167" t="str">
        <f t="shared" si="105"/>
        <v>石家庄</v>
      </c>
      <c r="M1081" s="167" t="str">
        <f t="shared" si="106"/>
        <v>揭阳潮汕</v>
      </c>
      <c r="N1081" s="167" t="str">
        <f t="shared" si="107"/>
        <v/>
      </c>
      <c r="O1081" s="167" t="str">
        <f t="shared" si="108"/>
        <v/>
      </c>
      <c r="P1081" s="167" t="str">
        <f>IF(ISERROR(OR(IFERROR(VLOOKUP(B1081,受限情况!$G$3:$G$30,1,FALSE),0),IFERROR(VLOOKUP(L1081,受限情况!$A$3:$A$28,1,FALSE),0),IFERROR(VLOOKUP(M1081,受限情况!$A$3:$A$28,1,FALSE),0),IFERROR(VLOOKUP(N1081,受限情况!$A$3:$A$28,1,FALSE),0),IFERROR(VLOOKUP(O1081,受限情况!$A$3:$A$28,1,FALSE),0))),"受限","不限")</f>
        <v>不限</v>
      </c>
      <c r="Q1081" s="122" t="str">
        <f>IFERROR(IF(AND(H1081&gt;=VLOOKUP(B1081,受限情况!$G$3:$I$28,2,FALSE),H1081&lt;=VLOOKUP(B1081,受限情况!$G$3:$I$28,3,FALSE))=TRUE,"错误","正确"),"正确")</f>
        <v>正确</v>
      </c>
      <c r="R1081" s="124" t="str">
        <f>IF(OR(IFERROR(AND(H1081&gt;=VLOOKUP(L1081,受限情况!$A$3:$C$28,2,FALSE),H1081&lt;=VLOOKUP(L1081,受限情况!$A$3:$C$28,3,FALSE)),0),IFERROR(AND(H1081&gt;=VLOOKUP(M1081,受限情况!$A$3:$C$28,2,FALSE),H1081&lt;=VLOOKUP(M1081,受限情况!$A$3:$C$28,3,FALSE)),0),IFERROR(AND(H1081&gt;=VLOOKUP(N1081,受限情况!$A$3:$C$28,2,FALSE),H1081&lt;=VLOOKUP(N1081,受限情况!$A$3:$C$28,3,FALSE)),0),IFERROR(AND(H1081&gt;=VLOOKUP(O1081,受限情况!$A$3:$C$28,2,FALSE),H1081&lt;=VLOOKUP(O1081,受限情况!$A$3:$C$28,3,FALSE)),0))=TRUE,"错误","正确")</f>
        <v>正确</v>
      </c>
      <c r="S1081" s="123" t="str">
        <f>IF((IF(ISERROR(VLOOKUP(J1081,注销!I:I,1,FALSE)),0,1)+IF(ISERROR(VLOOKUP(J1081,注销!J:J,1,FALSE)),0,1))&gt;0,"注销","没有")</f>
        <v>注销</v>
      </c>
      <c r="T1081" s="123" t="str">
        <f>IF((IF(ISERROR(VLOOKUP(J1081,注销!I:I,1,FALSE)),0,1)+IF(ISERROR(VLOOKUP(J1081,注销!J:J,1,FALSE)),0,1))&gt;0,"注销","没有")</f>
        <v>注销</v>
      </c>
      <c r="U1081" s="10" t="str">
        <f>IF(IF(ISERROR(VLOOKUP(J1081,J$1:J1080,1,FALSE)),0,1)+IF(ISERROR(VLOOKUP(J1081,K$1:K1080,1,FALSE)),0,1),"已有","没有")</f>
        <v>没有</v>
      </c>
      <c r="W1081" s="9"/>
      <c r="X1081" s="9"/>
      <c r="Y1081" s="9"/>
    </row>
    <row r="1082" spans="1:25">
      <c r="A1082" s="126">
        <v>1079</v>
      </c>
      <c r="B1082" s="134" t="s">
        <v>1797</v>
      </c>
      <c r="C1082" s="66" t="s">
        <v>1798</v>
      </c>
      <c r="D1082" s="136" t="s">
        <v>1866</v>
      </c>
      <c r="E1082" s="6">
        <v>14</v>
      </c>
      <c r="F1082" s="80">
        <v>43037</v>
      </c>
      <c r="G1082" s="18" t="s">
        <v>1890</v>
      </c>
      <c r="H1082" s="119">
        <v>43027</v>
      </c>
      <c r="I1082" s="30" t="s">
        <v>1883</v>
      </c>
      <c r="J1082" s="137" t="str">
        <f t="shared" si="103"/>
        <v>东航太原-珠海</v>
      </c>
      <c r="K1082" s="124" t="str">
        <f t="shared" si="104"/>
        <v>东航珠海-太原</v>
      </c>
      <c r="L1082" s="167" t="str">
        <f t="shared" si="105"/>
        <v>太原</v>
      </c>
      <c r="M1082" s="167" t="str">
        <f t="shared" si="106"/>
        <v>珠海</v>
      </c>
      <c r="N1082" s="167" t="str">
        <f t="shared" si="107"/>
        <v/>
      </c>
      <c r="O1082" s="167" t="str">
        <f t="shared" si="108"/>
        <v/>
      </c>
      <c r="P1082" s="167" t="str">
        <f>IF(ISERROR(OR(IFERROR(VLOOKUP(B1082,受限情况!$G$3:$G$30,1,FALSE),0),IFERROR(VLOOKUP(L1082,受限情况!$A$3:$A$28,1,FALSE),0),IFERROR(VLOOKUP(M1082,受限情况!$A$3:$A$28,1,FALSE),0),IFERROR(VLOOKUP(N1082,受限情况!$A$3:$A$28,1,FALSE),0),IFERROR(VLOOKUP(O1082,受限情况!$A$3:$A$28,1,FALSE),0))),"受限","不限")</f>
        <v>不限</v>
      </c>
      <c r="Q1082" s="122" t="str">
        <f>IFERROR(IF(AND(H1082&gt;=VLOOKUP(B1082,受限情况!$G$3:$I$28,2,FALSE),H1082&lt;=VLOOKUP(B1082,受限情况!$G$3:$I$28,3,FALSE))=TRUE,"错误","正确"),"正确")</f>
        <v>正确</v>
      </c>
      <c r="R1082" s="124" t="str">
        <f>IF(OR(IFERROR(AND(H1082&gt;=VLOOKUP(L1082,受限情况!$A$3:$C$28,2,FALSE),H1082&lt;=VLOOKUP(L1082,受限情况!$A$3:$C$28,3,FALSE)),0),IFERROR(AND(H1082&gt;=VLOOKUP(M1082,受限情况!$A$3:$C$28,2,FALSE),H1082&lt;=VLOOKUP(M1082,受限情况!$A$3:$C$28,3,FALSE)),0),IFERROR(AND(H1082&gt;=VLOOKUP(N1082,受限情况!$A$3:$C$28,2,FALSE),H1082&lt;=VLOOKUP(N1082,受限情况!$A$3:$C$28,3,FALSE)),0),IFERROR(AND(H1082&gt;=VLOOKUP(O1082,受限情况!$A$3:$C$28,2,FALSE),H1082&lt;=VLOOKUP(O1082,受限情况!$A$3:$C$28,3,FALSE)),0))=TRUE,"错误","正确")</f>
        <v>正确</v>
      </c>
      <c r="S1082" s="123" t="str">
        <f>IF((IF(ISERROR(VLOOKUP(J1082,注销!I:I,1,FALSE)),0,1)+IF(ISERROR(VLOOKUP(J1082,注销!J:J,1,FALSE)),0,1))&gt;0,"注销","没有")</f>
        <v>没有</v>
      </c>
      <c r="T1082" s="123" t="str">
        <f>IF((IF(ISERROR(VLOOKUP(J1082,注销!I:I,1,FALSE)),0,1)+IF(ISERROR(VLOOKUP(J1082,注销!J:J,1,FALSE)),0,1))&gt;0,"注销","没有")</f>
        <v>没有</v>
      </c>
      <c r="U1082" s="10" t="str">
        <f>IF(IF(ISERROR(VLOOKUP(J1082,J$1:J1081,1,FALSE)),0,1)+IF(ISERROR(VLOOKUP(J1082,K$1:K1081,1,FALSE)),0,1),"已有","没有")</f>
        <v>没有</v>
      </c>
      <c r="W1082" s="9"/>
      <c r="X1082" s="9"/>
      <c r="Y1082" s="9"/>
    </row>
    <row r="1083" spans="1:25">
      <c r="A1083" s="126">
        <v>1080</v>
      </c>
      <c r="B1083" s="134" t="s">
        <v>1797</v>
      </c>
      <c r="C1083" s="66" t="s">
        <v>1764</v>
      </c>
      <c r="D1083" s="136" t="s">
        <v>1882</v>
      </c>
      <c r="E1083" s="6">
        <v>14</v>
      </c>
      <c r="F1083" s="80">
        <v>43037</v>
      </c>
      <c r="G1083" s="18" t="s">
        <v>1890</v>
      </c>
      <c r="H1083" s="119">
        <v>43027</v>
      </c>
      <c r="I1083" s="30" t="s">
        <v>1883</v>
      </c>
      <c r="J1083" s="137" t="str">
        <f t="shared" si="103"/>
        <v>东航太原-贵阳</v>
      </c>
      <c r="K1083" s="124" t="str">
        <f t="shared" si="104"/>
        <v>东航贵阳-太原</v>
      </c>
      <c r="L1083" s="167" t="str">
        <f t="shared" si="105"/>
        <v>太原</v>
      </c>
      <c r="M1083" s="167" t="str">
        <f t="shared" si="106"/>
        <v>贵阳</v>
      </c>
      <c r="N1083" s="167" t="str">
        <f t="shared" si="107"/>
        <v/>
      </c>
      <c r="O1083" s="167" t="str">
        <f t="shared" si="108"/>
        <v/>
      </c>
      <c r="P1083" s="167" t="str">
        <f>IF(ISERROR(OR(IFERROR(VLOOKUP(B1083,受限情况!$G$3:$G$30,1,FALSE),0),IFERROR(VLOOKUP(L1083,受限情况!$A$3:$A$28,1,FALSE),0),IFERROR(VLOOKUP(M1083,受限情况!$A$3:$A$28,1,FALSE),0),IFERROR(VLOOKUP(N1083,受限情况!$A$3:$A$28,1,FALSE),0),IFERROR(VLOOKUP(O1083,受限情况!$A$3:$A$28,1,FALSE),0))),"受限","不限")</f>
        <v>不限</v>
      </c>
      <c r="Q1083" s="122" t="str">
        <f>IFERROR(IF(AND(H1083&gt;=VLOOKUP(B1083,受限情况!$G$3:$I$28,2,FALSE),H1083&lt;=VLOOKUP(B1083,受限情况!$G$3:$I$28,3,FALSE))=TRUE,"错误","正确"),"正确")</f>
        <v>正确</v>
      </c>
      <c r="R1083" s="124" t="str">
        <f>IF(OR(IFERROR(AND(H1083&gt;=VLOOKUP(L1083,受限情况!$A$3:$C$28,2,FALSE),H1083&lt;=VLOOKUP(L1083,受限情况!$A$3:$C$28,3,FALSE)),0),IFERROR(AND(H1083&gt;=VLOOKUP(M1083,受限情况!$A$3:$C$28,2,FALSE),H1083&lt;=VLOOKUP(M1083,受限情况!$A$3:$C$28,3,FALSE)),0),IFERROR(AND(H1083&gt;=VLOOKUP(N1083,受限情况!$A$3:$C$28,2,FALSE),H1083&lt;=VLOOKUP(N1083,受限情况!$A$3:$C$28,3,FALSE)),0),IFERROR(AND(H1083&gt;=VLOOKUP(O1083,受限情况!$A$3:$C$28,2,FALSE),H1083&lt;=VLOOKUP(O1083,受限情况!$A$3:$C$28,3,FALSE)),0))=TRUE,"错误","正确")</f>
        <v>正确</v>
      </c>
      <c r="S1083" s="123" t="str">
        <f>IF((IF(ISERROR(VLOOKUP(J1083,注销!I:I,1,FALSE)),0,1)+IF(ISERROR(VLOOKUP(J1083,注销!J:J,1,FALSE)),0,1))&gt;0,"注销","没有")</f>
        <v>没有</v>
      </c>
      <c r="T1083" s="123" t="str">
        <f>IF((IF(ISERROR(VLOOKUP(J1083,注销!I:I,1,FALSE)),0,1)+IF(ISERROR(VLOOKUP(J1083,注销!J:J,1,FALSE)),0,1))&gt;0,"注销","没有")</f>
        <v>没有</v>
      </c>
      <c r="U1083" s="10" t="str">
        <f>IF(IF(ISERROR(VLOOKUP(J1083,J$1:J1082,1,FALSE)),0,1)+IF(ISERROR(VLOOKUP(J1083,K$1:K1082,1,FALSE)),0,1),"已有","没有")</f>
        <v>没有</v>
      </c>
      <c r="W1083" s="9"/>
      <c r="X1083" s="9"/>
      <c r="Y1083" s="9"/>
    </row>
    <row r="1084" spans="1:25">
      <c r="A1084" s="126">
        <v>1081</v>
      </c>
      <c r="B1084" s="134" t="s">
        <v>1797</v>
      </c>
      <c r="C1084" s="66" t="s">
        <v>1790</v>
      </c>
      <c r="D1084" s="136" t="s">
        <v>1882</v>
      </c>
      <c r="E1084" s="6">
        <v>14</v>
      </c>
      <c r="F1084" s="80">
        <v>43037</v>
      </c>
      <c r="G1084" s="18" t="s">
        <v>1890</v>
      </c>
      <c r="H1084" s="119">
        <v>43027</v>
      </c>
      <c r="I1084" s="30" t="s">
        <v>1883</v>
      </c>
      <c r="J1084" s="137" t="str">
        <f t="shared" si="103"/>
        <v>东航太原-沈阳</v>
      </c>
      <c r="K1084" s="124" t="str">
        <f t="shared" si="104"/>
        <v>东航沈阳-太原</v>
      </c>
      <c r="L1084" s="167" t="str">
        <f t="shared" si="105"/>
        <v>太原</v>
      </c>
      <c r="M1084" s="167" t="str">
        <f t="shared" si="106"/>
        <v>沈阳</v>
      </c>
      <c r="N1084" s="167" t="str">
        <f t="shared" si="107"/>
        <v/>
      </c>
      <c r="O1084" s="167" t="str">
        <f t="shared" si="108"/>
        <v/>
      </c>
      <c r="P1084" s="167" t="str">
        <f>IF(ISERROR(OR(IFERROR(VLOOKUP(B1084,受限情况!$G$3:$G$30,1,FALSE),0),IFERROR(VLOOKUP(L1084,受限情况!$A$3:$A$28,1,FALSE),0),IFERROR(VLOOKUP(M1084,受限情况!$A$3:$A$28,1,FALSE),0),IFERROR(VLOOKUP(N1084,受限情况!$A$3:$A$28,1,FALSE),0),IFERROR(VLOOKUP(O1084,受限情况!$A$3:$A$28,1,FALSE),0))),"受限","不限")</f>
        <v>不限</v>
      </c>
      <c r="Q1084" s="122" t="str">
        <f>IFERROR(IF(AND(H1084&gt;=VLOOKUP(B1084,受限情况!$G$3:$I$28,2,FALSE),H1084&lt;=VLOOKUP(B1084,受限情况!$G$3:$I$28,3,FALSE))=TRUE,"错误","正确"),"正确")</f>
        <v>正确</v>
      </c>
      <c r="R1084" s="124" t="str">
        <f>IF(OR(IFERROR(AND(H1084&gt;=VLOOKUP(L1084,受限情况!$A$3:$C$28,2,FALSE),H1084&lt;=VLOOKUP(L1084,受限情况!$A$3:$C$28,3,FALSE)),0),IFERROR(AND(H1084&gt;=VLOOKUP(M1084,受限情况!$A$3:$C$28,2,FALSE),H1084&lt;=VLOOKUP(M1084,受限情况!$A$3:$C$28,3,FALSE)),0),IFERROR(AND(H1084&gt;=VLOOKUP(N1084,受限情况!$A$3:$C$28,2,FALSE),H1084&lt;=VLOOKUP(N1084,受限情况!$A$3:$C$28,3,FALSE)),0),IFERROR(AND(H1084&gt;=VLOOKUP(O1084,受限情况!$A$3:$C$28,2,FALSE),H1084&lt;=VLOOKUP(O1084,受限情况!$A$3:$C$28,3,FALSE)),0))=TRUE,"错误","正确")</f>
        <v>正确</v>
      </c>
      <c r="S1084" s="123" t="str">
        <f>IF((IF(ISERROR(VLOOKUP(J1084,注销!I:I,1,FALSE)),0,1)+IF(ISERROR(VLOOKUP(J1084,注销!J:J,1,FALSE)),0,1))&gt;0,"注销","没有")</f>
        <v>没有</v>
      </c>
      <c r="T1084" s="123" t="str">
        <f>IF((IF(ISERROR(VLOOKUP(J1084,注销!I:I,1,FALSE)),0,1)+IF(ISERROR(VLOOKUP(J1084,注销!J:J,1,FALSE)),0,1))&gt;0,"注销","没有")</f>
        <v>没有</v>
      </c>
      <c r="U1084" s="10" t="str">
        <f>IF(IF(ISERROR(VLOOKUP(J1084,J$1:J1083,1,FALSE)),0,1)+IF(ISERROR(VLOOKUP(J1084,K$1:K1083,1,FALSE)),0,1),"已有","没有")</f>
        <v>没有</v>
      </c>
      <c r="W1084" s="9"/>
      <c r="X1084" s="9"/>
      <c r="Y1084" s="9"/>
    </row>
    <row r="1085" spans="1:25">
      <c r="A1085" s="126">
        <v>1082</v>
      </c>
      <c r="B1085" s="134" t="s">
        <v>1806</v>
      </c>
      <c r="C1085" s="66" t="s">
        <v>1807</v>
      </c>
      <c r="D1085" s="136" t="s">
        <v>964</v>
      </c>
      <c r="E1085" s="6">
        <v>14</v>
      </c>
      <c r="F1085" s="80">
        <v>43037</v>
      </c>
      <c r="G1085" s="18" t="s">
        <v>1891</v>
      </c>
      <c r="H1085" s="119">
        <v>43027</v>
      </c>
      <c r="I1085" s="30" t="s">
        <v>1883</v>
      </c>
      <c r="J1085" s="137" t="str">
        <f t="shared" si="103"/>
        <v>国航呼和浩特-南京</v>
      </c>
      <c r="K1085" s="124" t="str">
        <f t="shared" si="104"/>
        <v>国航南京-呼和浩特</v>
      </c>
      <c r="L1085" s="167" t="str">
        <f t="shared" si="105"/>
        <v>呼和浩特</v>
      </c>
      <c r="M1085" s="167" t="str">
        <f t="shared" si="106"/>
        <v>南京</v>
      </c>
      <c r="N1085" s="167" t="str">
        <f t="shared" si="107"/>
        <v/>
      </c>
      <c r="O1085" s="167" t="str">
        <f t="shared" si="108"/>
        <v/>
      </c>
      <c r="P1085" s="167" t="str">
        <f>IF(ISERROR(OR(IFERROR(VLOOKUP(B1085,受限情况!$G$3:$G$30,1,FALSE),0),IFERROR(VLOOKUP(L1085,受限情况!$A$3:$A$28,1,FALSE),0),IFERROR(VLOOKUP(M1085,受限情况!$A$3:$A$28,1,FALSE),0),IFERROR(VLOOKUP(N1085,受限情况!$A$3:$A$28,1,FALSE),0),IFERROR(VLOOKUP(O1085,受限情况!$A$3:$A$28,1,FALSE),0))),"受限","不限")</f>
        <v>不限</v>
      </c>
      <c r="Q1085" s="122" t="str">
        <f>IFERROR(IF(AND(H1085&gt;=VLOOKUP(B1085,受限情况!$G$3:$I$28,2,FALSE),H1085&lt;=VLOOKUP(B1085,受限情况!$G$3:$I$28,3,FALSE))=TRUE,"错误","正确"),"正确")</f>
        <v>正确</v>
      </c>
      <c r="R1085" s="124" t="str">
        <f>IF(OR(IFERROR(AND(H1085&gt;=VLOOKUP(L1085,受限情况!$A$3:$C$28,2,FALSE),H1085&lt;=VLOOKUP(L1085,受限情况!$A$3:$C$28,3,FALSE)),0),IFERROR(AND(H1085&gt;=VLOOKUP(M1085,受限情况!$A$3:$C$28,2,FALSE),H1085&lt;=VLOOKUP(M1085,受限情况!$A$3:$C$28,3,FALSE)),0),IFERROR(AND(H1085&gt;=VLOOKUP(N1085,受限情况!$A$3:$C$28,2,FALSE),H1085&lt;=VLOOKUP(N1085,受限情况!$A$3:$C$28,3,FALSE)),0),IFERROR(AND(H1085&gt;=VLOOKUP(O1085,受限情况!$A$3:$C$28,2,FALSE),H1085&lt;=VLOOKUP(O1085,受限情况!$A$3:$C$28,3,FALSE)),0))=TRUE,"错误","正确")</f>
        <v>正确</v>
      </c>
      <c r="S1085" s="123" t="str">
        <f>IF((IF(ISERROR(VLOOKUP(J1085,注销!I:I,1,FALSE)),0,1)+IF(ISERROR(VLOOKUP(J1085,注销!J:J,1,FALSE)),0,1))&gt;0,"注销","没有")</f>
        <v>注销</v>
      </c>
      <c r="T1085" s="123" t="str">
        <f>IF((IF(ISERROR(VLOOKUP(J1085,注销!I:I,1,FALSE)),0,1)+IF(ISERROR(VLOOKUP(J1085,注销!J:J,1,FALSE)),0,1))&gt;0,"注销","没有")</f>
        <v>注销</v>
      </c>
      <c r="U1085" s="10" t="str">
        <f>IF(IF(ISERROR(VLOOKUP(J1085,J$1:J1084,1,FALSE)),0,1)+IF(ISERROR(VLOOKUP(J1085,K$1:K1084,1,FALSE)),0,1),"已有","没有")</f>
        <v>没有</v>
      </c>
      <c r="W1085" s="9"/>
      <c r="X1085" s="9"/>
      <c r="Y1085" s="9"/>
    </row>
    <row r="1086" spans="1:25">
      <c r="A1086" s="126">
        <v>1083</v>
      </c>
      <c r="B1086" s="134" t="s">
        <v>1806</v>
      </c>
      <c r="C1086" s="66" t="s">
        <v>1808</v>
      </c>
      <c r="D1086" s="136" t="s">
        <v>964</v>
      </c>
      <c r="E1086" s="6">
        <v>6</v>
      </c>
      <c r="F1086" s="80">
        <v>43037</v>
      </c>
      <c r="G1086" s="18" t="s">
        <v>1891</v>
      </c>
      <c r="H1086" s="119">
        <v>43027</v>
      </c>
      <c r="I1086" s="30" t="s">
        <v>1883</v>
      </c>
      <c r="J1086" s="137" t="str">
        <f t="shared" si="103"/>
        <v>国航呼和浩特-长春</v>
      </c>
      <c r="K1086" s="124" t="str">
        <f t="shared" si="104"/>
        <v>国航长春-呼和浩特</v>
      </c>
      <c r="L1086" s="167" t="str">
        <f t="shared" si="105"/>
        <v>呼和浩特</v>
      </c>
      <c r="M1086" s="167" t="str">
        <f t="shared" si="106"/>
        <v>长春</v>
      </c>
      <c r="N1086" s="167" t="str">
        <f t="shared" si="107"/>
        <v/>
      </c>
      <c r="O1086" s="167" t="str">
        <f t="shared" si="108"/>
        <v/>
      </c>
      <c r="P1086" s="167" t="str">
        <f>IF(ISERROR(OR(IFERROR(VLOOKUP(B1086,受限情况!$G$3:$G$30,1,FALSE),0),IFERROR(VLOOKUP(L1086,受限情况!$A$3:$A$28,1,FALSE),0),IFERROR(VLOOKUP(M1086,受限情况!$A$3:$A$28,1,FALSE),0),IFERROR(VLOOKUP(N1086,受限情况!$A$3:$A$28,1,FALSE),0),IFERROR(VLOOKUP(O1086,受限情况!$A$3:$A$28,1,FALSE),0))),"受限","不限")</f>
        <v>不限</v>
      </c>
      <c r="Q1086" s="122" t="str">
        <f>IFERROR(IF(AND(H1086&gt;=VLOOKUP(B1086,受限情况!$G$3:$I$28,2,FALSE),H1086&lt;=VLOOKUP(B1086,受限情况!$G$3:$I$28,3,FALSE))=TRUE,"错误","正确"),"正确")</f>
        <v>正确</v>
      </c>
      <c r="R1086" s="124" t="str">
        <f>IF(OR(IFERROR(AND(H1086&gt;=VLOOKUP(L1086,受限情况!$A$3:$C$28,2,FALSE),H1086&lt;=VLOOKUP(L1086,受限情况!$A$3:$C$28,3,FALSE)),0),IFERROR(AND(H1086&gt;=VLOOKUP(M1086,受限情况!$A$3:$C$28,2,FALSE),H1086&lt;=VLOOKUP(M1086,受限情况!$A$3:$C$28,3,FALSE)),0),IFERROR(AND(H1086&gt;=VLOOKUP(N1086,受限情况!$A$3:$C$28,2,FALSE),H1086&lt;=VLOOKUP(N1086,受限情况!$A$3:$C$28,3,FALSE)),0),IFERROR(AND(H1086&gt;=VLOOKUP(O1086,受限情况!$A$3:$C$28,2,FALSE),H1086&lt;=VLOOKUP(O1086,受限情况!$A$3:$C$28,3,FALSE)),0))=TRUE,"错误","正确")</f>
        <v>正确</v>
      </c>
      <c r="S1086" s="123" t="str">
        <f>IF((IF(ISERROR(VLOOKUP(J1086,注销!I:I,1,FALSE)),0,1)+IF(ISERROR(VLOOKUP(J1086,注销!J:J,1,FALSE)),0,1))&gt;0,"注销","没有")</f>
        <v>注销</v>
      </c>
      <c r="T1086" s="123" t="str">
        <f>IF((IF(ISERROR(VLOOKUP(J1086,注销!I:I,1,FALSE)),0,1)+IF(ISERROR(VLOOKUP(J1086,注销!J:J,1,FALSE)),0,1))&gt;0,"注销","没有")</f>
        <v>注销</v>
      </c>
      <c r="U1086" s="10" t="str">
        <f>IF(IF(ISERROR(VLOOKUP(J1086,J$1:J1085,1,FALSE)),0,1)+IF(ISERROR(VLOOKUP(J1086,K$1:K1085,1,FALSE)),0,1),"已有","没有")</f>
        <v>没有</v>
      </c>
      <c r="W1086" s="9"/>
      <c r="X1086" s="9"/>
      <c r="Y1086" s="9"/>
    </row>
    <row r="1087" spans="1:25">
      <c r="A1087" s="126">
        <v>1084</v>
      </c>
      <c r="B1087" s="134" t="s">
        <v>1434</v>
      </c>
      <c r="C1087" s="66" t="s">
        <v>1772</v>
      </c>
      <c r="D1087" s="136" t="s">
        <v>964</v>
      </c>
      <c r="E1087" s="6">
        <v>8</v>
      </c>
      <c r="F1087" s="80">
        <v>43037</v>
      </c>
      <c r="G1087" s="18" t="s">
        <v>1891</v>
      </c>
      <c r="H1087" s="119">
        <v>43027</v>
      </c>
      <c r="I1087" s="30" t="s">
        <v>1883</v>
      </c>
      <c r="J1087" s="137" t="str">
        <f t="shared" si="103"/>
        <v>国航天津-运城-桂林</v>
      </c>
      <c r="K1087" s="124" t="str">
        <f t="shared" si="104"/>
        <v>国航桂林-运城-天津</v>
      </c>
      <c r="L1087" s="167" t="str">
        <f t="shared" si="105"/>
        <v>天津</v>
      </c>
      <c r="M1087" s="167" t="str">
        <f t="shared" si="106"/>
        <v>运城</v>
      </c>
      <c r="N1087" s="167" t="str">
        <f t="shared" si="107"/>
        <v>桂林</v>
      </c>
      <c r="O1087" s="167" t="str">
        <f t="shared" si="108"/>
        <v/>
      </c>
      <c r="P1087" s="167" t="str">
        <f>IF(ISERROR(OR(IFERROR(VLOOKUP(B1087,受限情况!$G$3:$G$30,1,FALSE),0),IFERROR(VLOOKUP(L1087,受限情况!$A$3:$A$28,1,FALSE),0),IFERROR(VLOOKUP(M1087,受限情况!$A$3:$A$28,1,FALSE),0),IFERROR(VLOOKUP(N1087,受限情况!$A$3:$A$28,1,FALSE),0),IFERROR(VLOOKUP(O1087,受限情况!$A$3:$A$28,1,FALSE),0))),"受限","不限")</f>
        <v>不限</v>
      </c>
      <c r="Q1087" s="122" t="str">
        <f>IFERROR(IF(AND(H1087&gt;=VLOOKUP(B1087,受限情况!$G$3:$I$28,2,FALSE),H1087&lt;=VLOOKUP(B1087,受限情况!$G$3:$I$28,3,FALSE))=TRUE,"错误","正确"),"正确")</f>
        <v>正确</v>
      </c>
      <c r="R1087" s="124" t="str">
        <f>IF(OR(IFERROR(AND(H1087&gt;=VLOOKUP(L1087,受限情况!$A$3:$C$28,2,FALSE),H1087&lt;=VLOOKUP(L1087,受限情况!$A$3:$C$28,3,FALSE)),0),IFERROR(AND(H1087&gt;=VLOOKUP(M1087,受限情况!$A$3:$C$28,2,FALSE),H1087&lt;=VLOOKUP(M1087,受限情况!$A$3:$C$28,3,FALSE)),0),IFERROR(AND(H1087&gt;=VLOOKUP(N1087,受限情况!$A$3:$C$28,2,FALSE),H1087&lt;=VLOOKUP(N1087,受限情况!$A$3:$C$28,3,FALSE)),0),IFERROR(AND(H1087&gt;=VLOOKUP(O1087,受限情况!$A$3:$C$28,2,FALSE),H1087&lt;=VLOOKUP(O1087,受限情况!$A$3:$C$28,3,FALSE)),0))=TRUE,"错误","正确")</f>
        <v>正确</v>
      </c>
      <c r="S1087" s="123" t="str">
        <f>IF((IF(ISERROR(VLOOKUP(J1087,注销!I:I,1,FALSE)),0,1)+IF(ISERROR(VLOOKUP(J1087,注销!J:J,1,FALSE)),0,1))&gt;0,"注销","没有")</f>
        <v>注销</v>
      </c>
      <c r="T1087" s="123" t="str">
        <f>IF((IF(ISERROR(VLOOKUP(J1087,注销!I:I,1,FALSE)),0,1)+IF(ISERROR(VLOOKUP(J1087,注销!J:J,1,FALSE)),0,1))&gt;0,"注销","没有")</f>
        <v>注销</v>
      </c>
      <c r="U1087" s="10" t="str">
        <f>IF(IF(ISERROR(VLOOKUP(J1087,J$1:J1086,1,FALSE)),0,1)+IF(ISERROR(VLOOKUP(J1087,K$1:K1086,1,FALSE)),0,1),"已有","没有")</f>
        <v>没有</v>
      </c>
      <c r="W1087" s="9"/>
      <c r="X1087" s="9"/>
      <c r="Y1087" s="9"/>
    </row>
    <row r="1088" spans="1:25">
      <c r="A1088" s="126">
        <v>1085</v>
      </c>
      <c r="B1088" s="134" t="s">
        <v>1434</v>
      </c>
      <c r="C1088" s="66" t="s">
        <v>1773</v>
      </c>
      <c r="D1088" s="136" t="s">
        <v>964</v>
      </c>
      <c r="E1088" s="6">
        <v>10</v>
      </c>
      <c r="F1088" s="80">
        <v>43037</v>
      </c>
      <c r="G1088" s="18" t="s">
        <v>1891</v>
      </c>
      <c r="H1088" s="119">
        <v>43027</v>
      </c>
      <c r="I1088" s="30" t="s">
        <v>1883</v>
      </c>
      <c r="J1088" s="137" t="str">
        <f t="shared" si="103"/>
        <v>国航天津-琼海</v>
      </c>
      <c r="K1088" s="124" t="str">
        <f t="shared" si="104"/>
        <v>国航琼海-天津</v>
      </c>
      <c r="L1088" s="167" t="str">
        <f t="shared" si="105"/>
        <v>天津</v>
      </c>
      <c r="M1088" s="167" t="str">
        <f t="shared" si="106"/>
        <v>琼海</v>
      </c>
      <c r="N1088" s="167" t="str">
        <f t="shared" si="107"/>
        <v/>
      </c>
      <c r="O1088" s="167" t="str">
        <f t="shared" si="108"/>
        <v/>
      </c>
      <c r="P1088" s="167" t="str">
        <f>IF(ISERROR(OR(IFERROR(VLOOKUP(B1088,受限情况!$G$3:$G$30,1,FALSE),0),IFERROR(VLOOKUP(L1088,受限情况!$A$3:$A$28,1,FALSE),0),IFERROR(VLOOKUP(M1088,受限情况!$A$3:$A$28,1,FALSE),0),IFERROR(VLOOKUP(N1088,受限情况!$A$3:$A$28,1,FALSE),0),IFERROR(VLOOKUP(O1088,受限情况!$A$3:$A$28,1,FALSE),0))),"受限","不限")</f>
        <v>不限</v>
      </c>
      <c r="Q1088" s="122" t="str">
        <f>IFERROR(IF(AND(H1088&gt;=VLOOKUP(B1088,受限情况!$G$3:$I$28,2,FALSE),H1088&lt;=VLOOKUP(B1088,受限情况!$G$3:$I$28,3,FALSE))=TRUE,"错误","正确"),"正确")</f>
        <v>正确</v>
      </c>
      <c r="R1088" s="124" t="str">
        <f>IF(OR(IFERROR(AND(H1088&gt;=VLOOKUP(L1088,受限情况!$A$3:$C$28,2,FALSE),H1088&lt;=VLOOKUP(L1088,受限情况!$A$3:$C$28,3,FALSE)),0),IFERROR(AND(H1088&gt;=VLOOKUP(M1088,受限情况!$A$3:$C$28,2,FALSE),H1088&lt;=VLOOKUP(M1088,受限情况!$A$3:$C$28,3,FALSE)),0),IFERROR(AND(H1088&gt;=VLOOKUP(N1088,受限情况!$A$3:$C$28,2,FALSE),H1088&lt;=VLOOKUP(N1088,受限情况!$A$3:$C$28,3,FALSE)),0),IFERROR(AND(H1088&gt;=VLOOKUP(O1088,受限情况!$A$3:$C$28,2,FALSE),H1088&lt;=VLOOKUP(O1088,受限情况!$A$3:$C$28,3,FALSE)),0))=TRUE,"错误","正确")</f>
        <v>正确</v>
      </c>
      <c r="S1088" s="123" t="str">
        <f>IF((IF(ISERROR(VLOOKUP(J1088,注销!I:I,1,FALSE)),0,1)+IF(ISERROR(VLOOKUP(J1088,注销!J:J,1,FALSE)),0,1))&gt;0,"注销","没有")</f>
        <v>没有</v>
      </c>
      <c r="T1088" s="123" t="str">
        <f>IF((IF(ISERROR(VLOOKUP(J1088,注销!I:I,1,FALSE)),0,1)+IF(ISERROR(VLOOKUP(J1088,注销!J:J,1,FALSE)),0,1))&gt;0,"注销","没有")</f>
        <v>没有</v>
      </c>
      <c r="U1088" s="10" t="str">
        <f>IF(IF(ISERROR(VLOOKUP(J1088,J$1:J1087,1,FALSE)),0,1)+IF(ISERROR(VLOOKUP(J1088,K$1:K1087,1,FALSE)),0,1),"已有","没有")</f>
        <v>没有</v>
      </c>
      <c r="W1088" s="9"/>
      <c r="X1088" s="9"/>
      <c r="Y1088" s="9"/>
    </row>
    <row r="1089" spans="1:25">
      <c r="A1089" s="126">
        <v>1086</v>
      </c>
      <c r="B1089" s="134" t="s">
        <v>1434</v>
      </c>
      <c r="C1089" s="66" t="s">
        <v>1774</v>
      </c>
      <c r="D1089" s="136" t="s">
        <v>964</v>
      </c>
      <c r="E1089" s="6">
        <v>6</v>
      </c>
      <c r="F1089" s="80">
        <v>43040</v>
      </c>
      <c r="G1089" s="18" t="s">
        <v>1891</v>
      </c>
      <c r="H1089" s="119">
        <v>43027</v>
      </c>
      <c r="I1089" s="30" t="s">
        <v>1883</v>
      </c>
      <c r="J1089" s="137" t="str">
        <f t="shared" si="103"/>
        <v>国航天津-库尔勒-伊宁</v>
      </c>
      <c r="K1089" s="124" t="str">
        <f t="shared" si="104"/>
        <v>国航伊宁-库尔勒-天津</v>
      </c>
      <c r="L1089" s="167" t="str">
        <f t="shared" si="105"/>
        <v>天津</v>
      </c>
      <c r="M1089" s="167" t="str">
        <f t="shared" si="106"/>
        <v>库尔勒</v>
      </c>
      <c r="N1089" s="167" t="str">
        <f t="shared" si="107"/>
        <v>伊宁</v>
      </c>
      <c r="O1089" s="167" t="str">
        <f t="shared" si="108"/>
        <v/>
      </c>
      <c r="P1089" s="167" t="str">
        <f>IF(ISERROR(OR(IFERROR(VLOOKUP(B1089,受限情况!$G$3:$G$30,1,FALSE),0),IFERROR(VLOOKUP(L1089,受限情况!$A$3:$A$28,1,FALSE),0),IFERROR(VLOOKUP(M1089,受限情况!$A$3:$A$28,1,FALSE),0),IFERROR(VLOOKUP(N1089,受限情况!$A$3:$A$28,1,FALSE),0),IFERROR(VLOOKUP(O1089,受限情况!$A$3:$A$28,1,FALSE),0))),"受限","不限")</f>
        <v>不限</v>
      </c>
      <c r="Q1089" s="122" t="str">
        <f>IFERROR(IF(AND(H1089&gt;=VLOOKUP(B1089,受限情况!$G$3:$I$28,2,FALSE),H1089&lt;=VLOOKUP(B1089,受限情况!$G$3:$I$28,3,FALSE))=TRUE,"错误","正确"),"正确")</f>
        <v>正确</v>
      </c>
      <c r="R1089" s="124" t="str">
        <f>IF(OR(IFERROR(AND(H1089&gt;=VLOOKUP(L1089,受限情况!$A$3:$C$28,2,FALSE),H1089&lt;=VLOOKUP(L1089,受限情况!$A$3:$C$28,3,FALSE)),0),IFERROR(AND(H1089&gt;=VLOOKUP(M1089,受限情况!$A$3:$C$28,2,FALSE),H1089&lt;=VLOOKUP(M1089,受限情况!$A$3:$C$28,3,FALSE)),0),IFERROR(AND(H1089&gt;=VLOOKUP(N1089,受限情况!$A$3:$C$28,2,FALSE),H1089&lt;=VLOOKUP(N1089,受限情况!$A$3:$C$28,3,FALSE)),0),IFERROR(AND(H1089&gt;=VLOOKUP(O1089,受限情况!$A$3:$C$28,2,FALSE),H1089&lt;=VLOOKUP(O1089,受限情况!$A$3:$C$28,3,FALSE)),0))=TRUE,"错误","正确")</f>
        <v>正确</v>
      </c>
      <c r="S1089" s="123" t="str">
        <f>IF((IF(ISERROR(VLOOKUP(J1089,注销!I:I,1,FALSE)),0,1)+IF(ISERROR(VLOOKUP(J1089,注销!J:J,1,FALSE)),0,1))&gt;0,"注销","没有")</f>
        <v>没有</v>
      </c>
      <c r="T1089" s="123" t="str">
        <f>IF((IF(ISERROR(VLOOKUP(J1089,注销!I:I,1,FALSE)),0,1)+IF(ISERROR(VLOOKUP(J1089,注销!J:J,1,FALSE)),0,1))&gt;0,"注销","没有")</f>
        <v>没有</v>
      </c>
      <c r="U1089" s="10" t="str">
        <f>IF(IF(ISERROR(VLOOKUP(J1089,J$1:J1088,1,FALSE)),0,1)+IF(ISERROR(VLOOKUP(J1089,K$1:K1088,1,FALSE)),0,1),"已有","没有")</f>
        <v>没有</v>
      </c>
      <c r="W1089" s="9"/>
      <c r="X1089" s="9"/>
      <c r="Y1089" s="9"/>
    </row>
    <row r="1090" spans="1:25">
      <c r="A1090" s="126">
        <v>1087</v>
      </c>
      <c r="B1090" s="134" t="s">
        <v>1434</v>
      </c>
      <c r="C1090" s="66" t="s">
        <v>1775</v>
      </c>
      <c r="D1090" s="136" t="s">
        <v>964</v>
      </c>
      <c r="E1090" s="6">
        <v>8</v>
      </c>
      <c r="F1090" s="80">
        <v>43037</v>
      </c>
      <c r="G1090" s="18" t="s">
        <v>1891</v>
      </c>
      <c r="H1090" s="119">
        <v>43027</v>
      </c>
      <c r="I1090" s="30" t="s">
        <v>1883</v>
      </c>
      <c r="J1090" s="137" t="str">
        <f t="shared" si="103"/>
        <v>国航呼和浩特-厦门</v>
      </c>
      <c r="K1090" s="124" t="str">
        <f t="shared" si="104"/>
        <v>国航厦门-呼和浩特</v>
      </c>
      <c r="L1090" s="167" t="str">
        <f t="shared" si="105"/>
        <v>呼和浩特</v>
      </c>
      <c r="M1090" s="167" t="str">
        <f t="shared" si="106"/>
        <v>厦门</v>
      </c>
      <c r="N1090" s="167" t="str">
        <f t="shared" si="107"/>
        <v/>
      </c>
      <c r="O1090" s="167" t="str">
        <f t="shared" si="108"/>
        <v/>
      </c>
      <c r="P1090" s="167" t="str">
        <f>IF(ISERROR(OR(IFERROR(VLOOKUP(B1090,受限情况!$G$3:$G$30,1,FALSE),0),IFERROR(VLOOKUP(L1090,受限情况!$A$3:$A$28,1,FALSE),0),IFERROR(VLOOKUP(M1090,受限情况!$A$3:$A$28,1,FALSE),0),IFERROR(VLOOKUP(N1090,受限情况!$A$3:$A$28,1,FALSE),0),IFERROR(VLOOKUP(O1090,受限情况!$A$3:$A$28,1,FALSE),0))),"受限","不限")</f>
        <v>不限</v>
      </c>
      <c r="Q1090" s="122" t="str">
        <f>IFERROR(IF(AND(H1090&gt;=VLOOKUP(B1090,受限情况!$G$3:$I$28,2,FALSE),H1090&lt;=VLOOKUP(B1090,受限情况!$G$3:$I$28,3,FALSE))=TRUE,"错误","正确"),"正确")</f>
        <v>正确</v>
      </c>
      <c r="R1090" s="124" t="str">
        <f>IF(OR(IFERROR(AND(H1090&gt;=VLOOKUP(L1090,受限情况!$A$3:$C$28,2,FALSE),H1090&lt;=VLOOKUP(L1090,受限情况!$A$3:$C$28,3,FALSE)),0),IFERROR(AND(H1090&gt;=VLOOKUP(M1090,受限情况!$A$3:$C$28,2,FALSE),H1090&lt;=VLOOKUP(M1090,受限情况!$A$3:$C$28,3,FALSE)),0),IFERROR(AND(H1090&gt;=VLOOKUP(N1090,受限情况!$A$3:$C$28,2,FALSE),H1090&lt;=VLOOKUP(N1090,受限情况!$A$3:$C$28,3,FALSE)),0),IFERROR(AND(H1090&gt;=VLOOKUP(O1090,受限情况!$A$3:$C$28,2,FALSE),H1090&lt;=VLOOKUP(O1090,受限情况!$A$3:$C$28,3,FALSE)),0))=TRUE,"错误","正确")</f>
        <v>正确</v>
      </c>
      <c r="S1090" s="123" t="str">
        <f>IF((IF(ISERROR(VLOOKUP(J1090,注销!I:I,1,FALSE)),0,1)+IF(ISERROR(VLOOKUP(J1090,注销!J:J,1,FALSE)),0,1))&gt;0,"注销","没有")</f>
        <v>注销</v>
      </c>
      <c r="T1090" s="123" t="str">
        <f>IF((IF(ISERROR(VLOOKUP(J1090,注销!I:I,1,FALSE)),0,1)+IF(ISERROR(VLOOKUP(J1090,注销!J:J,1,FALSE)),0,1))&gt;0,"注销","没有")</f>
        <v>注销</v>
      </c>
      <c r="U1090" s="10" t="str">
        <f>IF(IF(ISERROR(VLOOKUP(J1090,J$1:J1089,1,FALSE)),0,1)+IF(ISERROR(VLOOKUP(J1090,K$1:K1089,1,FALSE)),0,1),"已有","没有")</f>
        <v>没有</v>
      </c>
      <c r="W1090" s="9"/>
      <c r="X1090" s="9"/>
      <c r="Y1090" s="9"/>
    </row>
    <row r="1091" spans="1:25">
      <c r="A1091" s="126">
        <v>1088</v>
      </c>
      <c r="B1091" s="134" t="s">
        <v>1806</v>
      </c>
      <c r="C1091" s="66" t="s">
        <v>1776</v>
      </c>
      <c r="D1091" s="136" t="s">
        <v>964</v>
      </c>
      <c r="E1091" s="6">
        <v>6</v>
      </c>
      <c r="F1091" s="80">
        <v>43037</v>
      </c>
      <c r="G1091" s="18" t="s">
        <v>1891</v>
      </c>
      <c r="H1091" s="119">
        <v>43027</v>
      </c>
      <c r="I1091" s="30" t="s">
        <v>1883</v>
      </c>
      <c r="J1091" s="137" t="str">
        <f t="shared" si="103"/>
        <v>国航天津-遵义茅台</v>
      </c>
      <c r="K1091" s="124" t="str">
        <f t="shared" si="104"/>
        <v>国航遵义茅台-天津</v>
      </c>
      <c r="L1091" s="167" t="str">
        <f t="shared" si="105"/>
        <v>天津</v>
      </c>
      <c r="M1091" s="167" t="str">
        <f t="shared" si="106"/>
        <v>遵义茅台</v>
      </c>
      <c r="N1091" s="167" t="str">
        <f t="shared" si="107"/>
        <v/>
      </c>
      <c r="O1091" s="167" t="str">
        <f t="shared" si="108"/>
        <v/>
      </c>
      <c r="P1091" s="167" t="str">
        <f>IF(ISERROR(OR(IFERROR(VLOOKUP(B1091,受限情况!$G$3:$G$30,1,FALSE),0),IFERROR(VLOOKUP(L1091,受限情况!$A$3:$A$28,1,FALSE),0),IFERROR(VLOOKUP(M1091,受限情况!$A$3:$A$28,1,FALSE),0),IFERROR(VLOOKUP(N1091,受限情况!$A$3:$A$28,1,FALSE),0),IFERROR(VLOOKUP(O1091,受限情况!$A$3:$A$28,1,FALSE),0))),"受限","不限")</f>
        <v>不限</v>
      </c>
      <c r="Q1091" s="122" t="str">
        <f>IFERROR(IF(AND(H1091&gt;=VLOOKUP(B1091,受限情况!$G$3:$I$28,2,FALSE),H1091&lt;=VLOOKUP(B1091,受限情况!$G$3:$I$28,3,FALSE))=TRUE,"错误","正确"),"正确")</f>
        <v>正确</v>
      </c>
      <c r="R1091" s="124" t="str">
        <f>IF(OR(IFERROR(AND(H1091&gt;=VLOOKUP(L1091,受限情况!$A$3:$C$28,2,FALSE),H1091&lt;=VLOOKUP(L1091,受限情况!$A$3:$C$28,3,FALSE)),0),IFERROR(AND(H1091&gt;=VLOOKUP(M1091,受限情况!$A$3:$C$28,2,FALSE),H1091&lt;=VLOOKUP(M1091,受限情况!$A$3:$C$28,3,FALSE)),0),IFERROR(AND(H1091&gt;=VLOOKUP(N1091,受限情况!$A$3:$C$28,2,FALSE),H1091&lt;=VLOOKUP(N1091,受限情况!$A$3:$C$28,3,FALSE)),0),IFERROR(AND(H1091&gt;=VLOOKUP(O1091,受限情况!$A$3:$C$28,2,FALSE),H1091&lt;=VLOOKUP(O1091,受限情况!$A$3:$C$28,3,FALSE)),0))=TRUE,"错误","正确")</f>
        <v>正确</v>
      </c>
      <c r="S1091" s="123" t="str">
        <f>IF((IF(ISERROR(VLOOKUP(J1091,注销!I:I,1,FALSE)),0,1)+IF(ISERROR(VLOOKUP(J1091,注销!J:J,1,FALSE)),0,1))&gt;0,"注销","没有")</f>
        <v>没有</v>
      </c>
      <c r="T1091" s="123" t="str">
        <f>IF((IF(ISERROR(VLOOKUP(J1091,注销!I:I,1,FALSE)),0,1)+IF(ISERROR(VLOOKUP(J1091,注销!J:J,1,FALSE)),0,1))&gt;0,"注销","没有")</f>
        <v>没有</v>
      </c>
      <c r="U1091" s="10" t="str">
        <f>IF(IF(ISERROR(VLOOKUP(J1091,J$1:J1090,1,FALSE)),0,1)+IF(ISERROR(VLOOKUP(J1091,K$1:K1090,1,FALSE)),0,1),"已有","没有")</f>
        <v>没有</v>
      </c>
      <c r="W1091" s="9"/>
      <c r="X1091" s="9"/>
      <c r="Y1091" s="9"/>
    </row>
    <row r="1092" spans="1:25">
      <c r="A1092" s="126">
        <v>1089</v>
      </c>
      <c r="B1092" s="134" t="s">
        <v>1792</v>
      </c>
      <c r="C1092" s="66" t="s">
        <v>1793</v>
      </c>
      <c r="D1092" s="136" t="s">
        <v>1713</v>
      </c>
      <c r="E1092" s="6">
        <v>14</v>
      </c>
      <c r="F1092" s="80">
        <v>43037</v>
      </c>
      <c r="G1092" s="18" t="s">
        <v>1892</v>
      </c>
      <c r="H1092" s="119">
        <v>43027</v>
      </c>
      <c r="I1092" s="30" t="s">
        <v>1883</v>
      </c>
      <c r="J1092" s="137" t="str">
        <f t="shared" ref="J1092:J1155" si="109">B1092&amp;C1092</f>
        <v>海航太原-成都</v>
      </c>
      <c r="K1092" s="124" t="str">
        <f t="shared" ref="K1092:K1155" si="110">B1092&amp;O1092&amp;IF(O1092="",,"-")&amp;N1092&amp;IF(N1092="",,"-")&amp;M1092&amp;IF(M1092="",,"-")&amp;L1092</f>
        <v>海航成都-太原</v>
      </c>
      <c r="L1092" s="167" t="str">
        <f t="shared" ref="L1092:L1155" si="111">TRIM(MID(SUBSTITUTE($C1092,"-",REPT(" ",50)),COLUMN(A1092)*50-49,50))</f>
        <v>太原</v>
      </c>
      <c r="M1092" s="167" t="str">
        <f t="shared" ref="M1092:M1155" si="112">TRIM(MID(SUBSTITUTE($C1092,"-",REPT(" ",50)),COLUMN(B1092)*50-49,50))</f>
        <v>成都</v>
      </c>
      <c r="N1092" s="167" t="str">
        <f t="shared" ref="N1092:N1155" si="113">TRIM(MID(SUBSTITUTE($C1092,"-",REPT(" ",50)),COLUMN(C1092)*50-49,50))</f>
        <v/>
      </c>
      <c r="O1092" s="167" t="str">
        <f t="shared" ref="O1092:O1155" si="114">TRIM(MID(SUBSTITUTE($C1092,"-",REPT(" ",50)),COLUMN(D1092)*50-49,50))</f>
        <v/>
      </c>
      <c r="P1092" s="167" t="str">
        <f>IF(ISERROR(OR(IFERROR(VLOOKUP(B1092,受限情况!$G$3:$G$30,1,FALSE),0),IFERROR(VLOOKUP(L1092,受限情况!$A$3:$A$28,1,FALSE),0),IFERROR(VLOOKUP(M1092,受限情况!$A$3:$A$28,1,FALSE),0),IFERROR(VLOOKUP(N1092,受限情况!$A$3:$A$28,1,FALSE),0),IFERROR(VLOOKUP(O1092,受限情况!$A$3:$A$28,1,FALSE),0))),"受限","不限")</f>
        <v>不限</v>
      </c>
      <c r="Q1092" s="122" t="str">
        <f>IFERROR(IF(AND(H1092&gt;=VLOOKUP(B1092,受限情况!$G$3:$I$28,2,FALSE),H1092&lt;=VLOOKUP(B1092,受限情况!$G$3:$I$28,3,FALSE))=TRUE,"错误","正确"),"正确")</f>
        <v>正确</v>
      </c>
      <c r="R1092" s="124" t="str">
        <f>IF(OR(IFERROR(AND(H1092&gt;=VLOOKUP(L1092,受限情况!$A$3:$C$28,2,FALSE),H1092&lt;=VLOOKUP(L1092,受限情况!$A$3:$C$28,3,FALSE)),0),IFERROR(AND(H1092&gt;=VLOOKUP(M1092,受限情况!$A$3:$C$28,2,FALSE),H1092&lt;=VLOOKUP(M1092,受限情况!$A$3:$C$28,3,FALSE)),0),IFERROR(AND(H1092&gt;=VLOOKUP(N1092,受限情况!$A$3:$C$28,2,FALSE),H1092&lt;=VLOOKUP(N1092,受限情况!$A$3:$C$28,3,FALSE)),0),IFERROR(AND(H1092&gt;=VLOOKUP(O1092,受限情况!$A$3:$C$28,2,FALSE),H1092&lt;=VLOOKUP(O1092,受限情况!$A$3:$C$28,3,FALSE)),0))=TRUE,"错误","正确")</f>
        <v>正确</v>
      </c>
      <c r="S1092" s="123" t="str">
        <f>IF((IF(ISERROR(VLOOKUP(J1092,注销!I:I,1,FALSE)),0,1)+IF(ISERROR(VLOOKUP(J1092,注销!J:J,1,FALSE)),0,1))&gt;0,"注销","没有")</f>
        <v>没有</v>
      </c>
      <c r="T1092" s="123" t="str">
        <f>IF((IF(ISERROR(VLOOKUP(J1092,注销!I:I,1,FALSE)),0,1)+IF(ISERROR(VLOOKUP(J1092,注销!J:J,1,FALSE)),0,1))&gt;0,"注销","没有")</f>
        <v>没有</v>
      </c>
      <c r="U1092" s="10" t="str">
        <f>IF(IF(ISERROR(VLOOKUP(J1092,J$1:J1091,1,FALSE)),0,1)+IF(ISERROR(VLOOKUP(J1092,K$1:K1091,1,FALSE)),0,1),"已有","没有")</f>
        <v>没有</v>
      </c>
      <c r="W1092" s="9"/>
      <c r="X1092" s="9"/>
      <c r="Y1092" s="9"/>
    </row>
    <row r="1093" spans="1:25">
      <c r="A1093" s="126">
        <v>1090</v>
      </c>
      <c r="B1093" s="134" t="s">
        <v>898</v>
      </c>
      <c r="C1093" s="66" t="s">
        <v>1781</v>
      </c>
      <c r="D1093" s="136" t="s">
        <v>1713</v>
      </c>
      <c r="E1093" s="6">
        <v>28</v>
      </c>
      <c r="F1093" s="80">
        <v>43037</v>
      </c>
      <c r="G1093" s="18" t="s">
        <v>1892</v>
      </c>
      <c r="H1093" s="119">
        <v>43027</v>
      </c>
      <c r="I1093" s="30" t="s">
        <v>1883</v>
      </c>
      <c r="J1093" s="137" t="str">
        <f t="shared" si="109"/>
        <v>海航太原-南京</v>
      </c>
      <c r="K1093" s="124" t="str">
        <f t="shared" si="110"/>
        <v>海航南京-太原</v>
      </c>
      <c r="L1093" s="167" t="str">
        <f t="shared" si="111"/>
        <v>太原</v>
      </c>
      <c r="M1093" s="167" t="str">
        <f t="shared" si="112"/>
        <v>南京</v>
      </c>
      <c r="N1093" s="167" t="str">
        <f t="shared" si="113"/>
        <v/>
      </c>
      <c r="O1093" s="167" t="str">
        <f t="shared" si="114"/>
        <v/>
      </c>
      <c r="P1093" s="167" t="str">
        <f>IF(ISERROR(OR(IFERROR(VLOOKUP(B1093,受限情况!$G$3:$G$30,1,FALSE),0),IFERROR(VLOOKUP(L1093,受限情况!$A$3:$A$28,1,FALSE),0),IFERROR(VLOOKUP(M1093,受限情况!$A$3:$A$28,1,FALSE),0),IFERROR(VLOOKUP(N1093,受限情况!$A$3:$A$28,1,FALSE),0),IFERROR(VLOOKUP(O1093,受限情况!$A$3:$A$28,1,FALSE),0))),"受限","不限")</f>
        <v>不限</v>
      </c>
      <c r="Q1093" s="122" t="str">
        <f>IFERROR(IF(AND(H1093&gt;=VLOOKUP(B1093,受限情况!$G$3:$I$28,2,FALSE),H1093&lt;=VLOOKUP(B1093,受限情况!$G$3:$I$28,3,FALSE))=TRUE,"错误","正确"),"正确")</f>
        <v>正确</v>
      </c>
      <c r="R1093" s="124" t="str">
        <f>IF(OR(IFERROR(AND(H1093&gt;=VLOOKUP(L1093,受限情况!$A$3:$C$28,2,FALSE),H1093&lt;=VLOOKUP(L1093,受限情况!$A$3:$C$28,3,FALSE)),0),IFERROR(AND(H1093&gt;=VLOOKUP(M1093,受限情况!$A$3:$C$28,2,FALSE),H1093&lt;=VLOOKUP(M1093,受限情况!$A$3:$C$28,3,FALSE)),0),IFERROR(AND(H1093&gt;=VLOOKUP(N1093,受限情况!$A$3:$C$28,2,FALSE),H1093&lt;=VLOOKUP(N1093,受限情况!$A$3:$C$28,3,FALSE)),0),IFERROR(AND(H1093&gt;=VLOOKUP(O1093,受限情况!$A$3:$C$28,2,FALSE),H1093&lt;=VLOOKUP(O1093,受限情况!$A$3:$C$28,3,FALSE)),0))=TRUE,"错误","正确")</f>
        <v>正确</v>
      </c>
      <c r="S1093" s="123" t="str">
        <f>IF((IF(ISERROR(VLOOKUP(J1093,注销!I:I,1,FALSE)),0,1)+IF(ISERROR(VLOOKUP(J1093,注销!J:J,1,FALSE)),0,1))&gt;0,"注销","没有")</f>
        <v>注销</v>
      </c>
      <c r="T1093" s="123" t="str">
        <f>IF((IF(ISERROR(VLOOKUP(J1093,注销!I:I,1,FALSE)),0,1)+IF(ISERROR(VLOOKUP(J1093,注销!J:J,1,FALSE)),0,1))&gt;0,"注销","没有")</f>
        <v>注销</v>
      </c>
      <c r="U1093" s="10" t="str">
        <f>IF(IF(ISERROR(VLOOKUP(J1093,J$1:J1092,1,FALSE)),0,1)+IF(ISERROR(VLOOKUP(J1093,K$1:K1092,1,FALSE)),0,1),"已有","没有")</f>
        <v>已有</v>
      </c>
      <c r="W1093" s="9"/>
      <c r="X1093" s="9"/>
      <c r="Y1093" s="9"/>
    </row>
    <row r="1094" spans="1:25">
      <c r="A1094" s="126">
        <v>1091</v>
      </c>
      <c r="B1094" s="134" t="s">
        <v>898</v>
      </c>
      <c r="C1094" s="66" t="s">
        <v>1782</v>
      </c>
      <c r="D1094" s="136" t="s">
        <v>1713</v>
      </c>
      <c r="E1094" s="6">
        <v>14</v>
      </c>
      <c r="F1094" s="80">
        <v>43037</v>
      </c>
      <c r="G1094" s="18" t="s">
        <v>1892</v>
      </c>
      <c r="H1094" s="119">
        <v>43027</v>
      </c>
      <c r="I1094" s="30" t="s">
        <v>1883</v>
      </c>
      <c r="J1094" s="137" t="str">
        <f t="shared" si="109"/>
        <v>海航太原-南昌</v>
      </c>
      <c r="K1094" s="124" t="str">
        <f t="shared" si="110"/>
        <v>海航南昌-太原</v>
      </c>
      <c r="L1094" s="167" t="str">
        <f t="shared" si="111"/>
        <v>太原</v>
      </c>
      <c r="M1094" s="167" t="str">
        <f t="shared" si="112"/>
        <v>南昌</v>
      </c>
      <c r="N1094" s="167" t="str">
        <f t="shared" si="113"/>
        <v/>
      </c>
      <c r="O1094" s="167" t="str">
        <f t="shared" si="114"/>
        <v/>
      </c>
      <c r="P1094" s="167" t="str">
        <f>IF(ISERROR(OR(IFERROR(VLOOKUP(B1094,受限情况!$G$3:$G$30,1,FALSE),0),IFERROR(VLOOKUP(L1094,受限情况!$A$3:$A$28,1,FALSE),0),IFERROR(VLOOKUP(M1094,受限情况!$A$3:$A$28,1,FALSE),0),IFERROR(VLOOKUP(N1094,受限情况!$A$3:$A$28,1,FALSE),0),IFERROR(VLOOKUP(O1094,受限情况!$A$3:$A$28,1,FALSE),0))),"受限","不限")</f>
        <v>不限</v>
      </c>
      <c r="Q1094" s="122" t="str">
        <f>IFERROR(IF(AND(H1094&gt;=VLOOKUP(B1094,受限情况!$G$3:$I$28,2,FALSE),H1094&lt;=VLOOKUP(B1094,受限情况!$G$3:$I$28,3,FALSE))=TRUE,"错误","正确"),"正确")</f>
        <v>正确</v>
      </c>
      <c r="R1094" s="124" t="str">
        <f>IF(OR(IFERROR(AND(H1094&gt;=VLOOKUP(L1094,受限情况!$A$3:$C$28,2,FALSE),H1094&lt;=VLOOKUP(L1094,受限情况!$A$3:$C$28,3,FALSE)),0),IFERROR(AND(H1094&gt;=VLOOKUP(M1094,受限情况!$A$3:$C$28,2,FALSE),H1094&lt;=VLOOKUP(M1094,受限情况!$A$3:$C$28,3,FALSE)),0),IFERROR(AND(H1094&gt;=VLOOKUP(N1094,受限情况!$A$3:$C$28,2,FALSE),H1094&lt;=VLOOKUP(N1094,受限情况!$A$3:$C$28,3,FALSE)),0),IFERROR(AND(H1094&gt;=VLOOKUP(O1094,受限情况!$A$3:$C$28,2,FALSE),H1094&lt;=VLOOKUP(O1094,受限情况!$A$3:$C$28,3,FALSE)),0))=TRUE,"错误","正确")</f>
        <v>正确</v>
      </c>
      <c r="S1094" s="123" t="str">
        <f>IF((IF(ISERROR(VLOOKUP(J1094,注销!I:I,1,FALSE)),0,1)+IF(ISERROR(VLOOKUP(J1094,注销!J:J,1,FALSE)),0,1))&gt;0,"注销","没有")</f>
        <v>没有</v>
      </c>
      <c r="T1094" s="123" t="str">
        <f>IF((IF(ISERROR(VLOOKUP(J1094,注销!I:I,1,FALSE)),0,1)+IF(ISERROR(VLOOKUP(J1094,注销!J:J,1,FALSE)),0,1))&gt;0,"注销","没有")</f>
        <v>没有</v>
      </c>
      <c r="U1094" s="10" t="str">
        <f>IF(IF(ISERROR(VLOOKUP(J1094,J$1:J1093,1,FALSE)),0,1)+IF(ISERROR(VLOOKUP(J1094,K$1:K1093,1,FALSE)),0,1),"已有","没有")</f>
        <v>没有</v>
      </c>
      <c r="W1094" s="9"/>
      <c r="X1094" s="9"/>
      <c r="Y1094" s="9"/>
    </row>
    <row r="1095" spans="1:25">
      <c r="A1095" s="126">
        <v>1092</v>
      </c>
      <c r="B1095" s="134" t="s">
        <v>898</v>
      </c>
      <c r="C1095" s="66" t="s">
        <v>1784</v>
      </c>
      <c r="D1095" s="136" t="s">
        <v>1713</v>
      </c>
      <c r="E1095" s="6">
        <v>28</v>
      </c>
      <c r="F1095" s="80">
        <v>43037</v>
      </c>
      <c r="G1095" s="18" t="s">
        <v>1892</v>
      </c>
      <c r="H1095" s="119">
        <v>43027</v>
      </c>
      <c r="I1095" s="30" t="s">
        <v>1883</v>
      </c>
      <c r="J1095" s="137" t="str">
        <f t="shared" si="109"/>
        <v>海航太原-合肥</v>
      </c>
      <c r="K1095" s="124" t="str">
        <f t="shared" si="110"/>
        <v>海航合肥-太原</v>
      </c>
      <c r="L1095" s="167" t="str">
        <f t="shared" si="111"/>
        <v>太原</v>
      </c>
      <c r="M1095" s="167" t="str">
        <f t="shared" si="112"/>
        <v>合肥</v>
      </c>
      <c r="N1095" s="167" t="str">
        <f t="shared" si="113"/>
        <v/>
      </c>
      <c r="O1095" s="167" t="str">
        <f t="shared" si="114"/>
        <v/>
      </c>
      <c r="P1095" s="167" t="str">
        <f>IF(ISERROR(OR(IFERROR(VLOOKUP(B1095,受限情况!$G$3:$G$30,1,FALSE),0),IFERROR(VLOOKUP(L1095,受限情况!$A$3:$A$28,1,FALSE),0),IFERROR(VLOOKUP(M1095,受限情况!$A$3:$A$28,1,FALSE),0),IFERROR(VLOOKUP(N1095,受限情况!$A$3:$A$28,1,FALSE),0),IFERROR(VLOOKUP(O1095,受限情况!$A$3:$A$28,1,FALSE),0))),"受限","不限")</f>
        <v>不限</v>
      </c>
      <c r="Q1095" s="122" t="str">
        <f>IFERROR(IF(AND(H1095&gt;=VLOOKUP(B1095,受限情况!$G$3:$I$28,2,FALSE),H1095&lt;=VLOOKUP(B1095,受限情况!$G$3:$I$28,3,FALSE))=TRUE,"错误","正确"),"正确")</f>
        <v>正确</v>
      </c>
      <c r="R1095" s="124" t="str">
        <f>IF(OR(IFERROR(AND(H1095&gt;=VLOOKUP(L1095,受限情况!$A$3:$C$28,2,FALSE),H1095&lt;=VLOOKUP(L1095,受限情况!$A$3:$C$28,3,FALSE)),0),IFERROR(AND(H1095&gt;=VLOOKUP(M1095,受限情况!$A$3:$C$28,2,FALSE),H1095&lt;=VLOOKUP(M1095,受限情况!$A$3:$C$28,3,FALSE)),0),IFERROR(AND(H1095&gt;=VLOOKUP(N1095,受限情况!$A$3:$C$28,2,FALSE),H1095&lt;=VLOOKUP(N1095,受限情况!$A$3:$C$28,3,FALSE)),0),IFERROR(AND(H1095&gt;=VLOOKUP(O1095,受限情况!$A$3:$C$28,2,FALSE),H1095&lt;=VLOOKUP(O1095,受限情况!$A$3:$C$28,3,FALSE)),0))=TRUE,"错误","正确")</f>
        <v>正确</v>
      </c>
      <c r="S1095" s="123" t="str">
        <f>IF((IF(ISERROR(VLOOKUP(J1095,注销!I:I,1,FALSE)),0,1)+IF(ISERROR(VLOOKUP(J1095,注销!J:J,1,FALSE)),0,1))&gt;0,"注销","没有")</f>
        <v>没有</v>
      </c>
      <c r="T1095" s="123" t="str">
        <f>IF((IF(ISERROR(VLOOKUP(J1095,注销!I:I,1,FALSE)),0,1)+IF(ISERROR(VLOOKUP(J1095,注销!J:J,1,FALSE)),0,1))&gt;0,"注销","没有")</f>
        <v>没有</v>
      </c>
      <c r="U1095" s="10" t="str">
        <f>IF(IF(ISERROR(VLOOKUP(J1095,J$1:J1094,1,FALSE)),0,1)+IF(ISERROR(VLOOKUP(J1095,K$1:K1094,1,FALSE)),0,1),"已有","没有")</f>
        <v>没有</v>
      </c>
      <c r="W1095" s="9"/>
      <c r="X1095" s="9"/>
      <c r="Y1095" s="9"/>
    </row>
    <row r="1096" spans="1:25">
      <c r="A1096" s="126">
        <v>1093</v>
      </c>
      <c r="B1096" s="134" t="s">
        <v>898</v>
      </c>
      <c r="C1096" s="66" t="s">
        <v>1872</v>
      </c>
      <c r="D1096" s="136" t="s">
        <v>1713</v>
      </c>
      <c r="E1096" s="6">
        <v>14</v>
      </c>
      <c r="F1096" s="80">
        <v>43037</v>
      </c>
      <c r="G1096" s="18" t="s">
        <v>1892</v>
      </c>
      <c r="H1096" s="119">
        <v>43027</v>
      </c>
      <c r="I1096" s="30" t="s">
        <v>1883</v>
      </c>
      <c r="J1096" s="137" t="str">
        <f t="shared" si="109"/>
        <v>海航呼和浩特-郑州-厦门</v>
      </c>
      <c r="K1096" s="124" t="str">
        <f t="shared" si="110"/>
        <v>海航厦门-郑州-呼和浩特</v>
      </c>
      <c r="L1096" s="167" t="str">
        <f t="shared" si="111"/>
        <v>呼和浩特</v>
      </c>
      <c r="M1096" s="167" t="str">
        <f t="shared" si="112"/>
        <v>郑州</v>
      </c>
      <c r="N1096" s="167" t="str">
        <f t="shared" si="113"/>
        <v>厦门</v>
      </c>
      <c r="O1096" s="167" t="str">
        <f t="shared" si="114"/>
        <v/>
      </c>
      <c r="P1096" s="167" t="str">
        <f>IF(ISERROR(OR(IFERROR(VLOOKUP(B1096,受限情况!$G$3:$G$30,1,FALSE),0),IFERROR(VLOOKUP(L1096,受限情况!$A$3:$A$28,1,FALSE),0),IFERROR(VLOOKUP(M1096,受限情况!$A$3:$A$28,1,FALSE),0),IFERROR(VLOOKUP(N1096,受限情况!$A$3:$A$28,1,FALSE),0),IFERROR(VLOOKUP(O1096,受限情况!$A$3:$A$28,1,FALSE),0))),"受限","不限")</f>
        <v>不限</v>
      </c>
      <c r="Q1096" s="122" t="str">
        <f>IFERROR(IF(AND(H1096&gt;=VLOOKUP(B1096,受限情况!$G$3:$I$28,2,FALSE),H1096&lt;=VLOOKUP(B1096,受限情况!$G$3:$I$28,3,FALSE))=TRUE,"错误","正确"),"正确")</f>
        <v>正确</v>
      </c>
      <c r="R1096" s="124" t="str">
        <f>IF(OR(IFERROR(AND(H1096&gt;=VLOOKUP(L1096,受限情况!$A$3:$C$28,2,FALSE),H1096&lt;=VLOOKUP(L1096,受限情况!$A$3:$C$28,3,FALSE)),0),IFERROR(AND(H1096&gt;=VLOOKUP(M1096,受限情况!$A$3:$C$28,2,FALSE),H1096&lt;=VLOOKUP(M1096,受限情况!$A$3:$C$28,3,FALSE)),0),IFERROR(AND(H1096&gt;=VLOOKUP(N1096,受限情况!$A$3:$C$28,2,FALSE),H1096&lt;=VLOOKUP(N1096,受限情况!$A$3:$C$28,3,FALSE)),0),IFERROR(AND(H1096&gt;=VLOOKUP(O1096,受限情况!$A$3:$C$28,2,FALSE),H1096&lt;=VLOOKUP(O1096,受限情况!$A$3:$C$28,3,FALSE)),0))=TRUE,"错误","正确")</f>
        <v>正确</v>
      </c>
      <c r="S1096" s="123" t="str">
        <f>IF((IF(ISERROR(VLOOKUP(J1096,注销!I:I,1,FALSE)),0,1)+IF(ISERROR(VLOOKUP(J1096,注销!J:J,1,FALSE)),0,1))&gt;0,"注销","没有")</f>
        <v>注销</v>
      </c>
      <c r="T1096" s="123" t="str">
        <f>IF((IF(ISERROR(VLOOKUP(J1096,注销!I:I,1,FALSE)),0,1)+IF(ISERROR(VLOOKUP(J1096,注销!J:J,1,FALSE)),0,1))&gt;0,"注销","没有")</f>
        <v>注销</v>
      </c>
      <c r="U1096" s="10" t="str">
        <f>IF(IF(ISERROR(VLOOKUP(J1096,J$1:J1095,1,FALSE)),0,1)+IF(ISERROR(VLOOKUP(J1096,K$1:K1095,1,FALSE)),0,1),"已有","没有")</f>
        <v>没有</v>
      </c>
      <c r="W1096" s="9"/>
      <c r="X1096" s="9"/>
      <c r="Y1096" s="9"/>
    </row>
    <row r="1097" spans="1:25">
      <c r="A1097" s="126">
        <v>1094</v>
      </c>
      <c r="B1097" s="134" t="s">
        <v>898</v>
      </c>
      <c r="C1097" s="66" t="s">
        <v>1826</v>
      </c>
      <c r="D1097" s="136" t="s">
        <v>1713</v>
      </c>
      <c r="E1097" s="6">
        <v>14</v>
      </c>
      <c r="F1097" s="80">
        <v>43037</v>
      </c>
      <c r="G1097" s="18" t="s">
        <v>1892</v>
      </c>
      <c r="H1097" s="119">
        <v>43027</v>
      </c>
      <c r="I1097" s="30" t="s">
        <v>1883</v>
      </c>
      <c r="J1097" s="137" t="str">
        <f t="shared" si="109"/>
        <v>海航太原-呼和浩特</v>
      </c>
      <c r="K1097" s="124" t="str">
        <f t="shared" si="110"/>
        <v>海航呼和浩特-太原</v>
      </c>
      <c r="L1097" s="167" t="str">
        <f t="shared" si="111"/>
        <v>太原</v>
      </c>
      <c r="M1097" s="167" t="str">
        <f t="shared" si="112"/>
        <v>呼和浩特</v>
      </c>
      <c r="N1097" s="167" t="str">
        <f t="shared" si="113"/>
        <v/>
      </c>
      <c r="O1097" s="167" t="str">
        <f t="shared" si="114"/>
        <v/>
      </c>
      <c r="P1097" s="167" t="str">
        <f>IF(ISERROR(OR(IFERROR(VLOOKUP(B1097,受限情况!$G$3:$G$30,1,FALSE),0),IFERROR(VLOOKUP(L1097,受限情况!$A$3:$A$28,1,FALSE),0),IFERROR(VLOOKUP(M1097,受限情况!$A$3:$A$28,1,FALSE),0),IFERROR(VLOOKUP(N1097,受限情况!$A$3:$A$28,1,FALSE),0),IFERROR(VLOOKUP(O1097,受限情况!$A$3:$A$28,1,FALSE),0))),"受限","不限")</f>
        <v>不限</v>
      </c>
      <c r="Q1097" s="122" t="str">
        <f>IFERROR(IF(AND(H1097&gt;=VLOOKUP(B1097,受限情况!$G$3:$I$28,2,FALSE),H1097&lt;=VLOOKUP(B1097,受限情况!$G$3:$I$28,3,FALSE))=TRUE,"错误","正确"),"正确")</f>
        <v>正确</v>
      </c>
      <c r="R1097" s="124" t="str">
        <f>IF(OR(IFERROR(AND(H1097&gt;=VLOOKUP(L1097,受限情况!$A$3:$C$28,2,FALSE),H1097&lt;=VLOOKUP(L1097,受限情况!$A$3:$C$28,3,FALSE)),0),IFERROR(AND(H1097&gt;=VLOOKUP(M1097,受限情况!$A$3:$C$28,2,FALSE),H1097&lt;=VLOOKUP(M1097,受限情况!$A$3:$C$28,3,FALSE)),0),IFERROR(AND(H1097&gt;=VLOOKUP(N1097,受限情况!$A$3:$C$28,2,FALSE),H1097&lt;=VLOOKUP(N1097,受限情况!$A$3:$C$28,3,FALSE)),0),IFERROR(AND(H1097&gt;=VLOOKUP(O1097,受限情况!$A$3:$C$28,2,FALSE),H1097&lt;=VLOOKUP(O1097,受限情况!$A$3:$C$28,3,FALSE)),0))=TRUE,"错误","正确")</f>
        <v>正确</v>
      </c>
      <c r="S1097" s="123" t="str">
        <f>IF((IF(ISERROR(VLOOKUP(J1097,注销!I:I,1,FALSE)),0,1)+IF(ISERROR(VLOOKUP(J1097,注销!J:J,1,FALSE)),0,1))&gt;0,"注销","没有")</f>
        <v>注销</v>
      </c>
      <c r="T1097" s="123" t="str">
        <f>IF((IF(ISERROR(VLOOKUP(J1097,注销!I:I,1,FALSE)),0,1)+IF(ISERROR(VLOOKUP(J1097,注销!J:J,1,FALSE)),0,1))&gt;0,"注销","没有")</f>
        <v>注销</v>
      </c>
      <c r="U1097" s="10" t="str">
        <f>IF(IF(ISERROR(VLOOKUP(J1097,J$1:J1096,1,FALSE)),0,1)+IF(ISERROR(VLOOKUP(J1097,K$1:K1096,1,FALSE)),0,1),"已有","没有")</f>
        <v>没有</v>
      </c>
      <c r="W1097" s="9"/>
      <c r="X1097" s="9"/>
      <c r="Y1097" s="9"/>
    </row>
    <row r="1098" spans="1:25">
      <c r="A1098" s="126">
        <v>1095</v>
      </c>
      <c r="B1098" s="134" t="s">
        <v>1799</v>
      </c>
      <c r="C1098" s="66" t="s">
        <v>1800</v>
      </c>
      <c r="D1098" s="136" t="s">
        <v>1852</v>
      </c>
      <c r="E1098" s="6">
        <v>14</v>
      </c>
      <c r="F1098" s="80">
        <v>43037</v>
      </c>
      <c r="G1098" s="18" t="s">
        <v>1893</v>
      </c>
      <c r="H1098" s="119">
        <v>43027</v>
      </c>
      <c r="I1098" s="30" t="s">
        <v>1883</v>
      </c>
      <c r="J1098" s="137" t="str">
        <f t="shared" si="109"/>
        <v>河北石家庄-福州</v>
      </c>
      <c r="K1098" s="124" t="str">
        <f t="shared" si="110"/>
        <v>河北福州-石家庄</v>
      </c>
      <c r="L1098" s="167" t="str">
        <f t="shared" si="111"/>
        <v>石家庄</v>
      </c>
      <c r="M1098" s="167" t="str">
        <f t="shared" si="112"/>
        <v>福州</v>
      </c>
      <c r="N1098" s="167" t="str">
        <f t="shared" si="113"/>
        <v/>
      </c>
      <c r="O1098" s="167" t="str">
        <f t="shared" si="114"/>
        <v/>
      </c>
      <c r="P1098" s="167" t="str">
        <f>IF(ISERROR(OR(IFERROR(VLOOKUP(B1098,受限情况!$G$3:$G$30,1,FALSE),0),IFERROR(VLOOKUP(L1098,受限情况!$A$3:$A$28,1,FALSE),0),IFERROR(VLOOKUP(M1098,受限情况!$A$3:$A$28,1,FALSE),0),IFERROR(VLOOKUP(N1098,受限情况!$A$3:$A$28,1,FALSE),0),IFERROR(VLOOKUP(O1098,受限情况!$A$3:$A$28,1,FALSE),0))),"受限","不限")</f>
        <v>不限</v>
      </c>
      <c r="Q1098" s="122" t="str">
        <f>IFERROR(IF(AND(H1098&gt;=VLOOKUP(B1098,受限情况!$G$3:$I$28,2,FALSE),H1098&lt;=VLOOKUP(B1098,受限情况!$G$3:$I$28,3,FALSE))=TRUE,"错误","正确"),"正确")</f>
        <v>正确</v>
      </c>
      <c r="R1098" s="124" t="str">
        <f>IF(OR(IFERROR(AND(H1098&gt;=VLOOKUP(L1098,受限情况!$A$3:$C$28,2,FALSE),H1098&lt;=VLOOKUP(L1098,受限情况!$A$3:$C$28,3,FALSE)),0),IFERROR(AND(H1098&gt;=VLOOKUP(M1098,受限情况!$A$3:$C$28,2,FALSE),H1098&lt;=VLOOKUP(M1098,受限情况!$A$3:$C$28,3,FALSE)),0),IFERROR(AND(H1098&gt;=VLOOKUP(N1098,受限情况!$A$3:$C$28,2,FALSE),H1098&lt;=VLOOKUP(N1098,受限情况!$A$3:$C$28,3,FALSE)),0),IFERROR(AND(H1098&gt;=VLOOKUP(O1098,受限情况!$A$3:$C$28,2,FALSE),H1098&lt;=VLOOKUP(O1098,受限情况!$A$3:$C$28,3,FALSE)),0))=TRUE,"错误","正确")</f>
        <v>正确</v>
      </c>
      <c r="S1098" s="123" t="str">
        <f>IF((IF(ISERROR(VLOOKUP(J1098,注销!I:I,1,FALSE)),0,1)+IF(ISERROR(VLOOKUP(J1098,注销!J:J,1,FALSE)),0,1))&gt;0,"注销","没有")</f>
        <v>没有</v>
      </c>
      <c r="T1098" s="123" t="str">
        <f>IF((IF(ISERROR(VLOOKUP(J1098,注销!I:I,1,FALSE)),0,1)+IF(ISERROR(VLOOKUP(J1098,注销!J:J,1,FALSE)),0,1))&gt;0,"注销","没有")</f>
        <v>没有</v>
      </c>
      <c r="U1098" s="10" t="str">
        <f>IF(IF(ISERROR(VLOOKUP(J1098,J$1:J1097,1,FALSE)),0,1)+IF(ISERROR(VLOOKUP(J1098,K$1:K1097,1,FALSE)),0,1),"已有","没有")</f>
        <v>没有</v>
      </c>
      <c r="W1098" s="9"/>
      <c r="X1098" s="9"/>
      <c r="Y1098" s="9"/>
    </row>
    <row r="1099" spans="1:25">
      <c r="A1099" s="126">
        <v>1096</v>
      </c>
      <c r="B1099" s="134" t="s">
        <v>1431</v>
      </c>
      <c r="C1099" s="66" t="s">
        <v>1819</v>
      </c>
      <c r="D1099" s="136" t="s">
        <v>1852</v>
      </c>
      <c r="E1099" s="6">
        <v>14</v>
      </c>
      <c r="F1099" s="80">
        <v>43037</v>
      </c>
      <c r="G1099" s="18" t="s">
        <v>1893</v>
      </c>
      <c r="H1099" s="119">
        <v>43027</v>
      </c>
      <c r="I1099" s="30" t="s">
        <v>1883</v>
      </c>
      <c r="J1099" s="137" t="str">
        <f t="shared" si="109"/>
        <v>河北石家庄-贵阳-琼海</v>
      </c>
      <c r="K1099" s="124" t="str">
        <f t="shared" si="110"/>
        <v>河北琼海-贵阳-石家庄</v>
      </c>
      <c r="L1099" s="167" t="str">
        <f t="shared" si="111"/>
        <v>石家庄</v>
      </c>
      <c r="M1099" s="167" t="str">
        <f t="shared" si="112"/>
        <v>贵阳</v>
      </c>
      <c r="N1099" s="167" t="str">
        <f t="shared" si="113"/>
        <v>琼海</v>
      </c>
      <c r="O1099" s="167" t="str">
        <f t="shared" si="114"/>
        <v/>
      </c>
      <c r="P1099" s="167" t="str">
        <f>IF(ISERROR(OR(IFERROR(VLOOKUP(B1099,受限情况!$G$3:$G$30,1,FALSE),0),IFERROR(VLOOKUP(L1099,受限情况!$A$3:$A$28,1,FALSE),0),IFERROR(VLOOKUP(M1099,受限情况!$A$3:$A$28,1,FALSE),0),IFERROR(VLOOKUP(N1099,受限情况!$A$3:$A$28,1,FALSE),0),IFERROR(VLOOKUP(O1099,受限情况!$A$3:$A$28,1,FALSE),0))),"受限","不限")</f>
        <v>不限</v>
      </c>
      <c r="Q1099" s="122" t="str">
        <f>IFERROR(IF(AND(H1099&gt;=VLOOKUP(B1099,受限情况!$G$3:$I$28,2,FALSE),H1099&lt;=VLOOKUP(B1099,受限情况!$G$3:$I$28,3,FALSE))=TRUE,"错误","正确"),"正确")</f>
        <v>正确</v>
      </c>
      <c r="R1099" s="124" t="str">
        <f>IF(OR(IFERROR(AND(H1099&gt;=VLOOKUP(L1099,受限情况!$A$3:$C$28,2,FALSE),H1099&lt;=VLOOKUP(L1099,受限情况!$A$3:$C$28,3,FALSE)),0),IFERROR(AND(H1099&gt;=VLOOKUP(M1099,受限情况!$A$3:$C$28,2,FALSE),H1099&lt;=VLOOKUP(M1099,受限情况!$A$3:$C$28,3,FALSE)),0),IFERROR(AND(H1099&gt;=VLOOKUP(N1099,受限情况!$A$3:$C$28,2,FALSE),H1099&lt;=VLOOKUP(N1099,受限情况!$A$3:$C$28,3,FALSE)),0),IFERROR(AND(H1099&gt;=VLOOKUP(O1099,受限情况!$A$3:$C$28,2,FALSE),H1099&lt;=VLOOKUP(O1099,受限情况!$A$3:$C$28,3,FALSE)),0))=TRUE,"错误","正确")</f>
        <v>正确</v>
      </c>
      <c r="S1099" s="123" t="str">
        <f>IF((IF(ISERROR(VLOOKUP(J1099,注销!I:I,1,FALSE)),0,1)+IF(ISERROR(VLOOKUP(J1099,注销!J:J,1,FALSE)),0,1))&gt;0,"注销","没有")</f>
        <v>没有</v>
      </c>
      <c r="T1099" s="123" t="str">
        <f>IF((IF(ISERROR(VLOOKUP(J1099,注销!I:I,1,FALSE)),0,1)+IF(ISERROR(VLOOKUP(J1099,注销!J:J,1,FALSE)),0,1))&gt;0,"注销","没有")</f>
        <v>没有</v>
      </c>
      <c r="U1099" s="10" t="str">
        <f>IF(IF(ISERROR(VLOOKUP(J1099,J$1:J1098,1,FALSE)),0,1)+IF(ISERROR(VLOOKUP(J1099,K$1:K1098,1,FALSE)),0,1),"已有","没有")</f>
        <v>没有</v>
      </c>
      <c r="W1099" s="9"/>
      <c r="X1099" s="9"/>
      <c r="Y1099" s="9"/>
    </row>
    <row r="1100" spans="1:25">
      <c r="A1100" s="126">
        <v>1097</v>
      </c>
      <c r="B1100" s="134" t="s">
        <v>1768</v>
      </c>
      <c r="C1100" s="66" t="s">
        <v>1769</v>
      </c>
      <c r="D1100" s="136" t="s">
        <v>1852</v>
      </c>
      <c r="E1100" s="6">
        <v>14</v>
      </c>
      <c r="F1100" s="80">
        <v>43037</v>
      </c>
      <c r="G1100" s="18" t="s">
        <v>1893</v>
      </c>
      <c r="H1100" s="119">
        <v>43027</v>
      </c>
      <c r="I1100" s="30" t="s">
        <v>1883</v>
      </c>
      <c r="J1100" s="137" t="str">
        <f t="shared" si="109"/>
        <v>河北石家庄-连云港-琼海</v>
      </c>
      <c r="K1100" s="124" t="str">
        <f t="shared" si="110"/>
        <v>河北琼海-连云港-石家庄</v>
      </c>
      <c r="L1100" s="167" t="str">
        <f t="shared" si="111"/>
        <v>石家庄</v>
      </c>
      <c r="M1100" s="167" t="str">
        <f t="shared" si="112"/>
        <v>连云港</v>
      </c>
      <c r="N1100" s="167" t="str">
        <f t="shared" si="113"/>
        <v>琼海</v>
      </c>
      <c r="O1100" s="167" t="str">
        <f t="shared" si="114"/>
        <v/>
      </c>
      <c r="P1100" s="167" t="str">
        <f>IF(ISERROR(OR(IFERROR(VLOOKUP(B1100,受限情况!$G$3:$G$30,1,FALSE),0),IFERROR(VLOOKUP(L1100,受限情况!$A$3:$A$28,1,FALSE),0),IFERROR(VLOOKUP(M1100,受限情况!$A$3:$A$28,1,FALSE),0),IFERROR(VLOOKUP(N1100,受限情况!$A$3:$A$28,1,FALSE),0),IFERROR(VLOOKUP(O1100,受限情况!$A$3:$A$28,1,FALSE),0))),"受限","不限")</f>
        <v>不限</v>
      </c>
      <c r="Q1100" s="122" t="str">
        <f>IFERROR(IF(AND(H1100&gt;=VLOOKUP(B1100,受限情况!$G$3:$I$28,2,FALSE),H1100&lt;=VLOOKUP(B1100,受限情况!$G$3:$I$28,3,FALSE))=TRUE,"错误","正确"),"正确")</f>
        <v>正确</v>
      </c>
      <c r="R1100" s="124" t="str">
        <f>IF(OR(IFERROR(AND(H1100&gt;=VLOOKUP(L1100,受限情况!$A$3:$C$28,2,FALSE),H1100&lt;=VLOOKUP(L1100,受限情况!$A$3:$C$28,3,FALSE)),0),IFERROR(AND(H1100&gt;=VLOOKUP(M1100,受限情况!$A$3:$C$28,2,FALSE),H1100&lt;=VLOOKUP(M1100,受限情况!$A$3:$C$28,3,FALSE)),0),IFERROR(AND(H1100&gt;=VLOOKUP(N1100,受限情况!$A$3:$C$28,2,FALSE),H1100&lt;=VLOOKUP(N1100,受限情况!$A$3:$C$28,3,FALSE)),0),IFERROR(AND(H1100&gt;=VLOOKUP(O1100,受限情况!$A$3:$C$28,2,FALSE),H1100&lt;=VLOOKUP(O1100,受限情况!$A$3:$C$28,3,FALSE)),0))=TRUE,"错误","正确")</f>
        <v>正确</v>
      </c>
      <c r="S1100" s="123" t="str">
        <f>IF((IF(ISERROR(VLOOKUP(J1100,注销!I:I,1,FALSE)),0,1)+IF(ISERROR(VLOOKUP(J1100,注销!J:J,1,FALSE)),0,1))&gt;0,"注销","没有")</f>
        <v>注销</v>
      </c>
      <c r="T1100" s="123" t="str">
        <f>IF((IF(ISERROR(VLOOKUP(J1100,注销!I:I,1,FALSE)),0,1)+IF(ISERROR(VLOOKUP(J1100,注销!J:J,1,FALSE)),0,1))&gt;0,"注销","没有")</f>
        <v>注销</v>
      </c>
      <c r="U1100" s="10" t="str">
        <f>IF(IF(ISERROR(VLOOKUP(J1100,J$1:J1099,1,FALSE)),0,1)+IF(ISERROR(VLOOKUP(J1100,K$1:K1099,1,FALSE)),0,1),"已有","没有")</f>
        <v>没有</v>
      </c>
      <c r="W1100" s="9"/>
      <c r="X1100" s="9"/>
      <c r="Y1100" s="9"/>
    </row>
    <row r="1101" spans="1:25">
      <c r="A1101" s="126">
        <v>1098</v>
      </c>
      <c r="B1101" s="134" t="s">
        <v>1431</v>
      </c>
      <c r="C1101" s="66" t="s">
        <v>1770</v>
      </c>
      <c r="D1101" s="136" t="s">
        <v>1852</v>
      </c>
      <c r="E1101" s="6">
        <v>14</v>
      </c>
      <c r="F1101" s="80">
        <v>43037</v>
      </c>
      <c r="G1101" s="18" t="s">
        <v>1893</v>
      </c>
      <c r="H1101" s="119">
        <v>43027</v>
      </c>
      <c r="I1101" s="30" t="s">
        <v>1883</v>
      </c>
      <c r="J1101" s="137" t="str">
        <f t="shared" si="109"/>
        <v>河北石家庄-兰州-乌鲁木齐</v>
      </c>
      <c r="K1101" s="124" t="str">
        <f t="shared" si="110"/>
        <v>河北乌鲁木齐-兰州-石家庄</v>
      </c>
      <c r="L1101" s="167" t="str">
        <f t="shared" si="111"/>
        <v>石家庄</v>
      </c>
      <c r="M1101" s="167" t="str">
        <f t="shared" si="112"/>
        <v>兰州</v>
      </c>
      <c r="N1101" s="167" t="str">
        <f t="shared" si="113"/>
        <v>乌鲁木齐</v>
      </c>
      <c r="O1101" s="167" t="str">
        <f t="shared" si="114"/>
        <v/>
      </c>
      <c r="P1101" s="167" t="str">
        <f>IF(ISERROR(OR(IFERROR(VLOOKUP(B1101,受限情况!$G$3:$G$30,1,FALSE),0),IFERROR(VLOOKUP(L1101,受限情况!$A$3:$A$28,1,FALSE),0),IFERROR(VLOOKUP(M1101,受限情况!$A$3:$A$28,1,FALSE),0),IFERROR(VLOOKUP(N1101,受限情况!$A$3:$A$28,1,FALSE),0),IFERROR(VLOOKUP(O1101,受限情况!$A$3:$A$28,1,FALSE),0))),"受限","不限")</f>
        <v>不限</v>
      </c>
      <c r="Q1101" s="122" t="str">
        <f>IFERROR(IF(AND(H1101&gt;=VLOOKUP(B1101,受限情况!$G$3:$I$28,2,FALSE),H1101&lt;=VLOOKUP(B1101,受限情况!$G$3:$I$28,3,FALSE))=TRUE,"错误","正确"),"正确")</f>
        <v>正确</v>
      </c>
      <c r="R1101" s="124" t="str">
        <f>IF(OR(IFERROR(AND(H1101&gt;=VLOOKUP(L1101,受限情况!$A$3:$C$28,2,FALSE),H1101&lt;=VLOOKUP(L1101,受限情况!$A$3:$C$28,3,FALSE)),0),IFERROR(AND(H1101&gt;=VLOOKUP(M1101,受限情况!$A$3:$C$28,2,FALSE),H1101&lt;=VLOOKUP(M1101,受限情况!$A$3:$C$28,3,FALSE)),0),IFERROR(AND(H1101&gt;=VLOOKUP(N1101,受限情况!$A$3:$C$28,2,FALSE),H1101&lt;=VLOOKUP(N1101,受限情况!$A$3:$C$28,3,FALSE)),0),IFERROR(AND(H1101&gt;=VLOOKUP(O1101,受限情况!$A$3:$C$28,2,FALSE),H1101&lt;=VLOOKUP(O1101,受限情况!$A$3:$C$28,3,FALSE)),0))=TRUE,"错误","正确")</f>
        <v>正确</v>
      </c>
      <c r="S1101" s="123" t="str">
        <f>IF((IF(ISERROR(VLOOKUP(J1101,注销!I:I,1,FALSE)),0,1)+IF(ISERROR(VLOOKUP(J1101,注销!J:J,1,FALSE)),0,1))&gt;0,"注销","没有")</f>
        <v>没有</v>
      </c>
      <c r="T1101" s="123" t="str">
        <f>IF((IF(ISERROR(VLOOKUP(J1101,注销!I:I,1,FALSE)),0,1)+IF(ISERROR(VLOOKUP(J1101,注销!J:J,1,FALSE)),0,1))&gt;0,"注销","没有")</f>
        <v>没有</v>
      </c>
      <c r="U1101" s="10" t="str">
        <f>IF(IF(ISERROR(VLOOKUP(J1101,J$1:J1100,1,FALSE)),0,1)+IF(ISERROR(VLOOKUP(J1101,K$1:K1100,1,FALSE)),0,1),"已有","没有")</f>
        <v>没有</v>
      </c>
      <c r="W1101" s="9"/>
      <c r="X1101" s="9"/>
      <c r="Y1101" s="9"/>
    </row>
    <row r="1102" spans="1:25">
      <c r="A1102" s="126">
        <v>1099</v>
      </c>
      <c r="B1102" s="134" t="s">
        <v>1431</v>
      </c>
      <c r="C1102" s="66" t="s">
        <v>1771</v>
      </c>
      <c r="D1102" s="136" t="s">
        <v>1852</v>
      </c>
      <c r="E1102" s="6">
        <v>14</v>
      </c>
      <c r="F1102" s="80">
        <v>43037</v>
      </c>
      <c r="G1102" s="18" t="s">
        <v>1893</v>
      </c>
      <c r="H1102" s="119">
        <v>43027</v>
      </c>
      <c r="I1102" s="30" t="s">
        <v>1883</v>
      </c>
      <c r="J1102" s="137" t="str">
        <f t="shared" si="109"/>
        <v>河北石家庄-桂林-湛江</v>
      </c>
      <c r="K1102" s="124" t="str">
        <f t="shared" si="110"/>
        <v>河北湛江-桂林-石家庄</v>
      </c>
      <c r="L1102" s="167" t="str">
        <f t="shared" si="111"/>
        <v>石家庄</v>
      </c>
      <c r="M1102" s="167" t="str">
        <f t="shared" si="112"/>
        <v>桂林</v>
      </c>
      <c r="N1102" s="167" t="str">
        <f t="shared" si="113"/>
        <v>湛江</v>
      </c>
      <c r="O1102" s="167" t="str">
        <f t="shared" si="114"/>
        <v/>
      </c>
      <c r="P1102" s="167" t="str">
        <f>IF(ISERROR(OR(IFERROR(VLOOKUP(B1102,受限情况!$G$3:$G$30,1,FALSE),0),IFERROR(VLOOKUP(L1102,受限情况!$A$3:$A$28,1,FALSE),0),IFERROR(VLOOKUP(M1102,受限情况!$A$3:$A$28,1,FALSE),0),IFERROR(VLOOKUP(N1102,受限情况!$A$3:$A$28,1,FALSE),0),IFERROR(VLOOKUP(O1102,受限情况!$A$3:$A$28,1,FALSE),0))),"受限","不限")</f>
        <v>不限</v>
      </c>
      <c r="Q1102" s="122" t="str">
        <f>IFERROR(IF(AND(H1102&gt;=VLOOKUP(B1102,受限情况!$G$3:$I$28,2,FALSE),H1102&lt;=VLOOKUP(B1102,受限情况!$G$3:$I$28,3,FALSE))=TRUE,"错误","正确"),"正确")</f>
        <v>正确</v>
      </c>
      <c r="R1102" s="124" t="str">
        <f>IF(OR(IFERROR(AND(H1102&gt;=VLOOKUP(L1102,受限情况!$A$3:$C$28,2,FALSE),H1102&lt;=VLOOKUP(L1102,受限情况!$A$3:$C$28,3,FALSE)),0),IFERROR(AND(H1102&gt;=VLOOKUP(M1102,受限情况!$A$3:$C$28,2,FALSE),H1102&lt;=VLOOKUP(M1102,受限情况!$A$3:$C$28,3,FALSE)),0),IFERROR(AND(H1102&gt;=VLOOKUP(N1102,受限情况!$A$3:$C$28,2,FALSE),H1102&lt;=VLOOKUP(N1102,受限情况!$A$3:$C$28,3,FALSE)),0),IFERROR(AND(H1102&gt;=VLOOKUP(O1102,受限情况!$A$3:$C$28,2,FALSE),H1102&lt;=VLOOKUP(O1102,受限情况!$A$3:$C$28,3,FALSE)),0))=TRUE,"错误","正确")</f>
        <v>正确</v>
      </c>
      <c r="S1102" s="123" t="str">
        <f>IF((IF(ISERROR(VLOOKUP(J1102,注销!I:I,1,FALSE)),0,1)+IF(ISERROR(VLOOKUP(J1102,注销!J:J,1,FALSE)),0,1))&gt;0,"注销","没有")</f>
        <v>没有</v>
      </c>
      <c r="T1102" s="123" t="str">
        <f>IF((IF(ISERROR(VLOOKUP(J1102,注销!I:I,1,FALSE)),0,1)+IF(ISERROR(VLOOKUP(J1102,注销!J:J,1,FALSE)),0,1))&gt;0,"注销","没有")</f>
        <v>没有</v>
      </c>
      <c r="U1102" s="10" t="str">
        <f>IF(IF(ISERROR(VLOOKUP(J1102,J$1:J1101,1,FALSE)),0,1)+IF(ISERROR(VLOOKUP(J1102,K$1:K1101,1,FALSE)),0,1),"已有","没有")</f>
        <v>没有</v>
      </c>
      <c r="W1102" s="9"/>
      <c r="X1102" s="9"/>
      <c r="Y1102" s="9"/>
    </row>
    <row r="1103" spans="1:25">
      <c r="A1103" s="126">
        <v>1100</v>
      </c>
      <c r="B1103" s="134" t="s">
        <v>1810</v>
      </c>
      <c r="C1103" s="66" t="s">
        <v>1811</v>
      </c>
      <c r="D1103" s="136" t="s">
        <v>1582</v>
      </c>
      <c r="E1103" s="6">
        <v>14</v>
      </c>
      <c r="F1103" s="80">
        <v>43037</v>
      </c>
      <c r="G1103" s="18" t="s">
        <v>1894</v>
      </c>
      <c r="H1103" s="119">
        <v>43027</v>
      </c>
      <c r="I1103" s="30" t="s">
        <v>1883</v>
      </c>
      <c r="J1103" s="137" t="str">
        <f t="shared" si="109"/>
        <v>华夏天津-延吉</v>
      </c>
      <c r="K1103" s="124" t="str">
        <f t="shared" si="110"/>
        <v>华夏延吉-天津</v>
      </c>
      <c r="L1103" s="167" t="str">
        <f t="shared" si="111"/>
        <v>天津</v>
      </c>
      <c r="M1103" s="167" t="str">
        <f t="shared" si="112"/>
        <v>延吉</v>
      </c>
      <c r="N1103" s="167" t="str">
        <f t="shared" si="113"/>
        <v/>
      </c>
      <c r="O1103" s="167" t="str">
        <f t="shared" si="114"/>
        <v/>
      </c>
      <c r="P1103" s="167" t="str">
        <f>IF(ISERROR(OR(IFERROR(VLOOKUP(B1103,受限情况!$G$3:$G$30,1,FALSE),0),IFERROR(VLOOKUP(L1103,受限情况!$A$3:$A$28,1,FALSE),0),IFERROR(VLOOKUP(M1103,受限情况!$A$3:$A$28,1,FALSE),0),IFERROR(VLOOKUP(N1103,受限情况!$A$3:$A$28,1,FALSE),0),IFERROR(VLOOKUP(O1103,受限情况!$A$3:$A$28,1,FALSE),0))),"受限","不限")</f>
        <v>不限</v>
      </c>
      <c r="Q1103" s="122" t="str">
        <f>IFERROR(IF(AND(H1103&gt;=VLOOKUP(B1103,受限情况!$G$3:$I$28,2,FALSE),H1103&lt;=VLOOKUP(B1103,受限情况!$G$3:$I$28,3,FALSE))=TRUE,"错误","正确"),"正确")</f>
        <v>正确</v>
      </c>
      <c r="R1103" s="124" t="str">
        <f>IF(OR(IFERROR(AND(H1103&gt;=VLOOKUP(L1103,受限情况!$A$3:$C$28,2,FALSE),H1103&lt;=VLOOKUP(L1103,受限情况!$A$3:$C$28,3,FALSE)),0),IFERROR(AND(H1103&gt;=VLOOKUP(M1103,受限情况!$A$3:$C$28,2,FALSE),H1103&lt;=VLOOKUP(M1103,受限情况!$A$3:$C$28,3,FALSE)),0),IFERROR(AND(H1103&gt;=VLOOKUP(N1103,受限情况!$A$3:$C$28,2,FALSE),H1103&lt;=VLOOKUP(N1103,受限情况!$A$3:$C$28,3,FALSE)),0),IFERROR(AND(H1103&gt;=VLOOKUP(O1103,受限情况!$A$3:$C$28,2,FALSE),H1103&lt;=VLOOKUP(O1103,受限情况!$A$3:$C$28,3,FALSE)),0))=TRUE,"错误","正确")</f>
        <v>正确</v>
      </c>
      <c r="S1103" s="123" t="str">
        <f>IF((IF(ISERROR(VLOOKUP(J1103,注销!I:I,1,FALSE)),0,1)+IF(ISERROR(VLOOKUP(J1103,注销!J:J,1,FALSE)),0,1))&gt;0,"注销","没有")</f>
        <v>没有</v>
      </c>
      <c r="T1103" s="123" t="str">
        <f>IF((IF(ISERROR(VLOOKUP(J1103,注销!I:I,1,FALSE)),0,1)+IF(ISERROR(VLOOKUP(J1103,注销!J:J,1,FALSE)),0,1))&gt;0,"注销","没有")</f>
        <v>没有</v>
      </c>
      <c r="U1103" s="10" t="str">
        <f>IF(IF(ISERROR(VLOOKUP(J1103,J$1:J1102,1,FALSE)),0,1)+IF(ISERROR(VLOOKUP(J1103,K$1:K1102,1,FALSE)),0,1),"已有","没有")</f>
        <v>没有</v>
      </c>
      <c r="W1103" s="9"/>
      <c r="X1103" s="9"/>
      <c r="Y1103" s="9"/>
    </row>
    <row r="1104" spans="1:25">
      <c r="A1104" s="126">
        <v>1101</v>
      </c>
      <c r="B1104" s="134" t="s">
        <v>1812</v>
      </c>
      <c r="C1104" s="66" t="s">
        <v>1813</v>
      </c>
      <c r="D1104" s="136" t="s">
        <v>1582</v>
      </c>
      <c r="E1104" s="6">
        <v>14</v>
      </c>
      <c r="F1104" s="80">
        <v>43037</v>
      </c>
      <c r="G1104" s="18" t="s">
        <v>1894</v>
      </c>
      <c r="H1104" s="119">
        <v>43027</v>
      </c>
      <c r="I1104" s="30" t="s">
        <v>1883</v>
      </c>
      <c r="J1104" s="137" t="str">
        <f t="shared" si="109"/>
        <v>华夏天津-朝阳</v>
      </c>
      <c r="K1104" s="124" t="str">
        <f t="shared" si="110"/>
        <v>华夏朝阳-天津</v>
      </c>
      <c r="L1104" s="167" t="str">
        <f t="shared" si="111"/>
        <v>天津</v>
      </c>
      <c r="M1104" s="167" t="str">
        <f t="shared" si="112"/>
        <v>朝阳</v>
      </c>
      <c r="N1104" s="167" t="str">
        <f t="shared" si="113"/>
        <v/>
      </c>
      <c r="O1104" s="167" t="str">
        <f t="shared" si="114"/>
        <v/>
      </c>
      <c r="P1104" s="167" t="str">
        <f>IF(ISERROR(OR(IFERROR(VLOOKUP(B1104,受限情况!$G$3:$G$30,1,FALSE),0),IFERROR(VLOOKUP(L1104,受限情况!$A$3:$A$28,1,FALSE),0),IFERROR(VLOOKUP(M1104,受限情况!$A$3:$A$28,1,FALSE),0),IFERROR(VLOOKUP(N1104,受限情况!$A$3:$A$28,1,FALSE),0),IFERROR(VLOOKUP(O1104,受限情况!$A$3:$A$28,1,FALSE),0))),"受限","不限")</f>
        <v>不限</v>
      </c>
      <c r="Q1104" s="122" t="str">
        <f>IFERROR(IF(AND(H1104&gt;=VLOOKUP(B1104,受限情况!$G$3:$I$28,2,FALSE),H1104&lt;=VLOOKUP(B1104,受限情况!$G$3:$I$28,3,FALSE))=TRUE,"错误","正确"),"正确")</f>
        <v>正确</v>
      </c>
      <c r="R1104" s="124" t="str">
        <f>IF(OR(IFERROR(AND(H1104&gt;=VLOOKUP(L1104,受限情况!$A$3:$C$28,2,FALSE),H1104&lt;=VLOOKUP(L1104,受限情况!$A$3:$C$28,3,FALSE)),0),IFERROR(AND(H1104&gt;=VLOOKUP(M1104,受限情况!$A$3:$C$28,2,FALSE),H1104&lt;=VLOOKUP(M1104,受限情况!$A$3:$C$28,3,FALSE)),0),IFERROR(AND(H1104&gt;=VLOOKUP(N1104,受限情况!$A$3:$C$28,2,FALSE),H1104&lt;=VLOOKUP(N1104,受限情况!$A$3:$C$28,3,FALSE)),0),IFERROR(AND(H1104&gt;=VLOOKUP(O1104,受限情况!$A$3:$C$28,2,FALSE),H1104&lt;=VLOOKUP(O1104,受限情况!$A$3:$C$28,3,FALSE)),0))=TRUE,"错误","正确")</f>
        <v>正确</v>
      </c>
      <c r="S1104" s="123" t="str">
        <f>IF((IF(ISERROR(VLOOKUP(J1104,注销!I:I,1,FALSE)),0,1)+IF(ISERROR(VLOOKUP(J1104,注销!J:J,1,FALSE)),0,1))&gt;0,"注销","没有")</f>
        <v>没有</v>
      </c>
      <c r="T1104" s="123" t="str">
        <f>IF((IF(ISERROR(VLOOKUP(J1104,注销!I:I,1,FALSE)),0,1)+IF(ISERROR(VLOOKUP(J1104,注销!J:J,1,FALSE)),0,1))&gt;0,"注销","没有")</f>
        <v>没有</v>
      </c>
      <c r="U1104" s="10" t="str">
        <f>IF(IF(ISERROR(VLOOKUP(J1104,J$1:J1103,1,FALSE)),0,1)+IF(ISERROR(VLOOKUP(J1104,K$1:K1103,1,FALSE)),0,1),"已有","没有")</f>
        <v>没有</v>
      </c>
      <c r="W1104" s="9"/>
      <c r="X1104" s="9"/>
      <c r="Y1104" s="9"/>
    </row>
    <row r="1105" spans="1:25">
      <c r="A1105" s="126">
        <v>1102</v>
      </c>
      <c r="B1105" s="134" t="s">
        <v>1812</v>
      </c>
      <c r="C1105" s="66" t="s">
        <v>1777</v>
      </c>
      <c r="D1105" s="136" t="s">
        <v>1582</v>
      </c>
      <c r="E1105" s="6">
        <v>14</v>
      </c>
      <c r="F1105" s="80">
        <v>43037</v>
      </c>
      <c r="G1105" s="18" t="s">
        <v>1894</v>
      </c>
      <c r="H1105" s="119">
        <v>43027</v>
      </c>
      <c r="I1105" s="30" t="s">
        <v>1883</v>
      </c>
      <c r="J1105" s="137" t="str">
        <f t="shared" si="109"/>
        <v>华夏包头-贵阳-北海</v>
      </c>
      <c r="K1105" s="124" t="str">
        <f t="shared" si="110"/>
        <v>华夏北海-贵阳-包头</v>
      </c>
      <c r="L1105" s="167" t="str">
        <f t="shared" si="111"/>
        <v>包头</v>
      </c>
      <c r="M1105" s="167" t="str">
        <f t="shared" si="112"/>
        <v>贵阳</v>
      </c>
      <c r="N1105" s="167" t="str">
        <f t="shared" si="113"/>
        <v>北海</v>
      </c>
      <c r="O1105" s="167" t="str">
        <f t="shared" si="114"/>
        <v/>
      </c>
      <c r="P1105" s="167" t="str">
        <f>IF(ISERROR(OR(IFERROR(VLOOKUP(B1105,受限情况!$G$3:$G$30,1,FALSE),0),IFERROR(VLOOKUP(L1105,受限情况!$A$3:$A$28,1,FALSE),0),IFERROR(VLOOKUP(M1105,受限情况!$A$3:$A$28,1,FALSE),0),IFERROR(VLOOKUP(N1105,受限情况!$A$3:$A$28,1,FALSE),0),IFERROR(VLOOKUP(O1105,受限情况!$A$3:$A$28,1,FALSE),0))),"受限","不限")</f>
        <v>不限</v>
      </c>
      <c r="Q1105" s="122" t="str">
        <f>IFERROR(IF(AND(H1105&gt;=VLOOKUP(B1105,受限情况!$G$3:$I$28,2,FALSE),H1105&lt;=VLOOKUP(B1105,受限情况!$G$3:$I$28,3,FALSE))=TRUE,"错误","正确"),"正确")</f>
        <v>正确</v>
      </c>
      <c r="R1105" s="124" t="str">
        <f>IF(OR(IFERROR(AND(H1105&gt;=VLOOKUP(L1105,受限情况!$A$3:$C$28,2,FALSE),H1105&lt;=VLOOKUP(L1105,受限情况!$A$3:$C$28,3,FALSE)),0),IFERROR(AND(H1105&gt;=VLOOKUP(M1105,受限情况!$A$3:$C$28,2,FALSE),H1105&lt;=VLOOKUP(M1105,受限情况!$A$3:$C$28,3,FALSE)),0),IFERROR(AND(H1105&gt;=VLOOKUP(N1105,受限情况!$A$3:$C$28,2,FALSE),H1105&lt;=VLOOKUP(N1105,受限情况!$A$3:$C$28,3,FALSE)),0),IFERROR(AND(H1105&gt;=VLOOKUP(O1105,受限情况!$A$3:$C$28,2,FALSE),H1105&lt;=VLOOKUP(O1105,受限情况!$A$3:$C$28,3,FALSE)),0))=TRUE,"错误","正确")</f>
        <v>正确</v>
      </c>
      <c r="S1105" s="123" t="str">
        <f>IF((IF(ISERROR(VLOOKUP(J1105,注销!I:I,1,FALSE)),0,1)+IF(ISERROR(VLOOKUP(J1105,注销!J:J,1,FALSE)),0,1))&gt;0,"注销","没有")</f>
        <v>注销</v>
      </c>
      <c r="T1105" s="123" t="str">
        <f>IF((IF(ISERROR(VLOOKUP(J1105,注销!I:I,1,FALSE)),0,1)+IF(ISERROR(VLOOKUP(J1105,注销!J:J,1,FALSE)),0,1))&gt;0,"注销","没有")</f>
        <v>注销</v>
      </c>
      <c r="U1105" s="10" t="str">
        <f>IF(IF(ISERROR(VLOOKUP(J1105,J$1:J1104,1,FALSE)),0,1)+IF(ISERROR(VLOOKUP(J1105,K$1:K1104,1,FALSE)),0,1),"已有","没有")</f>
        <v>没有</v>
      </c>
      <c r="W1105" s="9"/>
      <c r="X1105" s="9"/>
      <c r="Y1105" s="9"/>
    </row>
    <row r="1106" spans="1:25">
      <c r="A1106" s="126">
        <v>1103</v>
      </c>
      <c r="B1106" s="134" t="s">
        <v>922</v>
      </c>
      <c r="C1106" s="66" t="s">
        <v>1778</v>
      </c>
      <c r="D1106" s="136" t="s">
        <v>1582</v>
      </c>
      <c r="E1106" s="6">
        <v>14</v>
      </c>
      <c r="F1106" s="80">
        <v>43037</v>
      </c>
      <c r="G1106" s="18" t="s">
        <v>1894</v>
      </c>
      <c r="H1106" s="119">
        <v>43027</v>
      </c>
      <c r="I1106" s="30" t="s">
        <v>1883</v>
      </c>
      <c r="J1106" s="137" t="str">
        <f t="shared" si="109"/>
        <v>华夏包头-太原-桂林</v>
      </c>
      <c r="K1106" s="124" t="str">
        <f t="shared" si="110"/>
        <v>华夏桂林-太原-包头</v>
      </c>
      <c r="L1106" s="167" t="str">
        <f t="shared" si="111"/>
        <v>包头</v>
      </c>
      <c r="M1106" s="167" t="str">
        <f t="shared" si="112"/>
        <v>太原</v>
      </c>
      <c r="N1106" s="167" t="str">
        <f t="shared" si="113"/>
        <v>桂林</v>
      </c>
      <c r="O1106" s="167" t="str">
        <f t="shared" si="114"/>
        <v/>
      </c>
      <c r="P1106" s="167" t="str">
        <f>IF(ISERROR(OR(IFERROR(VLOOKUP(B1106,受限情况!$G$3:$G$30,1,FALSE),0),IFERROR(VLOOKUP(L1106,受限情况!$A$3:$A$28,1,FALSE),0),IFERROR(VLOOKUP(M1106,受限情况!$A$3:$A$28,1,FALSE),0),IFERROR(VLOOKUP(N1106,受限情况!$A$3:$A$28,1,FALSE),0),IFERROR(VLOOKUP(O1106,受限情况!$A$3:$A$28,1,FALSE),0))),"受限","不限")</f>
        <v>不限</v>
      </c>
      <c r="Q1106" s="122" t="str">
        <f>IFERROR(IF(AND(H1106&gt;=VLOOKUP(B1106,受限情况!$G$3:$I$28,2,FALSE),H1106&lt;=VLOOKUP(B1106,受限情况!$G$3:$I$28,3,FALSE))=TRUE,"错误","正确"),"正确")</f>
        <v>正确</v>
      </c>
      <c r="R1106" s="124" t="str">
        <f>IF(OR(IFERROR(AND(H1106&gt;=VLOOKUP(L1106,受限情况!$A$3:$C$28,2,FALSE),H1106&lt;=VLOOKUP(L1106,受限情况!$A$3:$C$28,3,FALSE)),0),IFERROR(AND(H1106&gt;=VLOOKUP(M1106,受限情况!$A$3:$C$28,2,FALSE),H1106&lt;=VLOOKUP(M1106,受限情况!$A$3:$C$28,3,FALSE)),0),IFERROR(AND(H1106&gt;=VLOOKUP(N1106,受限情况!$A$3:$C$28,2,FALSE),H1106&lt;=VLOOKUP(N1106,受限情况!$A$3:$C$28,3,FALSE)),0),IFERROR(AND(H1106&gt;=VLOOKUP(O1106,受限情况!$A$3:$C$28,2,FALSE),H1106&lt;=VLOOKUP(O1106,受限情况!$A$3:$C$28,3,FALSE)),0))=TRUE,"错误","正确")</f>
        <v>正确</v>
      </c>
      <c r="S1106" s="123" t="str">
        <f>IF((IF(ISERROR(VLOOKUP(J1106,注销!I:I,1,FALSE)),0,1)+IF(ISERROR(VLOOKUP(J1106,注销!J:J,1,FALSE)),0,1))&gt;0,"注销","没有")</f>
        <v>注销</v>
      </c>
      <c r="T1106" s="123" t="str">
        <f>IF((IF(ISERROR(VLOOKUP(J1106,注销!I:I,1,FALSE)),0,1)+IF(ISERROR(VLOOKUP(J1106,注销!J:J,1,FALSE)),0,1))&gt;0,"注销","没有")</f>
        <v>注销</v>
      </c>
      <c r="U1106" s="10" t="str">
        <f>IF(IF(ISERROR(VLOOKUP(J1106,J$1:J1105,1,FALSE)),0,1)+IF(ISERROR(VLOOKUP(J1106,K$1:K1105,1,FALSE)),0,1),"已有","没有")</f>
        <v>没有</v>
      </c>
      <c r="W1106" s="9"/>
      <c r="X1106" s="9"/>
      <c r="Y1106" s="9"/>
    </row>
    <row r="1107" spans="1:25">
      <c r="A1107" s="126">
        <v>1104</v>
      </c>
      <c r="B1107" s="134" t="s">
        <v>922</v>
      </c>
      <c r="C1107" s="66" t="s">
        <v>1824</v>
      </c>
      <c r="D1107" s="136" t="s">
        <v>1582</v>
      </c>
      <c r="E1107" s="6">
        <v>14</v>
      </c>
      <c r="F1107" s="80">
        <v>43037</v>
      </c>
      <c r="G1107" s="18" t="s">
        <v>1894</v>
      </c>
      <c r="H1107" s="119">
        <v>43027</v>
      </c>
      <c r="I1107" s="30" t="s">
        <v>1883</v>
      </c>
      <c r="J1107" s="137" t="str">
        <f t="shared" si="109"/>
        <v>华夏包头-济南-烟台</v>
      </c>
      <c r="K1107" s="124" t="str">
        <f t="shared" si="110"/>
        <v>华夏烟台-济南-包头</v>
      </c>
      <c r="L1107" s="167" t="str">
        <f t="shared" si="111"/>
        <v>包头</v>
      </c>
      <c r="M1107" s="167" t="str">
        <f t="shared" si="112"/>
        <v>济南</v>
      </c>
      <c r="N1107" s="167" t="str">
        <f t="shared" si="113"/>
        <v>烟台</v>
      </c>
      <c r="O1107" s="167" t="str">
        <f t="shared" si="114"/>
        <v/>
      </c>
      <c r="P1107" s="167" t="str">
        <f>IF(ISERROR(OR(IFERROR(VLOOKUP(B1107,受限情况!$G$3:$G$30,1,FALSE),0),IFERROR(VLOOKUP(L1107,受限情况!$A$3:$A$28,1,FALSE),0),IFERROR(VLOOKUP(M1107,受限情况!$A$3:$A$28,1,FALSE),0),IFERROR(VLOOKUP(N1107,受限情况!$A$3:$A$28,1,FALSE),0),IFERROR(VLOOKUP(O1107,受限情况!$A$3:$A$28,1,FALSE),0))),"受限","不限")</f>
        <v>不限</v>
      </c>
      <c r="Q1107" s="122" t="str">
        <f>IFERROR(IF(AND(H1107&gt;=VLOOKUP(B1107,受限情况!$G$3:$I$28,2,FALSE),H1107&lt;=VLOOKUP(B1107,受限情况!$G$3:$I$28,3,FALSE))=TRUE,"错误","正确"),"正确")</f>
        <v>正确</v>
      </c>
      <c r="R1107" s="124" t="str">
        <f>IF(OR(IFERROR(AND(H1107&gt;=VLOOKUP(L1107,受限情况!$A$3:$C$28,2,FALSE),H1107&lt;=VLOOKUP(L1107,受限情况!$A$3:$C$28,3,FALSE)),0),IFERROR(AND(H1107&gt;=VLOOKUP(M1107,受限情况!$A$3:$C$28,2,FALSE),H1107&lt;=VLOOKUP(M1107,受限情况!$A$3:$C$28,3,FALSE)),0),IFERROR(AND(H1107&gt;=VLOOKUP(N1107,受限情况!$A$3:$C$28,2,FALSE),H1107&lt;=VLOOKUP(N1107,受限情况!$A$3:$C$28,3,FALSE)),0),IFERROR(AND(H1107&gt;=VLOOKUP(O1107,受限情况!$A$3:$C$28,2,FALSE),H1107&lt;=VLOOKUP(O1107,受限情况!$A$3:$C$28,3,FALSE)),0))=TRUE,"错误","正确")</f>
        <v>正确</v>
      </c>
      <c r="S1107" s="123" t="str">
        <f>IF((IF(ISERROR(VLOOKUP(J1107,注销!I:I,1,FALSE)),0,1)+IF(ISERROR(VLOOKUP(J1107,注销!J:J,1,FALSE)),0,1))&gt;0,"注销","没有")</f>
        <v>注销</v>
      </c>
      <c r="T1107" s="123" t="str">
        <f>IF((IF(ISERROR(VLOOKUP(J1107,注销!I:I,1,FALSE)),0,1)+IF(ISERROR(VLOOKUP(J1107,注销!J:J,1,FALSE)),0,1))&gt;0,"注销","没有")</f>
        <v>注销</v>
      </c>
      <c r="U1107" s="10" t="str">
        <f>IF(IF(ISERROR(VLOOKUP(J1107,J$1:J1106,1,FALSE)),0,1)+IF(ISERROR(VLOOKUP(J1107,K$1:K1106,1,FALSE)),0,1),"已有","没有")</f>
        <v>没有</v>
      </c>
      <c r="W1107" s="9"/>
      <c r="X1107" s="9"/>
      <c r="Y1107" s="9"/>
    </row>
    <row r="1108" spans="1:25">
      <c r="A1108" s="126">
        <v>1105</v>
      </c>
      <c r="B1108" s="134" t="s">
        <v>922</v>
      </c>
      <c r="C1108" s="66" t="s">
        <v>1783</v>
      </c>
      <c r="D1108" s="136" t="s">
        <v>1582</v>
      </c>
      <c r="E1108" s="6">
        <v>14</v>
      </c>
      <c r="F1108" s="80">
        <v>43037</v>
      </c>
      <c r="G1108" s="18" t="s">
        <v>1894</v>
      </c>
      <c r="H1108" s="119">
        <v>43027</v>
      </c>
      <c r="I1108" s="30" t="s">
        <v>1883</v>
      </c>
      <c r="J1108" s="137" t="str">
        <f t="shared" si="109"/>
        <v>华夏天津-锡林浩特</v>
      </c>
      <c r="K1108" s="124" t="str">
        <f t="shared" si="110"/>
        <v>华夏锡林浩特-天津</v>
      </c>
      <c r="L1108" s="167" t="str">
        <f t="shared" si="111"/>
        <v>天津</v>
      </c>
      <c r="M1108" s="167" t="str">
        <f t="shared" si="112"/>
        <v>锡林浩特</v>
      </c>
      <c r="N1108" s="167" t="str">
        <f t="shared" si="113"/>
        <v/>
      </c>
      <c r="O1108" s="167" t="str">
        <f t="shared" si="114"/>
        <v/>
      </c>
      <c r="P1108" s="167" t="str">
        <f>IF(ISERROR(OR(IFERROR(VLOOKUP(B1108,受限情况!$G$3:$G$30,1,FALSE),0),IFERROR(VLOOKUP(L1108,受限情况!$A$3:$A$28,1,FALSE),0),IFERROR(VLOOKUP(M1108,受限情况!$A$3:$A$28,1,FALSE),0),IFERROR(VLOOKUP(N1108,受限情况!$A$3:$A$28,1,FALSE),0),IFERROR(VLOOKUP(O1108,受限情况!$A$3:$A$28,1,FALSE),0))),"受限","不限")</f>
        <v>不限</v>
      </c>
      <c r="Q1108" s="122" t="str">
        <f>IFERROR(IF(AND(H1108&gt;=VLOOKUP(B1108,受限情况!$G$3:$I$28,2,FALSE),H1108&lt;=VLOOKUP(B1108,受限情况!$G$3:$I$28,3,FALSE))=TRUE,"错误","正确"),"正确")</f>
        <v>正确</v>
      </c>
      <c r="R1108" s="124" t="str">
        <f>IF(OR(IFERROR(AND(H1108&gt;=VLOOKUP(L1108,受限情况!$A$3:$C$28,2,FALSE),H1108&lt;=VLOOKUP(L1108,受限情况!$A$3:$C$28,3,FALSE)),0),IFERROR(AND(H1108&gt;=VLOOKUP(M1108,受限情况!$A$3:$C$28,2,FALSE),H1108&lt;=VLOOKUP(M1108,受限情况!$A$3:$C$28,3,FALSE)),0),IFERROR(AND(H1108&gt;=VLOOKUP(N1108,受限情况!$A$3:$C$28,2,FALSE),H1108&lt;=VLOOKUP(N1108,受限情况!$A$3:$C$28,3,FALSE)),0),IFERROR(AND(H1108&gt;=VLOOKUP(O1108,受限情况!$A$3:$C$28,2,FALSE),H1108&lt;=VLOOKUP(O1108,受限情况!$A$3:$C$28,3,FALSE)),0))=TRUE,"错误","正确")</f>
        <v>正确</v>
      </c>
      <c r="S1108" s="123" t="str">
        <f>IF((IF(ISERROR(VLOOKUP(J1108,注销!I:I,1,FALSE)),0,1)+IF(ISERROR(VLOOKUP(J1108,注销!J:J,1,FALSE)),0,1))&gt;0,"注销","没有")</f>
        <v>注销</v>
      </c>
      <c r="T1108" s="123" t="str">
        <f>IF((IF(ISERROR(VLOOKUP(J1108,注销!I:I,1,FALSE)),0,1)+IF(ISERROR(VLOOKUP(J1108,注销!J:J,1,FALSE)),0,1))&gt;0,"注销","没有")</f>
        <v>注销</v>
      </c>
      <c r="U1108" s="10" t="str">
        <f>IF(IF(ISERROR(VLOOKUP(J1108,J$1:J1107,1,FALSE)),0,1)+IF(ISERROR(VLOOKUP(J1108,K$1:K1107,1,FALSE)),0,1),"已有","没有")</f>
        <v>没有</v>
      </c>
      <c r="W1108" s="9"/>
      <c r="X1108" s="9"/>
      <c r="Y1108" s="9"/>
    </row>
    <row r="1109" spans="1:25">
      <c r="A1109" s="126">
        <v>1106</v>
      </c>
      <c r="B1109" s="134" t="s">
        <v>922</v>
      </c>
      <c r="C1109" s="66" t="s">
        <v>1787</v>
      </c>
      <c r="D1109" s="136" t="s">
        <v>1582</v>
      </c>
      <c r="E1109" s="6">
        <v>14</v>
      </c>
      <c r="F1109" s="80">
        <v>43037</v>
      </c>
      <c r="G1109" s="18" t="s">
        <v>1894</v>
      </c>
      <c r="H1109" s="119">
        <v>43027</v>
      </c>
      <c r="I1109" s="30" t="s">
        <v>1883</v>
      </c>
      <c r="J1109" s="137" t="str">
        <f t="shared" si="109"/>
        <v>华夏呼和浩特-二连浩特-沈阳</v>
      </c>
      <c r="K1109" s="124" t="str">
        <f t="shared" si="110"/>
        <v>华夏沈阳-二连浩特-呼和浩特</v>
      </c>
      <c r="L1109" s="167" t="str">
        <f t="shared" si="111"/>
        <v>呼和浩特</v>
      </c>
      <c r="M1109" s="167" t="str">
        <f t="shared" si="112"/>
        <v>二连浩特</v>
      </c>
      <c r="N1109" s="167" t="str">
        <f t="shared" si="113"/>
        <v>沈阳</v>
      </c>
      <c r="O1109" s="167" t="str">
        <f t="shared" si="114"/>
        <v/>
      </c>
      <c r="P1109" s="167" t="str">
        <f>IF(ISERROR(OR(IFERROR(VLOOKUP(B1109,受限情况!$G$3:$G$30,1,FALSE),0),IFERROR(VLOOKUP(L1109,受限情况!$A$3:$A$28,1,FALSE),0),IFERROR(VLOOKUP(M1109,受限情况!$A$3:$A$28,1,FALSE),0),IFERROR(VLOOKUP(N1109,受限情况!$A$3:$A$28,1,FALSE),0),IFERROR(VLOOKUP(O1109,受限情况!$A$3:$A$28,1,FALSE),0))),"受限","不限")</f>
        <v>不限</v>
      </c>
      <c r="Q1109" s="122" t="str">
        <f>IFERROR(IF(AND(H1109&gt;=VLOOKUP(B1109,受限情况!$G$3:$I$28,2,FALSE),H1109&lt;=VLOOKUP(B1109,受限情况!$G$3:$I$28,3,FALSE))=TRUE,"错误","正确"),"正确")</f>
        <v>正确</v>
      </c>
      <c r="R1109" s="124" t="str">
        <f>IF(OR(IFERROR(AND(H1109&gt;=VLOOKUP(L1109,受限情况!$A$3:$C$28,2,FALSE),H1109&lt;=VLOOKUP(L1109,受限情况!$A$3:$C$28,3,FALSE)),0),IFERROR(AND(H1109&gt;=VLOOKUP(M1109,受限情况!$A$3:$C$28,2,FALSE),H1109&lt;=VLOOKUP(M1109,受限情况!$A$3:$C$28,3,FALSE)),0),IFERROR(AND(H1109&gt;=VLOOKUP(N1109,受限情况!$A$3:$C$28,2,FALSE),H1109&lt;=VLOOKUP(N1109,受限情况!$A$3:$C$28,3,FALSE)),0),IFERROR(AND(H1109&gt;=VLOOKUP(O1109,受限情况!$A$3:$C$28,2,FALSE),H1109&lt;=VLOOKUP(O1109,受限情况!$A$3:$C$28,3,FALSE)),0))=TRUE,"错误","正确")</f>
        <v>正确</v>
      </c>
      <c r="S1109" s="123" t="str">
        <f>IF((IF(ISERROR(VLOOKUP(J1109,注销!I:I,1,FALSE)),0,1)+IF(ISERROR(VLOOKUP(J1109,注销!J:J,1,FALSE)),0,1))&gt;0,"注销","没有")</f>
        <v>注销</v>
      </c>
      <c r="T1109" s="123" t="str">
        <f>IF((IF(ISERROR(VLOOKUP(J1109,注销!I:I,1,FALSE)),0,1)+IF(ISERROR(VLOOKUP(J1109,注销!J:J,1,FALSE)),0,1))&gt;0,"注销","没有")</f>
        <v>注销</v>
      </c>
      <c r="U1109" s="10" t="str">
        <f>IF(IF(ISERROR(VLOOKUP(J1109,J$1:J1108,1,FALSE)),0,1)+IF(ISERROR(VLOOKUP(J1109,K$1:K1108,1,FALSE)),0,1),"已有","没有")</f>
        <v>没有</v>
      </c>
      <c r="W1109" s="9"/>
      <c r="X1109" s="9"/>
      <c r="Y1109" s="9"/>
    </row>
    <row r="1110" spans="1:25">
      <c r="A1110" s="126">
        <v>1107</v>
      </c>
      <c r="B1110" s="134" t="s">
        <v>1791</v>
      </c>
      <c r="C1110" s="66" t="s">
        <v>1763</v>
      </c>
      <c r="D1110" s="136" t="s">
        <v>1874</v>
      </c>
      <c r="E1110" s="6">
        <v>14</v>
      </c>
      <c r="F1110" s="80">
        <v>43037</v>
      </c>
      <c r="G1110" s="18" t="s">
        <v>1895</v>
      </c>
      <c r="H1110" s="119">
        <v>43027</v>
      </c>
      <c r="I1110" s="30" t="s">
        <v>1883</v>
      </c>
      <c r="J1110" s="137" t="str">
        <f t="shared" si="109"/>
        <v>昆明太原-厦门</v>
      </c>
      <c r="K1110" s="124" t="str">
        <f t="shared" si="110"/>
        <v>昆明厦门-太原</v>
      </c>
      <c r="L1110" s="167" t="str">
        <f t="shared" si="111"/>
        <v>太原</v>
      </c>
      <c r="M1110" s="167" t="str">
        <f t="shared" si="112"/>
        <v>厦门</v>
      </c>
      <c r="N1110" s="167" t="str">
        <f t="shared" si="113"/>
        <v/>
      </c>
      <c r="O1110" s="167" t="str">
        <f t="shared" si="114"/>
        <v/>
      </c>
      <c r="P1110" s="167" t="str">
        <f>IF(ISERROR(OR(IFERROR(VLOOKUP(B1110,受限情况!$G$3:$G$30,1,FALSE),0),IFERROR(VLOOKUP(L1110,受限情况!$A$3:$A$28,1,FALSE),0),IFERROR(VLOOKUP(M1110,受限情况!$A$3:$A$28,1,FALSE),0),IFERROR(VLOOKUP(N1110,受限情况!$A$3:$A$28,1,FALSE),0),IFERROR(VLOOKUP(O1110,受限情况!$A$3:$A$28,1,FALSE),0))),"受限","不限")</f>
        <v>不限</v>
      </c>
      <c r="Q1110" s="122" t="str">
        <f>IFERROR(IF(AND(H1110&gt;=VLOOKUP(B1110,受限情况!$G$3:$I$28,2,FALSE),H1110&lt;=VLOOKUP(B1110,受限情况!$G$3:$I$28,3,FALSE))=TRUE,"错误","正确"),"正确")</f>
        <v>正确</v>
      </c>
      <c r="R1110" s="124" t="str">
        <f>IF(OR(IFERROR(AND(H1110&gt;=VLOOKUP(L1110,受限情况!$A$3:$C$28,2,FALSE),H1110&lt;=VLOOKUP(L1110,受限情况!$A$3:$C$28,3,FALSE)),0),IFERROR(AND(H1110&gt;=VLOOKUP(M1110,受限情况!$A$3:$C$28,2,FALSE),H1110&lt;=VLOOKUP(M1110,受限情况!$A$3:$C$28,3,FALSE)),0),IFERROR(AND(H1110&gt;=VLOOKUP(N1110,受限情况!$A$3:$C$28,2,FALSE),H1110&lt;=VLOOKUP(N1110,受限情况!$A$3:$C$28,3,FALSE)),0),IFERROR(AND(H1110&gt;=VLOOKUP(O1110,受限情况!$A$3:$C$28,2,FALSE),H1110&lt;=VLOOKUP(O1110,受限情况!$A$3:$C$28,3,FALSE)),0))=TRUE,"错误","正确")</f>
        <v>正确</v>
      </c>
      <c r="S1110" s="123" t="str">
        <f>IF((IF(ISERROR(VLOOKUP(J1110,注销!I:I,1,FALSE)),0,1)+IF(ISERROR(VLOOKUP(J1110,注销!J:J,1,FALSE)),0,1))&gt;0,"注销","没有")</f>
        <v>没有</v>
      </c>
      <c r="T1110" s="123" t="str">
        <f>IF((IF(ISERROR(VLOOKUP(J1110,注销!I:I,1,FALSE)),0,1)+IF(ISERROR(VLOOKUP(J1110,注销!J:J,1,FALSE)),0,1))&gt;0,"注销","没有")</f>
        <v>没有</v>
      </c>
      <c r="U1110" s="10" t="str">
        <f>IF(IF(ISERROR(VLOOKUP(J1110,J$1:J1109,1,FALSE)),0,1)+IF(ISERROR(VLOOKUP(J1110,K$1:K1109,1,FALSE)),0,1),"已有","没有")</f>
        <v>没有</v>
      </c>
      <c r="W1110" s="9"/>
      <c r="X1110" s="9"/>
      <c r="Y1110" s="9"/>
    </row>
    <row r="1111" spans="1:25">
      <c r="A1111" s="126">
        <v>1108</v>
      </c>
      <c r="B1111" s="134" t="s">
        <v>1914</v>
      </c>
      <c r="C1111" s="196" t="s">
        <v>1869</v>
      </c>
      <c r="D1111" s="136" t="s">
        <v>1875</v>
      </c>
      <c r="E1111" s="6">
        <v>14</v>
      </c>
      <c r="F1111" s="80">
        <v>43037</v>
      </c>
      <c r="G1111" s="18" t="s">
        <v>1896</v>
      </c>
      <c r="H1111" s="119">
        <v>43027</v>
      </c>
      <c r="I1111" s="30" t="s">
        <v>1883</v>
      </c>
      <c r="J1111" s="137" t="str">
        <f t="shared" si="109"/>
        <v>青岛呼和浩特-海拉尔</v>
      </c>
      <c r="K1111" s="124" t="str">
        <f t="shared" si="110"/>
        <v>青岛海拉尔-呼和浩特</v>
      </c>
      <c r="L1111" s="167" t="str">
        <f t="shared" si="111"/>
        <v>呼和浩特</v>
      </c>
      <c r="M1111" s="167" t="str">
        <f t="shared" si="112"/>
        <v>海拉尔</v>
      </c>
      <c r="N1111" s="167" t="str">
        <f t="shared" si="113"/>
        <v/>
      </c>
      <c r="O1111" s="167" t="str">
        <f t="shared" si="114"/>
        <v/>
      </c>
      <c r="P1111" s="167" t="str">
        <f>IF(ISERROR(OR(IFERROR(VLOOKUP(B1111,受限情况!$G$3:$G$30,1,FALSE),0),IFERROR(VLOOKUP(L1111,受限情况!$A$3:$A$28,1,FALSE),0),IFERROR(VLOOKUP(M1111,受限情况!$A$3:$A$28,1,FALSE),0),IFERROR(VLOOKUP(N1111,受限情况!$A$3:$A$28,1,FALSE),0),IFERROR(VLOOKUP(O1111,受限情况!$A$3:$A$28,1,FALSE),0))),"受限","不限")</f>
        <v>不限</v>
      </c>
      <c r="Q1111" s="122" t="str">
        <f>IFERROR(IF(AND(H1111&gt;=VLOOKUP(B1111,受限情况!$G$3:$I$28,2,FALSE),H1111&lt;=VLOOKUP(B1111,受限情况!$G$3:$I$28,3,FALSE))=TRUE,"错误","正确"),"正确")</f>
        <v>正确</v>
      </c>
      <c r="R1111" s="124" t="str">
        <f>IF(OR(IFERROR(AND(H1111&gt;=VLOOKUP(L1111,受限情况!$A$3:$C$28,2,FALSE),H1111&lt;=VLOOKUP(L1111,受限情况!$A$3:$C$28,3,FALSE)),0),IFERROR(AND(H1111&gt;=VLOOKUP(M1111,受限情况!$A$3:$C$28,2,FALSE),H1111&lt;=VLOOKUP(M1111,受限情况!$A$3:$C$28,3,FALSE)),0),IFERROR(AND(H1111&gt;=VLOOKUP(N1111,受限情况!$A$3:$C$28,2,FALSE),H1111&lt;=VLOOKUP(N1111,受限情况!$A$3:$C$28,3,FALSE)),0),IFERROR(AND(H1111&gt;=VLOOKUP(O1111,受限情况!$A$3:$C$28,2,FALSE),H1111&lt;=VLOOKUP(O1111,受限情况!$A$3:$C$28,3,FALSE)),0))=TRUE,"错误","正确")</f>
        <v>正确</v>
      </c>
      <c r="S1111" s="123" t="str">
        <f>IF((IF(ISERROR(VLOOKUP(J1111,注销!I:I,1,FALSE)),0,1)+IF(ISERROR(VLOOKUP(J1111,注销!J:J,1,FALSE)),0,1))&gt;0,"注销","没有")</f>
        <v>没有</v>
      </c>
      <c r="T1111" s="123" t="str">
        <f>IF((IF(ISERROR(VLOOKUP(J1111,注销!I:I,1,FALSE)),0,1)+IF(ISERROR(VLOOKUP(J1111,注销!J:J,1,FALSE)),0,1))&gt;0,"注销","没有")</f>
        <v>没有</v>
      </c>
      <c r="U1111" s="10" t="str">
        <f>IF(IF(ISERROR(VLOOKUP(J1111,J$1:J1110,1,FALSE)),0,1)+IF(ISERROR(VLOOKUP(J1111,K$1:K1110,1,FALSE)),0,1),"已有","没有")</f>
        <v>没有</v>
      </c>
      <c r="W1111" s="9"/>
      <c r="X1111" s="9"/>
      <c r="Y1111" s="9"/>
    </row>
    <row r="1112" spans="1:25">
      <c r="A1112" s="126">
        <v>1109</v>
      </c>
      <c r="B1112" s="134" t="s">
        <v>1817</v>
      </c>
      <c r="C1112" s="66" t="s">
        <v>1818</v>
      </c>
      <c r="D1112" s="136" t="s">
        <v>1867</v>
      </c>
      <c r="E1112" s="6">
        <v>14</v>
      </c>
      <c r="F1112" s="80">
        <v>43037</v>
      </c>
      <c r="G1112" s="18" t="s">
        <v>1897</v>
      </c>
      <c r="H1112" s="119">
        <v>43027</v>
      </c>
      <c r="I1112" s="30" t="s">
        <v>1883</v>
      </c>
      <c r="J1112" s="137" t="str">
        <f t="shared" si="109"/>
        <v>厦航天津-武汉-揭阳潮汕</v>
      </c>
      <c r="K1112" s="124" t="str">
        <f t="shared" si="110"/>
        <v>厦航揭阳潮汕-武汉-天津</v>
      </c>
      <c r="L1112" s="167" t="str">
        <f t="shared" si="111"/>
        <v>天津</v>
      </c>
      <c r="M1112" s="167" t="str">
        <f t="shared" si="112"/>
        <v>武汉</v>
      </c>
      <c r="N1112" s="167" t="str">
        <f t="shared" si="113"/>
        <v>揭阳潮汕</v>
      </c>
      <c r="O1112" s="167" t="str">
        <f t="shared" si="114"/>
        <v/>
      </c>
      <c r="P1112" s="167" t="str">
        <f>IF(ISERROR(OR(IFERROR(VLOOKUP(B1112,受限情况!$G$3:$G$30,1,FALSE),0),IFERROR(VLOOKUP(L1112,受限情况!$A$3:$A$28,1,FALSE),0),IFERROR(VLOOKUP(M1112,受限情况!$A$3:$A$28,1,FALSE),0),IFERROR(VLOOKUP(N1112,受限情况!$A$3:$A$28,1,FALSE),0),IFERROR(VLOOKUP(O1112,受限情况!$A$3:$A$28,1,FALSE),0))),"受限","不限")</f>
        <v>不限</v>
      </c>
      <c r="Q1112" s="122" t="str">
        <f>IFERROR(IF(AND(H1112&gt;=VLOOKUP(B1112,受限情况!$G$3:$I$28,2,FALSE),H1112&lt;=VLOOKUP(B1112,受限情况!$G$3:$I$28,3,FALSE))=TRUE,"错误","正确"),"正确")</f>
        <v>正确</v>
      </c>
      <c r="R1112" s="124" t="str">
        <f>IF(OR(IFERROR(AND(H1112&gt;=VLOOKUP(L1112,受限情况!$A$3:$C$28,2,FALSE),H1112&lt;=VLOOKUP(L1112,受限情况!$A$3:$C$28,3,FALSE)),0),IFERROR(AND(H1112&gt;=VLOOKUP(M1112,受限情况!$A$3:$C$28,2,FALSE),H1112&lt;=VLOOKUP(M1112,受限情况!$A$3:$C$28,3,FALSE)),0),IFERROR(AND(H1112&gt;=VLOOKUP(N1112,受限情况!$A$3:$C$28,2,FALSE),H1112&lt;=VLOOKUP(N1112,受限情况!$A$3:$C$28,3,FALSE)),0),IFERROR(AND(H1112&gt;=VLOOKUP(O1112,受限情况!$A$3:$C$28,2,FALSE),H1112&lt;=VLOOKUP(O1112,受限情况!$A$3:$C$28,3,FALSE)),0))=TRUE,"错误","正确")</f>
        <v>正确</v>
      </c>
      <c r="S1112" s="123" t="str">
        <f>IF((IF(ISERROR(VLOOKUP(J1112,注销!I:I,1,FALSE)),0,1)+IF(ISERROR(VLOOKUP(J1112,注销!J:J,1,FALSE)),0,1))&gt;0,"注销","没有")</f>
        <v>没有</v>
      </c>
      <c r="T1112" s="123" t="str">
        <f>IF((IF(ISERROR(VLOOKUP(J1112,注销!I:I,1,FALSE)),0,1)+IF(ISERROR(VLOOKUP(J1112,注销!J:J,1,FALSE)),0,1))&gt;0,"注销","没有")</f>
        <v>没有</v>
      </c>
      <c r="U1112" s="10" t="str">
        <f>IF(IF(ISERROR(VLOOKUP(J1112,J$1:J1111,1,FALSE)),0,1)+IF(ISERROR(VLOOKUP(J1112,K$1:K1111,1,FALSE)),0,1),"已有","没有")</f>
        <v>没有</v>
      </c>
      <c r="W1112" s="9"/>
      <c r="X1112" s="9"/>
      <c r="Y1112" s="9"/>
    </row>
    <row r="1113" spans="1:25" ht="15">
      <c r="A1113" s="126">
        <v>1110</v>
      </c>
      <c r="B1113" s="134" t="s">
        <v>862</v>
      </c>
      <c r="C1113" s="195" t="s">
        <v>1829</v>
      </c>
      <c r="D1113" s="136" t="s">
        <v>1881</v>
      </c>
      <c r="E1113" s="6">
        <v>14</v>
      </c>
      <c r="F1113" s="80">
        <v>43037</v>
      </c>
      <c r="G1113" s="18" t="s">
        <v>1898</v>
      </c>
      <c r="H1113" s="119">
        <v>43027</v>
      </c>
      <c r="I1113" s="30" t="s">
        <v>1883</v>
      </c>
      <c r="J1113" s="137" t="str">
        <f t="shared" si="109"/>
        <v>深航运城-南昌</v>
      </c>
      <c r="K1113" s="124" t="str">
        <f t="shared" si="110"/>
        <v>深航南昌-运城</v>
      </c>
      <c r="L1113" s="167" t="str">
        <f t="shared" si="111"/>
        <v>运城</v>
      </c>
      <c r="M1113" s="167" t="str">
        <f t="shared" si="112"/>
        <v>南昌</v>
      </c>
      <c r="N1113" s="167" t="str">
        <f t="shared" si="113"/>
        <v/>
      </c>
      <c r="O1113" s="167" t="str">
        <f t="shared" si="114"/>
        <v/>
      </c>
      <c r="P1113" s="167" t="str">
        <f>IF(ISERROR(OR(IFERROR(VLOOKUP(B1113,受限情况!$G$3:$G$30,1,FALSE),0),IFERROR(VLOOKUP(L1113,受限情况!$A$3:$A$28,1,FALSE),0),IFERROR(VLOOKUP(M1113,受限情况!$A$3:$A$28,1,FALSE),0),IFERROR(VLOOKUP(N1113,受限情况!$A$3:$A$28,1,FALSE),0),IFERROR(VLOOKUP(O1113,受限情况!$A$3:$A$28,1,FALSE),0))),"受限","不限")</f>
        <v>受限</v>
      </c>
      <c r="Q1113" s="122" t="str">
        <f>IFERROR(IF(AND(H1113&gt;=VLOOKUP(B1113,受限情况!$G$3:$I$28,2,FALSE),H1113&lt;=VLOOKUP(B1113,受限情况!$G$3:$I$28,3,FALSE))=TRUE,"错误","正确"),"正确")</f>
        <v>正确</v>
      </c>
      <c r="R1113" s="124" t="str">
        <f>IF(OR(IFERROR(AND(H1113&gt;=VLOOKUP(L1113,受限情况!$A$3:$C$28,2,FALSE),H1113&lt;=VLOOKUP(L1113,受限情况!$A$3:$C$28,3,FALSE)),0),IFERROR(AND(H1113&gt;=VLOOKUP(M1113,受限情况!$A$3:$C$28,2,FALSE),H1113&lt;=VLOOKUP(M1113,受限情况!$A$3:$C$28,3,FALSE)),0),IFERROR(AND(H1113&gt;=VLOOKUP(N1113,受限情况!$A$3:$C$28,2,FALSE),H1113&lt;=VLOOKUP(N1113,受限情况!$A$3:$C$28,3,FALSE)),0),IFERROR(AND(H1113&gt;=VLOOKUP(O1113,受限情况!$A$3:$C$28,2,FALSE),H1113&lt;=VLOOKUP(O1113,受限情况!$A$3:$C$28,3,FALSE)),0))=TRUE,"错误","正确")</f>
        <v>正确</v>
      </c>
      <c r="S1113" s="123" t="str">
        <f>IF((IF(ISERROR(VLOOKUP(J1113,注销!I:I,1,FALSE)),0,1)+IF(ISERROR(VLOOKUP(J1113,注销!J:J,1,FALSE)),0,1))&gt;0,"注销","没有")</f>
        <v>没有</v>
      </c>
      <c r="T1113" s="123" t="str">
        <f>IF((IF(ISERROR(VLOOKUP(J1113,注销!I:I,1,FALSE)),0,1)+IF(ISERROR(VLOOKUP(J1113,注销!J:J,1,FALSE)),0,1))&gt;0,"注销","没有")</f>
        <v>没有</v>
      </c>
      <c r="U1113" s="10" t="str">
        <f>IF(IF(ISERROR(VLOOKUP(J1113,J$1:J1112,1,FALSE)),0,1)+IF(ISERROR(VLOOKUP(J1113,K$1:K1112,1,FALSE)),0,1),"已有","没有")</f>
        <v>没有</v>
      </c>
      <c r="W1113" s="9"/>
      <c r="X1113" s="9"/>
      <c r="Y1113" s="9"/>
    </row>
    <row r="1114" spans="1:25">
      <c r="A1114" s="126">
        <v>1111</v>
      </c>
      <c r="B1114" s="134" t="s">
        <v>1809</v>
      </c>
      <c r="C1114" s="66" t="s">
        <v>1868</v>
      </c>
      <c r="D1114" s="136" t="s">
        <v>1876</v>
      </c>
      <c r="E1114" s="6">
        <v>14</v>
      </c>
      <c r="F1114" s="80">
        <v>43037</v>
      </c>
      <c r="G1114" s="18" t="s">
        <v>1899</v>
      </c>
      <c r="H1114" s="119">
        <v>43027</v>
      </c>
      <c r="I1114" s="30" t="s">
        <v>1883</v>
      </c>
      <c r="J1114" s="137" t="str">
        <f t="shared" si="109"/>
        <v>首都太原-三亚</v>
      </c>
      <c r="K1114" s="124" t="str">
        <f t="shared" si="110"/>
        <v>首都三亚-太原</v>
      </c>
      <c r="L1114" s="167" t="str">
        <f t="shared" si="111"/>
        <v>太原</v>
      </c>
      <c r="M1114" s="167" t="str">
        <f t="shared" si="112"/>
        <v>三亚</v>
      </c>
      <c r="N1114" s="167" t="str">
        <f t="shared" si="113"/>
        <v/>
      </c>
      <c r="O1114" s="167" t="str">
        <f t="shared" si="114"/>
        <v/>
      </c>
      <c r="P1114" s="167" t="str">
        <f>IF(ISERROR(OR(IFERROR(VLOOKUP(B1114,受限情况!$G$3:$G$30,1,FALSE),0),IFERROR(VLOOKUP(L1114,受限情况!$A$3:$A$28,1,FALSE),0),IFERROR(VLOOKUP(M1114,受限情况!$A$3:$A$28,1,FALSE),0),IFERROR(VLOOKUP(N1114,受限情况!$A$3:$A$28,1,FALSE),0),IFERROR(VLOOKUP(O1114,受限情况!$A$3:$A$28,1,FALSE),0))),"受限","不限")</f>
        <v>不限</v>
      </c>
      <c r="Q1114" s="122" t="str">
        <f>IFERROR(IF(AND(H1114&gt;=VLOOKUP(B1114,受限情况!$G$3:$I$28,2,FALSE),H1114&lt;=VLOOKUP(B1114,受限情况!$G$3:$I$28,3,FALSE))=TRUE,"错误","正确"),"正确")</f>
        <v>正确</v>
      </c>
      <c r="R1114" s="124" t="str">
        <f>IF(OR(IFERROR(AND(H1114&gt;=VLOOKUP(L1114,受限情况!$A$3:$C$28,2,FALSE),H1114&lt;=VLOOKUP(L1114,受限情况!$A$3:$C$28,3,FALSE)),0),IFERROR(AND(H1114&gt;=VLOOKUP(M1114,受限情况!$A$3:$C$28,2,FALSE),H1114&lt;=VLOOKUP(M1114,受限情况!$A$3:$C$28,3,FALSE)),0),IFERROR(AND(H1114&gt;=VLOOKUP(N1114,受限情况!$A$3:$C$28,2,FALSE),H1114&lt;=VLOOKUP(N1114,受限情况!$A$3:$C$28,3,FALSE)),0),IFERROR(AND(H1114&gt;=VLOOKUP(O1114,受限情况!$A$3:$C$28,2,FALSE),H1114&lt;=VLOOKUP(O1114,受限情况!$A$3:$C$28,3,FALSE)),0))=TRUE,"错误","正确")</f>
        <v>正确</v>
      </c>
      <c r="S1114" s="123" t="str">
        <f>IF((IF(ISERROR(VLOOKUP(J1114,注销!I:I,1,FALSE)),0,1)+IF(ISERROR(VLOOKUP(J1114,注销!J:J,1,FALSE)),0,1))&gt;0,"注销","没有")</f>
        <v>注销</v>
      </c>
      <c r="T1114" s="123" t="str">
        <f>IF((IF(ISERROR(VLOOKUP(J1114,注销!I:I,1,FALSE)),0,1)+IF(ISERROR(VLOOKUP(J1114,注销!J:J,1,FALSE)),0,1))&gt;0,"注销","没有")</f>
        <v>注销</v>
      </c>
      <c r="U1114" s="10" t="str">
        <f>IF(IF(ISERROR(VLOOKUP(J1114,J$1:J1113,1,FALSE)),0,1)+IF(ISERROR(VLOOKUP(J1114,K$1:K1113,1,FALSE)),0,1),"已有","没有")</f>
        <v>已有</v>
      </c>
      <c r="W1114" s="9"/>
      <c r="X1114" s="9"/>
      <c r="Y1114" s="9"/>
    </row>
    <row r="1115" spans="1:25" ht="15">
      <c r="A1115" s="126">
        <v>1112</v>
      </c>
      <c r="B1115" s="134" t="s">
        <v>1801</v>
      </c>
      <c r="C1115" s="66" t="s">
        <v>1765</v>
      </c>
      <c r="D1115" s="136" t="s">
        <v>1873</v>
      </c>
      <c r="E1115" s="6">
        <v>14</v>
      </c>
      <c r="F1115" s="80">
        <v>43037</v>
      </c>
      <c r="G1115" s="18" t="s">
        <v>1900</v>
      </c>
      <c r="H1115" s="119">
        <v>43027</v>
      </c>
      <c r="I1115" s="30" t="s">
        <v>1883</v>
      </c>
      <c r="J1115" s="137" t="str">
        <f t="shared" si="109"/>
        <v>天津天津-长治-海口</v>
      </c>
      <c r="K1115" s="124" t="str">
        <f t="shared" si="110"/>
        <v>天津海口-长治-天津</v>
      </c>
      <c r="L1115" s="167" t="str">
        <f t="shared" si="111"/>
        <v>天津</v>
      </c>
      <c r="M1115" s="167" t="str">
        <f t="shared" si="112"/>
        <v>长治</v>
      </c>
      <c r="N1115" s="167" t="str">
        <f t="shared" si="113"/>
        <v>海口</v>
      </c>
      <c r="O1115" s="167" t="str">
        <f t="shared" si="114"/>
        <v/>
      </c>
      <c r="P1115" s="167" t="str">
        <f>IF(ISERROR(OR(IFERROR(VLOOKUP(B1115,受限情况!$G$3:$G$30,1,FALSE),0),IFERROR(VLOOKUP(L1115,受限情况!$A$3:$A$28,1,FALSE),0),IFERROR(VLOOKUP(M1115,受限情况!$A$3:$A$28,1,FALSE),0),IFERROR(VLOOKUP(N1115,受限情况!$A$3:$A$28,1,FALSE),0),IFERROR(VLOOKUP(O1115,受限情况!$A$3:$A$28,1,FALSE),0))),"受限","不限")</f>
        <v>不限</v>
      </c>
      <c r="Q1115" s="122" t="str">
        <f>IFERROR(IF(AND(H1115&gt;=VLOOKUP(B1115,受限情况!$G$3:$I$28,2,FALSE),H1115&lt;=VLOOKUP(B1115,受限情况!$G$3:$I$28,3,FALSE))=TRUE,"错误","正确"),"正确")</f>
        <v>正确</v>
      </c>
      <c r="R1115" s="124" t="str">
        <f>IF(OR(IFERROR(AND(H1115&gt;=VLOOKUP(L1115,受限情况!$A$3:$C$28,2,FALSE),H1115&lt;=VLOOKUP(L1115,受限情况!$A$3:$C$28,3,FALSE)),0),IFERROR(AND(H1115&gt;=VLOOKUP(M1115,受限情况!$A$3:$C$28,2,FALSE),H1115&lt;=VLOOKUP(M1115,受限情况!$A$3:$C$28,3,FALSE)),0),IFERROR(AND(H1115&gt;=VLOOKUP(N1115,受限情况!$A$3:$C$28,2,FALSE),H1115&lt;=VLOOKUP(N1115,受限情况!$A$3:$C$28,3,FALSE)),0),IFERROR(AND(H1115&gt;=VLOOKUP(O1115,受限情况!$A$3:$C$28,2,FALSE),H1115&lt;=VLOOKUP(O1115,受限情况!$A$3:$C$28,3,FALSE)),0))=TRUE,"错误","正确")</f>
        <v>正确</v>
      </c>
      <c r="S1115" s="123" t="str">
        <f>IF((IF(ISERROR(VLOOKUP(J1115,注销!I:I,1,FALSE)),0,1)+IF(ISERROR(VLOOKUP(J1115,注销!J:J,1,FALSE)),0,1))&gt;0,"注销","没有")</f>
        <v>注销</v>
      </c>
      <c r="T1115" s="123" t="str">
        <f>IF((IF(ISERROR(VLOOKUP(J1115,注销!I:I,1,FALSE)),0,1)+IF(ISERROR(VLOOKUP(J1115,注销!J:J,1,FALSE)),0,1))&gt;0,"注销","没有")</f>
        <v>注销</v>
      </c>
      <c r="U1115" s="10" t="str">
        <f>IF(IF(ISERROR(VLOOKUP(J1115,J$1:J1114,1,FALSE)),0,1)+IF(ISERROR(VLOOKUP(J1115,K$1:K1114,1,FALSE)),0,1),"已有","没有")</f>
        <v>没有</v>
      </c>
      <c r="W1115" s="9"/>
      <c r="X1115" s="9"/>
      <c r="Y1115" s="9"/>
    </row>
    <row r="1116" spans="1:25">
      <c r="A1116" s="126">
        <v>1113</v>
      </c>
      <c r="B1116" s="134" t="s">
        <v>1381</v>
      </c>
      <c r="C1116" s="66" t="s">
        <v>1802</v>
      </c>
      <c r="D1116" s="136" t="s">
        <v>1873</v>
      </c>
      <c r="E1116" s="6">
        <v>14</v>
      </c>
      <c r="F1116" s="80">
        <v>43037</v>
      </c>
      <c r="G1116" s="18" t="s">
        <v>1900</v>
      </c>
      <c r="H1116" s="119">
        <v>43027</v>
      </c>
      <c r="I1116" s="30" t="s">
        <v>1883</v>
      </c>
      <c r="J1116" s="137" t="str">
        <f t="shared" si="109"/>
        <v>天津天津-温州</v>
      </c>
      <c r="K1116" s="124" t="str">
        <f t="shared" si="110"/>
        <v>天津温州-天津</v>
      </c>
      <c r="L1116" s="167" t="str">
        <f t="shared" si="111"/>
        <v>天津</v>
      </c>
      <c r="M1116" s="167" t="str">
        <f t="shared" si="112"/>
        <v>温州</v>
      </c>
      <c r="N1116" s="167" t="str">
        <f t="shared" si="113"/>
        <v/>
      </c>
      <c r="O1116" s="167" t="str">
        <f t="shared" si="114"/>
        <v/>
      </c>
      <c r="P1116" s="167" t="str">
        <f>IF(ISERROR(OR(IFERROR(VLOOKUP(B1116,受限情况!$G$3:$G$30,1,FALSE),0),IFERROR(VLOOKUP(L1116,受限情况!$A$3:$A$28,1,FALSE),0),IFERROR(VLOOKUP(M1116,受限情况!$A$3:$A$28,1,FALSE),0),IFERROR(VLOOKUP(N1116,受限情况!$A$3:$A$28,1,FALSE),0),IFERROR(VLOOKUP(O1116,受限情况!$A$3:$A$28,1,FALSE),0))),"受限","不限")</f>
        <v>不限</v>
      </c>
      <c r="Q1116" s="122" t="str">
        <f>IFERROR(IF(AND(H1116&gt;=VLOOKUP(B1116,受限情况!$G$3:$I$28,2,FALSE),H1116&lt;=VLOOKUP(B1116,受限情况!$G$3:$I$28,3,FALSE))=TRUE,"错误","正确"),"正确")</f>
        <v>正确</v>
      </c>
      <c r="R1116" s="124" t="str">
        <f>IF(OR(IFERROR(AND(H1116&gt;=VLOOKUP(L1116,受限情况!$A$3:$C$28,2,FALSE),H1116&lt;=VLOOKUP(L1116,受限情况!$A$3:$C$28,3,FALSE)),0),IFERROR(AND(H1116&gt;=VLOOKUP(M1116,受限情况!$A$3:$C$28,2,FALSE),H1116&lt;=VLOOKUP(M1116,受限情况!$A$3:$C$28,3,FALSE)),0),IFERROR(AND(H1116&gt;=VLOOKUP(N1116,受限情况!$A$3:$C$28,2,FALSE),H1116&lt;=VLOOKUP(N1116,受限情况!$A$3:$C$28,3,FALSE)),0),IFERROR(AND(H1116&gt;=VLOOKUP(O1116,受限情况!$A$3:$C$28,2,FALSE),H1116&lt;=VLOOKUP(O1116,受限情况!$A$3:$C$28,3,FALSE)),0))=TRUE,"错误","正确")</f>
        <v>正确</v>
      </c>
      <c r="S1116" s="123" t="str">
        <f>IF((IF(ISERROR(VLOOKUP(J1116,注销!I:I,1,FALSE)),0,1)+IF(ISERROR(VLOOKUP(J1116,注销!J:J,1,FALSE)),0,1))&gt;0,"注销","没有")</f>
        <v>注销</v>
      </c>
      <c r="T1116" s="123" t="str">
        <f>IF((IF(ISERROR(VLOOKUP(J1116,注销!I:I,1,FALSE)),0,1)+IF(ISERROR(VLOOKUP(J1116,注销!J:J,1,FALSE)),0,1))&gt;0,"注销","没有")</f>
        <v>注销</v>
      </c>
      <c r="U1116" s="10" t="str">
        <f>IF(IF(ISERROR(VLOOKUP(J1116,J$1:J1115,1,FALSE)),0,1)+IF(ISERROR(VLOOKUP(J1116,K$1:K1115,1,FALSE)),0,1),"已有","没有")</f>
        <v>已有</v>
      </c>
      <c r="W1116" s="9"/>
      <c r="X1116" s="9"/>
      <c r="Y1116" s="9"/>
    </row>
    <row r="1117" spans="1:25">
      <c r="A1117" s="126">
        <v>1114</v>
      </c>
      <c r="B1117" s="134" t="s">
        <v>1381</v>
      </c>
      <c r="C1117" s="66" t="s">
        <v>1803</v>
      </c>
      <c r="D1117" s="136" t="s">
        <v>1873</v>
      </c>
      <c r="E1117" s="6">
        <v>14</v>
      </c>
      <c r="F1117" s="80">
        <v>43037</v>
      </c>
      <c r="G1117" s="18" t="s">
        <v>1900</v>
      </c>
      <c r="H1117" s="119">
        <v>43027</v>
      </c>
      <c r="I1117" s="30" t="s">
        <v>1883</v>
      </c>
      <c r="J1117" s="137" t="str">
        <f t="shared" si="109"/>
        <v>天津天津-福州</v>
      </c>
      <c r="K1117" s="124" t="str">
        <f t="shared" si="110"/>
        <v>天津福州-天津</v>
      </c>
      <c r="L1117" s="167" t="str">
        <f t="shared" si="111"/>
        <v>天津</v>
      </c>
      <c r="M1117" s="167" t="str">
        <f t="shared" si="112"/>
        <v>福州</v>
      </c>
      <c r="N1117" s="167" t="str">
        <f t="shared" si="113"/>
        <v/>
      </c>
      <c r="O1117" s="167" t="str">
        <f t="shared" si="114"/>
        <v/>
      </c>
      <c r="P1117" s="167" t="str">
        <f>IF(ISERROR(OR(IFERROR(VLOOKUP(B1117,受限情况!$G$3:$G$30,1,FALSE),0),IFERROR(VLOOKUP(L1117,受限情况!$A$3:$A$28,1,FALSE),0),IFERROR(VLOOKUP(M1117,受限情况!$A$3:$A$28,1,FALSE),0),IFERROR(VLOOKUP(N1117,受限情况!$A$3:$A$28,1,FALSE),0),IFERROR(VLOOKUP(O1117,受限情况!$A$3:$A$28,1,FALSE),0))),"受限","不限")</f>
        <v>不限</v>
      </c>
      <c r="Q1117" s="122" t="str">
        <f>IFERROR(IF(AND(H1117&gt;=VLOOKUP(B1117,受限情况!$G$3:$I$28,2,FALSE),H1117&lt;=VLOOKUP(B1117,受限情况!$G$3:$I$28,3,FALSE))=TRUE,"错误","正确"),"正确")</f>
        <v>正确</v>
      </c>
      <c r="R1117" s="124" t="str">
        <f>IF(OR(IFERROR(AND(H1117&gt;=VLOOKUP(L1117,受限情况!$A$3:$C$28,2,FALSE),H1117&lt;=VLOOKUP(L1117,受限情况!$A$3:$C$28,3,FALSE)),0),IFERROR(AND(H1117&gt;=VLOOKUP(M1117,受限情况!$A$3:$C$28,2,FALSE),H1117&lt;=VLOOKUP(M1117,受限情况!$A$3:$C$28,3,FALSE)),0),IFERROR(AND(H1117&gt;=VLOOKUP(N1117,受限情况!$A$3:$C$28,2,FALSE),H1117&lt;=VLOOKUP(N1117,受限情况!$A$3:$C$28,3,FALSE)),0),IFERROR(AND(H1117&gt;=VLOOKUP(O1117,受限情况!$A$3:$C$28,2,FALSE),H1117&lt;=VLOOKUP(O1117,受限情况!$A$3:$C$28,3,FALSE)),0))=TRUE,"错误","正确")</f>
        <v>正确</v>
      </c>
      <c r="S1117" s="123" t="str">
        <f>IF((IF(ISERROR(VLOOKUP(J1117,注销!I:I,1,FALSE)),0,1)+IF(ISERROR(VLOOKUP(J1117,注销!J:J,1,FALSE)),0,1))&gt;0,"注销","没有")</f>
        <v>注销</v>
      </c>
      <c r="T1117" s="123" t="str">
        <f>IF((IF(ISERROR(VLOOKUP(J1117,注销!I:I,1,FALSE)),0,1)+IF(ISERROR(VLOOKUP(J1117,注销!J:J,1,FALSE)),0,1))&gt;0,"注销","没有")</f>
        <v>注销</v>
      </c>
      <c r="U1117" s="10" t="str">
        <f>IF(IF(ISERROR(VLOOKUP(J1117,J$1:J1116,1,FALSE)),0,1)+IF(ISERROR(VLOOKUP(J1117,K$1:K1116,1,FALSE)),0,1),"已有","没有")</f>
        <v>没有</v>
      </c>
      <c r="W1117" s="9"/>
      <c r="X1117" s="9"/>
      <c r="Y1117" s="9"/>
    </row>
    <row r="1118" spans="1:25">
      <c r="A1118" s="126">
        <v>1115</v>
      </c>
      <c r="B1118" s="134" t="s">
        <v>1381</v>
      </c>
      <c r="C1118" s="66" t="s">
        <v>1820</v>
      </c>
      <c r="D1118" s="136" t="s">
        <v>1873</v>
      </c>
      <c r="E1118" s="6">
        <v>8</v>
      </c>
      <c r="F1118" s="80">
        <v>43037</v>
      </c>
      <c r="G1118" s="18" t="s">
        <v>1900</v>
      </c>
      <c r="H1118" s="119">
        <v>43027</v>
      </c>
      <c r="I1118" s="30" t="s">
        <v>1883</v>
      </c>
      <c r="J1118" s="137" t="str">
        <f t="shared" si="109"/>
        <v>天津天津-临汾-海口</v>
      </c>
      <c r="K1118" s="124" t="str">
        <f t="shared" si="110"/>
        <v>天津海口-临汾-天津</v>
      </c>
      <c r="L1118" s="167" t="str">
        <f t="shared" si="111"/>
        <v>天津</v>
      </c>
      <c r="M1118" s="167" t="str">
        <f t="shared" si="112"/>
        <v>临汾</v>
      </c>
      <c r="N1118" s="167" t="str">
        <f t="shared" si="113"/>
        <v>海口</v>
      </c>
      <c r="O1118" s="167" t="str">
        <f t="shared" si="114"/>
        <v/>
      </c>
      <c r="P1118" s="167" t="str">
        <f>IF(ISERROR(OR(IFERROR(VLOOKUP(B1118,受限情况!$G$3:$G$30,1,FALSE),0),IFERROR(VLOOKUP(L1118,受限情况!$A$3:$A$28,1,FALSE),0),IFERROR(VLOOKUP(M1118,受限情况!$A$3:$A$28,1,FALSE),0),IFERROR(VLOOKUP(N1118,受限情况!$A$3:$A$28,1,FALSE),0),IFERROR(VLOOKUP(O1118,受限情况!$A$3:$A$28,1,FALSE),0))),"受限","不限")</f>
        <v>不限</v>
      </c>
      <c r="Q1118" s="122" t="str">
        <f>IFERROR(IF(AND(H1118&gt;=VLOOKUP(B1118,受限情况!$G$3:$I$28,2,FALSE),H1118&lt;=VLOOKUP(B1118,受限情况!$G$3:$I$28,3,FALSE))=TRUE,"错误","正确"),"正确")</f>
        <v>正确</v>
      </c>
      <c r="R1118" s="124" t="str">
        <f>IF(OR(IFERROR(AND(H1118&gt;=VLOOKUP(L1118,受限情况!$A$3:$C$28,2,FALSE),H1118&lt;=VLOOKUP(L1118,受限情况!$A$3:$C$28,3,FALSE)),0),IFERROR(AND(H1118&gt;=VLOOKUP(M1118,受限情况!$A$3:$C$28,2,FALSE),H1118&lt;=VLOOKUP(M1118,受限情况!$A$3:$C$28,3,FALSE)),0),IFERROR(AND(H1118&gt;=VLOOKUP(N1118,受限情况!$A$3:$C$28,2,FALSE),H1118&lt;=VLOOKUP(N1118,受限情况!$A$3:$C$28,3,FALSE)),0),IFERROR(AND(H1118&gt;=VLOOKUP(O1118,受限情况!$A$3:$C$28,2,FALSE),H1118&lt;=VLOOKUP(O1118,受限情况!$A$3:$C$28,3,FALSE)),0))=TRUE,"错误","正确")</f>
        <v>正确</v>
      </c>
      <c r="S1118" s="123" t="str">
        <f>IF((IF(ISERROR(VLOOKUP(J1118,注销!I:I,1,FALSE)),0,1)+IF(ISERROR(VLOOKUP(J1118,注销!J:J,1,FALSE)),0,1))&gt;0,"注销","没有")</f>
        <v>没有</v>
      </c>
      <c r="T1118" s="123" t="str">
        <f>IF((IF(ISERROR(VLOOKUP(J1118,注销!I:I,1,FALSE)),0,1)+IF(ISERROR(VLOOKUP(J1118,注销!J:J,1,FALSE)),0,1))&gt;0,"注销","没有")</f>
        <v>没有</v>
      </c>
      <c r="U1118" s="10" t="str">
        <f>IF(IF(ISERROR(VLOOKUP(J1118,J$1:J1117,1,FALSE)),0,1)+IF(ISERROR(VLOOKUP(J1118,K$1:K1117,1,FALSE)),0,1),"已有","没有")</f>
        <v>没有</v>
      </c>
      <c r="W1118" s="9"/>
      <c r="X1118" s="9"/>
      <c r="Y1118" s="9"/>
    </row>
    <row r="1119" spans="1:25">
      <c r="A1119" s="126">
        <v>1116</v>
      </c>
      <c r="B1119" s="134" t="s">
        <v>1381</v>
      </c>
      <c r="C1119" s="66" t="s">
        <v>1854</v>
      </c>
      <c r="D1119" s="136" t="s">
        <v>1873</v>
      </c>
      <c r="E1119" s="6">
        <v>14</v>
      </c>
      <c r="F1119" s="80">
        <v>43037</v>
      </c>
      <c r="G1119" s="18" t="s">
        <v>1900</v>
      </c>
      <c r="H1119" s="119">
        <v>43027</v>
      </c>
      <c r="I1119" s="30" t="s">
        <v>1883</v>
      </c>
      <c r="J1119" s="137" t="str">
        <f t="shared" si="109"/>
        <v>天津天津-通辽-霍林河</v>
      </c>
      <c r="K1119" s="124" t="str">
        <f t="shared" si="110"/>
        <v>天津霍林河-通辽-天津</v>
      </c>
      <c r="L1119" s="167" t="str">
        <f t="shared" si="111"/>
        <v>天津</v>
      </c>
      <c r="M1119" s="167" t="str">
        <f t="shared" si="112"/>
        <v>通辽</v>
      </c>
      <c r="N1119" s="167" t="str">
        <f t="shared" si="113"/>
        <v>霍林河</v>
      </c>
      <c r="O1119" s="167" t="str">
        <f t="shared" si="114"/>
        <v/>
      </c>
      <c r="P1119" s="167" t="str">
        <f>IF(ISERROR(OR(IFERROR(VLOOKUP(B1119,受限情况!$G$3:$G$30,1,FALSE),0),IFERROR(VLOOKUP(L1119,受限情况!$A$3:$A$28,1,FALSE),0),IFERROR(VLOOKUP(M1119,受限情况!$A$3:$A$28,1,FALSE),0),IFERROR(VLOOKUP(N1119,受限情况!$A$3:$A$28,1,FALSE),0),IFERROR(VLOOKUP(O1119,受限情况!$A$3:$A$28,1,FALSE),0))),"受限","不限")</f>
        <v>不限</v>
      </c>
      <c r="Q1119" s="122" t="str">
        <f>IFERROR(IF(AND(H1119&gt;=VLOOKUP(B1119,受限情况!$G$3:$I$28,2,FALSE),H1119&lt;=VLOOKUP(B1119,受限情况!$G$3:$I$28,3,FALSE))=TRUE,"错误","正确"),"正确")</f>
        <v>正确</v>
      </c>
      <c r="R1119" s="124" t="str">
        <f>IF(OR(IFERROR(AND(H1119&gt;=VLOOKUP(L1119,受限情况!$A$3:$C$28,2,FALSE),H1119&lt;=VLOOKUP(L1119,受限情况!$A$3:$C$28,3,FALSE)),0),IFERROR(AND(H1119&gt;=VLOOKUP(M1119,受限情况!$A$3:$C$28,2,FALSE),H1119&lt;=VLOOKUP(M1119,受限情况!$A$3:$C$28,3,FALSE)),0),IFERROR(AND(H1119&gt;=VLOOKUP(N1119,受限情况!$A$3:$C$28,2,FALSE),H1119&lt;=VLOOKUP(N1119,受限情况!$A$3:$C$28,3,FALSE)),0),IFERROR(AND(H1119&gt;=VLOOKUP(O1119,受限情况!$A$3:$C$28,2,FALSE),H1119&lt;=VLOOKUP(O1119,受限情况!$A$3:$C$28,3,FALSE)),0))=TRUE,"错误","正确")</f>
        <v>正确</v>
      </c>
      <c r="S1119" s="123" t="str">
        <f>IF((IF(ISERROR(VLOOKUP(J1119,注销!I:I,1,FALSE)),0,1)+IF(ISERROR(VLOOKUP(J1119,注销!J:J,1,FALSE)),0,1))&gt;0,"注销","没有")</f>
        <v>没有</v>
      </c>
      <c r="T1119" s="123" t="str">
        <f>IF((IF(ISERROR(VLOOKUP(J1119,注销!I:I,1,FALSE)),0,1)+IF(ISERROR(VLOOKUP(J1119,注销!J:J,1,FALSE)),0,1))&gt;0,"注销","没有")</f>
        <v>没有</v>
      </c>
      <c r="U1119" s="10" t="str">
        <f>IF(IF(ISERROR(VLOOKUP(J1119,J$1:J1118,1,FALSE)),0,1)+IF(ISERROR(VLOOKUP(J1119,K$1:K1118,1,FALSE)),0,1),"已有","没有")</f>
        <v>没有</v>
      </c>
      <c r="W1119" s="9"/>
      <c r="X1119" s="9"/>
      <c r="Y1119" s="9"/>
    </row>
    <row r="1120" spans="1:25">
      <c r="A1120" s="126">
        <v>1117</v>
      </c>
      <c r="B1120" s="134" t="s">
        <v>1381</v>
      </c>
      <c r="C1120" s="66" t="s">
        <v>1785</v>
      </c>
      <c r="D1120" s="136" t="s">
        <v>1873</v>
      </c>
      <c r="E1120" s="6">
        <v>14</v>
      </c>
      <c r="F1120" s="80">
        <v>43037</v>
      </c>
      <c r="G1120" s="18" t="s">
        <v>1900</v>
      </c>
      <c r="H1120" s="119">
        <v>43027</v>
      </c>
      <c r="I1120" s="30" t="s">
        <v>1883</v>
      </c>
      <c r="J1120" s="137" t="str">
        <f t="shared" si="109"/>
        <v>天津天津-大同-海口</v>
      </c>
      <c r="K1120" s="124" t="str">
        <f t="shared" si="110"/>
        <v>天津海口-大同-天津</v>
      </c>
      <c r="L1120" s="167" t="str">
        <f t="shared" si="111"/>
        <v>天津</v>
      </c>
      <c r="M1120" s="167" t="str">
        <f t="shared" si="112"/>
        <v>大同</v>
      </c>
      <c r="N1120" s="167" t="str">
        <f t="shared" si="113"/>
        <v>海口</v>
      </c>
      <c r="O1120" s="167" t="str">
        <f t="shared" si="114"/>
        <v/>
      </c>
      <c r="P1120" s="167" t="str">
        <f>IF(ISERROR(OR(IFERROR(VLOOKUP(B1120,受限情况!$G$3:$G$30,1,FALSE),0),IFERROR(VLOOKUP(L1120,受限情况!$A$3:$A$28,1,FALSE),0),IFERROR(VLOOKUP(M1120,受限情况!$A$3:$A$28,1,FALSE),0),IFERROR(VLOOKUP(N1120,受限情况!$A$3:$A$28,1,FALSE),0),IFERROR(VLOOKUP(O1120,受限情况!$A$3:$A$28,1,FALSE),0))),"受限","不限")</f>
        <v>不限</v>
      </c>
      <c r="Q1120" s="122" t="str">
        <f>IFERROR(IF(AND(H1120&gt;=VLOOKUP(B1120,受限情况!$G$3:$I$28,2,FALSE),H1120&lt;=VLOOKUP(B1120,受限情况!$G$3:$I$28,3,FALSE))=TRUE,"错误","正确"),"正确")</f>
        <v>正确</v>
      </c>
      <c r="R1120" s="124" t="str">
        <f>IF(OR(IFERROR(AND(H1120&gt;=VLOOKUP(L1120,受限情况!$A$3:$C$28,2,FALSE),H1120&lt;=VLOOKUP(L1120,受限情况!$A$3:$C$28,3,FALSE)),0),IFERROR(AND(H1120&gt;=VLOOKUP(M1120,受限情况!$A$3:$C$28,2,FALSE),H1120&lt;=VLOOKUP(M1120,受限情况!$A$3:$C$28,3,FALSE)),0),IFERROR(AND(H1120&gt;=VLOOKUP(N1120,受限情况!$A$3:$C$28,2,FALSE),H1120&lt;=VLOOKUP(N1120,受限情况!$A$3:$C$28,3,FALSE)),0),IFERROR(AND(H1120&gt;=VLOOKUP(O1120,受限情况!$A$3:$C$28,2,FALSE),H1120&lt;=VLOOKUP(O1120,受限情况!$A$3:$C$28,3,FALSE)),0))=TRUE,"错误","正确")</f>
        <v>正确</v>
      </c>
      <c r="S1120" s="123" t="str">
        <f>IF((IF(ISERROR(VLOOKUP(J1120,注销!I:I,1,FALSE)),0,1)+IF(ISERROR(VLOOKUP(J1120,注销!J:J,1,FALSE)),0,1))&gt;0,"注销","没有")</f>
        <v>没有</v>
      </c>
      <c r="T1120" s="123" t="str">
        <f>IF((IF(ISERROR(VLOOKUP(J1120,注销!I:I,1,FALSE)),0,1)+IF(ISERROR(VLOOKUP(J1120,注销!J:J,1,FALSE)),0,1))&gt;0,"注销","没有")</f>
        <v>没有</v>
      </c>
      <c r="U1120" s="10" t="str">
        <f>IF(IF(ISERROR(VLOOKUP(J1120,J$1:J1119,1,FALSE)),0,1)+IF(ISERROR(VLOOKUP(J1120,K$1:K1119,1,FALSE)),0,1),"已有","没有")</f>
        <v>没有</v>
      </c>
      <c r="W1120" s="9"/>
      <c r="X1120" s="9"/>
      <c r="Y1120" s="9"/>
    </row>
    <row r="1121" spans="1:25">
      <c r="A1121" s="126">
        <v>1118</v>
      </c>
      <c r="B1121" s="134" t="s">
        <v>1381</v>
      </c>
      <c r="C1121" s="66" t="s">
        <v>1786</v>
      </c>
      <c r="D1121" s="136" t="s">
        <v>1873</v>
      </c>
      <c r="E1121" s="6">
        <v>14</v>
      </c>
      <c r="F1121" s="80">
        <v>43037</v>
      </c>
      <c r="G1121" s="18" t="s">
        <v>1900</v>
      </c>
      <c r="H1121" s="119">
        <v>43027</v>
      </c>
      <c r="I1121" s="30" t="s">
        <v>1883</v>
      </c>
      <c r="J1121" s="137" t="str">
        <f t="shared" si="109"/>
        <v>天津天津-淮安-珠海</v>
      </c>
      <c r="K1121" s="124" t="str">
        <f t="shared" si="110"/>
        <v>天津珠海-淮安-天津</v>
      </c>
      <c r="L1121" s="167" t="str">
        <f t="shared" si="111"/>
        <v>天津</v>
      </c>
      <c r="M1121" s="167" t="str">
        <f t="shared" si="112"/>
        <v>淮安</v>
      </c>
      <c r="N1121" s="167" t="str">
        <f t="shared" si="113"/>
        <v>珠海</v>
      </c>
      <c r="O1121" s="167" t="str">
        <f t="shared" si="114"/>
        <v/>
      </c>
      <c r="P1121" s="167" t="str">
        <f>IF(ISERROR(OR(IFERROR(VLOOKUP(B1121,受限情况!$G$3:$G$30,1,FALSE),0),IFERROR(VLOOKUP(L1121,受限情况!$A$3:$A$28,1,FALSE),0),IFERROR(VLOOKUP(M1121,受限情况!$A$3:$A$28,1,FALSE),0),IFERROR(VLOOKUP(N1121,受限情况!$A$3:$A$28,1,FALSE),0),IFERROR(VLOOKUP(O1121,受限情况!$A$3:$A$28,1,FALSE),0))),"受限","不限")</f>
        <v>不限</v>
      </c>
      <c r="Q1121" s="122" t="str">
        <f>IFERROR(IF(AND(H1121&gt;=VLOOKUP(B1121,受限情况!$G$3:$I$28,2,FALSE),H1121&lt;=VLOOKUP(B1121,受限情况!$G$3:$I$28,3,FALSE))=TRUE,"错误","正确"),"正确")</f>
        <v>正确</v>
      </c>
      <c r="R1121" s="124" t="str">
        <f>IF(OR(IFERROR(AND(H1121&gt;=VLOOKUP(L1121,受限情况!$A$3:$C$28,2,FALSE),H1121&lt;=VLOOKUP(L1121,受限情况!$A$3:$C$28,3,FALSE)),0),IFERROR(AND(H1121&gt;=VLOOKUP(M1121,受限情况!$A$3:$C$28,2,FALSE),H1121&lt;=VLOOKUP(M1121,受限情况!$A$3:$C$28,3,FALSE)),0),IFERROR(AND(H1121&gt;=VLOOKUP(N1121,受限情况!$A$3:$C$28,2,FALSE),H1121&lt;=VLOOKUP(N1121,受限情况!$A$3:$C$28,3,FALSE)),0),IFERROR(AND(H1121&gt;=VLOOKUP(O1121,受限情况!$A$3:$C$28,2,FALSE),H1121&lt;=VLOOKUP(O1121,受限情况!$A$3:$C$28,3,FALSE)),0))=TRUE,"错误","正确")</f>
        <v>正确</v>
      </c>
      <c r="S1121" s="123" t="str">
        <f>IF((IF(ISERROR(VLOOKUP(J1121,注销!I:I,1,FALSE)),0,1)+IF(ISERROR(VLOOKUP(J1121,注销!J:J,1,FALSE)),0,1))&gt;0,"注销","没有")</f>
        <v>没有</v>
      </c>
      <c r="T1121" s="123" t="str">
        <f>IF((IF(ISERROR(VLOOKUP(J1121,注销!I:I,1,FALSE)),0,1)+IF(ISERROR(VLOOKUP(J1121,注销!J:J,1,FALSE)),0,1))&gt;0,"注销","没有")</f>
        <v>没有</v>
      </c>
      <c r="U1121" s="10" t="str">
        <f>IF(IF(ISERROR(VLOOKUP(J1121,J$1:J1120,1,FALSE)),0,1)+IF(ISERROR(VLOOKUP(J1121,K$1:K1120,1,FALSE)),0,1),"已有","没有")</f>
        <v>没有</v>
      </c>
      <c r="W1121" s="9"/>
      <c r="X1121" s="9"/>
      <c r="Y1121" s="9"/>
    </row>
    <row r="1122" spans="1:25" ht="15">
      <c r="A1122" s="126">
        <v>1119</v>
      </c>
      <c r="B1122" s="134" t="s">
        <v>1827</v>
      </c>
      <c r="C1122" s="195" t="s">
        <v>1828</v>
      </c>
      <c r="D1122" s="136" t="s">
        <v>1873</v>
      </c>
      <c r="E1122" s="6">
        <v>14</v>
      </c>
      <c r="F1122" s="80">
        <v>43037</v>
      </c>
      <c r="G1122" s="18" t="s">
        <v>1900</v>
      </c>
      <c r="H1122" s="119">
        <v>43027</v>
      </c>
      <c r="I1122" s="30" t="s">
        <v>1883</v>
      </c>
      <c r="J1122" s="137" t="str">
        <f t="shared" si="109"/>
        <v>天津天津-遵义-桂林</v>
      </c>
      <c r="K1122" s="124" t="str">
        <f t="shared" si="110"/>
        <v>天津桂林-遵义-天津</v>
      </c>
      <c r="L1122" s="167" t="str">
        <f t="shared" si="111"/>
        <v>天津</v>
      </c>
      <c r="M1122" s="167" t="str">
        <f t="shared" si="112"/>
        <v>遵义</v>
      </c>
      <c r="N1122" s="167" t="str">
        <f t="shared" si="113"/>
        <v>桂林</v>
      </c>
      <c r="O1122" s="167" t="str">
        <f t="shared" si="114"/>
        <v/>
      </c>
      <c r="P1122" s="167" t="str">
        <f>IF(ISERROR(OR(IFERROR(VLOOKUP(B1122,受限情况!$G$3:$G$30,1,FALSE),0),IFERROR(VLOOKUP(L1122,受限情况!$A$3:$A$28,1,FALSE),0),IFERROR(VLOOKUP(M1122,受限情况!$A$3:$A$28,1,FALSE),0),IFERROR(VLOOKUP(N1122,受限情况!$A$3:$A$28,1,FALSE),0),IFERROR(VLOOKUP(O1122,受限情况!$A$3:$A$28,1,FALSE),0))),"受限","不限")</f>
        <v>不限</v>
      </c>
      <c r="Q1122" s="122" t="str">
        <f>IFERROR(IF(AND(H1122&gt;=VLOOKUP(B1122,受限情况!$G$3:$I$28,2,FALSE),H1122&lt;=VLOOKUP(B1122,受限情况!$G$3:$I$28,3,FALSE))=TRUE,"错误","正确"),"正确")</f>
        <v>正确</v>
      </c>
      <c r="R1122" s="124" t="str">
        <f>IF(OR(IFERROR(AND(H1122&gt;=VLOOKUP(L1122,受限情况!$A$3:$C$28,2,FALSE),H1122&lt;=VLOOKUP(L1122,受限情况!$A$3:$C$28,3,FALSE)),0),IFERROR(AND(H1122&gt;=VLOOKUP(M1122,受限情况!$A$3:$C$28,2,FALSE),H1122&lt;=VLOOKUP(M1122,受限情况!$A$3:$C$28,3,FALSE)),0),IFERROR(AND(H1122&gt;=VLOOKUP(N1122,受限情况!$A$3:$C$28,2,FALSE),H1122&lt;=VLOOKUP(N1122,受限情况!$A$3:$C$28,3,FALSE)),0),IFERROR(AND(H1122&gt;=VLOOKUP(O1122,受限情况!$A$3:$C$28,2,FALSE),H1122&lt;=VLOOKUP(O1122,受限情况!$A$3:$C$28,3,FALSE)),0))=TRUE,"错误","正确")</f>
        <v>正确</v>
      </c>
      <c r="S1122" s="123" t="str">
        <f>IF((IF(ISERROR(VLOOKUP(J1122,注销!I:I,1,FALSE)),0,1)+IF(ISERROR(VLOOKUP(J1122,注销!J:J,1,FALSE)),0,1))&gt;0,"注销","没有")</f>
        <v>注销</v>
      </c>
      <c r="T1122" s="123" t="str">
        <f>IF((IF(ISERROR(VLOOKUP(J1122,注销!I:I,1,FALSE)),0,1)+IF(ISERROR(VLOOKUP(J1122,注销!J:J,1,FALSE)),0,1))&gt;0,"注销","没有")</f>
        <v>注销</v>
      </c>
      <c r="U1122" s="10" t="str">
        <f>IF(IF(ISERROR(VLOOKUP(J1122,J$1:J1121,1,FALSE)),0,1)+IF(ISERROR(VLOOKUP(J1122,K$1:K1121,1,FALSE)),0,1),"已有","没有")</f>
        <v>没有</v>
      </c>
      <c r="W1122" s="9"/>
      <c r="X1122" s="9"/>
      <c r="Y1122" s="9"/>
    </row>
    <row r="1123" spans="1:25">
      <c r="A1123" s="126">
        <v>1120</v>
      </c>
      <c r="B1123" s="134" t="s">
        <v>1804</v>
      </c>
      <c r="C1123" s="66" t="s">
        <v>1805</v>
      </c>
      <c r="D1123" s="136" t="s">
        <v>1865</v>
      </c>
      <c r="E1123" s="6">
        <v>14</v>
      </c>
      <c r="F1123" s="80">
        <v>43089</v>
      </c>
      <c r="G1123" s="18" t="s">
        <v>1901</v>
      </c>
      <c r="H1123" s="119">
        <v>43027</v>
      </c>
      <c r="I1123" s="30" t="s">
        <v>1883</v>
      </c>
      <c r="J1123" s="137" t="str">
        <f t="shared" si="109"/>
        <v>中联航石家庄-琼海</v>
      </c>
      <c r="K1123" s="124" t="str">
        <f t="shared" si="110"/>
        <v>中联航琼海-石家庄</v>
      </c>
      <c r="L1123" s="167" t="str">
        <f t="shared" si="111"/>
        <v>石家庄</v>
      </c>
      <c r="M1123" s="167" t="str">
        <f t="shared" si="112"/>
        <v>琼海</v>
      </c>
      <c r="N1123" s="167" t="str">
        <f t="shared" si="113"/>
        <v/>
      </c>
      <c r="O1123" s="167" t="str">
        <f t="shared" si="114"/>
        <v/>
      </c>
      <c r="P1123" s="167" t="str">
        <f>IF(ISERROR(OR(IFERROR(VLOOKUP(B1123,受限情况!$G$3:$G$30,1,FALSE),0),IFERROR(VLOOKUP(L1123,受限情况!$A$3:$A$28,1,FALSE),0),IFERROR(VLOOKUP(M1123,受限情况!$A$3:$A$28,1,FALSE),0),IFERROR(VLOOKUP(N1123,受限情况!$A$3:$A$28,1,FALSE),0),IFERROR(VLOOKUP(O1123,受限情况!$A$3:$A$28,1,FALSE),0))),"受限","不限")</f>
        <v>不限</v>
      </c>
      <c r="Q1123" s="122" t="str">
        <f>IFERROR(IF(AND(H1123&gt;=VLOOKUP(B1123,受限情况!$G$3:$I$28,2,FALSE),H1123&lt;=VLOOKUP(B1123,受限情况!$G$3:$I$28,3,FALSE))=TRUE,"错误","正确"),"正确")</f>
        <v>正确</v>
      </c>
      <c r="R1123" s="124" t="str">
        <f>IF(OR(IFERROR(AND(H1123&gt;=VLOOKUP(L1123,受限情况!$A$3:$C$28,2,FALSE),H1123&lt;=VLOOKUP(L1123,受限情况!$A$3:$C$28,3,FALSE)),0),IFERROR(AND(H1123&gt;=VLOOKUP(M1123,受限情况!$A$3:$C$28,2,FALSE),H1123&lt;=VLOOKUP(M1123,受限情况!$A$3:$C$28,3,FALSE)),0),IFERROR(AND(H1123&gt;=VLOOKUP(N1123,受限情况!$A$3:$C$28,2,FALSE),H1123&lt;=VLOOKUP(N1123,受限情况!$A$3:$C$28,3,FALSE)),0),IFERROR(AND(H1123&gt;=VLOOKUP(O1123,受限情况!$A$3:$C$28,2,FALSE),H1123&lt;=VLOOKUP(O1123,受限情况!$A$3:$C$28,3,FALSE)),0))=TRUE,"错误","正确")</f>
        <v>正确</v>
      </c>
      <c r="S1123" s="123" t="str">
        <f>IF((IF(ISERROR(VLOOKUP(J1123,注销!I:I,1,FALSE)),0,1)+IF(ISERROR(VLOOKUP(J1123,注销!J:J,1,FALSE)),0,1))&gt;0,"注销","没有")</f>
        <v>注销</v>
      </c>
      <c r="T1123" s="123" t="str">
        <f>IF((IF(ISERROR(VLOOKUP(J1123,注销!I:I,1,FALSE)),0,1)+IF(ISERROR(VLOOKUP(J1123,注销!J:J,1,FALSE)),0,1))&gt;0,"注销","没有")</f>
        <v>注销</v>
      </c>
      <c r="U1123" s="10" t="str">
        <f>IF(IF(ISERROR(VLOOKUP(J1123,J$1:J1122,1,FALSE)),0,1)+IF(ISERROR(VLOOKUP(J1123,K$1:K1122,1,FALSE)),0,1),"已有","没有")</f>
        <v>没有</v>
      </c>
      <c r="W1123" s="9"/>
      <c r="X1123" s="9"/>
      <c r="Y1123" s="9"/>
    </row>
    <row r="1124" spans="1:25">
      <c r="A1124" s="126">
        <v>1121</v>
      </c>
      <c r="B1124" s="134" t="s">
        <v>1804</v>
      </c>
      <c r="C1124" s="66" t="s">
        <v>1766</v>
      </c>
      <c r="D1124" s="136" t="s">
        <v>1865</v>
      </c>
      <c r="E1124" s="6">
        <v>14</v>
      </c>
      <c r="F1124" s="80">
        <v>43101</v>
      </c>
      <c r="G1124" s="18" t="s">
        <v>1901</v>
      </c>
      <c r="H1124" s="119">
        <v>43027</v>
      </c>
      <c r="I1124" s="30" t="s">
        <v>1883</v>
      </c>
      <c r="J1124" s="137" t="str">
        <f t="shared" si="109"/>
        <v>中联航石家庄-珠海</v>
      </c>
      <c r="K1124" s="124" t="str">
        <f t="shared" si="110"/>
        <v>中联航珠海-石家庄</v>
      </c>
      <c r="L1124" s="167" t="str">
        <f t="shared" si="111"/>
        <v>石家庄</v>
      </c>
      <c r="M1124" s="167" t="str">
        <f t="shared" si="112"/>
        <v>珠海</v>
      </c>
      <c r="N1124" s="167" t="str">
        <f t="shared" si="113"/>
        <v/>
      </c>
      <c r="O1124" s="167" t="str">
        <f t="shared" si="114"/>
        <v/>
      </c>
      <c r="P1124" s="167" t="str">
        <f>IF(ISERROR(OR(IFERROR(VLOOKUP(B1124,受限情况!$G$3:$G$30,1,FALSE),0),IFERROR(VLOOKUP(L1124,受限情况!$A$3:$A$28,1,FALSE),0),IFERROR(VLOOKUP(M1124,受限情况!$A$3:$A$28,1,FALSE),0),IFERROR(VLOOKUP(N1124,受限情况!$A$3:$A$28,1,FALSE),0),IFERROR(VLOOKUP(O1124,受限情况!$A$3:$A$28,1,FALSE),0))),"受限","不限")</f>
        <v>不限</v>
      </c>
      <c r="Q1124" s="122" t="str">
        <f>IFERROR(IF(AND(H1124&gt;=VLOOKUP(B1124,受限情况!$G$3:$I$28,2,FALSE),H1124&lt;=VLOOKUP(B1124,受限情况!$G$3:$I$28,3,FALSE))=TRUE,"错误","正确"),"正确")</f>
        <v>正确</v>
      </c>
      <c r="R1124" s="124" t="str">
        <f>IF(OR(IFERROR(AND(H1124&gt;=VLOOKUP(L1124,受限情况!$A$3:$C$28,2,FALSE),H1124&lt;=VLOOKUP(L1124,受限情况!$A$3:$C$28,3,FALSE)),0),IFERROR(AND(H1124&gt;=VLOOKUP(M1124,受限情况!$A$3:$C$28,2,FALSE),H1124&lt;=VLOOKUP(M1124,受限情况!$A$3:$C$28,3,FALSE)),0),IFERROR(AND(H1124&gt;=VLOOKUP(N1124,受限情况!$A$3:$C$28,2,FALSE),H1124&lt;=VLOOKUP(N1124,受限情况!$A$3:$C$28,3,FALSE)),0),IFERROR(AND(H1124&gt;=VLOOKUP(O1124,受限情况!$A$3:$C$28,2,FALSE),H1124&lt;=VLOOKUP(O1124,受限情况!$A$3:$C$28,3,FALSE)),0))=TRUE,"错误","正确")</f>
        <v>正确</v>
      </c>
      <c r="S1124" s="123" t="str">
        <f>IF((IF(ISERROR(VLOOKUP(J1124,注销!I:I,1,FALSE)),0,1)+IF(ISERROR(VLOOKUP(J1124,注销!J:J,1,FALSE)),0,1))&gt;0,"注销","没有")</f>
        <v>没有</v>
      </c>
      <c r="T1124" s="123" t="str">
        <f>IF((IF(ISERROR(VLOOKUP(J1124,注销!I:I,1,FALSE)),0,1)+IF(ISERROR(VLOOKUP(J1124,注销!J:J,1,FALSE)),0,1))&gt;0,"注销","没有")</f>
        <v>没有</v>
      </c>
      <c r="U1124" s="10" t="str">
        <f>IF(IF(ISERROR(VLOOKUP(J1124,J$1:J1123,1,FALSE)),0,1)+IF(ISERROR(VLOOKUP(J1124,K$1:K1123,1,FALSE)),0,1),"已有","没有")</f>
        <v>没有</v>
      </c>
      <c r="W1124" s="9"/>
      <c r="X1124" s="9"/>
      <c r="Y1124" s="9"/>
    </row>
    <row r="1125" spans="1:25">
      <c r="A1125" s="126">
        <v>1122</v>
      </c>
      <c r="B1125" s="134" t="s">
        <v>1821</v>
      </c>
      <c r="C1125" s="66" t="s">
        <v>1822</v>
      </c>
      <c r="D1125" s="136" t="s">
        <v>1865</v>
      </c>
      <c r="E1125" s="6">
        <v>14</v>
      </c>
      <c r="F1125" s="80">
        <v>43037</v>
      </c>
      <c r="G1125" s="18" t="s">
        <v>1901</v>
      </c>
      <c r="H1125" s="119">
        <v>43027</v>
      </c>
      <c r="I1125" s="30" t="s">
        <v>1883</v>
      </c>
      <c r="J1125" s="137" t="str">
        <f t="shared" si="109"/>
        <v>中联航北京南苑-乌兰察布</v>
      </c>
      <c r="K1125" s="124" t="str">
        <f t="shared" si="110"/>
        <v>中联航乌兰察布-北京南苑</v>
      </c>
      <c r="L1125" s="167" t="str">
        <f t="shared" si="111"/>
        <v>北京南苑</v>
      </c>
      <c r="M1125" s="167" t="str">
        <f t="shared" si="112"/>
        <v>乌兰察布</v>
      </c>
      <c r="N1125" s="167" t="str">
        <f t="shared" si="113"/>
        <v/>
      </c>
      <c r="O1125" s="167" t="str">
        <f t="shared" si="114"/>
        <v/>
      </c>
      <c r="P1125" s="167" t="str">
        <f>IF(ISERROR(OR(IFERROR(VLOOKUP(B1125,受限情况!$G$3:$G$30,1,FALSE),0),IFERROR(VLOOKUP(L1125,受限情况!$A$3:$A$28,1,FALSE),0),IFERROR(VLOOKUP(M1125,受限情况!$A$3:$A$28,1,FALSE),0),IFERROR(VLOOKUP(N1125,受限情况!$A$3:$A$28,1,FALSE),0),IFERROR(VLOOKUP(O1125,受限情况!$A$3:$A$28,1,FALSE),0))),"受限","不限")</f>
        <v>受限</v>
      </c>
      <c r="Q1125" s="122" t="str">
        <f>IFERROR(IF(AND(H1125&gt;=VLOOKUP(B1125,受限情况!$G$3:$I$28,2,FALSE),H1125&lt;=VLOOKUP(B1125,受限情况!$G$3:$I$28,3,FALSE))=TRUE,"错误","正确"),"正确")</f>
        <v>正确</v>
      </c>
      <c r="R1125" s="124" t="str">
        <f>IF(OR(IFERROR(AND(H1125&gt;=VLOOKUP(L1125,受限情况!$A$3:$C$28,2,FALSE),H1125&lt;=VLOOKUP(L1125,受限情况!$A$3:$C$28,3,FALSE)),0),IFERROR(AND(H1125&gt;=VLOOKUP(M1125,受限情况!$A$3:$C$28,2,FALSE),H1125&lt;=VLOOKUP(M1125,受限情况!$A$3:$C$28,3,FALSE)),0),IFERROR(AND(H1125&gt;=VLOOKUP(N1125,受限情况!$A$3:$C$28,2,FALSE),H1125&lt;=VLOOKUP(N1125,受限情况!$A$3:$C$28,3,FALSE)),0),IFERROR(AND(H1125&gt;=VLOOKUP(O1125,受限情况!$A$3:$C$28,2,FALSE),H1125&lt;=VLOOKUP(O1125,受限情况!$A$3:$C$28,3,FALSE)),0))=TRUE,"错误","正确")</f>
        <v>正确</v>
      </c>
      <c r="S1125" s="123" t="str">
        <f>IF((IF(ISERROR(VLOOKUP(J1125,注销!I:I,1,FALSE)),0,1)+IF(ISERROR(VLOOKUP(J1125,注销!J:J,1,FALSE)),0,1))&gt;0,"注销","没有")</f>
        <v>没有</v>
      </c>
      <c r="T1125" s="123" t="str">
        <f>IF((IF(ISERROR(VLOOKUP(J1125,注销!I:I,1,FALSE)),0,1)+IF(ISERROR(VLOOKUP(J1125,注销!J:J,1,FALSE)),0,1))&gt;0,"注销","没有")</f>
        <v>没有</v>
      </c>
      <c r="U1125" s="10" t="str">
        <f>IF(IF(ISERROR(VLOOKUP(J1125,J$1:J1124,1,FALSE)),0,1)+IF(ISERROR(VLOOKUP(J1125,K$1:K1124,1,FALSE)),0,1),"已有","没有")</f>
        <v>没有</v>
      </c>
      <c r="W1125" s="9"/>
      <c r="X1125" s="9"/>
      <c r="Y1125" s="9"/>
    </row>
    <row r="1126" spans="1:25">
      <c r="A1126" s="126">
        <v>1123</v>
      </c>
      <c r="B1126" s="134" t="s">
        <v>1565</v>
      </c>
      <c r="C1126" s="66" t="s">
        <v>1823</v>
      </c>
      <c r="D1126" s="136" t="s">
        <v>1865</v>
      </c>
      <c r="E1126" s="6">
        <v>14</v>
      </c>
      <c r="F1126" s="80">
        <v>43059</v>
      </c>
      <c r="G1126" s="18" t="s">
        <v>1901</v>
      </c>
      <c r="H1126" s="119">
        <v>43027</v>
      </c>
      <c r="I1126" s="30" t="s">
        <v>1883</v>
      </c>
      <c r="J1126" s="137" t="str">
        <f t="shared" si="109"/>
        <v>中联航鄂尔多斯-合肥-惠州</v>
      </c>
      <c r="K1126" s="124" t="str">
        <f t="shared" si="110"/>
        <v>中联航惠州-合肥-鄂尔多斯</v>
      </c>
      <c r="L1126" s="167" t="str">
        <f t="shared" si="111"/>
        <v>鄂尔多斯</v>
      </c>
      <c r="M1126" s="167" t="str">
        <f t="shared" si="112"/>
        <v>合肥</v>
      </c>
      <c r="N1126" s="167" t="str">
        <f t="shared" si="113"/>
        <v>惠州</v>
      </c>
      <c r="O1126" s="167" t="str">
        <f t="shared" si="114"/>
        <v/>
      </c>
      <c r="P1126" s="167" t="str">
        <f>IF(ISERROR(OR(IFERROR(VLOOKUP(B1126,受限情况!$G$3:$G$30,1,FALSE),0),IFERROR(VLOOKUP(L1126,受限情况!$A$3:$A$28,1,FALSE),0),IFERROR(VLOOKUP(M1126,受限情况!$A$3:$A$28,1,FALSE),0),IFERROR(VLOOKUP(N1126,受限情况!$A$3:$A$28,1,FALSE),0),IFERROR(VLOOKUP(O1126,受限情况!$A$3:$A$28,1,FALSE),0))),"受限","不限")</f>
        <v>不限</v>
      </c>
      <c r="Q1126" s="122" t="str">
        <f>IFERROR(IF(AND(H1126&gt;=VLOOKUP(B1126,受限情况!$G$3:$I$28,2,FALSE),H1126&lt;=VLOOKUP(B1126,受限情况!$G$3:$I$28,3,FALSE))=TRUE,"错误","正确"),"正确")</f>
        <v>正确</v>
      </c>
      <c r="R1126" s="124" t="str">
        <f>IF(OR(IFERROR(AND(H1126&gt;=VLOOKUP(L1126,受限情况!$A$3:$C$28,2,FALSE),H1126&lt;=VLOOKUP(L1126,受限情况!$A$3:$C$28,3,FALSE)),0),IFERROR(AND(H1126&gt;=VLOOKUP(M1126,受限情况!$A$3:$C$28,2,FALSE),H1126&lt;=VLOOKUP(M1126,受限情况!$A$3:$C$28,3,FALSE)),0),IFERROR(AND(H1126&gt;=VLOOKUP(N1126,受限情况!$A$3:$C$28,2,FALSE),H1126&lt;=VLOOKUP(N1126,受限情况!$A$3:$C$28,3,FALSE)),0),IFERROR(AND(H1126&gt;=VLOOKUP(O1126,受限情况!$A$3:$C$28,2,FALSE),H1126&lt;=VLOOKUP(O1126,受限情况!$A$3:$C$28,3,FALSE)),0))=TRUE,"错误","正确")</f>
        <v>正确</v>
      </c>
      <c r="S1126" s="123" t="str">
        <f>IF((IF(ISERROR(VLOOKUP(J1126,注销!I:I,1,FALSE)),0,1)+IF(ISERROR(VLOOKUP(J1126,注销!J:J,1,FALSE)),0,1))&gt;0,"注销","没有")</f>
        <v>没有</v>
      </c>
      <c r="T1126" s="123" t="str">
        <f>IF((IF(ISERROR(VLOOKUP(J1126,注销!I:I,1,FALSE)),0,1)+IF(ISERROR(VLOOKUP(J1126,注销!J:J,1,FALSE)),0,1))&gt;0,"注销","没有")</f>
        <v>没有</v>
      </c>
      <c r="U1126" s="10" t="str">
        <f>IF(IF(ISERROR(VLOOKUP(J1126,J$1:J1125,1,FALSE)),0,1)+IF(ISERROR(VLOOKUP(J1126,K$1:K1125,1,FALSE)),0,1),"已有","没有")</f>
        <v>没有</v>
      </c>
      <c r="W1126" s="9"/>
      <c r="X1126" s="9"/>
      <c r="Y1126" s="9"/>
    </row>
    <row r="1127" spans="1:25" ht="15">
      <c r="A1127" s="126">
        <v>1124</v>
      </c>
      <c r="B1127" s="134" t="s">
        <v>1830</v>
      </c>
      <c r="C1127" s="66" t="s">
        <v>1831</v>
      </c>
      <c r="D1127" s="150" t="s">
        <v>1531</v>
      </c>
      <c r="E1127" s="6">
        <v>14</v>
      </c>
      <c r="F1127" s="80">
        <v>43037</v>
      </c>
      <c r="G1127" s="18" t="s">
        <v>1902</v>
      </c>
      <c r="H1127" s="119">
        <v>43027</v>
      </c>
      <c r="I1127" s="30" t="s">
        <v>1832</v>
      </c>
      <c r="J1127" s="137" t="str">
        <f t="shared" si="109"/>
        <v>海航太原-合肥-厦门</v>
      </c>
      <c r="K1127" s="124" t="str">
        <f t="shared" si="110"/>
        <v>海航厦门-合肥-太原</v>
      </c>
      <c r="L1127" s="167" t="str">
        <f t="shared" si="111"/>
        <v>太原</v>
      </c>
      <c r="M1127" s="167" t="str">
        <f t="shared" si="112"/>
        <v>合肥</v>
      </c>
      <c r="N1127" s="167" t="str">
        <f t="shared" si="113"/>
        <v>厦门</v>
      </c>
      <c r="O1127" s="167" t="str">
        <f t="shared" si="114"/>
        <v/>
      </c>
      <c r="P1127" s="167" t="str">
        <f>IF(ISERROR(OR(IFERROR(VLOOKUP(B1127,受限情况!$G$3:$G$30,1,FALSE),0),IFERROR(VLOOKUP(L1127,受限情况!$A$3:$A$28,1,FALSE),0),IFERROR(VLOOKUP(M1127,受限情况!$A$3:$A$28,1,FALSE),0),IFERROR(VLOOKUP(N1127,受限情况!$A$3:$A$28,1,FALSE),0),IFERROR(VLOOKUP(O1127,受限情况!$A$3:$A$28,1,FALSE),0))),"受限","不限")</f>
        <v>不限</v>
      </c>
      <c r="Q1127" s="122" t="str">
        <f>IFERROR(IF(AND(H1127&gt;=VLOOKUP(B1127,受限情况!$G$3:$I$28,2,FALSE),H1127&lt;=VLOOKUP(B1127,受限情况!$G$3:$I$28,3,FALSE))=TRUE,"错误","正确"),"正确")</f>
        <v>正确</v>
      </c>
      <c r="R1127" s="124" t="str">
        <f>IF(OR(IFERROR(AND(H1127&gt;=VLOOKUP(L1127,受限情况!$A$3:$C$28,2,FALSE),H1127&lt;=VLOOKUP(L1127,受限情况!$A$3:$C$28,3,FALSE)),0),IFERROR(AND(H1127&gt;=VLOOKUP(M1127,受限情况!$A$3:$C$28,2,FALSE),H1127&lt;=VLOOKUP(M1127,受限情况!$A$3:$C$28,3,FALSE)),0),IFERROR(AND(H1127&gt;=VLOOKUP(N1127,受限情况!$A$3:$C$28,2,FALSE),H1127&lt;=VLOOKUP(N1127,受限情况!$A$3:$C$28,3,FALSE)),0),IFERROR(AND(H1127&gt;=VLOOKUP(O1127,受限情况!$A$3:$C$28,2,FALSE),H1127&lt;=VLOOKUP(O1127,受限情况!$A$3:$C$28,3,FALSE)),0))=TRUE,"错误","正确")</f>
        <v>正确</v>
      </c>
      <c r="S1127" s="123" t="str">
        <f>IF((IF(ISERROR(VLOOKUP(J1127,注销!I:I,1,FALSE)),0,1)+IF(ISERROR(VLOOKUP(J1127,注销!J:J,1,FALSE)),0,1))&gt;0,"注销","没有")</f>
        <v>没有</v>
      </c>
      <c r="T1127" s="123" t="str">
        <f>IF((IF(ISERROR(VLOOKUP(J1127,注销!I:I,1,FALSE)),0,1)+IF(ISERROR(VLOOKUP(J1127,注销!J:J,1,FALSE)),0,1))&gt;0,"注销","没有")</f>
        <v>没有</v>
      </c>
      <c r="U1127" s="10" t="str">
        <f>IF(IF(ISERROR(VLOOKUP(J1127,J$1:J1126,1,FALSE)),0,1)+IF(ISERROR(VLOOKUP(J1127,K$1:K1126,1,FALSE)),0,1),"已有","没有")</f>
        <v>已有</v>
      </c>
      <c r="W1127" s="9"/>
      <c r="X1127" s="9"/>
      <c r="Y1127" s="9"/>
    </row>
    <row r="1128" spans="1:25">
      <c r="A1128" s="126">
        <v>1125</v>
      </c>
      <c r="B1128" s="134" t="s">
        <v>1565</v>
      </c>
      <c r="C1128" s="66" t="s">
        <v>1833</v>
      </c>
      <c r="D1128" s="136">
        <v>738</v>
      </c>
      <c r="E1128" s="6">
        <v>14</v>
      </c>
      <c r="F1128" s="80">
        <v>43037</v>
      </c>
      <c r="G1128" s="18" t="s">
        <v>1903</v>
      </c>
      <c r="H1128" s="119">
        <v>43027</v>
      </c>
      <c r="I1128" s="30" t="s">
        <v>1832</v>
      </c>
      <c r="J1128" s="137" t="str">
        <f t="shared" si="109"/>
        <v>中联航北京南苑-赤峰</v>
      </c>
      <c r="K1128" s="124" t="str">
        <f t="shared" si="110"/>
        <v>中联航赤峰-北京南苑</v>
      </c>
      <c r="L1128" s="167" t="str">
        <f t="shared" si="111"/>
        <v>北京南苑</v>
      </c>
      <c r="M1128" s="167" t="str">
        <f t="shared" si="112"/>
        <v>赤峰</v>
      </c>
      <c r="N1128" s="167" t="str">
        <f t="shared" si="113"/>
        <v/>
      </c>
      <c r="O1128" s="167" t="str">
        <f t="shared" si="114"/>
        <v/>
      </c>
      <c r="P1128" s="167" t="str">
        <f>IF(ISERROR(OR(IFERROR(VLOOKUP(B1128,受限情况!$G$3:$G$30,1,FALSE),0),IFERROR(VLOOKUP(L1128,受限情况!$A$3:$A$28,1,FALSE),0),IFERROR(VLOOKUP(M1128,受限情况!$A$3:$A$28,1,FALSE),0),IFERROR(VLOOKUP(N1128,受限情况!$A$3:$A$28,1,FALSE),0),IFERROR(VLOOKUP(O1128,受限情况!$A$3:$A$28,1,FALSE),0))),"受限","不限")</f>
        <v>不限</v>
      </c>
      <c r="Q1128" s="122" t="str">
        <f>IFERROR(IF(AND(H1128&gt;=VLOOKUP(B1128,受限情况!$G$3:$I$28,2,FALSE),H1128&lt;=VLOOKUP(B1128,受限情况!$G$3:$I$28,3,FALSE))=TRUE,"错误","正确"),"正确")</f>
        <v>正确</v>
      </c>
      <c r="R1128" s="124" t="str">
        <f>IF(OR(IFERROR(AND(H1128&gt;=VLOOKUP(L1128,受限情况!$A$3:$C$28,2,FALSE),H1128&lt;=VLOOKUP(L1128,受限情况!$A$3:$C$28,3,FALSE)),0),IFERROR(AND(H1128&gt;=VLOOKUP(M1128,受限情况!$A$3:$C$28,2,FALSE),H1128&lt;=VLOOKUP(M1128,受限情况!$A$3:$C$28,3,FALSE)),0),IFERROR(AND(H1128&gt;=VLOOKUP(N1128,受限情况!$A$3:$C$28,2,FALSE),H1128&lt;=VLOOKUP(N1128,受限情况!$A$3:$C$28,3,FALSE)),0),IFERROR(AND(H1128&gt;=VLOOKUP(O1128,受限情况!$A$3:$C$28,2,FALSE),H1128&lt;=VLOOKUP(O1128,受限情况!$A$3:$C$28,3,FALSE)),0))=TRUE,"错误","正确")</f>
        <v>正确</v>
      </c>
      <c r="S1128" s="123" t="str">
        <f>IF((IF(ISERROR(VLOOKUP(J1128,注销!I:I,1,FALSE)),0,1)+IF(ISERROR(VLOOKUP(J1128,注销!J:J,1,FALSE)),0,1))&gt;0,"注销","没有")</f>
        <v>没有</v>
      </c>
      <c r="T1128" s="123" t="str">
        <f>IF((IF(ISERROR(VLOOKUP(J1128,注销!I:I,1,FALSE)),0,1)+IF(ISERROR(VLOOKUP(J1128,注销!J:J,1,FALSE)),0,1))&gt;0,"注销","没有")</f>
        <v>没有</v>
      </c>
      <c r="U1128" s="10" t="str">
        <f>IF(IF(ISERROR(VLOOKUP(J1128,J$1:J1127,1,FALSE)),0,1)+IF(ISERROR(VLOOKUP(J1128,K$1:K1127,1,FALSE)),0,1),"已有","没有")</f>
        <v>已有</v>
      </c>
      <c r="W1128" s="9"/>
      <c r="X1128" s="9"/>
      <c r="Y1128" s="9"/>
    </row>
    <row r="1129" spans="1:25">
      <c r="A1129" s="126">
        <v>1126</v>
      </c>
      <c r="B1129" s="134" t="s">
        <v>1565</v>
      </c>
      <c r="C1129" s="66" t="s">
        <v>1834</v>
      </c>
      <c r="D1129" s="136">
        <v>738</v>
      </c>
      <c r="E1129" s="6">
        <v>14</v>
      </c>
      <c r="F1129" s="80">
        <v>43037</v>
      </c>
      <c r="G1129" s="18" t="s">
        <v>1903</v>
      </c>
      <c r="H1129" s="119">
        <v>43027</v>
      </c>
      <c r="I1129" s="30" t="s">
        <v>1832</v>
      </c>
      <c r="J1129" s="137" t="str">
        <f t="shared" si="109"/>
        <v>中联航北京南苑-长治</v>
      </c>
      <c r="K1129" s="124" t="str">
        <f t="shared" si="110"/>
        <v>中联航长治-北京南苑</v>
      </c>
      <c r="L1129" s="167" t="str">
        <f t="shared" si="111"/>
        <v>北京南苑</v>
      </c>
      <c r="M1129" s="167" t="str">
        <f t="shared" si="112"/>
        <v>长治</v>
      </c>
      <c r="N1129" s="167" t="str">
        <f t="shared" si="113"/>
        <v/>
      </c>
      <c r="O1129" s="167" t="str">
        <f t="shared" si="114"/>
        <v/>
      </c>
      <c r="P1129" s="167" t="str">
        <f>IF(ISERROR(OR(IFERROR(VLOOKUP(B1129,受限情况!$G$3:$G$30,1,FALSE),0),IFERROR(VLOOKUP(L1129,受限情况!$A$3:$A$28,1,FALSE),0),IFERROR(VLOOKUP(M1129,受限情况!$A$3:$A$28,1,FALSE),0),IFERROR(VLOOKUP(N1129,受限情况!$A$3:$A$28,1,FALSE),0),IFERROR(VLOOKUP(O1129,受限情况!$A$3:$A$28,1,FALSE),0))),"受限","不限")</f>
        <v>不限</v>
      </c>
      <c r="Q1129" s="122" t="str">
        <f>IFERROR(IF(AND(H1129&gt;=VLOOKUP(B1129,受限情况!$G$3:$I$28,2,FALSE),H1129&lt;=VLOOKUP(B1129,受限情况!$G$3:$I$28,3,FALSE))=TRUE,"错误","正确"),"正确")</f>
        <v>正确</v>
      </c>
      <c r="R1129" s="124" t="str">
        <f>IF(OR(IFERROR(AND(H1129&gt;=VLOOKUP(L1129,受限情况!$A$3:$C$28,2,FALSE),H1129&lt;=VLOOKUP(L1129,受限情况!$A$3:$C$28,3,FALSE)),0),IFERROR(AND(H1129&gt;=VLOOKUP(M1129,受限情况!$A$3:$C$28,2,FALSE),H1129&lt;=VLOOKUP(M1129,受限情况!$A$3:$C$28,3,FALSE)),0),IFERROR(AND(H1129&gt;=VLOOKUP(N1129,受限情况!$A$3:$C$28,2,FALSE),H1129&lt;=VLOOKUP(N1129,受限情况!$A$3:$C$28,3,FALSE)),0),IFERROR(AND(H1129&gt;=VLOOKUP(O1129,受限情况!$A$3:$C$28,2,FALSE),H1129&lt;=VLOOKUP(O1129,受限情况!$A$3:$C$28,3,FALSE)),0))=TRUE,"错误","正确")</f>
        <v>正确</v>
      </c>
      <c r="S1129" s="123" t="str">
        <f>IF((IF(ISERROR(VLOOKUP(J1129,注销!I:I,1,FALSE)),0,1)+IF(ISERROR(VLOOKUP(J1129,注销!J:J,1,FALSE)),0,1))&gt;0,"注销","没有")</f>
        <v>没有</v>
      </c>
      <c r="T1129" s="123" t="str">
        <f>IF((IF(ISERROR(VLOOKUP(J1129,注销!I:I,1,FALSE)),0,1)+IF(ISERROR(VLOOKUP(J1129,注销!J:J,1,FALSE)),0,1))&gt;0,"注销","没有")</f>
        <v>没有</v>
      </c>
      <c r="U1129" s="10" t="str">
        <f>IF(IF(ISERROR(VLOOKUP(J1129,J$1:J1128,1,FALSE)),0,1)+IF(ISERROR(VLOOKUP(J1129,K$1:K1128,1,FALSE)),0,1),"已有","没有")</f>
        <v>已有</v>
      </c>
      <c r="W1129" s="9"/>
      <c r="X1129" s="9"/>
      <c r="Y1129" s="9"/>
    </row>
    <row r="1130" spans="1:25">
      <c r="A1130" s="126">
        <v>1127</v>
      </c>
      <c r="B1130" s="134" t="s">
        <v>1565</v>
      </c>
      <c r="C1130" s="66" t="s">
        <v>1835</v>
      </c>
      <c r="D1130" s="136">
        <v>738</v>
      </c>
      <c r="E1130" s="6">
        <v>14</v>
      </c>
      <c r="F1130" s="80">
        <v>43037</v>
      </c>
      <c r="G1130" s="18" t="s">
        <v>1903</v>
      </c>
      <c r="H1130" s="119">
        <v>43027</v>
      </c>
      <c r="I1130" s="30" t="s">
        <v>1832</v>
      </c>
      <c r="J1130" s="137" t="str">
        <f t="shared" si="109"/>
        <v>中联航北京南苑-包头</v>
      </c>
      <c r="K1130" s="124" t="str">
        <f t="shared" si="110"/>
        <v>中联航包头-北京南苑</v>
      </c>
      <c r="L1130" s="167" t="str">
        <f t="shared" si="111"/>
        <v>北京南苑</v>
      </c>
      <c r="M1130" s="167" t="str">
        <f t="shared" si="112"/>
        <v>包头</v>
      </c>
      <c r="N1130" s="167" t="str">
        <f t="shared" si="113"/>
        <v/>
      </c>
      <c r="O1130" s="167" t="str">
        <f t="shared" si="114"/>
        <v/>
      </c>
      <c r="P1130" s="167" t="str">
        <f>IF(ISERROR(OR(IFERROR(VLOOKUP(B1130,受限情况!$G$3:$G$30,1,FALSE),0),IFERROR(VLOOKUP(L1130,受限情况!$A$3:$A$28,1,FALSE),0),IFERROR(VLOOKUP(M1130,受限情况!$A$3:$A$28,1,FALSE),0),IFERROR(VLOOKUP(N1130,受限情况!$A$3:$A$28,1,FALSE),0),IFERROR(VLOOKUP(O1130,受限情况!$A$3:$A$28,1,FALSE),0))),"受限","不限")</f>
        <v>不限</v>
      </c>
      <c r="Q1130" s="122" t="str">
        <f>IFERROR(IF(AND(H1130&gt;=VLOOKUP(B1130,受限情况!$G$3:$I$28,2,FALSE),H1130&lt;=VLOOKUP(B1130,受限情况!$G$3:$I$28,3,FALSE))=TRUE,"错误","正确"),"正确")</f>
        <v>正确</v>
      </c>
      <c r="R1130" s="124" t="str">
        <f>IF(OR(IFERROR(AND(H1130&gt;=VLOOKUP(L1130,受限情况!$A$3:$C$28,2,FALSE),H1130&lt;=VLOOKUP(L1130,受限情况!$A$3:$C$28,3,FALSE)),0),IFERROR(AND(H1130&gt;=VLOOKUP(M1130,受限情况!$A$3:$C$28,2,FALSE),H1130&lt;=VLOOKUP(M1130,受限情况!$A$3:$C$28,3,FALSE)),0),IFERROR(AND(H1130&gt;=VLOOKUP(N1130,受限情况!$A$3:$C$28,2,FALSE),H1130&lt;=VLOOKUP(N1130,受限情况!$A$3:$C$28,3,FALSE)),0),IFERROR(AND(H1130&gt;=VLOOKUP(O1130,受限情况!$A$3:$C$28,2,FALSE),H1130&lt;=VLOOKUP(O1130,受限情况!$A$3:$C$28,3,FALSE)),0))=TRUE,"错误","正确")</f>
        <v>正确</v>
      </c>
      <c r="S1130" s="123" t="str">
        <f>IF((IF(ISERROR(VLOOKUP(J1130,注销!I:I,1,FALSE)),0,1)+IF(ISERROR(VLOOKUP(J1130,注销!J:J,1,FALSE)),0,1))&gt;0,"注销","没有")</f>
        <v>没有</v>
      </c>
      <c r="T1130" s="123" t="str">
        <f>IF((IF(ISERROR(VLOOKUP(J1130,注销!I:I,1,FALSE)),0,1)+IF(ISERROR(VLOOKUP(J1130,注销!J:J,1,FALSE)),0,1))&gt;0,"注销","没有")</f>
        <v>没有</v>
      </c>
      <c r="U1130" s="10" t="str">
        <f>IF(IF(ISERROR(VLOOKUP(J1130,J$1:J1129,1,FALSE)),0,1)+IF(ISERROR(VLOOKUP(J1130,K$1:K1129,1,FALSE)),0,1),"已有","没有")</f>
        <v>已有</v>
      </c>
      <c r="W1130" s="9"/>
      <c r="X1130" s="9"/>
      <c r="Y1130" s="9"/>
    </row>
    <row r="1131" spans="1:25">
      <c r="A1131" s="126">
        <v>1128</v>
      </c>
      <c r="B1131" s="134" t="s">
        <v>1565</v>
      </c>
      <c r="C1131" s="66" t="s">
        <v>1836</v>
      </c>
      <c r="D1131" s="136">
        <v>738</v>
      </c>
      <c r="E1131" s="6">
        <v>14</v>
      </c>
      <c r="F1131" s="80">
        <v>43037</v>
      </c>
      <c r="G1131" s="18" t="s">
        <v>1903</v>
      </c>
      <c r="H1131" s="119">
        <v>43027</v>
      </c>
      <c r="I1131" s="30" t="s">
        <v>1832</v>
      </c>
      <c r="J1131" s="137" t="str">
        <f t="shared" si="109"/>
        <v>中联航北京南苑-海拉尔</v>
      </c>
      <c r="K1131" s="124" t="str">
        <f t="shared" si="110"/>
        <v>中联航海拉尔-北京南苑</v>
      </c>
      <c r="L1131" s="167" t="str">
        <f t="shared" si="111"/>
        <v>北京南苑</v>
      </c>
      <c r="M1131" s="167" t="str">
        <f t="shared" si="112"/>
        <v>海拉尔</v>
      </c>
      <c r="N1131" s="167" t="str">
        <f t="shared" si="113"/>
        <v/>
      </c>
      <c r="O1131" s="167" t="str">
        <f t="shared" si="114"/>
        <v/>
      </c>
      <c r="P1131" s="167" t="str">
        <f>IF(ISERROR(OR(IFERROR(VLOOKUP(B1131,受限情况!$G$3:$G$30,1,FALSE),0),IFERROR(VLOOKUP(L1131,受限情况!$A$3:$A$28,1,FALSE),0),IFERROR(VLOOKUP(M1131,受限情况!$A$3:$A$28,1,FALSE),0),IFERROR(VLOOKUP(N1131,受限情况!$A$3:$A$28,1,FALSE),0),IFERROR(VLOOKUP(O1131,受限情况!$A$3:$A$28,1,FALSE),0))),"受限","不限")</f>
        <v>不限</v>
      </c>
      <c r="Q1131" s="122" t="str">
        <f>IFERROR(IF(AND(H1131&gt;=VLOOKUP(B1131,受限情况!$G$3:$I$28,2,FALSE),H1131&lt;=VLOOKUP(B1131,受限情况!$G$3:$I$28,3,FALSE))=TRUE,"错误","正确"),"正确")</f>
        <v>正确</v>
      </c>
      <c r="R1131" s="124" t="str">
        <f>IF(OR(IFERROR(AND(H1131&gt;=VLOOKUP(L1131,受限情况!$A$3:$C$28,2,FALSE),H1131&lt;=VLOOKUP(L1131,受限情况!$A$3:$C$28,3,FALSE)),0),IFERROR(AND(H1131&gt;=VLOOKUP(M1131,受限情况!$A$3:$C$28,2,FALSE),H1131&lt;=VLOOKUP(M1131,受限情况!$A$3:$C$28,3,FALSE)),0),IFERROR(AND(H1131&gt;=VLOOKUP(N1131,受限情况!$A$3:$C$28,2,FALSE),H1131&lt;=VLOOKUP(N1131,受限情况!$A$3:$C$28,3,FALSE)),0),IFERROR(AND(H1131&gt;=VLOOKUP(O1131,受限情况!$A$3:$C$28,2,FALSE),H1131&lt;=VLOOKUP(O1131,受限情况!$A$3:$C$28,3,FALSE)),0))=TRUE,"错误","正确")</f>
        <v>正确</v>
      </c>
      <c r="S1131" s="123" t="str">
        <f>IF((IF(ISERROR(VLOOKUP(J1131,注销!I:I,1,FALSE)),0,1)+IF(ISERROR(VLOOKUP(J1131,注销!J:J,1,FALSE)),0,1))&gt;0,"注销","没有")</f>
        <v>没有</v>
      </c>
      <c r="T1131" s="123" t="str">
        <f>IF((IF(ISERROR(VLOOKUP(J1131,注销!I:I,1,FALSE)),0,1)+IF(ISERROR(VLOOKUP(J1131,注销!J:J,1,FALSE)),0,1))&gt;0,"注销","没有")</f>
        <v>没有</v>
      </c>
      <c r="U1131" s="10" t="str">
        <f>IF(IF(ISERROR(VLOOKUP(J1131,J$1:J1130,1,FALSE)),0,1)+IF(ISERROR(VLOOKUP(J1131,K$1:K1130,1,FALSE)),0,1),"已有","没有")</f>
        <v>已有</v>
      </c>
      <c r="W1131" s="9"/>
      <c r="X1131" s="9"/>
      <c r="Y1131" s="9"/>
    </row>
    <row r="1132" spans="1:25">
      <c r="A1132" s="126">
        <v>1129</v>
      </c>
      <c r="B1132" s="134" t="s">
        <v>1565</v>
      </c>
      <c r="C1132" s="66" t="s">
        <v>1837</v>
      </c>
      <c r="D1132" s="136">
        <v>738</v>
      </c>
      <c r="E1132" s="6">
        <v>14</v>
      </c>
      <c r="F1132" s="80">
        <v>43037</v>
      </c>
      <c r="G1132" s="18" t="s">
        <v>1903</v>
      </c>
      <c r="H1132" s="119">
        <v>43027</v>
      </c>
      <c r="I1132" s="30" t="s">
        <v>1832</v>
      </c>
      <c r="J1132" s="137" t="str">
        <f t="shared" si="109"/>
        <v>中联航北京南苑-鄂尔多斯</v>
      </c>
      <c r="K1132" s="124" t="str">
        <f t="shared" si="110"/>
        <v>中联航鄂尔多斯-北京南苑</v>
      </c>
      <c r="L1132" s="167" t="str">
        <f t="shared" si="111"/>
        <v>北京南苑</v>
      </c>
      <c r="M1132" s="167" t="str">
        <f t="shared" si="112"/>
        <v>鄂尔多斯</v>
      </c>
      <c r="N1132" s="167" t="str">
        <f t="shared" si="113"/>
        <v/>
      </c>
      <c r="O1132" s="167" t="str">
        <f t="shared" si="114"/>
        <v/>
      </c>
      <c r="P1132" s="167" t="str">
        <f>IF(ISERROR(OR(IFERROR(VLOOKUP(B1132,受限情况!$G$3:$G$30,1,FALSE),0),IFERROR(VLOOKUP(L1132,受限情况!$A$3:$A$28,1,FALSE),0),IFERROR(VLOOKUP(M1132,受限情况!$A$3:$A$28,1,FALSE),0),IFERROR(VLOOKUP(N1132,受限情况!$A$3:$A$28,1,FALSE),0),IFERROR(VLOOKUP(O1132,受限情况!$A$3:$A$28,1,FALSE),0))),"受限","不限")</f>
        <v>不限</v>
      </c>
      <c r="Q1132" s="122" t="str">
        <f>IFERROR(IF(AND(H1132&gt;=VLOOKUP(B1132,受限情况!$G$3:$I$28,2,FALSE),H1132&lt;=VLOOKUP(B1132,受限情况!$G$3:$I$28,3,FALSE))=TRUE,"错误","正确"),"正确")</f>
        <v>正确</v>
      </c>
      <c r="R1132" s="124" t="str">
        <f>IF(OR(IFERROR(AND(H1132&gt;=VLOOKUP(L1132,受限情况!$A$3:$C$28,2,FALSE),H1132&lt;=VLOOKUP(L1132,受限情况!$A$3:$C$28,3,FALSE)),0),IFERROR(AND(H1132&gt;=VLOOKUP(M1132,受限情况!$A$3:$C$28,2,FALSE),H1132&lt;=VLOOKUP(M1132,受限情况!$A$3:$C$28,3,FALSE)),0),IFERROR(AND(H1132&gt;=VLOOKUP(N1132,受限情况!$A$3:$C$28,2,FALSE),H1132&lt;=VLOOKUP(N1132,受限情况!$A$3:$C$28,3,FALSE)),0),IFERROR(AND(H1132&gt;=VLOOKUP(O1132,受限情况!$A$3:$C$28,2,FALSE),H1132&lt;=VLOOKUP(O1132,受限情况!$A$3:$C$28,3,FALSE)),0))=TRUE,"错误","正确")</f>
        <v>正确</v>
      </c>
      <c r="S1132" s="123" t="str">
        <f>IF((IF(ISERROR(VLOOKUP(J1132,注销!I:I,1,FALSE)),0,1)+IF(ISERROR(VLOOKUP(J1132,注销!J:J,1,FALSE)),0,1))&gt;0,"注销","没有")</f>
        <v>没有</v>
      </c>
      <c r="T1132" s="123" t="str">
        <f>IF((IF(ISERROR(VLOOKUP(J1132,注销!I:I,1,FALSE)),0,1)+IF(ISERROR(VLOOKUP(J1132,注销!J:J,1,FALSE)),0,1))&gt;0,"注销","没有")</f>
        <v>没有</v>
      </c>
      <c r="U1132" s="10" t="str">
        <f>IF(IF(ISERROR(VLOOKUP(J1132,J$1:J1131,1,FALSE)),0,1)+IF(ISERROR(VLOOKUP(J1132,K$1:K1131,1,FALSE)),0,1),"已有","没有")</f>
        <v>已有</v>
      </c>
      <c r="W1132" s="9"/>
      <c r="X1132" s="9"/>
      <c r="Y1132" s="9"/>
    </row>
    <row r="1133" spans="1:25">
      <c r="A1133" s="126">
        <v>1130</v>
      </c>
      <c r="B1133" s="134" t="s">
        <v>1565</v>
      </c>
      <c r="C1133" s="66" t="s">
        <v>1838</v>
      </c>
      <c r="D1133" s="136">
        <v>738</v>
      </c>
      <c r="E1133" s="6">
        <v>14</v>
      </c>
      <c r="F1133" s="80">
        <v>43037</v>
      </c>
      <c r="G1133" s="18" t="s">
        <v>1903</v>
      </c>
      <c r="H1133" s="119">
        <v>43027</v>
      </c>
      <c r="I1133" s="30" t="s">
        <v>1832</v>
      </c>
      <c r="J1133" s="137" t="str">
        <f t="shared" si="109"/>
        <v>中联航北京南苑-满洲里</v>
      </c>
      <c r="K1133" s="124" t="str">
        <f t="shared" si="110"/>
        <v>中联航满洲里-北京南苑</v>
      </c>
      <c r="L1133" s="167" t="str">
        <f t="shared" si="111"/>
        <v>北京南苑</v>
      </c>
      <c r="M1133" s="167" t="str">
        <f t="shared" si="112"/>
        <v>满洲里</v>
      </c>
      <c r="N1133" s="167" t="str">
        <f t="shared" si="113"/>
        <v/>
      </c>
      <c r="O1133" s="167" t="str">
        <f t="shared" si="114"/>
        <v/>
      </c>
      <c r="P1133" s="167" t="str">
        <f>IF(ISERROR(OR(IFERROR(VLOOKUP(B1133,受限情况!$G$3:$G$30,1,FALSE),0),IFERROR(VLOOKUP(L1133,受限情况!$A$3:$A$28,1,FALSE),0),IFERROR(VLOOKUP(M1133,受限情况!$A$3:$A$28,1,FALSE),0),IFERROR(VLOOKUP(N1133,受限情况!$A$3:$A$28,1,FALSE),0),IFERROR(VLOOKUP(O1133,受限情况!$A$3:$A$28,1,FALSE),0))),"受限","不限")</f>
        <v>不限</v>
      </c>
      <c r="Q1133" s="122" t="str">
        <f>IFERROR(IF(AND(H1133&gt;=VLOOKUP(B1133,受限情况!$G$3:$I$28,2,FALSE),H1133&lt;=VLOOKUP(B1133,受限情况!$G$3:$I$28,3,FALSE))=TRUE,"错误","正确"),"正确")</f>
        <v>正确</v>
      </c>
      <c r="R1133" s="124" t="str">
        <f>IF(OR(IFERROR(AND(H1133&gt;=VLOOKUP(L1133,受限情况!$A$3:$C$28,2,FALSE),H1133&lt;=VLOOKUP(L1133,受限情况!$A$3:$C$28,3,FALSE)),0),IFERROR(AND(H1133&gt;=VLOOKUP(M1133,受限情况!$A$3:$C$28,2,FALSE),H1133&lt;=VLOOKUP(M1133,受限情况!$A$3:$C$28,3,FALSE)),0),IFERROR(AND(H1133&gt;=VLOOKUP(N1133,受限情况!$A$3:$C$28,2,FALSE),H1133&lt;=VLOOKUP(N1133,受限情况!$A$3:$C$28,3,FALSE)),0),IFERROR(AND(H1133&gt;=VLOOKUP(O1133,受限情况!$A$3:$C$28,2,FALSE),H1133&lt;=VLOOKUP(O1133,受限情况!$A$3:$C$28,3,FALSE)),0))=TRUE,"错误","正确")</f>
        <v>正确</v>
      </c>
      <c r="S1133" s="123" t="str">
        <f>IF((IF(ISERROR(VLOOKUP(J1133,注销!I:I,1,FALSE)),0,1)+IF(ISERROR(VLOOKUP(J1133,注销!J:J,1,FALSE)),0,1))&gt;0,"注销","没有")</f>
        <v>注销</v>
      </c>
      <c r="T1133" s="123" t="str">
        <f>IF((IF(ISERROR(VLOOKUP(J1133,注销!I:I,1,FALSE)),0,1)+IF(ISERROR(VLOOKUP(J1133,注销!J:J,1,FALSE)),0,1))&gt;0,"注销","没有")</f>
        <v>注销</v>
      </c>
      <c r="U1133" s="10" t="str">
        <f>IF(IF(ISERROR(VLOOKUP(J1133,J$1:J1132,1,FALSE)),0,1)+IF(ISERROR(VLOOKUP(J1133,K$1:K1132,1,FALSE)),0,1),"已有","没有")</f>
        <v>已有</v>
      </c>
      <c r="W1133" s="9"/>
      <c r="X1133" s="9"/>
      <c r="Y1133" s="9"/>
    </row>
    <row r="1134" spans="1:25">
      <c r="A1134" s="126">
        <v>1131</v>
      </c>
      <c r="B1134" s="134" t="s">
        <v>1565</v>
      </c>
      <c r="C1134" s="66" t="s">
        <v>1839</v>
      </c>
      <c r="D1134" s="136">
        <v>738</v>
      </c>
      <c r="E1134" s="6">
        <v>14</v>
      </c>
      <c r="F1134" s="80">
        <v>43037</v>
      </c>
      <c r="G1134" s="18" t="s">
        <v>1903</v>
      </c>
      <c r="H1134" s="119">
        <v>43027</v>
      </c>
      <c r="I1134" s="30" t="s">
        <v>1832</v>
      </c>
      <c r="J1134" s="137" t="str">
        <f t="shared" si="109"/>
        <v>中联航北京南苑-呼和浩特</v>
      </c>
      <c r="K1134" s="124" t="str">
        <f t="shared" si="110"/>
        <v>中联航呼和浩特-北京南苑</v>
      </c>
      <c r="L1134" s="167" t="str">
        <f t="shared" si="111"/>
        <v>北京南苑</v>
      </c>
      <c r="M1134" s="167" t="str">
        <f t="shared" si="112"/>
        <v>呼和浩特</v>
      </c>
      <c r="N1134" s="167" t="str">
        <f t="shared" si="113"/>
        <v/>
      </c>
      <c r="O1134" s="167" t="str">
        <f t="shared" si="114"/>
        <v/>
      </c>
      <c r="P1134" s="167" t="str">
        <f>IF(ISERROR(OR(IFERROR(VLOOKUP(B1134,受限情况!$G$3:$G$30,1,FALSE),0),IFERROR(VLOOKUP(L1134,受限情况!$A$3:$A$28,1,FALSE),0),IFERROR(VLOOKUP(M1134,受限情况!$A$3:$A$28,1,FALSE),0),IFERROR(VLOOKUP(N1134,受限情况!$A$3:$A$28,1,FALSE),0),IFERROR(VLOOKUP(O1134,受限情况!$A$3:$A$28,1,FALSE),0))),"受限","不限")</f>
        <v>不限</v>
      </c>
      <c r="Q1134" s="122" t="str">
        <f>IFERROR(IF(AND(H1134&gt;=VLOOKUP(B1134,受限情况!$G$3:$I$28,2,FALSE),H1134&lt;=VLOOKUP(B1134,受限情况!$G$3:$I$28,3,FALSE))=TRUE,"错误","正确"),"正确")</f>
        <v>正确</v>
      </c>
      <c r="R1134" s="124" t="str">
        <f>IF(OR(IFERROR(AND(H1134&gt;=VLOOKUP(L1134,受限情况!$A$3:$C$28,2,FALSE),H1134&lt;=VLOOKUP(L1134,受限情况!$A$3:$C$28,3,FALSE)),0),IFERROR(AND(H1134&gt;=VLOOKUP(M1134,受限情况!$A$3:$C$28,2,FALSE),H1134&lt;=VLOOKUP(M1134,受限情况!$A$3:$C$28,3,FALSE)),0),IFERROR(AND(H1134&gt;=VLOOKUP(N1134,受限情况!$A$3:$C$28,2,FALSE),H1134&lt;=VLOOKUP(N1134,受限情况!$A$3:$C$28,3,FALSE)),0),IFERROR(AND(H1134&gt;=VLOOKUP(O1134,受限情况!$A$3:$C$28,2,FALSE),H1134&lt;=VLOOKUP(O1134,受限情况!$A$3:$C$28,3,FALSE)),0))=TRUE,"错误","正确")</f>
        <v>正确</v>
      </c>
      <c r="S1134" s="123" t="str">
        <f>IF((IF(ISERROR(VLOOKUP(J1134,注销!I:I,1,FALSE)),0,1)+IF(ISERROR(VLOOKUP(J1134,注销!J:J,1,FALSE)),0,1))&gt;0,"注销","没有")</f>
        <v>没有</v>
      </c>
      <c r="T1134" s="123" t="str">
        <f>IF((IF(ISERROR(VLOOKUP(J1134,注销!I:I,1,FALSE)),0,1)+IF(ISERROR(VLOOKUP(J1134,注销!J:J,1,FALSE)),0,1))&gt;0,"注销","没有")</f>
        <v>没有</v>
      </c>
      <c r="U1134" s="10" t="str">
        <f>IF(IF(ISERROR(VLOOKUP(J1134,J$1:J1133,1,FALSE)),0,1)+IF(ISERROR(VLOOKUP(J1134,K$1:K1133,1,FALSE)),0,1),"已有","没有")</f>
        <v>已有</v>
      </c>
      <c r="W1134" s="9"/>
      <c r="X1134" s="9"/>
      <c r="Y1134" s="9"/>
    </row>
    <row r="1135" spans="1:25">
      <c r="A1135" s="126">
        <v>1132</v>
      </c>
      <c r="B1135" s="134" t="s">
        <v>1565</v>
      </c>
      <c r="C1135" s="66" t="s">
        <v>1840</v>
      </c>
      <c r="D1135" s="136">
        <v>738</v>
      </c>
      <c r="E1135" s="6">
        <v>14</v>
      </c>
      <c r="F1135" s="80">
        <v>43037</v>
      </c>
      <c r="G1135" s="18" t="s">
        <v>1903</v>
      </c>
      <c r="H1135" s="119">
        <v>43027</v>
      </c>
      <c r="I1135" s="30" t="s">
        <v>1832</v>
      </c>
      <c r="J1135" s="137" t="str">
        <f t="shared" si="109"/>
        <v>中联航北京南苑-通辽</v>
      </c>
      <c r="K1135" s="124" t="str">
        <f t="shared" si="110"/>
        <v>中联航通辽-北京南苑</v>
      </c>
      <c r="L1135" s="167" t="str">
        <f t="shared" si="111"/>
        <v>北京南苑</v>
      </c>
      <c r="M1135" s="167" t="str">
        <f t="shared" si="112"/>
        <v>通辽</v>
      </c>
      <c r="N1135" s="167" t="str">
        <f t="shared" si="113"/>
        <v/>
      </c>
      <c r="O1135" s="167" t="str">
        <f t="shared" si="114"/>
        <v/>
      </c>
      <c r="P1135" s="167" t="str">
        <f>IF(ISERROR(OR(IFERROR(VLOOKUP(B1135,受限情况!$G$3:$G$30,1,FALSE),0),IFERROR(VLOOKUP(L1135,受限情况!$A$3:$A$28,1,FALSE),0),IFERROR(VLOOKUP(M1135,受限情况!$A$3:$A$28,1,FALSE),0),IFERROR(VLOOKUP(N1135,受限情况!$A$3:$A$28,1,FALSE),0),IFERROR(VLOOKUP(O1135,受限情况!$A$3:$A$28,1,FALSE),0))),"受限","不限")</f>
        <v>不限</v>
      </c>
      <c r="Q1135" s="122" t="str">
        <f>IFERROR(IF(AND(H1135&gt;=VLOOKUP(B1135,受限情况!$G$3:$I$28,2,FALSE),H1135&lt;=VLOOKUP(B1135,受限情况!$G$3:$I$28,3,FALSE))=TRUE,"错误","正确"),"正确")</f>
        <v>正确</v>
      </c>
      <c r="R1135" s="124" t="str">
        <f>IF(OR(IFERROR(AND(H1135&gt;=VLOOKUP(L1135,受限情况!$A$3:$C$28,2,FALSE),H1135&lt;=VLOOKUP(L1135,受限情况!$A$3:$C$28,3,FALSE)),0),IFERROR(AND(H1135&gt;=VLOOKUP(M1135,受限情况!$A$3:$C$28,2,FALSE),H1135&lt;=VLOOKUP(M1135,受限情况!$A$3:$C$28,3,FALSE)),0),IFERROR(AND(H1135&gt;=VLOOKUP(N1135,受限情况!$A$3:$C$28,2,FALSE),H1135&lt;=VLOOKUP(N1135,受限情况!$A$3:$C$28,3,FALSE)),0),IFERROR(AND(H1135&gt;=VLOOKUP(O1135,受限情况!$A$3:$C$28,2,FALSE),H1135&lt;=VLOOKUP(O1135,受限情况!$A$3:$C$28,3,FALSE)),0))=TRUE,"错误","正确")</f>
        <v>正确</v>
      </c>
      <c r="S1135" s="123" t="str">
        <f>IF((IF(ISERROR(VLOOKUP(J1135,注销!I:I,1,FALSE)),0,1)+IF(ISERROR(VLOOKUP(J1135,注销!J:J,1,FALSE)),0,1))&gt;0,"注销","没有")</f>
        <v>没有</v>
      </c>
      <c r="T1135" s="123" t="str">
        <f>IF((IF(ISERROR(VLOOKUP(J1135,注销!I:I,1,FALSE)),0,1)+IF(ISERROR(VLOOKUP(J1135,注销!J:J,1,FALSE)),0,1))&gt;0,"注销","没有")</f>
        <v>没有</v>
      </c>
      <c r="U1135" s="10" t="str">
        <f>IF(IF(ISERROR(VLOOKUP(J1135,J$1:J1134,1,FALSE)),0,1)+IF(ISERROR(VLOOKUP(J1135,K$1:K1134,1,FALSE)),0,1),"已有","没有")</f>
        <v>已有</v>
      </c>
      <c r="W1135" s="9"/>
      <c r="X1135" s="9"/>
      <c r="Y1135" s="9"/>
    </row>
    <row r="1136" spans="1:25">
      <c r="A1136" s="126">
        <v>1133</v>
      </c>
      <c r="B1136" s="134" t="s">
        <v>1565</v>
      </c>
      <c r="C1136" s="66" t="s">
        <v>1841</v>
      </c>
      <c r="D1136" s="136">
        <v>738</v>
      </c>
      <c r="E1136" s="6">
        <v>14</v>
      </c>
      <c r="F1136" s="80">
        <v>43037</v>
      </c>
      <c r="G1136" s="18" t="s">
        <v>1903</v>
      </c>
      <c r="H1136" s="119">
        <v>43027</v>
      </c>
      <c r="I1136" s="30" t="s">
        <v>1832</v>
      </c>
      <c r="J1136" s="137" t="str">
        <f t="shared" si="109"/>
        <v>中联航北京南苑-乌兰浩特</v>
      </c>
      <c r="K1136" s="124" t="str">
        <f t="shared" si="110"/>
        <v>中联航乌兰浩特-北京南苑</v>
      </c>
      <c r="L1136" s="167" t="str">
        <f t="shared" si="111"/>
        <v>北京南苑</v>
      </c>
      <c r="M1136" s="167" t="str">
        <f t="shared" si="112"/>
        <v>乌兰浩特</v>
      </c>
      <c r="N1136" s="167" t="str">
        <f t="shared" si="113"/>
        <v/>
      </c>
      <c r="O1136" s="167" t="str">
        <f t="shared" si="114"/>
        <v/>
      </c>
      <c r="P1136" s="167" t="str">
        <f>IF(ISERROR(OR(IFERROR(VLOOKUP(B1136,受限情况!$G$3:$G$30,1,FALSE),0),IFERROR(VLOOKUP(L1136,受限情况!$A$3:$A$28,1,FALSE),0),IFERROR(VLOOKUP(M1136,受限情况!$A$3:$A$28,1,FALSE),0),IFERROR(VLOOKUP(N1136,受限情况!$A$3:$A$28,1,FALSE),0),IFERROR(VLOOKUP(O1136,受限情况!$A$3:$A$28,1,FALSE),0))),"受限","不限")</f>
        <v>不限</v>
      </c>
      <c r="Q1136" s="122" t="str">
        <f>IFERROR(IF(AND(H1136&gt;=VLOOKUP(B1136,受限情况!$G$3:$I$28,2,FALSE),H1136&lt;=VLOOKUP(B1136,受限情况!$G$3:$I$28,3,FALSE))=TRUE,"错误","正确"),"正确")</f>
        <v>正确</v>
      </c>
      <c r="R1136" s="124" t="str">
        <f>IF(OR(IFERROR(AND(H1136&gt;=VLOOKUP(L1136,受限情况!$A$3:$C$28,2,FALSE),H1136&lt;=VLOOKUP(L1136,受限情况!$A$3:$C$28,3,FALSE)),0),IFERROR(AND(H1136&gt;=VLOOKUP(M1136,受限情况!$A$3:$C$28,2,FALSE),H1136&lt;=VLOOKUP(M1136,受限情况!$A$3:$C$28,3,FALSE)),0),IFERROR(AND(H1136&gt;=VLOOKUP(N1136,受限情况!$A$3:$C$28,2,FALSE),H1136&lt;=VLOOKUP(N1136,受限情况!$A$3:$C$28,3,FALSE)),0),IFERROR(AND(H1136&gt;=VLOOKUP(O1136,受限情况!$A$3:$C$28,2,FALSE),H1136&lt;=VLOOKUP(O1136,受限情况!$A$3:$C$28,3,FALSE)),0))=TRUE,"错误","正确")</f>
        <v>正确</v>
      </c>
      <c r="S1136" s="123" t="str">
        <f>IF((IF(ISERROR(VLOOKUP(J1136,注销!I:I,1,FALSE)),0,1)+IF(ISERROR(VLOOKUP(J1136,注销!J:J,1,FALSE)),0,1))&gt;0,"注销","没有")</f>
        <v>没有</v>
      </c>
      <c r="T1136" s="123" t="str">
        <f>IF((IF(ISERROR(VLOOKUP(J1136,注销!I:I,1,FALSE)),0,1)+IF(ISERROR(VLOOKUP(J1136,注销!J:J,1,FALSE)),0,1))&gt;0,"注销","没有")</f>
        <v>没有</v>
      </c>
      <c r="U1136" s="10" t="str">
        <f>IF(IF(ISERROR(VLOOKUP(J1136,J$1:J1135,1,FALSE)),0,1)+IF(ISERROR(VLOOKUP(J1136,K$1:K1135,1,FALSE)),0,1),"已有","没有")</f>
        <v>已有</v>
      </c>
      <c r="W1136" s="9"/>
      <c r="X1136" s="9"/>
      <c r="Y1136" s="9"/>
    </row>
    <row r="1137" spans="1:25">
      <c r="A1137" s="126">
        <v>1134</v>
      </c>
      <c r="B1137" s="134" t="s">
        <v>1565</v>
      </c>
      <c r="C1137" s="66" t="s">
        <v>1842</v>
      </c>
      <c r="D1137" s="136">
        <v>738</v>
      </c>
      <c r="E1137" s="6">
        <v>14</v>
      </c>
      <c r="F1137" s="80">
        <v>43037</v>
      </c>
      <c r="G1137" s="18" t="s">
        <v>1903</v>
      </c>
      <c r="H1137" s="119">
        <v>43027</v>
      </c>
      <c r="I1137" s="30" t="s">
        <v>1832</v>
      </c>
      <c r="J1137" s="137" t="str">
        <f t="shared" si="109"/>
        <v>中联航北京南苑-锡林浩特</v>
      </c>
      <c r="K1137" s="124" t="str">
        <f t="shared" si="110"/>
        <v>中联航锡林浩特-北京南苑</v>
      </c>
      <c r="L1137" s="167" t="str">
        <f t="shared" si="111"/>
        <v>北京南苑</v>
      </c>
      <c r="M1137" s="167" t="str">
        <f t="shared" si="112"/>
        <v>锡林浩特</v>
      </c>
      <c r="N1137" s="167" t="str">
        <f t="shared" si="113"/>
        <v/>
      </c>
      <c r="O1137" s="167" t="str">
        <f t="shared" si="114"/>
        <v/>
      </c>
      <c r="P1137" s="167" t="str">
        <f>IF(ISERROR(OR(IFERROR(VLOOKUP(B1137,受限情况!$G$3:$G$30,1,FALSE),0),IFERROR(VLOOKUP(L1137,受限情况!$A$3:$A$28,1,FALSE),0),IFERROR(VLOOKUP(M1137,受限情况!$A$3:$A$28,1,FALSE),0),IFERROR(VLOOKUP(N1137,受限情况!$A$3:$A$28,1,FALSE),0),IFERROR(VLOOKUP(O1137,受限情况!$A$3:$A$28,1,FALSE),0))),"受限","不限")</f>
        <v>不限</v>
      </c>
      <c r="Q1137" s="122" t="str">
        <f>IFERROR(IF(AND(H1137&gt;=VLOOKUP(B1137,受限情况!$G$3:$I$28,2,FALSE),H1137&lt;=VLOOKUP(B1137,受限情况!$G$3:$I$28,3,FALSE))=TRUE,"错误","正确"),"正确")</f>
        <v>正确</v>
      </c>
      <c r="R1137" s="124" t="str">
        <f>IF(OR(IFERROR(AND(H1137&gt;=VLOOKUP(L1137,受限情况!$A$3:$C$28,2,FALSE),H1137&lt;=VLOOKUP(L1137,受限情况!$A$3:$C$28,3,FALSE)),0),IFERROR(AND(H1137&gt;=VLOOKUP(M1137,受限情况!$A$3:$C$28,2,FALSE),H1137&lt;=VLOOKUP(M1137,受限情况!$A$3:$C$28,3,FALSE)),0),IFERROR(AND(H1137&gt;=VLOOKUP(N1137,受限情况!$A$3:$C$28,2,FALSE),H1137&lt;=VLOOKUP(N1137,受限情况!$A$3:$C$28,3,FALSE)),0),IFERROR(AND(H1137&gt;=VLOOKUP(O1137,受限情况!$A$3:$C$28,2,FALSE),H1137&lt;=VLOOKUP(O1137,受限情况!$A$3:$C$28,3,FALSE)),0))=TRUE,"错误","正确")</f>
        <v>正确</v>
      </c>
      <c r="S1137" s="123" t="str">
        <f>IF((IF(ISERROR(VLOOKUP(J1137,注销!I:I,1,FALSE)),0,1)+IF(ISERROR(VLOOKUP(J1137,注销!J:J,1,FALSE)),0,1))&gt;0,"注销","没有")</f>
        <v>没有</v>
      </c>
      <c r="T1137" s="123" t="str">
        <f>IF((IF(ISERROR(VLOOKUP(J1137,注销!I:I,1,FALSE)),0,1)+IF(ISERROR(VLOOKUP(J1137,注销!J:J,1,FALSE)),0,1))&gt;0,"注销","没有")</f>
        <v>没有</v>
      </c>
      <c r="U1137" s="10" t="str">
        <f>IF(IF(ISERROR(VLOOKUP(J1137,J$1:J1136,1,FALSE)),0,1)+IF(ISERROR(VLOOKUP(J1137,K$1:K1136,1,FALSE)),0,1),"已有","没有")</f>
        <v>已有</v>
      </c>
      <c r="W1137" s="9"/>
      <c r="X1137" s="9"/>
      <c r="Y1137" s="9"/>
    </row>
    <row r="1138" spans="1:25">
      <c r="A1138" s="126">
        <v>1135</v>
      </c>
      <c r="B1138" s="134" t="s">
        <v>91</v>
      </c>
      <c r="C1138" s="66" t="s">
        <v>113</v>
      </c>
      <c r="D1138" s="136" t="s">
        <v>1866</v>
      </c>
      <c r="E1138" s="6">
        <v>14</v>
      </c>
      <c r="F1138" s="80">
        <v>43037</v>
      </c>
      <c r="G1138" s="18" t="s">
        <v>1904</v>
      </c>
      <c r="H1138" s="119">
        <v>43027</v>
      </c>
      <c r="I1138" s="30" t="s">
        <v>1832</v>
      </c>
      <c r="J1138" s="137" t="str">
        <f t="shared" si="109"/>
        <v>东航太原-大连</v>
      </c>
      <c r="K1138" s="124" t="str">
        <f t="shared" si="110"/>
        <v>东航大连-太原</v>
      </c>
      <c r="L1138" s="167" t="str">
        <f t="shared" si="111"/>
        <v>太原</v>
      </c>
      <c r="M1138" s="167" t="str">
        <f t="shared" si="112"/>
        <v>大连</v>
      </c>
      <c r="N1138" s="167" t="str">
        <f t="shared" si="113"/>
        <v/>
      </c>
      <c r="O1138" s="167" t="str">
        <f t="shared" si="114"/>
        <v/>
      </c>
      <c r="P1138" s="167" t="str">
        <f>IF(ISERROR(OR(IFERROR(VLOOKUP(B1138,受限情况!$G$3:$G$30,1,FALSE),0),IFERROR(VLOOKUP(L1138,受限情况!$A$3:$A$28,1,FALSE),0),IFERROR(VLOOKUP(M1138,受限情况!$A$3:$A$28,1,FALSE),0),IFERROR(VLOOKUP(N1138,受限情况!$A$3:$A$28,1,FALSE),0),IFERROR(VLOOKUP(O1138,受限情况!$A$3:$A$28,1,FALSE),0))),"受限","不限")</f>
        <v>受限</v>
      </c>
      <c r="Q1138" s="122" t="str">
        <f>IFERROR(IF(AND(H1138&gt;=VLOOKUP(B1138,受限情况!$G$3:$I$28,2,FALSE),H1138&lt;=VLOOKUP(B1138,受限情况!$G$3:$I$28,3,FALSE))=TRUE,"错误","正确"),"正确")</f>
        <v>正确</v>
      </c>
      <c r="R1138" s="124" t="str">
        <f>IF(OR(IFERROR(AND(H1138&gt;=VLOOKUP(L1138,受限情况!$A$3:$C$28,2,FALSE),H1138&lt;=VLOOKUP(L1138,受限情况!$A$3:$C$28,3,FALSE)),0),IFERROR(AND(H1138&gt;=VLOOKUP(M1138,受限情况!$A$3:$C$28,2,FALSE),H1138&lt;=VLOOKUP(M1138,受限情况!$A$3:$C$28,3,FALSE)),0),IFERROR(AND(H1138&gt;=VLOOKUP(N1138,受限情况!$A$3:$C$28,2,FALSE),H1138&lt;=VLOOKUP(N1138,受限情况!$A$3:$C$28,3,FALSE)),0),IFERROR(AND(H1138&gt;=VLOOKUP(O1138,受限情况!$A$3:$C$28,2,FALSE),H1138&lt;=VLOOKUP(O1138,受限情况!$A$3:$C$28,3,FALSE)),0))=TRUE,"错误","正确")</f>
        <v>正确</v>
      </c>
      <c r="S1138" s="123" t="str">
        <f>IF((IF(ISERROR(VLOOKUP(J1138,注销!I:I,1,FALSE)),0,1)+IF(ISERROR(VLOOKUP(J1138,注销!J:J,1,FALSE)),0,1))&gt;0,"注销","没有")</f>
        <v>没有</v>
      </c>
      <c r="T1138" s="123" t="str">
        <f>IF((IF(ISERROR(VLOOKUP(J1138,注销!I:I,1,FALSE)),0,1)+IF(ISERROR(VLOOKUP(J1138,注销!J:J,1,FALSE)),0,1))&gt;0,"注销","没有")</f>
        <v>没有</v>
      </c>
      <c r="U1138" s="10" t="str">
        <f>IF(IF(ISERROR(VLOOKUP(J1138,J$1:J1137,1,FALSE)),0,1)+IF(ISERROR(VLOOKUP(J1138,K$1:K1137,1,FALSE)),0,1),"已有","没有")</f>
        <v>已有</v>
      </c>
      <c r="W1138" s="9"/>
      <c r="X1138" s="9"/>
      <c r="Y1138" s="9"/>
    </row>
    <row r="1139" spans="1:25">
      <c r="A1139" s="126">
        <v>1136</v>
      </c>
      <c r="B1139" s="134" t="s">
        <v>1911</v>
      </c>
      <c r="C1139" s="66" t="s">
        <v>1912</v>
      </c>
      <c r="D1139" s="136" t="s">
        <v>1910</v>
      </c>
      <c r="E1139" s="6">
        <v>14</v>
      </c>
      <c r="F1139" s="80">
        <v>43037</v>
      </c>
      <c r="G1139" s="18" t="s">
        <v>1905</v>
      </c>
      <c r="H1139" s="119">
        <v>43032</v>
      </c>
      <c r="I1139" s="30" t="s">
        <v>1913</v>
      </c>
      <c r="J1139" s="137" t="str">
        <f t="shared" si="109"/>
        <v>桂林天津-武夷山</v>
      </c>
      <c r="K1139" s="124" t="str">
        <f t="shared" si="110"/>
        <v>桂林武夷山-天津</v>
      </c>
      <c r="L1139" s="167" t="str">
        <f t="shared" si="111"/>
        <v>天津</v>
      </c>
      <c r="M1139" s="167" t="str">
        <f t="shared" si="112"/>
        <v>武夷山</v>
      </c>
      <c r="N1139" s="167" t="str">
        <f t="shared" si="113"/>
        <v/>
      </c>
      <c r="O1139" s="167" t="str">
        <f t="shared" si="114"/>
        <v/>
      </c>
      <c r="P1139" s="167" t="str">
        <f>IF(ISERROR(OR(IFERROR(VLOOKUP(B1139,受限情况!$G$3:$G$30,1,FALSE),0),IFERROR(VLOOKUP(L1139,受限情况!$A$3:$A$28,1,FALSE),0),IFERROR(VLOOKUP(M1139,受限情况!$A$3:$A$28,1,FALSE),0),IFERROR(VLOOKUP(N1139,受限情况!$A$3:$A$28,1,FALSE),0),IFERROR(VLOOKUP(O1139,受限情况!$A$3:$A$28,1,FALSE),0))),"受限","不限")</f>
        <v>不限</v>
      </c>
      <c r="Q1139" s="122" t="str">
        <f>IFERROR(IF(AND(H1139&gt;=VLOOKUP(B1139,受限情况!$G$3:$I$28,2,FALSE),H1139&lt;=VLOOKUP(B1139,受限情况!$G$3:$I$28,3,FALSE))=TRUE,"错误","正确"),"正确")</f>
        <v>正确</v>
      </c>
      <c r="R1139" s="124" t="str">
        <f>IF(OR(IFERROR(AND(H1139&gt;=VLOOKUP(L1139,受限情况!$A$3:$C$28,2,FALSE),H1139&lt;=VLOOKUP(L1139,受限情况!$A$3:$C$28,3,FALSE)),0),IFERROR(AND(H1139&gt;=VLOOKUP(M1139,受限情况!$A$3:$C$28,2,FALSE),H1139&lt;=VLOOKUP(M1139,受限情况!$A$3:$C$28,3,FALSE)),0),IFERROR(AND(H1139&gt;=VLOOKUP(N1139,受限情况!$A$3:$C$28,2,FALSE),H1139&lt;=VLOOKUP(N1139,受限情况!$A$3:$C$28,3,FALSE)),0),IFERROR(AND(H1139&gt;=VLOOKUP(O1139,受限情况!$A$3:$C$28,2,FALSE),H1139&lt;=VLOOKUP(O1139,受限情况!$A$3:$C$28,3,FALSE)),0))=TRUE,"错误","正确")</f>
        <v>正确</v>
      </c>
      <c r="S1139" s="123" t="str">
        <f>IF((IF(ISERROR(VLOOKUP(J1139,注销!I:I,1,FALSE)),0,1)+IF(ISERROR(VLOOKUP(J1139,注销!J:J,1,FALSE)),0,1))&gt;0,"注销","没有")</f>
        <v>注销</v>
      </c>
      <c r="T1139" s="123" t="str">
        <f>IF((IF(ISERROR(VLOOKUP(J1139,注销!I:I,1,FALSE)),0,1)+IF(ISERROR(VLOOKUP(J1139,注销!J:J,1,FALSE)),0,1))&gt;0,"注销","没有")</f>
        <v>注销</v>
      </c>
      <c r="U1139" s="10" t="str">
        <f>IF(IF(ISERROR(VLOOKUP(J1139,J$1:J1138,1,FALSE)),0,1)+IF(ISERROR(VLOOKUP(J1139,K$1:K1138,1,FALSE)),0,1),"已有","没有")</f>
        <v>没有</v>
      </c>
      <c r="W1139" s="9"/>
      <c r="X1139" s="9"/>
      <c r="Y1139" s="9"/>
    </row>
    <row r="1140" spans="1:25">
      <c r="A1140" s="126">
        <v>1137</v>
      </c>
      <c r="B1140" s="134" t="s">
        <v>1915</v>
      </c>
      <c r="C1140" s="66" t="s">
        <v>1916</v>
      </c>
      <c r="D1140" s="136" t="s">
        <v>1917</v>
      </c>
      <c r="E1140" s="6">
        <v>14</v>
      </c>
      <c r="F1140" s="80">
        <v>43037</v>
      </c>
      <c r="G1140" s="18" t="s">
        <v>1918</v>
      </c>
      <c r="H1140" s="119">
        <v>43032</v>
      </c>
      <c r="I1140" s="30" t="s">
        <v>1913</v>
      </c>
      <c r="J1140" s="137" t="str">
        <f t="shared" si="109"/>
        <v>海航太原-琼海</v>
      </c>
      <c r="K1140" s="124" t="str">
        <f t="shared" si="110"/>
        <v>海航琼海-太原</v>
      </c>
      <c r="L1140" s="167" t="str">
        <f t="shared" si="111"/>
        <v>太原</v>
      </c>
      <c r="M1140" s="167" t="str">
        <f t="shared" si="112"/>
        <v>琼海</v>
      </c>
      <c r="N1140" s="167" t="str">
        <f t="shared" si="113"/>
        <v/>
      </c>
      <c r="O1140" s="167" t="str">
        <f t="shared" si="114"/>
        <v/>
      </c>
      <c r="P1140" s="167" t="str">
        <f>IF(ISERROR(OR(IFERROR(VLOOKUP(B1140,受限情况!$G$3:$G$30,1,FALSE),0),IFERROR(VLOOKUP(L1140,受限情况!$A$3:$A$28,1,FALSE),0),IFERROR(VLOOKUP(M1140,受限情况!$A$3:$A$28,1,FALSE),0),IFERROR(VLOOKUP(N1140,受限情况!$A$3:$A$28,1,FALSE),0),IFERROR(VLOOKUP(O1140,受限情况!$A$3:$A$28,1,FALSE),0))),"受限","不限")</f>
        <v>不限</v>
      </c>
      <c r="Q1140" s="122" t="str">
        <f>IFERROR(IF(AND(H1140&gt;=VLOOKUP(B1140,受限情况!$G$3:$I$28,2,FALSE),H1140&lt;=VLOOKUP(B1140,受限情况!$G$3:$I$28,3,FALSE))=TRUE,"错误","正确"),"正确")</f>
        <v>正确</v>
      </c>
      <c r="R1140" s="124" t="str">
        <f>IF(OR(IFERROR(AND(H1140&gt;=VLOOKUP(L1140,受限情况!$A$3:$C$28,2,FALSE),H1140&lt;=VLOOKUP(L1140,受限情况!$A$3:$C$28,3,FALSE)),0),IFERROR(AND(H1140&gt;=VLOOKUP(M1140,受限情况!$A$3:$C$28,2,FALSE),H1140&lt;=VLOOKUP(M1140,受限情况!$A$3:$C$28,3,FALSE)),0),IFERROR(AND(H1140&gt;=VLOOKUP(N1140,受限情况!$A$3:$C$28,2,FALSE),H1140&lt;=VLOOKUP(N1140,受限情况!$A$3:$C$28,3,FALSE)),0),IFERROR(AND(H1140&gt;=VLOOKUP(O1140,受限情况!$A$3:$C$28,2,FALSE),H1140&lt;=VLOOKUP(O1140,受限情况!$A$3:$C$28,3,FALSE)),0))=TRUE,"错误","正确")</f>
        <v>正确</v>
      </c>
      <c r="S1140" s="123" t="str">
        <f>IF((IF(ISERROR(VLOOKUP(J1140,注销!I:I,1,FALSE)),0,1)+IF(ISERROR(VLOOKUP(J1140,注销!J:J,1,FALSE)),0,1))&gt;0,"注销","没有")</f>
        <v>注销</v>
      </c>
      <c r="T1140" s="123" t="str">
        <f>IF((IF(ISERROR(VLOOKUP(J1140,注销!I:I,1,FALSE)),0,1)+IF(ISERROR(VLOOKUP(J1140,注销!J:J,1,FALSE)),0,1))&gt;0,"注销","没有")</f>
        <v>注销</v>
      </c>
      <c r="U1140" s="10" t="str">
        <f>IF(IF(ISERROR(VLOOKUP(J1140,J$1:J1139,1,FALSE)),0,1)+IF(ISERROR(VLOOKUP(J1140,K$1:K1139,1,FALSE)),0,1),"已有","没有")</f>
        <v>已有</v>
      </c>
      <c r="W1140" s="9"/>
      <c r="X1140" s="9"/>
      <c r="Y1140" s="9"/>
    </row>
    <row r="1141" spans="1:25">
      <c r="A1141" s="126">
        <v>1138</v>
      </c>
      <c r="B1141" s="134" t="s">
        <v>1920</v>
      </c>
      <c r="C1141" s="66" t="s">
        <v>1921</v>
      </c>
      <c r="D1141" s="136" t="s">
        <v>1917</v>
      </c>
      <c r="E1141" s="6">
        <v>14</v>
      </c>
      <c r="F1141" s="80">
        <v>43037</v>
      </c>
      <c r="G1141" s="18" t="s">
        <v>1919</v>
      </c>
      <c r="H1141" s="119">
        <v>43032</v>
      </c>
      <c r="I1141" s="30" t="s">
        <v>1913</v>
      </c>
      <c r="J1141" s="137" t="str">
        <f t="shared" si="109"/>
        <v>国航天津-长春</v>
      </c>
      <c r="K1141" s="124" t="str">
        <f t="shared" si="110"/>
        <v>国航长春-天津</v>
      </c>
      <c r="L1141" s="167" t="str">
        <f t="shared" si="111"/>
        <v>天津</v>
      </c>
      <c r="M1141" s="167" t="str">
        <f t="shared" si="112"/>
        <v>长春</v>
      </c>
      <c r="N1141" s="167" t="str">
        <f t="shared" si="113"/>
        <v/>
      </c>
      <c r="O1141" s="167" t="str">
        <f t="shared" si="114"/>
        <v/>
      </c>
      <c r="P1141" s="167" t="str">
        <f>IF(ISERROR(OR(IFERROR(VLOOKUP(B1141,受限情况!$G$3:$G$30,1,FALSE),0),IFERROR(VLOOKUP(L1141,受限情况!$A$3:$A$28,1,FALSE),0),IFERROR(VLOOKUP(M1141,受限情况!$A$3:$A$28,1,FALSE),0),IFERROR(VLOOKUP(N1141,受限情况!$A$3:$A$28,1,FALSE),0),IFERROR(VLOOKUP(O1141,受限情况!$A$3:$A$28,1,FALSE),0))),"受限","不限")</f>
        <v>不限</v>
      </c>
      <c r="Q1141" s="122" t="str">
        <f>IFERROR(IF(AND(H1141&gt;=VLOOKUP(B1141,受限情况!$G$3:$I$28,2,FALSE),H1141&lt;=VLOOKUP(B1141,受限情况!$G$3:$I$28,3,FALSE))=TRUE,"错误","正确"),"正确")</f>
        <v>正确</v>
      </c>
      <c r="R1141" s="124" t="str">
        <f>IF(OR(IFERROR(AND(H1141&gt;=VLOOKUP(L1141,受限情况!$A$3:$C$28,2,FALSE),H1141&lt;=VLOOKUP(L1141,受限情况!$A$3:$C$28,3,FALSE)),0),IFERROR(AND(H1141&gt;=VLOOKUP(M1141,受限情况!$A$3:$C$28,2,FALSE),H1141&lt;=VLOOKUP(M1141,受限情况!$A$3:$C$28,3,FALSE)),0),IFERROR(AND(H1141&gt;=VLOOKUP(N1141,受限情况!$A$3:$C$28,2,FALSE),H1141&lt;=VLOOKUP(N1141,受限情况!$A$3:$C$28,3,FALSE)),0),IFERROR(AND(H1141&gt;=VLOOKUP(O1141,受限情况!$A$3:$C$28,2,FALSE),H1141&lt;=VLOOKUP(O1141,受限情况!$A$3:$C$28,3,FALSE)),0))=TRUE,"错误","正确")</f>
        <v>正确</v>
      </c>
      <c r="S1141" s="123" t="str">
        <f>IF((IF(ISERROR(VLOOKUP(J1141,注销!I:I,1,FALSE)),0,1)+IF(ISERROR(VLOOKUP(J1141,注销!J:J,1,FALSE)),0,1))&gt;0,"注销","没有")</f>
        <v>没有</v>
      </c>
      <c r="T1141" s="123" t="str">
        <f>IF((IF(ISERROR(VLOOKUP(J1141,注销!I:I,1,FALSE)),0,1)+IF(ISERROR(VLOOKUP(J1141,注销!J:J,1,FALSE)),0,1))&gt;0,"注销","没有")</f>
        <v>没有</v>
      </c>
      <c r="U1141" s="10" t="str">
        <f>IF(IF(ISERROR(VLOOKUP(J1141,J$1:J1140,1,FALSE)),0,1)+IF(ISERROR(VLOOKUP(J1141,K$1:K1140,1,FALSE)),0,1),"已有","没有")</f>
        <v>没有</v>
      </c>
      <c r="W1141" s="9"/>
      <c r="X1141" s="9"/>
      <c r="Y1141" s="9"/>
    </row>
    <row r="1142" spans="1:25">
      <c r="A1142" s="126">
        <v>1139</v>
      </c>
      <c r="B1142" s="134" t="s">
        <v>1922</v>
      </c>
      <c r="C1142" s="66" t="s">
        <v>1923</v>
      </c>
      <c r="D1142" s="136" t="s">
        <v>1924</v>
      </c>
      <c r="E1142" s="6">
        <v>14</v>
      </c>
      <c r="F1142" s="80">
        <v>43062</v>
      </c>
      <c r="G1142" s="18" t="s">
        <v>1925</v>
      </c>
      <c r="H1142" s="80">
        <v>43059</v>
      </c>
      <c r="I1142" s="30" t="s">
        <v>1913</v>
      </c>
      <c r="J1142" s="137" t="str">
        <f t="shared" si="109"/>
        <v>华夏呼和浩特-阿拉善左旗</v>
      </c>
      <c r="K1142" s="124" t="str">
        <f t="shared" si="110"/>
        <v>华夏阿拉善左旗-呼和浩特</v>
      </c>
      <c r="L1142" s="167" t="str">
        <f t="shared" si="111"/>
        <v>呼和浩特</v>
      </c>
      <c r="M1142" s="167" t="str">
        <f t="shared" si="112"/>
        <v>阿拉善左旗</v>
      </c>
      <c r="N1142" s="167" t="str">
        <f t="shared" si="113"/>
        <v/>
      </c>
      <c r="O1142" s="167" t="str">
        <f t="shared" si="114"/>
        <v/>
      </c>
      <c r="P1142" s="167" t="str">
        <f>IF(ISERROR(OR(IFERROR(VLOOKUP(B1142,受限情况!$G$3:$G$30,1,FALSE),0),IFERROR(VLOOKUP(L1142,受限情况!$A$3:$A$28,1,FALSE),0),IFERROR(VLOOKUP(M1142,受限情况!$A$3:$A$28,1,FALSE),0),IFERROR(VLOOKUP(N1142,受限情况!$A$3:$A$28,1,FALSE),0),IFERROR(VLOOKUP(O1142,受限情况!$A$3:$A$28,1,FALSE),0))),"受限","不限")</f>
        <v>受限</v>
      </c>
      <c r="Q1142" s="122" t="str">
        <f>IFERROR(IF(AND(H1142&gt;=VLOOKUP(B1142,受限情况!$G$3:$I$28,2,FALSE),H1142&lt;=VLOOKUP(B1142,受限情况!$G$3:$I$28,3,FALSE))=TRUE,"错误","正确"),"正确")</f>
        <v>正确</v>
      </c>
      <c r="R1142" s="124" t="str">
        <f>IF(OR(IFERROR(AND(H1142&gt;=VLOOKUP(L1142,受限情况!$A$3:$C$28,2,FALSE),H1142&lt;=VLOOKUP(L1142,受限情况!$A$3:$C$28,3,FALSE)),0),IFERROR(AND(H1142&gt;=VLOOKUP(M1142,受限情况!$A$3:$C$28,2,FALSE),H1142&lt;=VLOOKUP(M1142,受限情况!$A$3:$C$28,3,FALSE)),0),IFERROR(AND(H1142&gt;=VLOOKUP(N1142,受限情况!$A$3:$C$28,2,FALSE),H1142&lt;=VLOOKUP(N1142,受限情况!$A$3:$C$28,3,FALSE)),0),IFERROR(AND(H1142&gt;=VLOOKUP(O1142,受限情况!$A$3:$C$28,2,FALSE),H1142&lt;=VLOOKUP(O1142,受限情况!$A$3:$C$28,3,FALSE)),0))=TRUE,"错误","正确")</f>
        <v>正确</v>
      </c>
      <c r="S1142" s="123" t="str">
        <f>IF((IF(ISERROR(VLOOKUP(J1142,注销!I:I,1,FALSE)),0,1)+IF(ISERROR(VLOOKUP(J1142,注销!J:J,1,FALSE)),0,1))&gt;0,"注销","没有")</f>
        <v>没有</v>
      </c>
      <c r="T1142" s="123" t="str">
        <f>IF((IF(ISERROR(VLOOKUP(J1142,注销!I:I,1,FALSE)),0,1)+IF(ISERROR(VLOOKUP(J1142,注销!J:J,1,FALSE)),0,1))&gt;0,"注销","没有")</f>
        <v>没有</v>
      </c>
      <c r="U1142" s="10" t="str">
        <f>IF(IF(ISERROR(VLOOKUP(J1142,J$1:J1141,1,FALSE)),0,1)+IF(ISERROR(VLOOKUP(J1142,K$1:K1141,1,FALSE)),0,1),"已有","没有")</f>
        <v>没有</v>
      </c>
      <c r="W1142" s="9"/>
      <c r="X1142" s="9"/>
      <c r="Y1142" s="9"/>
    </row>
    <row r="1143" spans="1:25">
      <c r="A1143" s="126">
        <v>1140</v>
      </c>
      <c r="B1143" s="134" t="s">
        <v>1926</v>
      </c>
      <c r="C1143" s="66" t="s">
        <v>1927</v>
      </c>
      <c r="D1143" s="136" t="s">
        <v>1928</v>
      </c>
      <c r="E1143" s="6">
        <v>14</v>
      </c>
      <c r="F1143" s="80">
        <v>43070</v>
      </c>
      <c r="G1143" s="18" t="s">
        <v>1932</v>
      </c>
      <c r="H1143" s="80">
        <v>43063</v>
      </c>
      <c r="I1143" s="30" t="s">
        <v>1913</v>
      </c>
      <c r="J1143" s="137" t="str">
        <f t="shared" si="109"/>
        <v>昆明太原-长治-海口</v>
      </c>
      <c r="K1143" s="124" t="str">
        <f t="shared" si="110"/>
        <v>昆明海口-长治-太原</v>
      </c>
      <c r="L1143" s="167" t="str">
        <f t="shared" si="111"/>
        <v>太原</v>
      </c>
      <c r="M1143" s="167" t="str">
        <f t="shared" si="112"/>
        <v>长治</v>
      </c>
      <c r="N1143" s="167" t="str">
        <f t="shared" si="113"/>
        <v>海口</v>
      </c>
      <c r="O1143" s="167" t="str">
        <f t="shared" si="114"/>
        <v/>
      </c>
      <c r="P1143" s="167" t="str">
        <f>IF(ISERROR(OR(IFERROR(VLOOKUP(B1143,受限情况!$G$3:$G$30,1,FALSE),0),IFERROR(VLOOKUP(L1143,受限情况!$A$3:$A$28,1,FALSE),0),IFERROR(VLOOKUP(M1143,受限情况!$A$3:$A$28,1,FALSE),0),IFERROR(VLOOKUP(N1143,受限情况!$A$3:$A$28,1,FALSE),0),IFERROR(VLOOKUP(O1143,受限情况!$A$3:$A$28,1,FALSE),0))),"受限","不限")</f>
        <v>不限</v>
      </c>
      <c r="Q1143" s="122" t="str">
        <f>IFERROR(IF(AND(H1143&gt;=VLOOKUP(B1143,受限情况!$G$3:$I$28,2,FALSE),H1143&lt;=VLOOKUP(B1143,受限情况!$G$3:$I$28,3,FALSE))=TRUE,"错误","正确"),"正确")</f>
        <v>正确</v>
      </c>
      <c r="R1143" s="124" t="str">
        <f>IF(OR(IFERROR(AND(H1143&gt;=VLOOKUP(L1143,受限情况!$A$3:$C$28,2,FALSE),H1143&lt;=VLOOKUP(L1143,受限情况!$A$3:$C$28,3,FALSE)),0),IFERROR(AND(H1143&gt;=VLOOKUP(M1143,受限情况!$A$3:$C$28,2,FALSE),H1143&lt;=VLOOKUP(M1143,受限情况!$A$3:$C$28,3,FALSE)),0),IFERROR(AND(H1143&gt;=VLOOKUP(N1143,受限情况!$A$3:$C$28,2,FALSE),H1143&lt;=VLOOKUP(N1143,受限情况!$A$3:$C$28,3,FALSE)),0),IFERROR(AND(H1143&gt;=VLOOKUP(O1143,受限情况!$A$3:$C$28,2,FALSE),H1143&lt;=VLOOKUP(O1143,受限情况!$A$3:$C$28,3,FALSE)),0))=TRUE,"错误","正确")</f>
        <v>正确</v>
      </c>
      <c r="S1143" s="123" t="str">
        <f>IF((IF(ISERROR(VLOOKUP(J1143,注销!I:I,1,FALSE)),0,1)+IF(ISERROR(VLOOKUP(J1143,注销!J:J,1,FALSE)),0,1))&gt;0,"注销","没有")</f>
        <v>没有</v>
      </c>
      <c r="T1143" s="123" t="str">
        <f>IF((IF(ISERROR(VLOOKUP(J1143,注销!I:I,1,FALSE)),0,1)+IF(ISERROR(VLOOKUP(J1143,注销!J:J,1,FALSE)),0,1))&gt;0,"注销","没有")</f>
        <v>没有</v>
      </c>
      <c r="U1143" s="10" t="str">
        <f>IF(IF(ISERROR(VLOOKUP(J1143,J$1:J1142,1,FALSE)),0,1)+IF(ISERROR(VLOOKUP(J1143,K$1:K1142,1,FALSE)),0,1),"已有","没有")</f>
        <v>没有</v>
      </c>
      <c r="W1143" s="9"/>
      <c r="X1143" s="9"/>
      <c r="Y1143" s="9"/>
    </row>
    <row r="1144" spans="1:25">
      <c r="A1144" s="126">
        <v>1141</v>
      </c>
      <c r="B1144" s="134" t="s">
        <v>1929</v>
      </c>
      <c r="C1144" s="66" t="s">
        <v>1930</v>
      </c>
      <c r="D1144" s="136" t="s">
        <v>1931</v>
      </c>
      <c r="E1144" s="6">
        <v>14</v>
      </c>
      <c r="F1144" s="80">
        <v>43074</v>
      </c>
      <c r="G1144" s="18" t="s">
        <v>1933</v>
      </c>
      <c r="H1144" s="80">
        <v>43063</v>
      </c>
      <c r="I1144" s="30" t="s">
        <v>1913</v>
      </c>
      <c r="J1144" s="137" t="str">
        <f t="shared" si="109"/>
        <v>华夏天津-扎兰屯</v>
      </c>
      <c r="K1144" s="124" t="str">
        <f t="shared" si="110"/>
        <v>华夏扎兰屯-天津</v>
      </c>
      <c r="L1144" s="167" t="str">
        <f t="shared" si="111"/>
        <v>天津</v>
      </c>
      <c r="M1144" s="167" t="str">
        <f t="shared" si="112"/>
        <v>扎兰屯</v>
      </c>
      <c r="N1144" s="167" t="str">
        <f t="shared" si="113"/>
        <v/>
      </c>
      <c r="O1144" s="167" t="str">
        <f t="shared" si="114"/>
        <v/>
      </c>
      <c r="P1144" s="167" t="str">
        <f>IF(ISERROR(OR(IFERROR(VLOOKUP(B1144,受限情况!$G$3:$G$30,1,FALSE),0),IFERROR(VLOOKUP(L1144,受限情况!$A$3:$A$28,1,FALSE),0),IFERROR(VLOOKUP(M1144,受限情况!$A$3:$A$28,1,FALSE),0),IFERROR(VLOOKUP(N1144,受限情况!$A$3:$A$28,1,FALSE),0),IFERROR(VLOOKUP(O1144,受限情况!$A$3:$A$28,1,FALSE),0))),"受限","不限")</f>
        <v>不限</v>
      </c>
      <c r="Q1144" s="122" t="str">
        <f>IFERROR(IF(AND(H1144&gt;=VLOOKUP(B1144,受限情况!$G$3:$I$28,2,FALSE),H1144&lt;=VLOOKUP(B1144,受限情况!$G$3:$I$28,3,FALSE))=TRUE,"错误","正确"),"正确")</f>
        <v>正确</v>
      </c>
      <c r="R1144" s="124" t="str">
        <f>IF(OR(IFERROR(AND(H1144&gt;=VLOOKUP(L1144,受限情况!$A$3:$C$28,2,FALSE),H1144&lt;=VLOOKUP(L1144,受限情况!$A$3:$C$28,3,FALSE)),0),IFERROR(AND(H1144&gt;=VLOOKUP(M1144,受限情况!$A$3:$C$28,2,FALSE),H1144&lt;=VLOOKUP(M1144,受限情况!$A$3:$C$28,3,FALSE)),0),IFERROR(AND(H1144&gt;=VLOOKUP(N1144,受限情况!$A$3:$C$28,2,FALSE),H1144&lt;=VLOOKUP(N1144,受限情况!$A$3:$C$28,3,FALSE)),0),IFERROR(AND(H1144&gt;=VLOOKUP(O1144,受限情况!$A$3:$C$28,2,FALSE),H1144&lt;=VLOOKUP(O1144,受限情况!$A$3:$C$28,3,FALSE)),0))=TRUE,"错误","正确")</f>
        <v>正确</v>
      </c>
      <c r="S1144" s="123" t="str">
        <f>IF((IF(ISERROR(VLOOKUP(J1144,注销!I:I,1,FALSE)),0,1)+IF(ISERROR(VLOOKUP(J1144,注销!J:J,1,FALSE)),0,1))&gt;0,"注销","没有")</f>
        <v>没有</v>
      </c>
      <c r="T1144" s="123" t="str">
        <f>IF((IF(ISERROR(VLOOKUP(J1144,注销!I:I,1,FALSE)),0,1)+IF(ISERROR(VLOOKUP(J1144,注销!J:J,1,FALSE)),0,1))&gt;0,"注销","没有")</f>
        <v>没有</v>
      </c>
      <c r="U1144" s="10" t="str">
        <f>IF(IF(ISERROR(VLOOKUP(J1144,J$1:J1143,1,FALSE)),0,1)+IF(ISERROR(VLOOKUP(J1144,K$1:K1143,1,FALSE)),0,1),"已有","没有")</f>
        <v>没有</v>
      </c>
      <c r="W1144" s="9"/>
      <c r="X1144" s="9"/>
      <c r="Y1144" s="9"/>
    </row>
    <row r="1145" spans="1:25">
      <c r="A1145" s="126">
        <v>1142</v>
      </c>
      <c r="B1145" s="134" t="s">
        <v>1940</v>
      </c>
      <c r="C1145" s="66" t="s">
        <v>1948</v>
      </c>
      <c r="D1145" s="136" t="s">
        <v>1943</v>
      </c>
      <c r="E1145" s="6">
        <v>14</v>
      </c>
      <c r="F1145" s="80">
        <v>43097</v>
      </c>
      <c r="G1145" s="18" t="s">
        <v>1956</v>
      </c>
      <c r="H1145" s="80">
        <v>43075</v>
      </c>
      <c r="I1145" s="30" t="s">
        <v>1913</v>
      </c>
      <c r="J1145" s="137" t="str">
        <f t="shared" si="109"/>
        <v>春秋石家庄-泉州</v>
      </c>
      <c r="K1145" s="124" t="str">
        <f t="shared" si="110"/>
        <v>春秋泉州-石家庄</v>
      </c>
      <c r="L1145" s="167" t="str">
        <f t="shared" si="111"/>
        <v>石家庄</v>
      </c>
      <c r="M1145" s="167" t="str">
        <f t="shared" si="112"/>
        <v>泉州</v>
      </c>
      <c r="N1145" s="167" t="str">
        <f t="shared" si="113"/>
        <v/>
      </c>
      <c r="O1145" s="167" t="str">
        <f t="shared" si="114"/>
        <v/>
      </c>
      <c r="P1145" s="167" t="str">
        <f>IF(ISERROR(OR(IFERROR(VLOOKUP(B1145,受限情况!$G$3:$G$30,1,FALSE),0),IFERROR(VLOOKUP(L1145,受限情况!$A$3:$A$28,1,FALSE),0),IFERROR(VLOOKUP(M1145,受限情况!$A$3:$A$28,1,FALSE),0),IFERROR(VLOOKUP(N1145,受限情况!$A$3:$A$28,1,FALSE),0),IFERROR(VLOOKUP(O1145,受限情况!$A$3:$A$28,1,FALSE),0))),"受限","不限")</f>
        <v>不限</v>
      </c>
      <c r="Q1145" s="122" t="str">
        <f>IFERROR(IF(AND(H1145&gt;=VLOOKUP(B1145,受限情况!$G$3:$I$28,2,FALSE),H1145&lt;=VLOOKUP(B1145,受限情况!$G$3:$I$28,3,FALSE))=TRUE,"错误","正确"),"正确")</f>
        <v>正确</v>
      </c>
      <c r="R1145" s="124" t="str">
        <f>IF(OR(IFERROR(AND(H1145&gt;=VLOOKUP(L1145,受限情况!$A$3:$C$28,2,FALSE),H1145&lt;=VLOOKUP(L1145,受限情况!$A$3:$C$28,3,FALSE)),0),IFERROR(AND(H1145&gt;=VLOOKUP(M1145,受限情况!$A$3:$C$28,2,FALSE),H1145&lt;=VLOOKUP(M1145,受限情况!$A$3:$C$28,3,FALSE)),0),IFERROR(AND(H1145&gt;=VLOOKUP(N1145,受限情况!$A$3:$C$28,2,FALSE),H1145&lt;=VLOOKUP(N1145,受限情况!$A$3:$C$28,3,FALSE)),0),IFERROR(AND(H1145&gt;=VLOOKUP(O1145,受限情况!$A$3:$C$28,2,FALSE),H1145&lt;=VLOOKUP(O1145,受限情况!$A$3:$C$28,3,FALSE)),0))=TRUE,"错误","正确")</f>
        <v>正确</v>
      </c>
      <c r="S1145" s="123" t="str">
        <f>IF((IF(ISERROR(VLOOKUP(J1145,注销!I:I,1,FALSE)),0,1)+IF(ISERROR(VLOOKUP(J1145,注销!J:J,1,FALSE)),0,1))&gt;0,"注销","没有")</f>
        <v>没有</v>
      </c>
      <c r="T1145" s="123" t="str">
        <f>IF((IF(ISERROR(VLOOKUP(J1145,注销!I:I,1,FALSE)),0,1)+IF(ISERROR(VLOOKUP(J1145,注销!J:J,1,FALSE)),0,1))&gt;0,"注销","没有")</f>
        <v>没有</v>
      </c>
      <c r="U1145" s="10" t="str">
        <f>IF(IF(ISERROR(VLOOKUP(J1145,J$1:J1144,1,FALSE)),0,1)+IF(ISERROR(VLOOKUP(J1145,K$1:K1144,1,FALSE)),0,1),"已有","没有")</f>
        <v>没有</v>
      </c>
      <c r="W1145" s="9"/>
      <c r="X1145" s="9"/>
      <c r="Y1145" s="9"/>
    </row>
    <row r="1146" spans="1:25">
      <c r="A1146" s="126">
        <v>1143</v>
      </c>
      <c r="B1146" s="134" t="s">
        <v>1941</v>
      </c>
      <c r="C1146" s="66" t="s">
        <v>1942</v>
      </c>
      <c r="D1146" s="136" t="s">
        <v>1943</v>
      </c>
      <c r="E1146" s="6">
        <v>14</v>
      </c>
      <c r="F1146" s="80">
        <v>43089</v>
      </c>
      <c r="G1146" s="18" t="s">
        <v>1956</v>
      </c>
      <c r="H1146" s="80">
        <v>43075</v>
      </c>
      <c r="I1146" s="30" t="s">
        <v>1913</v>
      </c>
      <c r="J1146" s="137" t="str">
        <f t="shared" si="109"/>
        <v>春秋呼和浩特-扬州</v>
      </c>
      <c r="K1146" s="124" t="str">
        <f t="shared" si="110"/>
        <v>春秋扬州-呼和浩特</v>
      </c>
      <c r="L1146" s="167" t="str">
        <f t="shared" si="111"/>
        <v>呼和浩特</v>
      </c>
      <c r="M1146" s="167" t="str">
        <f t="shared" si="112"/>
        <v>扬州</v>
      </c>
      <c r="N1146" s="167" t="str">
        <f t="shared" si="113"/>
        <v/>
      </c>
      <c r="O1146" s="167" t="str">
        <f t="shared" si="114"/>
        <v/>
      </c>
      <c r="P1146" s="167" t="str">
        <f>IF(ISERROR(OR(IFERROR(VLOOKUP(B1146,受限情况!$G$3:$G$30,1,FALSE),0),IFERROR(VLOOKUP(L1146,受限情况!$A$3:$A$28,1,FALSE),0),IFERROR(VLOOKUP(M1146,受限情况!$A$3:$A$28,1,FALSE),0),IFERROR(VLOOKUP(N1146,受限情况!$A$3:$A$28,1,FALSE),0),IFERROR(VLOOKUP(O1146,受限情况!$A$3:$A$28,1,FALSE),0))),"受限","不限")</f>
        <v>不限</v>
      </c>
      <c r="Q1146" s="122" t="str">
        <f>IFERROR(IF(AND(H1146&gt;=VLOOKUP(B1146,受限情况!$G$3:$I$28,2,FALSE),H1146&lt;=VLOOKUP(B1146,受限情况!$G$3:$I$28,3,FALSE))=TRUE,"错误","正确"),"正确")</f>
        <v>正确</v>
      </c>
      <c r="R1146" s="124" t="str">
        <f>IF(OR(IFERROR(AND(H1146&gt;=VLOOKUP(L1146,受限情况!$A$3:$C$28,2,FALSE),H1146&lt;=VLOOKUP(L1146,受限情况!$A$3:$C$28,3,FALSE)),0),IFERROR(AND(H1146&gt;=VLOOKUP(M1146,受限情况!$A$3:$C$28,2,FALSE),H1146&lt;=VLOOKUP(M1146,受限情况!$A$3:$C$28,3,FALSE)),0),IFERROR(AND(H1146&gt;=VLOOKUP(N1146,受限情况!$A$3:$C$28,2,FALSE),H1146&lt;=VLOOKUP(N1146,受限情况!$A$3:$C$28,3,FALSE)),0),IFERROR(AND(H1146&gt;=VLOOKUP(O1146,受限情况!$A$3:$C$28,2,FALSE),H1146&lt;=VLOOKUP(O1146,受限情况!$A$3:$C$28,3,FALSE)),0))=TRUE,"错误","正确")</f>
        <v>正确</v>
      </c>
      <c r="S1146" s="123" t="str">
        <f>IF((IF(ISERROR(VLOOKUP(J1146,注销!I:I,1,FALSE)),0,1)+IF(ISERROR(VLOOKUP(J1146,注销!J:J,1,FALSE)),0,1))&gt;0,"注销","没有")</f>
        <v>没有</v>
      </c>
      <c r="T1146" s="123" t="str">
        <f>IF((IF(ISERROR(VLOOKUP(J1146,注销!I:I,1,FALSE)),0,1)+IF(ISERROR(VLOOKUP(J1146,注销!J:J,1,FALSE)),0,1))&gt;0,"注销","没有")</f>
        <v>没有</v>
      </c>
      <c r="U1146" s="10" t="str">
        <f>IF(IF(ISERROR(VLOOKUP(J1146,J$1:J1145,1,FALSE)),0,1)+IF(ISERROR(VLOOKUP(J1146,K$1:K1145,1,FALSE)),0,1),"已有","没有")</f>
        <v>没有</v>
      </c>
      <c r="W1146" s="9"/>
      <c r="X1146" s="9"/>
      <c r="Y1146" s="9"/>
    </row>
    <row r="1147" spans="1:25">
      <c r="A1147" s="126">
        <v>1144</v>
      </c>
      <c r="B1147" s="134" t="s">
        <v>1944</v>
      </c>
      <c r="C1147" s="66" t="s">
        <v>1945</v>
      </c>
      <c r="D1147" s="136" t="s">
        <v>1946</v>
      </c>
      <c r="E1147" s="6">
        <v>14</v>
      </c>
      <c r="F1147" s="80">
        <v>43079</v>
      </c>
      <c r="G1147" s="18" t="s">
        <v>1957</v>
      </c>
      <c r="H1147" s="80">
        <v>43075</v>
      </c>
      <c r="I1147" s="30" t="s">
        <v>1913</v>
      </c>
      <c r="J1147" s="137" t="str">
        <f t="shared" si="109"/>
        <v>川航天津-宁波</v>
      </c>
      <c r="K1147" s="124" t="str">
        <f t="shared" si="110"/>
        <v>川航宁波-天津</v>
      </c>
      <c r="L1147" s="167" t="str">
        <f t="shared" si="111"/>
        <v>天津</v>
      </c>
      <c r="M1147" s="167" t="str">
        <f t="shared" si="112"/>
        <v>宁波</v>
      </c>
      <c r="N1147" s="167" t="str">
        <f t="shared" si="113"/>
        <v/>
      </c>
      <c r="O1147" s="167" t="str">
        <f t="shared" si="114"/>
        <v/>
      </c>
      <c r="P1147" s="167" t="str">
        <f>IF(ISERROR(OR(IFERROR(VLOOKUP(B1147,受限情况!$G$3:$G$30,1,FALSE),0),IFERROR(VLOOKUP(L1147,受限情况!$A$3:$A$28,1,FALSE),0),IFERROR(VLOOKUP(M1147,受限情况!$A$3:$A$28,1,FALSE),0),IFERROR(VLOOKUP(N1147,受限情况!$A$3:$A$28,1,FALSE),0),IFERROR(VLOOKUP(O1147,受限情况!$A$3:$A$28,1,FALSE),0))),"受限","不限")</f>
        <v>不限</v>
      </c>
      <c r="Q1147" s="122" t="str">
        <f>IFERROR(IF(AND(H1147&gt;=VLOOKUP(B1147,受限情况!$G$3:$I$28,2,FALSE),H1147&lt;=VLOOKUP(B1147,受限情况!$G$3:$I$28,3,FALSE))=TRUE,"错误","正确"),"正确")</f>
        <v>正确</v>
      </c>
      <c r="R1147" s="124" t="str">
        <f>IF(OR(IFERROR(AND(H1147&gt;=VLOOKUP(L1147,受限情况!$A$3:$C$28,2,FALSE),H1147&lt;=VLOOKUP(L1147,受限情况!$A$3:$C$28,3,FALSE)),0),IFERROR(AND(H1147&gt;=VLOOKUP(M1147,受限情况!$A$3:$C$28,2,FALSE),H1147&lt;=VLOOKUP(M1147,受限情况!$A$3:$C$28,3,FALSE)),0),IFERROR(AND(H1147&gt;=VLOOKUP(N1147,受限情况!$A$3:$C$28,2,FALSE),H1147&lt;=VLOOKUP(N1147,受限情况!$A$3:$C$28,3,FALSE)),0),IFERROR(AND(H1147&gt;=VLOOKUP(O1147,受限情况!$A$3:$C$28,2,FALSE),H1147&lt;=VLOOKUP(O1147,受限情况!$A$3:$C$28,3,FALSE)),0))=TRUE,"错误","正确")</f>
        <v>正确</v>
      </c>
      <c r="S1147" s="123" t="str">
        <f>IF((IF(ISERROR(VLOOKUP(J1147,注销!I:I,1,FALSE)),0,1)+IF(ISERROR(VLOOKUP(J1147,注销!J:J,1,FALSE)),0,1))&gt;0,"注销","没有")</f>
        <v>没有</v>
      </c>
      <c r="T1147" s="123" t="str">
        <f>IF((IF(ISERROR(VLOOKUP(J1147,注销!I:I,1,FALSE)),0,1)+IF(ISERROR(VLOOKUP(J1147,注销!J:J,1,FALSE)),0,1))&gt;0,"注销","没有")</f>
        <v>没有</v>
      </c>
      <c r="U1147" s="10" t="str">
        <f>IF(IF(ISERROR(VLOOKUP(J1147,J$1:J1146,1,FALSE)),0,1)+IF(ISERROR(VLOOKUP(J1147,K$1:K1146,1,FALSE)),0,1),"已有","没有")</f>
        <v>没有</v>
      </c>
      <c r="W1147" s="9"/>
      <c r="X1147" s="9"/>
      <c r="Y1147" s="9"/>
    </row>
    <row r="1148" spans="1:25">
      <c r="A1148" s="126">
        <v>1145</v>
      </c>
      <c r="B1148" s="134" t="s">
        <v>1944</v>
      </c>
      <c r="C1148" s="66" t="s">
        <v>1947</v>
      </c>
      <c r="D1148" s="136" t="s">
        <v>1946</v>
      </c>
      <c r="E1148" s="6">
        <v>14</v>
      </c>
      <c r="F1148" s="80">
        <v>43079</v>
      </c>
      <c r="G1148" s="18" t="s">
        <v>1957</v>
      </c>
      <c r="H1148" s="80">
        <v>43075</v>
      </c>
      <c r="I1148" s="30" t="s">
        <v>1913</v>
      </c>
      <c r="J1148" s="137" t="str">
        <f t="shared" si="109"/>
        <v>川航天津-温州</v>
      </c>
      <c r="K1148" s="124" t="str">
        <f t="shared" si="110"/>
        <v>川航温州-天津</v>
      </c>
      <c r="L1148" s="167" t="str">
        <f t="shared" si="111"/>
        <v>天津</v>
      </c>
      <c r="M1148" s="167" t="str">
        <f t="shared" si="112"/>
        <v>温州</v>
      </c>
      <c r="N1148" s="167" t="str">
        <f t="shared" si="113"/>
        <v/>
      </c>
      <c r="O1148" s="167" t="str">
        <f t="shared" si="114"/>
        <v/>
      </c>
      <c r="P1148" s="167" t="str">
        <f>IF(ISERROR(OR(IFERROR(VLOOKUP(B1148,受限情况!$G$3:$G$30,1,FALSE),0),IFERROR(VLOOKUP(L1148,受限情况!$A$3:$A$28,1,FALSE),0),IFERROR(VLOOKUP(M1148,受限情况!$A$3:$A$28,1,FALSE),0),IFERROR(VLOOKUP(N1148,受限情况!$A$3:$A$28,1,FALSE),0),IFERROR(VLOOKUP(O1148,受限情况!$A$3:$A$28,1,FALSE),0))),"受限","不限")</f>
        <v>不限</v>
      </c>
      <c r="Q1148" s="122" t="str">
        <f>IFERROR(IF(AND(H1148&gt;=VLOOKUP(B1148,受限情况!$G$3:$I$28,2,FALSE),H1148&lt;=VLOOKUP(B1148,受限情况!$G$3:$I$28,3,FALSE))=TRUE,"错误","正确"),"正确")</f>
        <v>正确</v>
      </c>
      <c r="R1148" s="124" t="str">
        <f>IF(OR(IFERROR(AND(H1148&gt;=VLOOKUP(L1148,受限情况!$A$3:$C$28,2,FALSE),H1148&lt;=VLOOKUP(L1148,受限情况!$A$3:$C$28,3,FALSE)),0),IFERROR(AND(H1148&gt;=VLOOKUP(M1148,受限情况!$A$3:$C$28,2,FALSE),H1148&lt;=VLOOKUP(M1148,受限情况!$A$3:$C$28,3,FALSE)),0),IFERROR(AND(H1148&gt;=VLOOKUP(N1148,受限情况!$A$3:$C$28,2,FALSE),H1148&lt;=VLOOKUP(N1148,受限情况!$A$3:$C$28,3,FALSE)),0),IFERROR(AND(H1148&gt;=VLOOKUP(O1148,受限情况!$A$3:$C$28,2,FALSE),H1148&lt;=VLOOKUP(O1148,受限情况!$A$3:$C$28,3,FALSE)),0))=TRUE,"错误","正确")</f>
        <v>正确</v>
      </c>
      <c r="S1148" s="123" t="str">
        <f>IF((IF(ISERROR(VLOOKUP(J1148,注销!I:I,1,FALSE)),0,1)+IF(ISERROR(VLOOKUP(J1148,注销!J:J,1,FALSE)),0,1))&gt;0,"注销","没有")</f>
        <v>没有</v>
      </c>
      <c r="T1148" s="123" t="str">
        <f>IF((IF(ISERROR(VLOOKUP(J1148,注销!I:I,1,FALSE)),0,1)+IF(ISERROR(VLOOKUP(J1148,注销!J:J,1,FALSE)),0,1))&gt;0,"注销","没有")</f>
        <v>没有</v>
      </c>
      <c r="U1148" s="10" t="str">
        <f>IF(IF(ISERROR(VLOOKUP(J1148,J$1:J1147,1,FALSE)),0,1)+IF(ISERROR(VLOOKUP(J1148,K$1:K1147,1,FALSE)),0,1),"已有","没有")</f>
        <v>没有</v>
      </c>
      <c r="W1148" s="9"/>
      <c r="X1148" s="9"/>
      <c r="Y1148" s="9"/>
    </row>
    <row r="1149" spans="1:25">
      <c r="A1149" s="126">
        <v>1146</v>
      </c>
      <c r="B1149" s="134" t="s">
        <v>1951</v>
      </c>
      <c r="C1149" s="66" t="s">
        <v>1950</v>
      </c>
      <c r="D1149" s="136" t="s">
        <v>1953</v>
      </c>
      <c r="E1149" s="6">
        <v>7</v>
      </c>
      <c r="F1149" s="80">
        <v>43099</v>
      </c>
      <c r="G1149" s="18" t="s">
        <v>1958</v>
      </c>
      <c r="H1149" s="80">
        <v>43075</v>
      </c>
      <c r="I1149" s="30" t="s">
        <v>1913</v>
      </c>
      <c r="J1149" s="137" t="str">
        <f t="shared" si="109"/>
        <v>金鹏天津-深圳-宁波</v>
      </c>
      <c r="K1149" s="124" t="str">
        <f t="shared" si="110"/>
        <v>金鹏宁波-深圳-天津</v>
      </c>
      <c r="L1149" s="167" t="str">
        <f t="shared" si="111"/>
        <v>天津</v>
      </c>
      <c r="M1149" s="167" t="str">
        <f t="shared" si="112"/>
        <v>深圳</v>
      </c>
      <c r="N1149" s="167" t="str">
        <f t="shared" si="113"/>
        <v>宁波</v>
      </c>
      <c r="O1149" s="167" t="str">
        <f t="shared" si="114"/>
        <v/>
      </c>
      <c r="P1149" s="167" t="str">
        <f>IF(ISERROR(OR(IFERROR(VLOOKUP(B1149,受限情况!$G$3:$G$30,1,FALSE),0),IFERROR(VLOOKUP(L1149,受限情况!$A$3:$A$28,1,FALSE),0),IFERROR(VLOOKUP(M1149,受限情况!$A$3:$A$28,1,FALSE),0),IFERROR(VLOOKUP(N1149,受限情况!$A$3:$A$28,1,FALSE),0),IFERROR(VLOOKUP(O1149,受限情况!$A$3:$A$28,1,FALSE),0))),"受限","不限")</f>
        <v>不限</v>
      </c>
      <c r="Q1149" s="122" t="str">
        <f>IFERROR(IF(AND(H1149&gt;=VLOOKUP(B1149,受限情况!$G$3:$I$28,2,FALSE),H1149&lt;=VLOOKUP(B1149,受限情况!$G$3:$I$28,3,FALSE))=TRUE,"错误","正确"),"正确")</f>
        <v>正确</v>
      </c>
      <c r="R1149" s="124" t="str">
        <f>IF(OR(IFERROR(AND(H1149&gt;=VLOOKUP(L1149,受限情况!$A$3:$C$28,2,FALSE),H1149&lt;=VLOOKUP(L1149,受限情况!$A$3:$C$28,3,FALSE)),0),IFERROR(AND(H1149&gt;=VLOOKUP(M1149,受限情况!$A$3:$C$28,2,FALSE),H1149&lt;=VLOOKUP(M1149,受限情况!$A$3:$C$28,3,FALSE)),0),IFERROR(AND(H1149&gt;=VLOOKUP(N1149,受限情况!$A$3:$C$28,2,FALSE),H1149&lt;=VLOOKUP(N1149,受限情况!$A$3:$C$28,3,FALSE)),0),IFERROR(AND(H1149&gt;=VLOOKUP(O1149,受限情况!$A$3:$C$28,2,FALSE),H1149&lt;=VLOOKUP(O1149,受限情况!$A$3:$C$28,3,FALSE)),0))=TRUE,"错误","正确")</f>
        <v>正确</v>
      </c>
      <c r="S1149" s="123" t="str">
        <f>IF((IF(ISERROR(VLOOKUP(J1149,注销!I:I,1,FALSE)),0,1)+IF(ISERROR(VLOOKUP(J1149,注销!J:J,1,FALSE)),0,1))&gt;0,"注销","没有")</f>
        <v>没有</v>
      </c>
      <c r="T1149" s="123" t="str">
        <f>IF((IF(ISERROR(VLOOKUP(J1149,注销!I:I,1,FALSE)),0,1)+IF(ISERROR(VLOOKUP(J1149,注销!J:J,1,FALSE)),0,1))&gt;0,"注销","没有")</f>
        <v>没有</v>
      </c>
      <c r="U1149" s="10" t="str">
        <f>IF(IF(ISERROR(VLOOKUP(J1149,J$1:J1148,1,FALSE)),0,1)+IF(ISERROR(VLOOKUP(J1149,K$1:K1148,1,FALSE)),0,1),"已有","没有")</f>
        <v>没有</v>
      </c>
      <c r="W1149" s="9"/>
      <c r="X1149" s="9"/>
      <c r="Y1149" s="9"/>
    </row>
    <row r="1150" spans="1:25">
      <c r="A1150" s="126">
        <v>1147</v>
      </c>
      <c r="B1150" s="134" t="s">
        <v>1949</v>
      </c>
      <c r="C1150" s="66" t="s">
        <v>1952</v>
      </c>
      <c r="D1150" s="136" t="s">
        <v>1953</v>
      </c>
      <c r="E1150" s="6">
        <v>7</v>
      </c>
      <c r="F1150" s="80">
        <v>43099</v>
      </c>
      <c r="G1150" s="18" t="s">
        <v>1958</v>
      </c>
      <c r="H1150" s="80">
        <v>43075</v>
      </c>
      <c r="I1150" s="30" t="s">
        <v>1913</v>
      </c>
      <c r="J1150" s="137" t="str">
        <f t="shared" si="109"/>
        <v>金鹏天津-宁波</v>
      </c>
      <c r="K1150" s="124" t="str">
        <f t="shared" si="110"/>
        <v>金鹏宁波-天津</v>
      </c>
      <c r="L1150" s="167" t="str">
        <f t="shared" si="111"/>
        <v>天津</v>
      </c>
      <c r="M1150" s="167" t="str">
        <f t="shared" si="112"/>
        <v>宁波</v>
      </c>
      <c r="N1150" s="167" t="str">
        <f t="shared" si="113"/>
        <v/>
      </c>
      <c r="O1150" s="167" t="str">
        <f t="shared" si="114"/>
        <v/>
      </c>
      <c r="P1150" s="167" t="str">
        <f>IF(ISERROR(OR(IFERROR(VLOOKUP(B1150,受限情况!$G$3:$G$30,1,FALSE),0),IFERROR(VLOOKUP(L1150,受限情况!$A$3:$A$28,1,FALSE),0),IFERROR(VLOOKUP(M1150,受限情况!$A$3:$A$28,1,FALSE),0),IFERROR(VLOOKUP(N1150,受限情况!$A$3:$A$28,1,FALSE),0),IFERROR(VLOOKUP(O1150,受限情况!$A$3:$A$28,1,FALSE),0))),"受限","不限")</f>
        <v>不限</v>
      </c>
      <c r="Q1150" s="122" t="str">
        <f>IFERROR(IF(AND(H1150&gt;=VLOOKUP(B1150,受限情况!$G$3:$I$28,2,FALSE),H1150&lt;=VLOOKUP(B1150,受限情况!$G$3:$I$28,3,FALSE))=TRUE,"错误","正确"),"正确")</f>
        <v>正确</v>
      </c>
      <c r="R1150" s="124" t="str">
        <f>IF(OR(IFERROR(AND(H1150&gt;=VLOOKUP(L1150,受限情况!$A$3:$C$28,2,FALSE),H1150&lt;=VLOOKUP(L1150,受限情况!$A$3:$C$28,3,FALSE)),0),IFERROR(AND(H1150&gt;=VLOOKUP(M1150,受限情况!$A$3:$C$28,2,FALSE),H1150&lt;=VLOOKUP(M1150,受限情况!$A$3:$C$28,3,FALSE)),0),IFERROR(AND(H1150&gt;=VLOOKUP(N1150,受限情况!$A$3:$C$28,2,FALSE),H1150&lt;=VLOOKUP(N1150,受限情况!$A$3:$C$28,3,FALSE)),0),IFERROR(AND(H1150&gt;=VLOOKUP(O1150,受限情况!$A$3:$C$28,2,FALSE),H1150&lt;=VLOOKUP(O1150,受限情况!$A$3:$C$28,3,FALSE)),0))=TRUE,"错误","正确")</f>
        <v>正确</v>
      </c>
      <c r="S1150" s="123" t="str">
        <f>IF((IF(ISERROR(VLOOKUP(J1150,注销!I:I,1,FALSE)),0,1)+IF(ISERROR(VLOOKUP(J1150,注销!J:J,1,FALSE)),0,1))&gt;0,"注销","没有")</f>
        <v>没有</v>
      </c>
      <c r="T1150" s="123" t="str">
        <f>IF((IF(ISERROR(VLOOKUP(J1150,注销!I:I,1,FALSE)),0,1)+IF(ISERROR(VLOOKUP(J1150,注销!J:J,1,FALSE)),0,1))&gt;0,"注销","没有")</f>
        <v>没有</v>
      </c>
      <c r="U1150" s="10" t="str">
        <f>IF(IF(ISERROR(VLOOKUP(J1150,J$1:J1149,1,FALSE)),0,1)+IF(ISERROR(VLOOKUP(J1150,K$1:K1149,1,FALSE)),0,1),"已有","没有")</f>
        <v>没有</v>
      </c>
      <c r="W1150" s="9"/>
      <c r="X1150" s="9"/>
      <c r="Y1150" s="9"/>
    </row>
    <row r="1151" spans="1:25">
      <c r="A1151" s="126">
        <v>1148</v>
      </c>
      <c r="B1151" s="40" t="s">
        <v>1963</v>
      </c>
      <c r="C1151" s="111" t="s">
        <v>1964</v>
      </c>
      <c r="D1151" s="136" t="s">
        <v>1965</v>
      </c>
      <c r="E1151" s="6">
        <v>14</v>
      </c>
      <c r="F1151" s="80">
        <v>43107</v>
      </c>
      <c r="G1151" s="18" t="s">
        <v>1975</v>
      </c>
      <c r="H1151" s="80">
        <v>43094</v>
      </c>
      <c r="J1151" s="137" t="str">
        <f t="shared" si="109"/>
        <v>天津呼和浩特-重庆</v>
      </c>
      <c r="K1151" s="124" t="str">
        <f t="shared" si="110"/>
        <v>天津重庆-呼和浩特</v>
      </c>
      <c r="L1151" s="167" t="str">
        <f t="shared" si="111"/>
        <v>呼和浩特</v>
      </c>
      <c r="M1151" s="167" t="str">
        <f t="shared" si="112"/>
        <v>重庆</v>
      </c>
      <c r="N1151" s="167" t="str">
        <f t="shared" si="113"/>
        <v/>
      </c>
      <c r="O1151" s="167" t="str">
        <f t="shared" si="114"/>
        <v/>
      </c>
      <c r="P1151" s="167" t="str">
        <f>IF(ISERROR(OR(IFERROR(VLOOKUP(B1151,受限情况!$G$3:$G$30,1,FALSE),0),IFERROR(VLOOKUP(L1151,受限情况!$A$3:$A$28,1,FALSE),0),IFERROR(VLOOKUP(M1151,受限情况!$A$3:$A$28,1,FALSE),0),IFERROR(VLOOKUP(N1151,受限情况!$A$3:$A$28,1,FALSE),0),IFERROR(VLOOKUP(O1151,受限情况!$A$3:$A$28,1,FALSE),0))),"受限","不限")</f>
        <v>不限</v>
      </c>
      <c r="Q1151" s="122" t="str">
        <f>IFERROR(IF(AND(H1151&gt;=VLOOKUP(B1151,受限情况!$G$3:$I$28,2,FALSE),H1151&lt;=VLOOKUP(B1151,受限情况!$G$3:$I$28,3,FALSE))=TRUE,"错误","正确"),"正确")</f>
        <v>正确</v>
      </c>
      <c r="R1151" s="124" t="str">
        <f>IF(OR(IFERROR(AND(H1151&gt;=VLOOKUP(L1151,受限情况!$A$3:$C$28,2,FALSE),H1151&lt;=VLOOKUP(L1151,受限情况!$A$3:$C$28,3,FALSE)),0),IFERROR(AND(H1151&gt;=VLOOKUP(M1151,受限情况!$A$3:$C$28,2,FALSE),H1151&lt;=VLOOKUP(M1151,受限情况!$A$3:$C$28,3,FALSE)),0),IFERROR(AND(H1151&gt;=VLOOKUP(N1151,受限情况!$A$3:$C$28,2,FALSE),H1151&lt;=VLOOKUP(N1151,受限情况!$A$3:$C$28,3,FALSE)),0),IFERROR(AND(H1151&gt;=VLOOKUP(O1151,受限情况!$A$3:$C$28,2,FALSE),H1151&lt;=VLOOKUP(O1151,受限情况!$A$3:$C$28,3,FALSE)),0))=TRUE,"错误","正确")</f>
        <v>正确</v>
      </c>
      <c r="S1151" s="123" t="str">
        <f>IF((IF(ISERROR(VLOOKUP(J1151,注销!I:I,1,FALSE)),0,1)+IF(ISERROR(VLOOKUP(J1151,注销!J:J,1,FALSE)),0,1))&gt;0,"注销","没有")</f>
        <v>注销</v>
      </c>
      <c r="T1151" s="123" t="str">
        <f>IF((IF(ISERROR(VLOOKUP(J1151,注销!I:I,1,FALSE)),0,1)+IF(ISERROR(VLOOKUP(J1151,注销!J:J,1,FALSE)),0,1))&gt;0,"注销","没有")</f>
        <v>注销</v>
      </c>
      <c r="U1151" s="10" t="str">
        <f>IF(IF(ISERROR(VLOOKUP(J1151,J$1:J1150,1,FALSE)),0,1)+IF(ISERROR(VLOOKUP(J1151,K$1:K1150,1,FALSE)),0,1),"已有","没有")</f>
        <v>没有</v>
      </c>
      <c r="W1151" s="9"/>
      <c r="X1151" s="9"/>
      <c r="Y1151" s="9"/>
    </row>
    <row r="1152" spans="1:25">
      <c r="A1152" s="126">
        <v>1149</v>
      </c>
      <c r="B1152" s="134" t="s">
        <v>1966</v>
      </c>
      <c r="C1152" s="66" t="s">
        <v>1967</v>
      </c>
      <c r="D1152" s="136" t="s">
        <v>971</v>
      </c>
      <c r="E1152" s="6">
        <v>14</v>
      </c>
      <c r="F1152" s="80">
        <v>43132</v>
      </c>
      <c r="G1152" s="18" t="s">
        <v>1976</v>
      </c>
      <c r="H1152" s="80">
        <v>43094</v>
      </c>
      <c r="J1152" s="137" t="str">
        <f t="shared" si="109"/>
        <v>河北石家庄-北海</v>
      </c>
      <c r="K1152" s="124" t="str">
        <f t="shared" si="110"/>
        <v>河北北海-石家庄</v>
      </c>
      <c r="L1152" s="167" t="str">
        <f t="shared" si="111"/>
        <v>石家庄</v>
      </c>
      <c r="M1152" s="167" t="str">
        <f t="shared" si="112"/>
        <v>北海</v>
      </c>
      <c r="N1152" s="167" t="str">
        <f t="shared" si="113"/>
        <v/>
      </c>
      <c r="O1152" s="167" t="str">
        <f t="shared" si="114"/>
        <v/>
      </c>
      <c r="P1152" s="167" t="str">
        <f>IF(ISERROR(OR(IFERROR(VLOOKUP(B1152,受限情况!$G$3:$G$30,1,FALSE),0),IFERROR(VLOOKUP(L1152,受限情况!$A$3:$A$28,1,FALSE),0),IFERROR(VLOOKUP(M1152,受限情况!$A$3:$A$28,1,FALSE),0),IFERROR(VLOOKUP(N1152,受限情况!$A$3:$A$28,1,FALSE),0),IFERROR(VLOOKUP(O1152,受限情况!$A$3:$A$28,1,FALSE),0))),"受限","不限")</f>
        <v>不限</v>
      </c>
      <c r="Q1152" s="122" t="str">
        <f>IFERROR(IF(AND(H1152&gt;=VLOOKUP(B1152,受限情况!$G$3:$I$28,2,FALSE),H1152&lt;=VLOOKUP(B1152,受限情况!$G$3:$I$28,3,FALSE))=TRUE,"错误","正确"),"正确")</f>
        <v>正确</v>
      </c>
      <c r="R1152" s="124" t="str">
        <f>IF(OR(IFERROR(AND(H1152&gt;=VLOOKUP(L1152,受限情况!$A$3:$C$28,2,FALSE),H1152&lt;=VLOOKUP(L1152,受限情况!$A$3:$C$28,3,FALSE)),0),IFERROR(AND(H1152&gt;=VLOOKUP(M1152,受限情况!$A$3:$C$28,2,FALSE),H1152&lt;=VLOOKUP(M1152,受限情况!$A$3:$C$28,3,FALSE)),0),IFERROR(AND(H1152&gt;=VLOOKUP(N1152,受限情况!$A$3:$C$28,2,FALSE),H1152&lt;=VLOOKUP(N1152,受限情况!$A$3:$C$28,3,FALSE)),0),IFERROR(AND(H1152&gt;=VLOOKUP(O1152,受限情况!$A$3:$C$28,2,FALSE),H1152&lt;=VLOOKUP(O1152,受限情况!$A$3:$C$28,3,FALSE)),0))=TRUE,"错误","正确")</f>
        <v>正确</v>
      </c>
      <c r="S1152" s="123" t="str">
        <f>IF((IF(ISERROR(VLOOKUP(J1152,注销!I:I,1,FALSE)),0,1)+IF(ISERROR(VLOOKUP(J1152,注销!J:J,1,FALSE)),0,1))&gt;0,"注销","没有")</f>
        <v>没有</v>
      </c>
      <c r="T1152" s="123" t="str">
        <f>IF((IF(ISERROR(VLOOKUP(J1152,注销!I:I,1,FALSE)),0,1)+IF(ISERROR(VLOOKUP(J1152,注销!J:J,1,FALSE)),0,1))&gt;0,"注销","没有")</f>
        <v>没有</v>
      </c>
      <c r="U1152" s="10" t="str">
        <f>IF(IF(ISERROR(VLOOKUP(J1152,J$1:J1151,1,FALSE)),0,1)+IF(ISERROR(VLOOKUP(J1152,K$1:K1151,1,FALSE)),0,1),"已有","没有")</f>
        <v>没有</v>
      </c>
      <c r="W1152" s="9"/>
      <c r="X1152" s="9"/>
      <c r="Y1152" s="9"/>
    </row>
    <row r="1153" spans="1:25">
      <c r="A1153" s="126">
        <v>1150</v>
      </c>
      <c r="B1153" s="134" t="s">
        <v>1966</v>
      </c>
      <c r="C1153" s="66" t="s">
        <v>1968</v>
      </c>
      <c r="D1153" s="136" t="s">
        <v>971</v>
      </c>
      <c r="E1153" s="6">
        <v>14</v>
      </c>
      <c r="F1153" s="80">
        <v>43132</v>
      </c>
      <c r="G1153" s="18" t="s">
        <v>1976</v>
      </c>
      <c r="H1153" s="80">
        <v>43094</v>
      </c>
      <c r="J1153" s="137" t="str">
        <f t="shared" si="109"/>
        <v>河北石家庄-桂林</v>
      </c>
      <c r="K1153" s="124" t="str">
        <f t="shared" si="110"/>
        <v>河北桂林-石家庄</v>
      </c>
      <c r="L1153" s="167" t="str">
        <f t="shared" si="111"/>
        <v>石家庄</v>
      </c>
      <c r="M1153" s="167" t="str">
        <f t="shared" si="112"/>
        <v>桂林</v>
      </c>
      <c r="N1153" s="167" t="str">
        <f t="shared" si="113"/>
        <v/>
      </c>
      <c r="O1153" s="167" t="str">
        <f t="shared" si="114"/>
        <v/>
      </c>
      <c r="P1153" s="167" t="str">
        <f>IF(ISERROR(OR(IFERROR(VLOOKUP(B1153,受限情况!$G$3:$G$30,1,FALSE),0),IFERROR(VLOOKUP(L1153,受限情况!$A$3:$A$28,1,FALSE),0),IFERROR(VLOOKUP(M1153,受限情况!$A$3:$A$28,1,FALSE),0),IFERROR(VLOOKUP(N1153,受限情况!$A$3:$A$28,1,FALSE),0),IFERROR(VLOOKUP(O1153,受限情况!$A$3:$A$28,1,FALSE),0))),"受限","不限")</f>
        <v>不限</v>
      </c>
      <c r="Q1153" s="122" t="str">
        <f>IFERROR(IF(AND(H1153&gt;=VLOOKUP(B1153,受限情况!$G$3:$I$28,2,FALSE),H1153&lt;=VLOOKUP(B1153,受限情况!$G$3:$I$28,3,FALSE))=TRUE,"错误","正确"),"正确")</f>
        <v>正确</v>
      </c>
      <c r="R1153" s="124" t="str">
        <f>IF(OR(IFERROR(AND(H1153&gt;=VLOOKUP(L1153,受限情况!$A$3:$C$28,2,FALSE),H1153&lt;=VLOOKUP(L1153,受限情况!$A$3:$C$28,3,FALSE)),0),IFERROR(AND(H1153&gt;=VLOOKUP(M1153,受限情况!$A$3:$C$28,2,FALSE),H1153&lt;=VLOOKUP(M1153,受限情况!$A$3:$C$28,3,FALSE)),0),IFERROR(AND(H1153&gt;=VLOOKUP(N1153,受限情况!$A$3:$C$28,2,FALSE),H1153&lt;=VLOOKUP(N1153,受限情况!$A$3:$C$28,3,FALSE)),0),IFERROR(AND(H1153&gt;=VLOOKUP(O1153,受限情况!$A$3:$C$28,2,FALSE),H1153&lt;=VLOOKUP(O1153,受限情况!$A$3:$C$28,3,FALSE)),0))=TRUE,"错误","正确")</f>
        <v>正确</v>
      </c>
      <c r="S1153" s="123" t="str">
        <f>IF((IF(ISERROR(VLOOKUP(J1153,注销!I:I,1,FALSE)),0,1)+IF(ISERROR(VLOOKUP(J1153,注销!J:J,1,FALSE)),0,1))&gt;0,"注销","没有")</f>
        <v>没有</v>
      </c>
      <c r="T1153" s="123" t="str">
        <f>IF((IF(ISERROR(VLOOKUP(J1153,注销!I:I,1,FALSE)),0,1)+IF(ISERROR(VLOOKUP(J1153,注销!J:J,1,FALSE)),0,1))&gt;0,"注销","没有")</f>
        <v>没有</v>
      </c>
      <c r="U1153" s="10" t="str">
        <f>IF(IF(ISERROR(VLOOKUP(J1153,J$1:J1152,1,FALSE)),0,1)+IF(ISERROR(VLOOKUP(J1153,K$1:K1152,1,FALSE)),0,1),"已有","没有")</f>
        <v>没有</v>
      </c>
      <c r="W1153" s="9"/>
      <c r="X1153" s="9"/>
      <c r="Y1153" s="9"/>
    </row>
    <row r="1154" spans="1:25">
      <c r="A1154" s="126">
        <v>1151</v>
      </c>
      <c r="B1154" s="134" t="s">
        <v>1966</v>
      </c>
      <c r="C1154" s="66" t="s">
        <v>1969</v>
      </c>
      <c r="D1154" s="136" t="s">
        <v>971</v>
      </c>
      <c r="E1154" s="6">
        <v>14</v>
      </c>
      <c r="F1154" s="80">
        <v>43120</v>
      </c>
      <c r="G1154" s="18" t="s">
        <v>1976</v>
      </c>
      <c r="H1154" s="80">
        <v>43094</v>
      </c>
      <c r="J1154" s="137" t="str">
        <f t="shared" si="109"/>
        <v>河北石家庄-西安-北海</v>
      </c>
      <c r="K1154" s="124" t="str">
        <f t="shared" si="110"/>
        <v>河北北海-西安-石家庄</v>
      </c>
      <c r="L1154" s="167" t="str">
        <f t="shared" si="111"/>
        <v>石家庄</v>
      </c>
      <c r="M1154" s="167" t="str">
        <f t="shared" si="112"/>
        <v>西安</v>
      </c>
      <c r="N1154" s="167" t="str">
        <f t="shared" si="113"/>
        <v>北海</v>
      </c>
      <c r="O1154" s="167" t="str">
        <f t="shared" si="114"/>
        <v/>
      </c>
      <c r="P1154" s="167" t="str">
        <f>IF(ISERROR(OR(IFERROR(VLOOKUP(B1154,受限情况!$G$3:$G$30,1,FALSE),0),IFERROR(VLOOKUP(L1154,受限情况!$A$3:$A$28,1,FALSE),0),IFERROR(VLOOKUP(M1154,受限情况!$A$3:$A$28,1,FALSE),0),IFERROR(VLOOKUP(N1154,受限情况!$A$3:$A$28,1,FALSE),0),IFERROR(VLOOKUP(O1154,受限情况!$A$3:$A$28,1,FALSE),0))),"受限","不限")</f>
        <v>不限</v>
      </c>
      <c r="Q1154" s="122" t="str">
        <f>IFERROR(IF(AND(H1154&gt;=VLOOKUP(B1154,受限情况!$G$3:$I$28,2,FALSE),H1154&lt;=VLOOKUP(B1154,受限情况!$G$3:$I$28,3,FALSE))=TRUE,"错误","正确"),"正确")</f>
        <v>正确</v>
      </c>
      <c r="R1154" s="124" t="str">
        <f>IF(OR(IFERROR(AND(H1154&gt;=VLOOKUP(L1154,受限情况!$A$3:$C$28,2,FALSE),H1154&lt;=VLOOKUP(L1154,受限情况!$A$3:$C$28,3,FALSE)),0),IFERROR(AND(H1154&gt;=VLOOKUP(M1154,受限情况!$A$3:$C$28,2,FALSE),H1154&lt;=VLOOKUP(M1154,受限情况!$A$3:$C$28,3,FALSE)),0),IFERROR(AND(H1154&gt;=VLOOKUP(N1154,受限情况!$A$3:$C$28,2,FALSE),H1154&lt;=VLOOKUP(N1154,受限情况!$A$3:$C$28,3,FALSE)),0),IFERROR(AND(H1154&gt;=VLOOKUP(O1154,受限情况!$A$3:$C$28,2,FALSE),H1154&lt;=VLOOKUP(O1154,受限情况!$A$3:$C$28,3,FALSE)),0))=TRUE,"错误","正确")</f>
        <v>正确</v>
      </c>
      <c r="S1154" s="123" t="str">
        <f>IF((IF(ISERROR(VLOOKUP(J1154,注销!I:I,1,FALSE)),0,1)+IF(ISERROR(VLOOKUP(J1154,注销!J:J,1,FALSE)),0,1))&gt;0,"注销","没有")</f>
        <v>没有</v>
      </c>
      <c r="T1154" s="123" t="str">
        <f>IF((IF(ISERROR(VLOOKUP(J1154,注销!I:I,1,FALSE)),0,1)+IF(ISERROR(VLOOKUP(J1154,注销!J:J,1,FALSE)),0,1))&gt;0,"注销","没有")</f>
        <v>没有</v>
      </c>
      <c r="U1154" s="10" t="str">
        <f>IF(IF(ISERROR(VLOOKUP(J1154,J$1:J1153,1,FALSE)),0,1)+IF(ISERROR(VLOOKUP(J1154,K$1:K1153,1,FALSE)),0,1),"已有","没有")</f>
        <v>没有</v>
      </c>
      <c r="W1154" s="9"/>
      <c r="X1154" s="9"/>
      <c r="Y1154" s="9"/>
    </row>
    <row r="1155" spans="1:25">
      <c r="A1155" s="126">
        <v>1152</v>
      </c>
      <c r="B1155" s="134" t="s">
        <v>1966</v>
      </c>
      <c r="C1155" s="66" t="s">
        <v>1970</v>
      </c>
      <c r="D1155" s="136" t="s">
        <v>971</v>
      </c>
      <c r="E1155" s="6">
        <v>14</v>
      </c>
      <c r="F1155" s="80">
        <v>43132</v>
      </c>
      <c r="G1155" s="18" t="s">
        <v>1976</v>
      </c>
      <c r="H1155" s="80">
        <v>43094</v>
      </c>
      <c r="J1155" s="137" t="str">
        <f t="shared" si="109"/>
        <v>河北石家庄-长春</v>
      </c>
      <c r="K1155" s="124" t="str">
        <f t="shared" si="110"/>
        <v>河北长春-石家庄</v>
      </c>
      <c r="L1155" s="167" t="str">
        <f t="shared" si="111"/>
        <v>石家庄</v>
      </c>
      <c r="M1155" s="167" t="str">
        <f t="shared" si="112"/>
        <v>长春</v>
      </c>
      <c r="N1155" s="167" t="str">
        <f t="shared" si="113"/>
        <v/>
      </c>
      <c r="O1155" s="167" t="str">
        <f t="shared" si="114"/>
        <v/>
      </c>
      <c r="P1155" s="167" t="str">
        <f>IF(ISERROR(OR(IFERROR(VLOOKUP(B1155,受限情况!$G$3:$G$30,1,FALSE),0),IFERROR(VLOOKUP(L1155,受限情况!$A$3:$A$28,1,FALSE),0),IFERROR(VLOOKUP(M1155,受限情况!$A$3:$A$28,1,FALSE),0),IFERROR(VLOOKUP(N1155,受限情况!$A$3:$A$28,1,FALSE),0),IFERROR(VLOOKUP(O1155,受限情况!$A$3:$A$28,1,FALSE),0))),"受限","不限")</f>
        <v>不限</v>
      </c>
      <c r="Q1155" s="122" t="str">
        <f>IFERROR(IF(AND(H1155&gt;=VLOOKUP(B1155,受限情况!$G$3:$I$28,2,FALSE),H1155&lt;=VLOOKUP(B1155,受限情况!$G$3:$I$28,3,FALSE))=TRUE,"错误","正确"),"正确")</f>
        <v>正确</v>
      </c>
      <c r="R1155" s="124" t="str">
        <f>IF(OR(IFERROR(AND(H1155&gt;=VLOOKUP(L1155,受限情况!$A$3:$C$28,2,FALSE),H1155&lt;=VLOOKUP(L1155,受限情况!$A$3:$C$28,3,FALSE)),0),IFERROR(AND(H1155&gt;=VLOOKUP(M1155,受限情况!$A$3:$C$28,2,FALSE),H1155&lt;=VLOOKUP(M1155,受限情况!$A$3:$C$28,3,FALSE)),0),IFERROR(AND(H1155&gt;=VLOOKUP(N1155,受限情况!$A$3:$C$28,2,FALSE),H1155&lt;=VLOOKUP(N1155,受限情况!$A$3:$C$28,3,FALSE)),0),IFERROR(AND(H1155&gt;=VLOOKUP(O1155,受限情况!$A$3:$C$28,2,FALSE),H1155&lt;=VLOOKUP(O1155,受限情况!$A$3:$C$28,3,FALSE)),0))=TRUE,"错误","正确")</f>
        <v>正确</v>
      </c>
      <c r="S1155" s="123" t="str">
        <f>IF((IF(ISERROR(VLOOKUP(J1155,注销!I:I,1,FALSE)),0,1)+IF(ISERROR(VLOOKUP(J1155,注销!J:J,1,FALSE)),0,1))&gt;0,"注销","没有")</f>
        <v>注销</v>
      </c>
      <c r="T1155" s="123" t="str">
        <f>IF((IF(ISERROR(VLOOKUP(J1155,注销!I:I,1,FALSE)),0,1)+IF(ISERROR(VLOOKUP(J1155,注销!J:J,1,FALSE)),0,1))&gt;0,"注销","没有")</f>
        <v>注销</v>
      </c>
      <c r="U1155" s="10" t="str">
        <f>IF(IF(ISERROR(VLOOKUP(J1155,J$1:J1154,1,FALSE)),0,1)+IF(ISERROR(VLOOKUP(J1155,K$1:K1154,1,FALSE)),0,1),"已有","没有")</f>
        <v>没有</v>
      </c>
      <c r="W1155" s="9"/>
      <c r="X1155" s="9"/>
      <c r="Y1155" s="9"/>
    </row>
    <row r="1156" spans="1:25">
      <c r="A1156" s="126">
        <v>1153</v>
      </c>
      <c r="B1156" s="134" t="s">
        <v>1966</v>
      </c>
      <c r="C1156" s="66" t="s">
        <v>1971</v>
      </c>
      <c r="D1156" s="136" t="s">
        <v>971</v>
      </c>
      <c r="E1156" s="6">
        <v>14</v>
      </c>
      <c r="F1156" s="80">
        <v>43132</v>
      </c>
      <c r="G1156" s="18" t="s">
        <v>1976</v>
      </c>
      <c r="H1156" s="80">
        <v>43094</v>
      </c>
      <c r="J1156" s="137" t="str">
        <f t="shared" ref="J1156:J1219" si="115">B1156&amp;C1156</f>
        <v>河北石家庄-长沙</v>
      </c>
      <c r="K1156" s="124" t="str">
        <f t="shared" ref="K1156:K1219" si="116">B1156&amp;O1156&amp;IF(O1156="",,"-")&amp;N1156&amp;IF(N1156="",,"-")&amp;M1156&amp;IF(M1156="",,"-")&amp;L1156</f>
        <v>河北长沙-石家庄</v>
      </c>
      <c r="L1156" s="167" t="str">
        <f t="shared" ref="L1156:L1219" si="117">TRIM(MID(SUBSTITUTE($C1156,"-",REPT(" ",50)),COLUMN(A1156)*50-49,50))</f>
        <v>石家庄</v>
      </c>
      <c r="M1156" s="167" t="str">
        <f t="shared" ref="M1156:M1219" si="118">TRIM(MID(SUBSTITUTE($C1156,"-",REPT(" ",50)),COLUMN(B1156)*50-49,50))</f>
        <v>长沙</v>
      </c>
      <c r="N1156" s="167" t="str">
        <f t="shared" ref="N1156:N1219" si="119">TRIM(MID(SUBSTITUTE($C1156,"-",REPT(" ",50)),COLUMN(C1156)*50-49,50))</f>
        <v/>
      </c>
      <c r="O1156" s="167" t="str">
        <f t="shared" ref="O1156:O1219" si="120">TRIM(MID(SUBSTITUTE($C1156,"-",REPT(" ",50)),COLUMN(D1156)*50-49,50))</f>
        <v/>
      </c>
      <c r="P1156" s="167" t="str">
        <f>IF(ISERROR(OR(IFERROR(VLOOKUP(B1156,受限情况!$G$3:$G$30,1,FALSE),0),IFERROR(VLOOKUP(L1156,受限情况!$A$3:$A$28,1,FALSE),0),IFERROR(VLOOKUP(M1156,受限情况!$A$3:$A$28,1,FALSE),0),IFERROR(VLOOKUP(N1156,受限情况!$A$3:$A$28,1,FALSE),0),IFERROR(VLOOKUP(O1156,受限情况!$A$3:$A$28,1,FALSE),0))),"受限","不限")</f>
        <v>不限</v>
      </c>
      <c r="Q1156" s="122" t="str">
        <f>IFERROR(IF(AND(H1156&gt;=VLOOKUP(B1156,受限情况!$G$3:$I$28,2,FALSE),H1156&lt;=VLOOKUP(B1156,受限情况!$G$3:$I$28,3,FALSE))=TRUE,"错误","正确"),"正确")</f>
        <v>正确</v>
      </c>
      <c r="R1156" s="124" t="str">
        <f>IF(OR(IFERROR(AND(H1156&gt;=VLOOKUP(L1156,受限情况!$A$3:$C$28,2,FALSE),H1156&lt;=VLOOKUP(L1156,受限情况!$A$3:$C$28,3,FALSE)),0),IFERROR(AND(H1156&gt;=VLOOKUP(M1156,受限情况!$A$3:$C$28,2,FALSE),H1156&lt;=VLOOKUP(M1156,受限情况!$A$3:$C$28,3,FALSE)),0),IFERROR(AND(H1156&gt;=VLOOKUP(N1156,受限情况!$A$3:$C$28,2,FALSE),H1156&lt;=VLOOKUP(N1156,受限情况!$A$3:$C$28,3,FALSE)),0),IFERROR(AND(H1156&gt;=VLOOKUP(O1156,受限情况!$A$3:$C$28,2,FALSE),H1156&lt;=VLOOKUP(O1156,受限情况!$A$3:$C$28,3,FALSE)),0))=TRUE,"错误","正确")</f>
        <v>正确</v>
      </c>
      <c r="S1156" s="123" t="str">
        <f>IF((IF(ISERROR(VLOOKUP(J1156,注销!I:I,1,FALSE)),0,1)+IF(ISERROR(VLOOKUP(J1156,注销!J:J,1,FALSE)),0,1))&gt;0,"注销","没有")</f>
        <v>注销</v>
      </c>
      <c r="T1156" s="123" t="str">
        <f>IF((IF(ISERROR(VLOOKUP(J1156,注销!I:I,1,FALSE)),0,1)+IF(ISERROR(VLOOKUP(J1156,注销!J:J,1,FALSE)),0,1))&gt;0,"注销","没有")</f>
        <v>注销</v>
      </c>
      <c r="U1156" s="10" t="str">
        <f>IF(IF(ISERROR(VLOOKUP(J1156,J$1:J1155,1,FALSE)),0,1)+IF(ISERROR(VLOOKUP(J1156,K$1:K1155,1,FALSE)),0,1),"已有","没有")</f>
        <v>没有</v>
      </c>
      <c r="W1156" s="9"/>
      <c r="X1156" s="9"/>
      <c r="Y1156" s="9"/>
    </row>
    <row r="1157" spans="1:25">
      <c r="A1157" s="126">
        <v>1154</v>
      </c>
      <c r="B1157" s="134" t="s">
        <v>1972</v>
      </c>
      <c r="C1157" s="66" t="s">
        <v>1973</v>
      </c>
      <c r="D1157" s="136" t="s">
        <v>1974</v>
      </c>
      <c r="E1157" s="6">
        <v>14</v>
      </c>
      <c r="F1157" s="80">
        <v>43098</v>
      </c>
      <c r="G1157" s="18" t="s">
        <v>1977</v>
      </c>
      <c r="H1157" s="80">
        <v>43094</v>
      </c>
      <c r="J1157" s="137" t="str">
        <f t="shared" si="115"/>
        <v>幸福包头-榆林</v>
      </c>
      <c r="K1157" s="124" t="str">
        <f t="shared" si="116"/>
        <v>幸福榆林-包头</v>
      </c>
      <c r="L1157" s="167" t="str">
        <f t="shared" si="117"/>
        <v>包头</v>
      </c>
      <c r="M1157" s="167" t="str">
        <f t="shared" si="118"/>
        <v>榆林</v>
      </c>
      <c r="N1157" s="167" t="str">
        <f t="shared" si="119"/>
        <v/>
      </c>
      <c r="O1157" s="167" t="str">
        <f t="shared" si="120"/>
        <v/>
      </c>
      <c r="P1157" s="167" t="str">
        <f>IF(ISERROR(OR(IFERROR(VLOOKUP(B1157,受限情况!$G$3:$G$30,1,FALSE),0),IFERROR(VLOOKUP(L1157,受限情况!$A$3:$A$28,1,FALSE),0),IFERROR(VLOOKUP(M1157,受限情况!$A$3:$A$28,1,FALSE),0),IFERROR(VLOOKUP(N1157,受限情况!$A$3:$A$28,1,FALSE),0),IFERROR(VLOOKUP(O1157,受限情况!$A$3:$A$28,1,FALSE),0))),"受限","不限")</f>
        <v>不限</v>
      </c>
      <c r="Q1157" s="122" t="str">
        <f>IFERROR(IF(AND(H1157&gt;=VLOOKUP(B1157,受限情况!$G$3:$I$28,2,FALSE),H1157&lt;=VLOOKUP(B1157,受限情况!$G$3:$I$28,3,FALSE))=TRUE,"错误","正确"),"正确")</f>
        <v>正确</v>
      </c>
      <c r="R1157" s="124" t="str">
        <f>IF(OR(IFERROR(AND(H1157&gt;=VLOOKUP(L1157,受限情况!$A$3:$C$28,2,FALSE),H1157&lt;=VLOOKUP(L1157,受限情况!$A$3:$C$28,3,FALSE)),0),IFERROR(AND(H1157&gt;=VLOOKUP(M1157,受限情况!$A$3:$C$28,2,FALSE),H1157&lt;=VLOOKUP(M1157,受限情况!$A$3:$C$28,3,FALSE)),0),IFERROR(AND(H1157&gt;=VLOOKUP(N1157,受限情况!$A$3:$C$28,2,FALSE),H1157&lt;=VLOOKUP(N1157,受限情况!$A$3:$C$28,3,FALSE)),0),IFERROR(AND(H1157&gt;=VLOOKUP(O1157,受限情况!$A$3:$C$28,2,FALSE),H1157&lt;=VLOOKUP(O1157,受限情况!$A$3:$C$28,3,FALSE)),0))=TRUE,"错误","正确")</f>
        <v>正确</v>
      </c>
      <c r="S1157" s="123" t="str">
        <f>IF((IF(ISERROR(VLOOKUP(J1157,注销!I:I,1,FALSE)),0,1)+IF(ISERROR(VLOOKUP(J1157,注销!J:J,1,FALSE)),0,1))&gt;0,"注销","没有")</f>
        <v>没有</v>
      </c>
      <c r="T1157" s="123" t="str">
        <f>IF((IF(ISERROR(VLOOKUP(J1157,注销!I:I,1,FALSE)),0,1)+IF(ISERROR(VLOOKUP(J1157,注销!J:J,1,FALSE)),0,1))&gt;0,"注销","没有")</f>
        <v>没有</v>
      </c>
      <c r="U1157" s="10" t="str">
        <f>IF(IF(ISERROR(VLOOKUP(J1157,J$1:J1156,1,FALSE)),0,1)+IF(ISERROR(VLOOKUP(J1157,K$1:K1156,1,FALSE)),0,1),"已有","没有")</f>
        <v>没有</v>
      </c>
      <c r="W1157" s="9"/>
      <c r="X1157" s="9"/>
      <c r="Y1157" s="9"/>
    </row>
    <row r="1158" spans="1:25">
      <c r="A1158" s="126">
        <v>1155</v>
      </c>
      <c r="B1158" s="134" t="s">
        <v>1914</v>
      </c>
      <c r="C1158" s="66" t="s">
        <v>1984</v>
      </c>
      <c r="D1158" s="136" t="s">
        <v>1991</v>
      </c>
      <c r="E1158" s="6">
        <v>14</v>
      </c>
      <c r="F1158" s="80">
        <v>43125</v>
      </c>
      <c r="G1158" s="40" t="s">
        <v>1992</v>
      </c>
      <c r="H1158" s="80">
        <v>43122</v>
      </c>
      <c r="I1158" s="30" t="s">
        <v>1997</v>
      </c>
      <c r="J1158" s="137" t="str">
        <f t="shared" si="115"/>
        <v>青岛海拉尔-天津-兰州</v>
      </c>
      <c r="K1158" s="124" t="str">
        <f t="shared" si="116"/>
        <v>青岛兰州-天津-海拉尔</v>
      </c>
      <c r="L1158" s="167" t="str">
        <f t="shared" si="117"/>
        <v>海拉尔</v>
      </c>
      <c r="M1158" s="167" t="str">
        <f t="shared" si="118"/>
        <v>天津</v>
      </c>
      <c r="N1158" s="167" t="str">
        <f t="shared" si="119"/>
        <v>兰州</v>
      </c>
      <c r="O1158" s="167" t="str">
        <f t="shared" si="120"/>
        <v/>
      </c>
      <c r="P1158" s="167" t="str">
        <f>IF(ISERROR(OR(IFERROR(VLOOKUP(B1158,受限情况!$G$3:$G$30,1,FALSE),0),IFERROR(VLOOKUP(L1158,受限情况!$A$3:$A$28,1,FALSE),0),IFERROR(VLOOKUP(M1158,受限情况!$A$3:$A$28,1,FALSE),0),IFERROR(VLOOKUP(N1158,受限情况!$A$3:$A$28,1,FALSE),0),IFERROR(VLOOKUP(O1158,受限情况!$A$3:$A$28,1,FALSE),0))),"受限","不限")</f>
        <v>不限</v>
      </c>
      <c r="Q1158" s="122" t="str">
        <f>IFERROR(IF(AND(H1158&gt;=VLOOKUP(B1158,受限情况!$G$3:$I$28,2,FALSE),H1158&lt;=VLOOKUP(B1158,受限情况!$G$3:$I$28,3,FALSE))=TRUE,"错误","正确"),"正确")</f>
        <v>正确</v>
      </c>
      <c r="R1158" s="124" t="str">
        <f>IF(OR(IFERROR(AND(H1158&gt;=VLOOKUP(L1158,受限情况!$A$3:$C$28,2,FALSE),H1158&lt;=VLOOKUP(L1158,受限情况!$A$3:$C$28,3,FALSE)),0),IFERROR(AND(H1158&gt;=VLOOKUP(M1158,受限情况!$A$3:$C$28,2,FALSE),H1158&lt;=VLOOKUP(M1158,受限情况!$A$3:$C$28,3,FALSE)),0),IFERROR(AND(H1158&gt;=VLOOKUP(N1158,受限情况!$A$3:$C$28,2,FALSE),H1158&lt;=VLOOKUP(N1158,受限情况!$A$3:$C$28,3,FALSE)),0),IFERROR(AND(H1158&gt;=VLOOKUP(O1158,受限情况!$A$3:$C$28,2,FALSE),H1158&lt;=VLOOKUP(O1158,受限情况!$A$3:$C$28,3,FALSE)),0))=TRUE,"错误","正确")</f>
        <v>正确</v>
      </c>
      <c r="S1158" s="123" t="str">
        <f>IF((IF(ISERROR(VLOOKUP(J1158,注销!I:I,1,FALSE)),0,1)+IF(ISERROR(VLOOKUP(J1158,注销!J:J,1,FALSE)),0,1))&gt;0,"注销","没有")</f>
        <v>没有</v>
      </c>
      <c r="T1158" s="123" t="str">
        <f>IF((IF(ISERROR(VLOOKUP(J1158,注销!I:I,1,FALSE)),0,1)+IF(ISERROR(VLOOKUP(J1158,注销!J:J,1,FALSE)),0,1))&gt;0,"注销","没有")</f>
        <v>没有</v>
      </c>
      <c r="U1158" s="10" t="str">
        <f>IF(IF(ISERROR(VLOOKUP(J1158,J$1:J1157,1,FALSE)),0,1)+IF(ISERROR(VLOOKUP(J1158,K$1:K1157,1,FALSE)),0,1),"已有","没有")</f>
        <v>没有</v>
      </c>
      <c r="W1158" s="9"/>
      <c r="X1158" s="9"/>
      <c r="Y1158" s="9"/>
    </row>
    <row r="1159" spans="1:25">
      <c r="A1159" s="126">
        <v>1156</v>
      </c>
      <c r="B1159" s="134" t="s">
        <v>1985</v>
      </c>
      <c r="C1159" s="66" t="s">
        <v>150</v>
      </c>
      <c r="D1159" s="136" t="s">
        <v>942</v>
      </c>
      <c r="E1159" s="6">
        <v>14</v>
      </c>
      <c r="F1159" s="80">
        <v>43132</v>
      </c>
      <c r="G1159" s="40" t="s">
        <v>1993</v>
      </c>
      <c r="H1159" s="80">
        <v>43122</v>
      </c>
      <c r="I1159" s="30" t="s">
        <v>1997</v>
      </c>
      <c r="J1159" s="137" t="str">
        <f t="shared" si="115"/>
        <v>厦航天津-桂林</v>
      </c>
      <c r="K1159" s="124" t="str">
        <f t="shared" si="116"/>
        <v>厦航桂林-天津</v>
      </c>
      <c r="L1159" s="167" t="str">
        <f t="shared" si="117"/>
        <v>天津</v>
      </c>
      <c r="M1159" s="167" t="str">
        <f t="shared" si="118"/>
        <v>桂林</v>
      </c>
      <c r="N1159" s="167" t="str">
        <f t="shared" si="119"/>
        <v/>
      </c>
      <c r="O1159" s="167" t="str">
        <f t="shared" si="120"/>
        <v/>
      </c>
      <c r="P1159" s="167" t="str">
        <f>IF(ISERROR(OR(IFERROR(VLOOKUP(B1159,受限情况!$G$3:$G$30,1,FALSE),0),IFERROR(VLOOKUP(L1159,受限情况!$A$3:$A$28,1,FALSE),0),IFERROR(VLOOKUP(M1159,受限情况!$A$3:$A$28,1,FALSE),0),IFERROR(VLOOKUP(N1159,受限情况!$A$3:$A$28,1,FALSE),0),IFERROR(VLOOKUP(O1159,受限情况!$A$3:$A$28,1,FALSE),0))),"受限","不限")</f>
        <v>不限</v>
      </c>
      <c r="Q1159" s="122" t="str">
        <f>IFERROR(IF(AND(H1159&gt;=VLOOKUP(B1159,受限情况!$G$3:$I$28,2,FALSE),H1159&lt;=VLOOKUP(B1159,受限情况!$G$3:$I$28,3,FALSE))=TRUE,"错误","正确"),"正确")</f>
        <v>正确</v>
      </c>
      <c r="R1159" s="124" t="str">
        <f>IF(OR(IFERROR(AND(H1159&gt;=VLOOKUP(L1159,受限情况!$A$3:$C$28,2,FALSE),H1159&lt;=VLOOKUP(L1159,受限情况!$A$3:$C$28,3,FALSE)),0),IFERROR(AND(H1159&gt;=VLOOKUP(M1159,受限情况!$A$3:$C$28,2,FALSE),H1159&lt;=VLOOKUP(M1159,受限情况!$A$3:$C$28,3,FALSE)),0),IFERROR(AND(H1159&gt;=VLOOKUP(N1159,受限情况!$A$3:$C$28,2,FALSE),H1159&lt;=VLOOKUP(N1159,受限情况!$A$3:$C$28,3,FALSE)),0),IFERROR(AND(H1159&gt;=VLOOKUP(O1159,受限情况!$A$3:$C$28,2,FALSE),H1159&lt;=VLOOKUP(O1159,受限情况!$A$3:$C$28,3,FALSE)),0))=TRUE,"错误","正确")</f>
        <v>正确</v>
      </c>
      <c r="S1159" s="123" t="str">
        <f>IF((IF(ISERROR(VLOOKUP(J1159,注销!I:I,1,FALSE)),0,1)+IF(ISERROR(VLOOKUP(J1159,注销!J:J,1,FALSE)),0,1))&gt;0,"注销","没有")</f>
        <v>没有</v>
      </c>
      <c r="T1159" s="123" t="str">
        <f>IF((IF(ISERROR(VLOOKUP(J1159,注销!I:I,1,FALSE)),0,1)+IF(ISERROR(VLOOKUP(J1159,注销!J:J,1,FALSE)),0,1))&gt;0,"注销","没有")</f>
        <v>没有</v>
      </c>
      <c r="U1159" s="10" t="str">
        <f>IF(IF(ISERROR(VLOOKUP(J1159,J$1:J1158,1,FALSE)),0,1)+IF(ISERROR(VLOOKUP(J1159,K$1:K1158,1,FALSE)),0,1),"已有","没有")</f>
        <v>没有</v>
      </c>
      <c r="W1159" s="9"/>
      <c r="X1159" s="9"/>
      <c r="Y1159" s="9"/>
    </row>
    <row r="1160" spans="1:25">
      <c r="A1160" s="126">
        <v>1157</v>
      </c>
      <c r="B1160" s="134" t="s">
        <v>1431</v>
      </c>
      <c r="C1160" s="66" t="s">
        <v>1986</v>
      </c>
      <c r="D1160" s="136" t="s">
        <v>971</v>
      </c>
      <c r="E1160" s="6">
        <v>14</v>
      </c>
      <c r="F1160" s="80">
        <v>43132</v>
      </c>
      <c r="G1160" s="40" t="s">
        <v>1994</v>
      </c>
      <c r="H1160" s="80">
        <v>43122</v>
      </c>
      <c r="I1160" s="30" t="s">
        <v>1997</v>
      </c>
      <c r="J1160" s="137" t="str">
        <f t="shared" si="115"/>
        <v>河北石家庄-合肥</v>
      </c>
      <c r="K1160" s="124" t="str">
        <f t="shared" si="116"/>
        <v>河北合肥-石家庄</v>
      </c>
      <c r="L1160" s="167" t="str">
        <f t="shared" si="117"/>
        <v>石家庄</v>
      </c>
      <c r="M1160" s="167" t="str">
        <f t="shared" si="118"/>
        <v>合肥</v>
      </c>
      <c r="N1160" s="167" t="str">
        <f t="shared" si="119"/>
        <v/>
      </c>
      <c r="O1160" s="167" t="str">
        <f t="shared" si="120"/>
        <v/>
      </c>
      <c r="P1160" s="167" t="str">
        <f>IF(ISERROR(OR(IFERROR(VLOOKUP(B1160,受限情况!$G$3:$G$30,1,FALSE),0),IFERROR(VLOOKUP(L1160,受限情况!$A$3:$A$28,1,FALSE),0),IFERROR(VLOOKUP(M1160,受限情况!$A$3:$A$28,1,FALSE),0),IFERROR(VLOOKUP(N1160,受限情况!$A$3:$A$28,1,FALSE),0),IFERROR(VLOOKUP(O1160,受限情况!$A$3:$A$28,1,FALSE),0))),"受限","不限")</f>
        <v>不限</v>
      </c>
      <c r="Q1160" s="122" t="str">
        <f>IFERROR(IF(AND(H1160&gt;=VLOOKUP(B1160,受限情况!$G$3:$I$28,2,FALSE),H1160&lt;=VLOOKUP(B1160,受限情况!$G$3:$I$28,3,FALSE))=TRUE,"错误","正确"),"正确")</f>
        <v>正确</v>
      </c>
      <c r="R1160" s="124" t="str">
        <f>IF(OR(IFERROR(AND(H1160&gt;=VLOOKUP(L1160,受限情况!$A$3:$C$28,2,FALSE),H1160&lt;=VLOOKUP(L1160,受限情况!$A$3:$C$28,3,FALSE)),0),IFERROR(AND(H1160&gt;=VLOOKUP(M1160,受限情况!$A$3:$C$28,2,FALSE),H1160&lt;=VLOOKUP(M1160,受限情况!$A$3:$C$28,3,FALSE)),0),IFERROR(AND(H1160&gt;=VLOOKUP(N1160,受限情况!$A$3:$C$28,2,FALSE),H1160&lt;=VLOOKUP(N1160,受限情况!$A$3:$C$28,3,FALSE)),0),IFERROR(AND(H1160&gt;=VLOOKUP(O1160,受限情况!$A$3:$C$28,2,FALSE),H1160&lt;=VLOOKUP(O1160,受限情况!$A$3:$C$28,3,FALSE)),0))=TRUE,"错误","正确")</f>
        <v>正确</v>
      </c>
      <c r="S1160" s="123" t="str">
        <f>IF((IF(ISERROR(VLOOKUP(J1160,注销!I:I,1,FALSE)),0,1)+IF(ISERROR(VLOOKUP(J1160,注销!J:J,1,FALSE)),0,1))&gt;0,"注销","没有")</f>
        <v>注销</v>
      </c>
      <c r="T1160" s="123" t="str">
        <f>IF((IF(ISERROR(VLOOKUP(J1160,注销!I:I,1,FALSE)),0,1)+IF(ISERROR(VLOOKUP(J1160,注销!J:J,1,FALSE)),0,1))&gt;0,"注销","没有")</f>
        <v>注销</v>
      </c>
      <c r="U1160" s="10" t="str">
        <f>IF(IF(ISERROR(VLOOKUP(J1160,J$1:J1159,1,FALSE)),0,1)+IF(ISERROR(VLOOKUP(J1160,K$1:K1159,1,FALSE)),0,1),"已有","没有")</f>
        <v>没有</v>
      </c>
      <c r="W1160" s="9"/>
      <c r="X1160" s="9"/>
      <c r="Y1160" s="9"/>
    </row>
    <row r="1161" spans="1:25">
      <c r="A1161" s="126">
        <v>1158</v>
      </c>
      <c r="B1161" s="134" t="s">
        <v>1987</v>
      </c>
      <c r="C1161" s="66" t="s">
        <v>1988</v>
      </c>
      <c r="D1161" s="136" t="s">
        <v>1980</v>
      </c>
      <c r="E1161" s="6">
        <v>14</v>
      </c>
      <c r="F1161" s="80">
        <v>43132</v>
      </c>
      <c r="G1161" s="40" t="s">
        <v>1995</v>
      </c>
      <c r="H1161" s="80">
        <v>43122</v>
      </c>
      <c r="I1161" s="30" t="s">
        <v>1997</v>
      </c>
      <c r="J1161" s="137" t="str">
        <f t="shared" si="115"/>
        <v>幸福石家庄-东营-烟台</v>
      </c>
      <c r="K1161" s="124" t="str">
        <f t="shared" si="116"/>
        <v>幸福烟台-东营-石家庄</v>
      </c>
      <c r="L1161" s="167" t="str">
        <f t="shared" si="117"/>
        <v>石家庄</v>
      </c>
      <c r="M1161" s="167" t="str">
        <f t="shared" si="118"/>
        <v>东营</v>
      </c>
      <c r="N1161" s="167" t="str">
        <f t="shared" si="119"/>
        <v>烟台</v>
      </c>
      <c r="O1161" s="167" t="str">
        <f t="shared" si="120"/>
        <v/>
      </c>
      <c r="P1161" s="167" t="str">
        <f>IF(ISERROR(OR(IFERROR(VLOOKUP(B1161,受限情况!$G$3:$G$30,1,FALSE),0),IFERROR(VLOOKUP(L1161,受限情况!$A$3:$A$28,1,FALSE),0),IFERROR(VLOOKUP(M1161,受限情况!$A$3:$A$28,1,FALSE),0),IFERROR(VLOOKUP(N1161,受限情况!$A$3:$A$28,1,FALSE),0),IFERROR(VLOOKUP(O1161,受限情况!$A$3:$A$28,1,FALSE),0))),"受限","不限")</f>
        <v>不限</v>
      </c>
      <c r="Q1161" s="122" t="str">
        <f>IFERROR(IF(AND(H1161&gt;=VLOOKUP(B1161,受限情况!$G$3:$I$28,2,FALSE),H1161&lt;=VLOOKUP(B1161,受限情况!$G$3:$I$28,3,FALSE))=TRUE,"错误","正确"),"正确")</f>
        <v>正确</v>
      </c>
      <c r="R1161" s="124" t="str">
        <f>IF(OR(IFERROR(AND(H1161&gt;=VLOOKUP(L1161,受限情况!$A$3:$C$28,2,FALSE),H1161&lt;=VLOOKUP(L1161,受限情况!$A$3:$C$28,3,FALSE)),0),IFERROR(AND(H1161&gt;=VLOOKUP(M1161,受限情况!$A$3:$C$28,2,FALSE),H1161&lt;=VLOOKUP(M1161,受限情况!$A$3:$C$28,3,FALSE)),0),IFERROR(AND(H1161&gt;=VLOOKUP(N1161,受限情况!$A$3:$C$28,2,FALSE),H1161&lt;=VLOOKUP(N1161,受限情况!$A$3:$C$28,3,FALSE)),0),IFERROR(AND(H1161&gt;=VLOOKUP(O1161,受限情况!$A$3:$C$28,2,FALSE),H1161&lt;=VLOOKUP(O1161,受限情况!$A$3:$C$28,3,FALSE)),0))=TRUE,"错误","正确")</f>
        <v>正确</v>
      </c>
      <c r="S1161" s="123" t="str">
        <f>IF((IF(ISERROR(VLOOKUP(J1161,注销!I:I,1,FALSE)),0,1)+IF(ISERROR(VLOOKUP(J1161,注销!J:J,1,FALSE)),0,1))&gt;0,"注销","没有")</f>
        <v>没有</v>
      </c>
      <c r="T1161" s="123" t="str">
        <f>IF((IF(ISERROR(VLOOKUP(J1161,注销!I:I,1,FALSE)),0,1)+IF(ISERROR(VLOOKUP(J1161,注销!J:J,1,FALSE)),0,1))&gt;0,"注销","没有")</f>
        <v>没有</v>
      </c>
      <c r="U1161" s="10" t="str">
        <f>IF(IF(ISERROR(VLOOKUP(J1161,J$1:J1160,1,FALSE)),0,1)+IF(ISERROR(VLOOKUP(J1161,K$1:K1160,1,FALSE)),0,1),"已有","没有")</f>
        <v>没有</v>
      </c>
      <c r="W1161" s="9"/>
      <c r="X1161" s="9"/>
      <c r="Y1161" s="9"/>
    </row>
    <row r="1162" spans="1:25">
      <c r="A1162" s="126">
        <v>1159</v>
      </c>
      <c r="B1162" s="134" t="s">
        <v>1989</v>
      </c>
      <c r="C1162" s="66" t="s">
        <v>1990</v>
      </c>
      <c r="D1162" s="136" t="s">
        <v>1983</v>
      </c>
      <c r="E1162" s="6">
        <v>14</v>
      </c>
      <c r="F1162" s="80">
        <v>43132</v>
      </c>
      <c r="G1162" s="40" t="s">
        <v>1996</v>
      </c>
      <c r="H1162" s="80">
        <v>43122</v>
      </c>
      <c r="I1162" s="30" t="s">
        <v>1997</v>
      </c>
      <c r="J1162" s="137" t="str">
        <f t="shared" si="115"/>
        <v>成都呼和浩特-兰州-南宁</v>
      </c>
      <c r="K1162" s="124" t="str">
        <f t="shared" si="116"/>
        <v>成都南宁-兰州-呼和浩特</v>
      </c>
      <c r="L1162" s="167" t="str">
        <f t="shared" si="117"/>
        <v>呼和浩特</v>
      </c>
      <c r="M1162" s="167" t="str">
        <f t="shared" si="118"/>
        <v>兰州</v>
      </c>
      <c r="N1162" s="167" t="str">
        <f t="shared" si="119"/>
        <v>南宁</v>
      </c>
      <c r="O1162" s="167" t="str">
        <f t="shared" si="120"/>
        <v/>
      </c>
      <c r="P1162" s="167" t="str">
        <f>IF(ISERROR(OR(IFERROR(VLOOKUP(B1162,受限情况!$G$3:$G$30,1,FALSE),0),IFERROR(VLOOKUP(L1162,受限情况!$A$3:$A$28,1,FALSE),0),IFERROR(VLOOKUP(M1162,受限情况!$A$3:$A$28,1,FALSE),0),IFERROR(VLOOKUP(N1162,受限情况!$A$3:$A$28,1,FALSE),0),IFERROR(VLOOKUP(O1162,受限情况!$A$3:$A$28,1,FALSE),0))),"受限","不限")</f>
        <v>不限</v>
      </c>
      <c r="Q1162" s="122" t="str">
        <f>IFERROR(IF(AND(H1162&gt;=VLOOKUP(B1162,受限情况!$G$3:$I$28,2,FALSE),H1162&lt;=VLOOKUP(B1162,受限情况!$G$3:$I$28,3,FALSE))=TRUE,"错误","正确"),"正确")</f>
        <v>正确</v>
      </c>
      <c r="R1162" s="124" t="str">
        <f>IF(OR(IFERROR(AND(H1162&gt;=VLOOKUP(L1162,受限情况!$A$3:$C$28,2,FALSE),H1162&lt;=VLOOKUP(L1162,受限情况!$A$3:$C$28,3,FALSE)),0),IFERROR(AND(H1162&gt;=VLOOKUP(M1162,受限情况!$A$3:$C$28,2,FALSE),H1162&lt;=VLOOKUP(M1162,受限情况!$A$3:$C$28,3,FALSE)),0),IFERROR(AND(H1162&gt;=VLOOKUP(N1162,受限情况!$A$3:$C$28,2,FALSE),H1162&lt;=VLOOKUP(N1162,受限情况!$A$3:$C$28,3,FALSE)),0),IFERROR(AND(H1162&gt;=VLOOKUP(O1162,受限情况!$A$3:$C$28,2,FALSE),H1162&lt;=VLOOKUP(O1162,受限情况!$A$3:$C$28,3,FALSE)),0))=TRUE,"错误","正确")</f>
        <v>正确</v>
      </c>
      <c r="S1162" s="123" t="str">
        <f>IF((IF(ISERROR(VLOOKUP(J1162,注销!I:I,1,FALSE)),0,1)+IF(ISERROR(VLOOKUP(J1162,注销!J:J,1,FALSE)),0,1))&gt;0,"注销","没有")</f>
        <v>没有</v>
      </c>
      <c r="T1162" s="123" t="str">
        <f>IF((IF(ISERROR(VLOOKUP(J1162,注销!I:I,1,FALSE)),0,1)+IF(ISERROR(VLOOKUP(J1162,注销!J:J,1,FALSE)),0,1))&gt;0,"注销","没有")</f>
        <v>没有</v>
      </c>
      <c r="U1162" s="10" t="str">
        <f>IF(IF(ISERROR(VLOOKUP(J1162,J$1:J1161,1,FALSE)),0,1)+IF(ISERROR(VLOOKUP(J1162,K$1:K1161,1,FALSE)),0,1),"已有","没有")</f>
        <v>没有</v>
      </c>
      <c r="W1162" s="9"/>
      <c r="X1162" s="9"/>
      <c r="Y1162" s="9"/>
    </row>
    <row r="1163" spans="1:25">
      <c r="A1163" s="126">
        <v>1160</v>
      </c>
      <c r="B1163" s="134" t="s">
        <v>1999</v>
      </c>
      <c r="C1163" s="66" t="s">
        <v>2000</v>
      </c>
      <c r="D1163" s="136" t="s">
        <v>2001</v>
      </c>
      <c r="E1163" s="6">
        <v>14</v>
      </c>
      <c r="F1163" s="80">
        <v>43143</v>
      </c>
      <c r="G1163" s="40" t="s">
        <v>2003</v>
      </c>
      <c r="H1163" s="80">
        <v>43139</v>
      </c>
      <c r="I1163" s="30" t="s">
        <v>1997</v>
      </c>
      <c r="J1163" s="137" t="str">
        <f t="shared" si="115"/>
        <v>瑞丽包头-天津</v>
      </c>
      <c r="K1163" s="124" t="str">
        <f t="shared" si="116"/>
        <v>瑞丽天津-包头</v>
      </c>
      <c r="L1163" s="167" t="str">
        <f t="shared" si="117"/>
        <v>包头</v>
      </c>
      <c r="M1163" s="167" t="str">
        <f t="shared" si="118"/>
        <v>天津</v>
      </c>
      <c r="N1163" s="167" t="str">
        <f t="shared" si="119"/>
        <v/>
      </c>
      <c r="O1163" s="167" t="str">
        <f t="shared" si="120"/>
        <v/>
      </c>
      <c r="P1163" s="167" t="str">
        <f>IF(ISERROR(OR(IFERROR(VLOOKUP(B1163,受限情况!$G$3:$G$30,1,FALSE),0),IFERROR(VLOOKUP(L1163,受限情况!$A$3:$A$28,1,FALSE),0),IFERROR(VLOOKUP(M1163,受限情况!$A$3:$A$28,1,FALSE),0),IFERROR(VLOOKUP(N1163,受限情况!$A$3:$A$28,1,FALSE),0),IFERROR(VLOOKUP(O1163,受限情况!$A$3:$A$28,1,FALSE),0))),"受限","不限")</f>
        <v>不限</v>
      </c>
      <c r="Q1163" s="122" t="str">
        <f>IFERROR(IF(AND(H1163&gt;=VLOOKUP(B1163,受限情况!$G$3:$I$28,2,FALSE),H1163&lt;=VLOOKUP(B1163,受限情况!$G$3:$I$28,3,FALSE))=TRUE,"错误","正确"),"正确")</f>
        <v>正确</v>
      </c>
      <c r="R1163" s="124" t="str">
        <f>IF(OR(IFERROR(AND(H1163&gt;=VLOOKUP(L1163,受限情况!$A$3:$C$28,2,FALSE),H1163&lt;=VLOOKUP(L1163,受限情况!$A$3:$C$28,3,FALSE)),0),IFERROR(AND(H1163&gt;=VLOOKUP(M1163,受限情况!$A$3:$C$28,2,FALSE),H1163&lt;=VLOOKUP(M1163,受限情况!$A$3:$C$28,3,FALSE)),0),IFERROR(AND(H1163&gt;=VLOOKUP(N1163,受限情况!$A$3:$C$28,2,FALSE),H1163&lt;=VLOOKUP(N1163,受限情况!$A$3:$C$28,3,FALSE)),0),IFERROR(AND(H1163&gt;=VLOOKUP(O1163,受限情况!$A$3:$C$28,2,FALSE),H1163&lt;=VLOOKUP(O1163,受限情况!$A$3:$C$28,3,FALSE)),0))=TRUE,"错误","正确")</f>
        <v>正确</v>
      </c>
      <c r="S1163" s="123" t="str">
        <f>IF((IF(ISERROR(VLOOKUP(J1163,注销!I:I,1,FALSE)),0,1)+IF(ISERROR(VLOOKUP(J1163,注销!J:J,1,FALSE)),0,1))&gt;0,"注销","没有")</f>
        <v>没有</v>
      </c>
      <c r="T1163" s="123" t="str">
        <f>IF((IF(ISERROR(VLOOKUP(J1163,注销!I:I,1,FALSE)),0,1)+IF(ISERROR(VLOOKUP(J1163,注销!J:J,1,FALSE)),0,1))&gt;0,"注销","没有")</f>
        <v>没有</v>
      </c>
      <c r="U1163" s="10" t="str">
        <f>IF(IF(ISERROR(VLOOKUP(J1163,J$1:J1162,1,FALSE)),0,1)+IF(ISERROR(VLOOKUP(J1163,K$1:K1162,1,FALSE)),0,1),"已有","没有")</f>
        <v>没有</v>
      </c>
      <c r="W1163" s="9"/>
      <c r="X1163" s="9"/>
      <c r="Y1163" s="9"/>
    </row>
    <row r="1164" spans="1:25">
      <c r="A1164" s="126">
        <v>1161</v>
      </c>
      <c r="B1164" s="134" t="s">
        <v>2005</v>
      </c>
      <c r="C1164" s="66" t="s">
        <v>2006</v>
      </c>
      <c r="D1164" s="136" t="s">
        <v>2007</v>
      </c>
      <c r="E1164" s="6">
        <v>14</v>
      </c>
      <c r="F1164" s="80">
        <v>43178</v>
      </c>
      <c r="G1164" s="40" t="s">
        <v>2024</v>
      </c>
      <c r="H1164" s="80">
        <v>43166</v>
      </c>
      <c r="I1164" s="30" t="s">
        <v>1997</v>
      </c>
      <c r="J1164" s="137" t="str">
        <f t="shared" si="115"/>
        <v>成都呼和浩特-乌兰浩特</v>
      </c>
      <c r="K1164" s="124" t="str">
        <f t="shared" si="116"/>
        <v>成都乌兰浩特-呼和浩特</v>
      </c>
      <c r="L1164" s="167" t="str">
        <f t="shared" si="117"/>
        <v>呼和浩特</v>
      </c>
      <c r="M1164" s="167" t="str">
        <f t="shared" si="118"/>
        <v>乌兰浩特</v>
      </c>
      <c r="N1164" s="167" t="str">
        <f t="shared" si="119"/>
        <v/>
      </c>
      <c r="O1164" s="167" t="str">
        <f t="shared" si="120"/>
        <v/>
      </c>
      <c r="P1164" s="167" t="str">
        <f>IF(ISERROR(OR(IFERROR(VLOOKUP(B1164,受限情况!$G$3:$G$30,1,FALSE),0),IFERROR(VLOOKUP(L1164,受限情况!$A$3:$A$28,1,FALSE),0),IFERROR(VLOOKUP(M1164,受限情况!$A$3:$A$28,1,FALSE),0),IFERROR(VLOOKUP(N1164,受限情况!$A$3:$A$28,1,FALSE),0),IFERROR(VLOOKUP(O1164,受限情况!$A$3:$A$28,1,FALSE),0))),"受限","不限")</f>
        <v>不限</v>
      </c>
      <c r="Q1164" s="122" t="str">
        <f>IFERROR(IF(AND(H1164&gt;=VLOOKUP(B1164,受限情况!$G$3:$I$28,2,FALSE),H1164&lt;=VLOOKUP(B1164,受限情况!$G$3:$I$28,3,FALSE))=TRUE,"错误","正确"),"正确")</f>
        <v>正确</v>
      </c>
      <c r="R1164" s="124" t="str">
        <f>IF(OR(IFERROR(AND(H1164&gt;=VLOOKUP(L1164,受限情况!$A$3:$C$28,2,FALSE),H1164&lt;=VLOOKUP(L1164,受限情况!$A$3:$C$28,3,FALSE)),0),IFERROR(AND(H1164&gt;=VLOOKUP(M1164,受限情况!$A$3:$C$28,2,FALSE),H1164&lt;=VLOOKUP(M1164,受限情况!$A$3:$C$28,3,FALSE)),0),IFERROR(AND(H1164&gt;=VLOOKUP(N1164,受限情况!$A$3:$C$28,2,FALSE),H1164&lt;=VLOOKUP(N1164,受限情况!$A$3:$C$28,3,FALSE)),0),IFERROR(AND(H1164&gt;=VLOOKUP(O1164,受限情况!$A$3:$C$28,2,FALSE),H1164&lt;=VLOOKUP(O1164,受限情况!$A$3:$C$28,3,FALSE)),0))=TRUE,"错误","正确")</f>
        <v>正确</v>
      </c>
      <c r="S1164" s="123" t="str">
        <f>IF((IF(ISERROR(VLOOKUP(J1164,注销!I:I,1,FALSE)),0,1)+IF(ISERROR(VLOOKUP(J1164,注销!J:J,1,FALSE)),0,1))&gt;0,"注销","没有")</f>
        <v>没有</v>
      </c>
      <c r="T1164" s="123" t="str">
        <f>IF((IF(ISERROR(VLOOKUP(J1164,注销!I:I,1,FALSE)),0,1)+IF(ISERROR(VLOOKUP(J1164,注销!J:J,1,FALSE)),0,1))&gt;0,"注销","没有")</f>
        <v>没有</v>
      </c>
      <c r="U1164" s="10" t="str">
        <f>IF(IF(ISERROR(VLOOKUP(J1164,J$1:J1163,1,FALSE)),0,1)+IF(ISERROR(VLOOKUP(J1164,K$1:K1163,1,FALSE)),0,1),"已有","没有")</f>
        <v>没有</v>
      </c>
      <c r="W1164" s="9"/>
      <c r="X1164" s="9"/>
      <c r="Y1164" s="9"/>
    </row>
    <row r="1165" spans="1:25">
      <c r="A1165" s="126">
        <v>1162</v>
      </c>
      <c r="B1165" s="134" t="s">
        <v>2068</v>
      </c>
      <c r="C1165" s="66" t="s">
        <v>2069</v>
      </c>
      <c r="D1165" s="136">
        <v>737</v>
      </c>
      <c r="E1165" s="202">
        <v>14</v>
      </c>
      <c r="F1165" s="80">
        <v>43184</v>
      </c>
      <c r="G1165" s="40" t="s">
        <v>2207</v>
      </c>
      <c r="H1165" s="80">
        <v>43182</v>
      </c>
      <c r="I1165" s="30" t="s">
        <v>2157</v>
      </c>
      <c r="J1165" s="137" t="str">
        <f t="shared" si="115"/>
        <v>奥凯天津-宁波-珠海</v>
      </c>
      <c r="K1165" s="124" t="str">
        <f t="shared" si="116"/>
        <v>奥凯珠海-宁波-天津</v>
      </c>
      <c r="L1165" s="167" t="str">
        <f t="shared" si="117"/>
        <v>天津</v>
      </c>
      <c r="M1165" s="167" t="str">
        <f t="shared" si="118"/>
        <v>宁波</v>
      </c>
      <c r="N1165" s="167" t="str">
        <f t="shared" si="119"/>
        <v>珠海</v>
      </c>
      <c r="O1165" s="167" t="str">
        <f t="shared" si="120"/>
        <v/>
      </c>
      <c r="P1165" s="167" t="str">
        <f>IF(ISERROR(OR(IFERROR(VLOOKUP(B1165,受限情况!$G$3:$G$30,1,FALSE),0),IFERROR(VLOOKUP(L1165,受限情况!$A$3:$A$28,1,FALSE),0),IFERROR(VLOOKUP(M1165,受限情况!$A$3:$A$28,1,FALSE),0),IFERROR(VLOOKUP(N1165,受限情况!$A$3:$A$28,1,FALSE),0),IFERROR(VLOOKUP(O1165,受限情况!$A$3:$A$28,1,FALSE),0))),"受限","不限")</f>
        <v>不限</v>
      </c>
      <c r="Q1165" s="122" t="str">
        <f>IFERROR(IF(AND(H1165&gt;=VLOOKUP(B1165,受限情况!$G$3:$I$28,2,FALSE),H1165&lt;=VLOOKUP(B1165,受限情况!$G$3:$I$28,3,FALSE))=TRUE,"错误","正确"),"正确")</f>
        <v>正确</v>
      </c>
      <c r="R1165" s="124" t="str">
        <f>IF(OR(IFERROR(AND(H1165&gt;=VLOOKUP(L1165,受限情况!$A$3:$C$28,2,FALSE),H1165&lt;=VLOOKUP(L1165,受限情况!$A$3:$C$28,3,FALSE)),0),IFERROR(AND(H1165&gt;=VLOOKUP(M1165,受限情况!$A$3:$C$28,2,FALSE),H1165&lt;=VLOOKUP(M1165,受限情况!$A$3:$C$28,3,FALSE)),0),IFERROR(AND(H1165&gt;=VLOOKUP(N1165,受限情况!$A$3:$C$28,2,FALSE),H1165&lt;=VLOOKUP(N1165,受限情况!$A$3:$C$28,3,FALSE)),0),IFERROR(AND(H1165&gt;=VLOOKUP(O1165,受限情况!$A$3:$C$28,2,FALSE),H1165&lt;=VLOOKUP(O1165,受限情况!$A$3:$C$28,3,FALSE)),0))=TRUE,"错误","正确")</f>
        <v>正确</v>
      </c>
      <c r="S1165" s="123" t="str">
        <f>IF((IF(ISERROR(VLOOKUP(J1165,注销!I:I,1,FALSE)),0,1)+IF(ISERROR(VLOOKUP(J1165,注销!J:J,1,FALSE)),0,1))&gt;0,"注销","没有")</f>
        <v>没有</v>
      </c>
      <c r="T1165" s="123" t="str">
        <f>IF((IF(ISERROR(VLOOKUP(J1165,注销!I:I,1,FALSE)),0,1)+IF(ISERROR(VLOOKUP(J1165,注销!J:J,1,FALSE)),0,1))&gt;0,"注销","没有")</f>
        <v>没有</v>
      </c>
      <c r="U1165" s="10" t="str">
        <f>IF(IF(ISERROR(VLOOKUP(J1165,J$1:J1164,1,FALSE)),0,1)+IF(ISERROR(VLOOKUP(J1165,K$1:K1164,1,FALSE)),0,1),"已有","没有")</f>
        <v>没有</v>
      </c>
      <c r="W1165" s="9"/>
      <c r="X1165" s="9"/>
      <c r="Y1165" s="9"/>
    </row>
    <row r="1166" spans="1:25">
      <c r="A1166" s="126">
        <v>1163</v>
      </c>
      <c r="B1166" s="134" t="s">
        <v>2068</v>
      </c>
      <c r="C1166" s="66" t="s">
        <v>2070</v>
      </c>
      <c r="D1166" s="136">
        <v>737</v>
      </c>
      <c r="E1166" s="202">
        <v>14</v>
      </c>
      <c r="F1166" s="80">
        <v>43184</v>
      </c>
      <c r="G1166" s="40" t="s">
        <v>2207</v>
      </c>
      <c r="H1166" s="80">
        <v>43182</v>
      </c>
      <c r="I1166" s="30" t="s">
        <v>2157</v>
      </c>
      <c r="J1166" s="137" t="str">
        <f t="shared" si="115"/>
        <v>奥凯天津-泉州-海口</v>
      </c>
      <c r="K1166" s="124" t="str">
        <f t="shared" si="116"/>
        <v>奥凯海口-泉州-天津</v>
      </c>
      <c r="L1166" s="167" t="str">
        <f t="shared" si="117"/>
        <v>天津</v>
      </c>
      <c r="M1166" s="167" t="str">
        <f t="shared" si="118"/>
        <v>泉州</v>
      </c>
      <c r="N1166" s="167" t="str">
        <f t="shared" si="119"/>
        <v>海口</v>
      </c>
      <c r="O1166" s="167" t="str">
        <f t="shared" si="120"/>
        <v/>
      </c>
      <c r="P1166" s="167" t="str">
        <f>IF(ISERROR(OR(IFERROR(VLOOKUP(B1166,受限情况!$G$3:$G$30,1,FALSE),0),IFERROR(VLOOKUP(L1166,受限情况!$A$3:$A$28,1,FALSE),0),IFERROR(VLOOKUP(M1166,受限情况!$A$3:$A$28,1,FALSE),0),IFERROR(VLOOKUP(N1166,受限情况!$A$3:$A$28,1,FALSE),0),IFERROR(VLOOKUP(O1166,受限情况!$A$3:$A$28,1,FALSE),0))),"受限","不限")</f>
        <v>不限</v>
      </c>
      <c r="Q1166" s="122" t="str">
        <f>IFERROR(IF(AND(H1166&gt;=VLOOKUP(B1166,受限情况!$G$3:$I$28,2,FALSE),H1166&lt;=VLOOKUP(B1166,受限情况!$G$3:$I$28,3,FALSE))=TRUE,"错误","正确"),"正确")</f>
        <v>正确</v>
      </c>
      <c r="R1166" s="124" t="str">
        <f>IF(OR(IFERROR(AND(H1166&gt;=VLOOKUP(L1166,受限情况!$A$3:$C$28,2,FALSE),H1166&lt;=VLOOKUP(L1166,受限情况!$A$3:$C$28,3,FALSE)),0),IFERROR(AND(H1166&gt;=VLOOKUP(M1166,受限情况!$A$3:$C$28,2,FALSE),H1166&lt;=VLOOKUP(M1166,受限情况!$A$3:$C$28,3,FALSE)),0),IFERROR(AND(H1166&gt;=VLOOKUP(N1166,受限情况!$A$3:$C$28,2,FALSE),H1166&lt;=VLOOKUP(N1166,受限情况!$A$3:$C$28,3,FALSE)),0),IFERROR(AND(H1166&gt;=VLOOKUP(O1166,受限情况!$A$3:$C$28,2,FALSE),H1166&lt;=VLOOKUP(O1166,受限情况!$A$3:$C$28,3,FALSE)),0))=TRUE,"错误","正确")</f>
        <v>正确</v>
      </c>
      <c r="S1166" s="123" t="str">
        <f>IF((IF(ISERROR(VLOOKUP(J1166,注销!I:I,1,FALSE)),0,1)+IF(ISERROR(VLOOKUP(J1166,注销!J:J,1,FALSE)),0,1))&gt;0,"注销","没有")</f>
        <v>没有</v>
      </c>
      <c r="T1166" s="123" t="str">
        <f>IF((IF(ISERROR(VLOOKUP(J1166,注销!I:I,1,FALSE)),0,1)+IF(ISERROR(VLOOKUP(J1166,注销!J:J,1,FALSE)),0,1))&gt;0,"注销","没有")</f>
        <v>没有</v>
      </c>
      <c r="U1166" s="10" t="str">
        <f>IF(IF(ISERROR(VLOOKUP(J1166,J$1:J1165,1,FALSE)),0,1)+IF(ISERROR(VLOOKUP(J1166,K$1:K1165,1,FALSE)),0,1),"已有","没有")</f>
        <v>已有</v>
      </c>
      <c r="W1166" s="9"/>
      <c r="X1166" s="9"/>
      <c r="Y1166" s="9"/>
    </row>
    <row r="1167" spans="1:25">
      <c r="A1167" s="126">
        <v>1164</v>
      </c>
      <c r="B1167" s="134" t="s">
        <v>2071</v>
      </c>
      <c r="C1167" s="66" t="s">
        <v>2072</v>
      </c>
      <c r="D1167" s="136" t="s">
        <v>2195</v>
      </c>
      <c r="E1167" s="202">
        <v>28</v>
      </c>
      <c r="F1167" s="80">
        <v>43184</v>
      </c>
      <c r="G1167" s="40" t="s">
        <v>2208</v>
      </c>
      <c r="H1167" s="80">
        <v>43182</v>
      </c>
      <c r="I1167" s="30" t="s">
        <v>2157</v>
      </c>
      <c r="J1167" s="137" t="str">
        <f t="shared" si="115"/>
        <v>川航天津-桂林</v>
      </c>
      <c r="K1167" s="124" t="str">
        <f t="shared" si="116"/>
        <v>川航桂林-天津</v>
      </c>
      <c r="L1167" s="167" t="str">
        <f t="shared" si="117"/>
        <v>天津</v>
      </c>
      <c r="M1167" s="167" t="str">
        <f t="shared" si="118"/>
        <v>桂林</v>
      </c>
      <c r="N1167" s="167" t="str">
        <f t="shared" si="119"/>
        <v/>
      </c>
      <c r="O1167" s="167" t="str">
        <f t="shared" si="120"/>
        <v/>
      </c>
      <c r="P1167" s="167" t="str">
        <f>IF(ISERROR(OR(IFERROR(VLOOKUP(B1167,受限情况!$G$3:$G$30,1,FALSE),0),IFERROR(VLOOKUP(L1167,受限情况!$A$3:$A$28,1,FALSE),0),IFERROR(VLOOKUP(M1167,受限情况!$A$3:$A$28,1,FALSE),0),IFERROR(VLOOKUP(N1167,受限情况!$A$3:$A$28,1,FALSE),0),IFERROR(VLOOKUP(O1167,受限情况!$A$3:$A$28,1,FALSE),0))),"受限","不限")</f>
        <v>不限</v>
      </c>
      <c r="Q1167" s="122" t="str">
        <f>IFERROR(IF(AND(H1167&gt;=VLOOKUP(B1167,受限情况!$G$3:$I$28,2,FALSE),H1167&lt;=VLOOKUP(B1167,受限情况!$G$3:$I$28,3,FALSE))=TRUE,"错误","正确"),"正确")</f>
        <v>正确</v>
      </c>
      <c r="R1167" s="124" t="str">
        <f>IF(OR(IFERROR(AND(H1167&gt;=VLOOKUP(L1167,受限情况!$A$3:$C$28,2,FALSE),H1167&lt;=VLOOKUP(L1167,受限情况!$A$3:$C$28,3,FALSE)),0),IFERROR(AND(H1167&gt;=VLOOKUP(M1167,受限情况!$A$3:$C$28,2,FALSE),H1167&lt;=VLOOKUP(M1167,受限情况!$A$3:$C$28,3,FALSE)),0),IFERROR(AND(H1167&gt;=VLOOKUP(N1167,受限情况!$A$3:$C$28,2,FALSE),H1167&lt;=VLOOKUP(N1167,受限情况!$A$3:$C$28,3,FALSE)),0),IFERROR(AND(H1167&gt;=VLOOKUP(O1167,受限情况!$A$3:$C$28,2,FALSE),H1167&lt;=VLOOKUP(O1167,受限情况!$A$3:$C$28,3,FALSE)),0))=TRUE,"错误","正确")</f>
        <v>正确</v>
      </c>
      <c r="S1167" s="123" t="str">
        <f>IF((IF(ISERROR(VLOOKUP(J1167,注销!I:I,1,FALSE)),0,1)+IF(ISERROR(VLOOKUP(J1167,注销!J:J,1,FALSE)),0,1))&gt;0,"注销","没有")</f>
        <v>没有</v>
      </c>
      <c r="T1167" s="123" t="str">
        <f>IF((IF(ISERROR(VLOOKUP(J1167,注销!I:I,1,FALSE)),0,1)+IF(ISERROR(VLOOKUP(J1167,注销!J:J,1,FALSE)),0,1))&gt;0,"注销","没有")</f>
        <v>没有</v>
      </c>
      <c r="U1167" s="10" t="str">
        <f>IF(IF(ISERROR(VLOOKUP(J1167,J$1:J1166,1,FALSE)),0,1)+IF(ISERROR(VLOOKUP(J1167,K$1:K1166,1,FALSE)),0,1),"已有","没有")</f>
        <v>没有</v>
      </c>
      <c r="W1167" s="9"/>
      <c r="X1167" s="9"/>
      <c r="Y1167" s="9"/>
    </row>
    <row r="1168" spans="1:25">
      <c r="A1168" s="126">
        <v>1165</v>
      </c>
      <c r="B1168" s="134" t="s">
        <v>2071</v>
      </c>
      <c r="C1168" s="66" t="s">
        <v>1569</v>
      </c>
      <c r="D1168" s="136" t="s">
        <v>2195</v>
      </c>
      <c r="E1168" s="202">
        <v>14</v>
      </c>
      <c r="F1168" s="80">
        <v>43184</v>
      </c>
      <c r="G1168" s="40" t="s">
        <v>2208</v>
      </c>
      <c r="H1168" s="80">
        <v>43182</v>
      </c>
      <c r="I1168" s="30" t="s">
        <v>2157</v>
      </c>
      <c r="J1168" s="137" t="str">
        <f t="shared" si="115"/>
        <v>川航天津-海拉尔</v>
      </c>
      <c r="K1168" s="124" t="str">
        <f t="shared" si="116"/>
        <v>川航海拉尔-天津</v>
      </c>
      <c r="L1168" s="167" t="str">
        <f t="shared" si="117"/>
        <v>天津</v>
      </c>
      <c r="M1168" s="167" t="str">
        <f t="shared" si="118"/>
        <v>海拉尔</v>
      </c>
      <c r="N1168" s="167" t="str">
        <f t="shared" si="119"/>
        <v/>
      </c>
      <c r="O1168" s="167" t="str">
        <f t="shared" si="120"/>
        <v/>
      </c>
      <c r="P1168" s="167" t="str">
        <f>IF(ISERROR(OR(IFERROR(VLOOKUP(B1168,受限情况!$G$3:$G$30,1,FALSE),0),IFERROR(VLOOKUP(L1168,受限情况!$A$3:$A$28,1,FALSE),0),IFERROR(VLOOKUP(M1168,受限情况!$A$3:$A$28,1,FALSE),0),IFERROR(VLOOKUP(N1168,受限情况!$A$3:$A$28,1,FALSE),0),IFERROR(VLOOKUP(O1168,受限情况!$A$3:$A$28,1,FALSE),0))),"受限","不限")</f>
        <v>不限</v>
      </c>
      <c r="Q1168" s="122" t="str">
        <f>IFERROR(IF(AND(H1168&gt;=VLOOKUP(B1168,受限情况!$G$3:$I$28,2,FALSE),H1168&lt;=VLOOKUP(B1168,受限情况!$G$3:$I$28,3,FALSE))=TRUE,"错误","正确"),"正确")</f>
        <v>正确</v>
      </c>
      <c r="R1168" s="124" t="str">
        <f>IF(OR(IFERROR(AND(H1168&gt;=VLOOKUP(L1168,受限情况!$A$3:$C$28,2,FALSE),H1168&lt;=VLOOKUP(L1168,受限情况!$A$3:$C$28,3,FALSE)),0),IFERROR(AND(H1168&gt;=VLOOKUP(M1168,受限情况!$A$3:$C$28,2,FALSE),H1168&lt;=VLOOKUP(M1168,受限情况!$A$3:$C$28,3,FALSE)),0),IFERROR(AND(H1168&gt;=VLOOKUP(N1168,受限情况!$A$3:$C$28,2,FALSE),H1168&lt;=VLOOKUP(N1168,受限情况!$A$3:$C$28,3,FALSE)),0),IFERROR(AND(H1168&gt;=VLOOKUP(O1168,受限情况!$A$3:$C$28,2,FALSE),H1168&lt;=VLOOKUP(O1168,受限情况!$A$3:$C$28,3,FALSE)),0))=TRUE,"错误","正确")</f>
        <v>正确</v>
      </c>
      <c r="S1168" s="123" t="str">
        <f>IF((IF(ISERROR(VLOOKUP(J1168,注销!I:I,1,FALSE)),0,1)+IF(ISERROR(VLOOKUP(J1168,注销!J:J,1,FALSE)),0,1))&gt;0,"注销","没有")</f>
        <v>没有</v>
      </c>
      <c r="T1168" s="123" t="str">
        <f>IF((IF(ISERROR(VLOOKUP(J1168,注销!I:I,1,FALSE)),0,1)+IF(ISERROR(VLOOKUP(J1168,注销!J:J,1,FALSE)),0,1))&gt;0,"注销","没有")</f>
        <v>没有</v>
      </c>
      <c r="U1168" s="10" t="str">
        <f>IF(IF(ISERROR(VLOOKUP(J1168,J$1:J1167,1,FALSE)),0,1)+IF(ISERROR(VLOOKUP(J1168,K$1:K1167,1,FALSE)),0,1),"已有","没有")</f>
        <v>没有</v>
      </c>
      <c r="W1168" s="9"/>
      <c r="X1168" s="9"/>
      <c r="Y1168" s="9"/>
    </row>
    <row r="1169" spans="1:25">
      <c r="A1169" s="126">
        <v>1166</v>
      </c>
      <c r="B1169" s="134" t="s">
        <v>2071</v>
      </c>
      <c r="C1169" s="66" t="s">
        <v>2073</v>
      </c>
      <c r="D1169" s="136" t="s">
        <v>2195</v>
      </c>
      <c r="E1169" s="202">
        <v>14</v>
      </c>
      <c r="F1169" s="80">
        <v>43184</v>
      </c>
      <c r="G1169" s="40" t="s">
        <v>2208</v>
      </c>
      <c r="H1169" s="80">
        <v>43182</v>
      </c>
      <c r="I1169" s="30" t="s">
        <v>2157</v>
      </c>
      <c r="J1169" s="137" t="str">
        <f t="shared" si="115"/>
        <v>川航天津-珠海</v>
      </c>
      <c r="K1169" s="124" t="str">
        <f t="shared" si="116"/>
        <v>川航珠海-天津</v>
      </c>
      <c r="L1169" s="167" t="str">
        <f t="shared" si="117"/>
        <v>天津</v>
      </c>
      <c r="M1169" s="167" t="str">
        <f t="shared" si="118"/>
        <v>珠海</v>
      </c>
      <c r="N1169" s="167" t="str">
        <f t="shared" si="119"/>
        <v/>
      </c>
      <c r="O1169" s="167" t="str">
        <f t="shared" si="120"/>
        <v/>
      </c>
      <c r="P1169" s="167" t="str">
        <f>IF(ISERROR(OR(IFERROR(VLOOKUP(B1169,受限情况!$G$3:$G$30,1,FALSE),0),IFERROR(VLOOKUP(L1169,受限情况!$A$3:$A$28,1,FALSE),0),IFERROR(VLOOKUP(M1169,受限情况!$A$3:$A$28,1,FALSE),0),IFERROR(VLOOKUP(N1169,受限情况!$A$3:$A$28,1,FALSE),0),IFERROR(VLOOKUP(O1169,受限情况!$A$3:$A$28,1,FALSE),0))),"受限","不限")</f>
        <v>不限</v>
      </c>
      <c r="Q1169" s="122" t="str">
        <f>IFERROR(IF(AND(H1169&gt;=VLOOKUP(B1169,受限情况!$G$3:$I$28,2,FALSE),H1169&lt;=VLOOKUP(B1169,受限情况!$G$3:$I$28,3,FALSE))=TRUE,"错误","正确"),"正确")</f>
        <v>正确</v>
      </c>
      <c r="R1169" s="124" t="str">
        <f>IF(OR(IFERROR(AND(H1169&gt;=VLOOKUP(L1169,受限情况!$A$3:$C$28,2,FALSE),H1169&lt;=VLOOKUP(L1169,受限情况!$A$3:$C$28,3,FALSE)),0),IFERROR(AND(H1169&gt;=VLOOKUP(M1169,受限情况!$A$3:$C$28,2,FALSE),H1169&lt;=VLOOKUP(M1169,受限情况!$A$3:$C$28,3,FALSE)),0),IFERROR(AND(H1169&gt;=VLOOKUP(N1169,受限情况!$A$3:$C$28,2,FALSE),H1169&lt;=VLOOKUP(N1169,受限情况!$A$3:$C$28,3,FALSE)),0),IFERROR(AND(H1169&gt;=VLOOKUP(O1169,受限情况!$A$3:$C$28,2,FALSE),H1169&lt;=VLOOKUP(O1169,受限情况!$A$3:$C$28,3,FALSE)),0))=TRUE,"错误","正确")</f>
        <v>正确</v>
      </c>
      <c r="S1169" s="123" t="str">
        <f>IF((IF(ISERROR(VLOOKUP(J1169,注销!I:I,1,FALSE)),0,1)+IF(ISERROR(VLOOKUP(J1169,注销!J:J,1,FALSE)),0,1))&gt;0,"注销","没有")</f>
        <v>没有</v>
      </c>
      <c r="T1169" s="123" t="str">
        <f>IF((IF(ISERROR(VLOOKUP(J1169,注销!I:I,1,FALSE)),0,1)+IF(ISERROR(VLOOKUP(J1169,注销!J:J,1,FALSE)),0,1))&gt;0,"注销","没有")</f>
        <v>没有</v>
      </c>
      <c r="U1169" s="10" t="str">
        <f>IF(IF(ISERROR(VLOOKUP(J1169,J$1:J1168,1,FALSE)),0,1)+IF(ISERROR(VLOOKUP(J1169,K$1:K1168,1,FALSE)),0,1),"已有","没有")</f>
        <v>没有</v>
      </c>
      <c r="W1169" s="9"/>
      <c r="X1169" s="9"/>
      <c r="Y1169" s="9"/>
    </row>
    <row r="1170" spans="1:25" ht="18.75">
      <c r="A1170" s="126">
        <v>1167</v>
      </c>
      <c r="B1170" s="134" t="s">
        <v>1553</v>
      </c>
      <c r="C1170" s="66" t="s">
        <v>2074</v>
      </c>
      <c r="D1170" s="136" t="s">
        <v>2195</v>
      </c>
      <c r="E1170" s="202">
        <v>14</v>
      </c>
      <c r="F1170" s="80">
        <v>43184</v>
      </c>
      <c r="G1170" s="40" t="s">
        <v>2208</v>
      </c>
      <c r="H1170" s="80">
        <v>43182</v>
      </c>
      <c r="I1170" s="30" t="s">
        <v>2157</v>
      </c>
      <c r="J1170" s="137" t="str">
        <f t="shared" si="115"/>
        <v>川航邯郸-杭州</v>
      </c>
      <c r="K1170" s="124" t="str">
        <f t="shared" si="116"/>
        <v>川航杭州-邯郸</v>
      </c>
      <c r="L1170" s="167" t="str">
        <f t="shared" si="117"/>
        <v>邯郸</v>
      </c>
      <c r="M1170" s="167" t="str">
        <f t="shared" si="118"/>
        <v>杭州</v>
      </c>
      <c r="N1170" s="167" t="str">
        <f t="shared" si="119"/>
        <v/>
      </c>
      <c r="O1170" s="167" t="str">
        <f t="shared" si="120"/>
        <v/>
      </c>
      <c r="P1170" s="167" t="str">
        <f>IF(ISERROR(OR(IFERROR(VLOOKUP(B1170,受限情况!$G$3:$G$30,1,FALSE),0),IFERROR(VLOOKUP(L1170,受限情况!$A$3:$A$28,1,FALSE),0),IFERROR(VLOOKUP(M1170,受限情况!$A$3:$A$28,1,FALSE),0),IFERROR(VLOOKUP(N1170,受限情况!$A$3:$A$28,1,FALSE),0),IFERROR(VLOOKUP(O1170,受限情况!$A$3:$A$28,1,FALSE),0))),"受限","不限")</f>
        <v>不限</v>
      </c>
      <c r="Q1170" s="122" t="str">
        <f>IFERROR(IF(AND(H1170&gt;=VLOOKUP(B1170,受限情况!$G$3:$I$28,2,FALSE),H1170&lt;=VLOOKUP(B1170,受限情况!$G$3:$I$28,3,FALSE))=TRUE,"错误","正确"),"正确")</f>
        <v>正确</v>
      </c>
      <c r="R1170" s="124" t="str">
        <f>IF(OR(IFERROR(AND(H1170&gt;=VLOOKUP(L1170,受限情况!$A$3:$C$28,2,FALSE),H1170&lt;=VLOOKUP(L1170,受限情况!$A$3:$C$28,3,FALSE)),0),IFERROR(AND(H1170&gt;=VLOOKUP(M1170,受限情况!$A$3:$C$28,2,FALSE),H1170&lt;=VLOOKUP(M1170,受限情况!$A$3:$C$28,3,FALSE)),0),IFERROR(AND(H1170&gt;=VLOOKUP(N1170,受限情况!$A$3:$C$28,2,FALSE),H1170&lt;=VLOOKUP(N1170,受限情况!$A$3:$C$28,3,FALSE)),0),IFERROR(AND(H1170&gt;=VLOOKUP(O1170,受限情况!$A$3:$C$28,2,FALSE),H1170&lt;=VLOOKUP(O1170,受限情况!$A$3:$C$28,3,FALSE)),0))=TRUE,"错误","正确")</f>
        <v>正确</v>
      </c>
      <c r="S1170" s="123" t="str">
        <f>IF((IF(ISERROR(VLOOKUP(J1170,注销!I:I,1,FALSE)),0,1)+IF(ISERROR(VLOOKUP(J1170,注销!J:J,1,FALSE)),0,1))&gt;0,"注销","没有")</f>
        <v>没有</v>
      </c>
      <c r="T1170" s="123" t="str">
        <f>IF((IF(ISERROR(VLOOKUP(J1170,注销!I:I,1,FALSE)),0,1)+IF(ISERROR(VLOOKUP(J1170,注销!J:J,1,FALSE)),0,1))&gt;0,"注销","没有")</f>
        <v>没有</v>
      </c>
      <c r="U1170" s="10" t="str">
        <f>IF(IF(ISERROR(VLOOKUP(J1170,J$1:J1169,1,FALSE)),0,1)+IF(ISERROR(VLOOKUP(J1170,K$1:K1169,1,FALSE)),0,1),"已有","没有")</f>
        <v>没有</v>
      </c>
      <c r="W1170" s="9"/>
      <c r="X1170" s="9"/>
      <c r="Y1170" s="9"/>
    </row>
    <row r="1171" spans="1:25">
      <c r="A1171" s="126">
        <v>1168</v>
      </c>
      <c r="B1171" s="134" t="s">
        <v>2041</v>
      </c>
      <c r="C1171" s="66" t="s">
        <v>2042</v>
      </c>
      <c r="D1171" s="136" t="s">
        <v>2043</v>
      </c>
      <c r="E1171" s="6">
        <v>14</v>
      </c>
      <c r="F1171" s="80">
        <v>43184</v>
      </c>
      <c r="G1171" s="40" t="s">
        <v>2209</v>
      </c>
      <c r="H1171" s="80">
        <v>43182</v>
      </c>
      <c r="I1171" s="30" t="s">
        <v>2023</v>
      </c>
      <c r="J1171" s="137" t="str">
        <f t="shared" si="115"/>
        <v>春秋石家庄-成都</v>
      </c>
      <c r="K1171" s="124" t="str">
        <f t="shared" si="116"/>
        <v>春秋成都-石家庄</v>
      </c>
      <c r="L1171" s="167" t="str">
        <f t="shared" si="117"/>
        <v>石家庄</v>
      </c>
      <c r="M1171" s="167" t="str">
        <f t="shared" si="118"/>
        <v>成都</v>
      </c>
      <c r="N1171" s="167" t="str">
        <f t="shared" si="119"/>
        <v/>
      </c>
      <c r="O1171" s="167" t="str">
        <f t="shared" si="120"/>
        <v/>
      </c>
      <c r="P1171" s="167" t="str">
        <f>IF(ISERROR(OR(IFERROR(VLOOKUP(B1171,受限情况!$G$3:$G$30,1,FALSE),0),IFERROR(VLOOKUP(L1171,受限情况!$A$3:$A$28,1,FALSE),0),IFERROR(VLOOKUP(M1171,受限情况!$A$3:$A$28,1,FALSE),0),IFERROR(VLOOKUP(N1171,受限情况!$A$3:$A$28,1,FALSE),0),IFERROR(VLOOKUP(O1171,受限情况!$A$3:$A$28,1,FALSE),0))),"受限","不限")</f>
        <v>不限</v>
      </c>
      <c r="Q1171" s="122" t="str">
        <f>IFERROR(IF(AND(H1171&gt;=VLOOKUP(B1171,受限情况!$G$3:$I$28,2,FALSE),H1171&lt;=VLOOKUP(B1171,受限情况!$G$3:$I$28,3,FALSE))=TRUE,"错误","正确"),"正确")</f>
        <v>正确</v>
      </c>
      <c r="R1171" s="124" t="str">
        <f>IF(OR(IFERROR(AND(H1171&gt;=VLOOKUP(L1171,受限情况!$A$3:$C$28,2,FALSE),H1171&lt;=VLOOKUP(L1171,受限情况!$A$3:$C$28,3,FALSE)),0),IFERROR(AND(H1171&gt;=VLOOKUP(M1171,受限情况!$A$3:$C$28,2,FALSE),H1171&lt;=VLOOKUP(M1171,受限情况!$A$3:$C$28,3,FALSE)),0),IFERROR(AND(H1171&gt;=VLOOKUP(N1171,受限情况!$A$3:$C$28,2,FALSE),H1171&lt;=VLOOKUP(N1171,受限情况!$A$3:$C$28,3,FALSE)),0),IFERROR(AND(H1171&gt;=VLOOKUP(O1171,受限情况!$A$3:$C$28,2,FALSE),H1171&lt;=VLOOKUP(O1171,受限情况!$A$3:$C$28,3,FALSE)),0))=TRUE,"错误","正确")</f>
        <v>正确</v>
      </c>
      <c r="S1171" s="123" t="str">
        <f>IF((IF(ISERROR(VLOOKUP(J1171,注销!I:I,1,FALSE)),0,1)+IF(ISERROR(VLOOKUP(J1171,注销!J:J,1,FALSE)),0,1))&gt;0,"注销","没有")</f>
        <v>没有</v>
      </c>
      <c r="T1171" s="123" t="str">
        <f>IF((IF(ISERROR(VLOOKUP(J1171,注销!I:I,1,FALSE)),0,1)+IF(ISERROR(VLOOKUP(J1171,注销!J:J,1,FALSE)),0,1))&gt;0,"注销","没有")</f>
        <v>没有</v>
      </c>
      <c r="U1171" s="10" t="str">
        <f>IF(IF(ISERROR(VLOOKUP(J1171,J$1:J1170,1,FALSE)),0,1)+IF(ISERROR(VLOOKUP(J1171,K$1:K1170,1,FALSE)),0,1),"已有","没有")</f>
        <v>已有</v>
      </c>
      <c r="W1171" s="9"/>
      <c r="X1171" s="9"/>
      <c r="Y1171" s="9"/>
    </row>
    <row r="1172" spans="1:25">
      <c r="A1172" s="126">
        <v>1169</v>
      </c>
      <c r="B1172" s="134" t="s">
        <v>2041</v>
      </c>
      <c r="C1172" s="66" t="s">
        <v>2044</v>
      </c>
      <c r="D1172" s="136" t="s">
        <v>2043</v>
      </c>
      <c r="E1172" s="6">
        <v>14</v>
      </c>
      <c r="F1172" s="80">
        <v>43184</v>
      </c>
      <c r="G1172" s="40" t="s">
        <v>2209</v>
      </c>
      <c r="H1172" s="80">
        <v>43182</v>
      </c>
      <c r="I1172" s="30" t="s">
        <v>2023</v>
      </c>
      <c r="J1172" s="137" t="str">
        <f t="shared" si="115"/>
        <v>春秋石家庄-杭州</v>
      </c>
      <c r="K1172" s="124" t="str">
        <f t="shared" si="116"/>
        <v>春秋杭州-石家庄</v>
      </c>
      <c r="L1172" s="167" t="str">
        <f t="shared" si="117"/>
        <v>石家庄</v>
      </c>
      <c r="M1172" s="167" t="str">
        <f t="shared" si="118"/>
        <v>杭州</v>
      </c>
      <c r="N1172" s="167" t="str">
        <f t="shared" si="119"/>
        <v/>
      </c>
      <c r="O1172" s="167" t="str">
        <f t="shared" si="120"/>
        <v/>
      </c>
      <c r="P1172" s="167" t="str">
        <f>IF(ISERROR(OR(IFERROR(VLOOKUP(B1172,受限情况!$G$3:$G$30,1,FALSE),0),IFERROR(VLOOKUP(L1172,受限情况!$A$3:$A$28,1,FALSE),0),IFERROR(VLOOKUP(M1172,受限情况!$A$3:$A$28,1,FALSE),0),IFERROR(VLOOKUP(N1172,受限情况!$A$3:$A$28,1,FALSE),0),IFERROR(VLOOKUP(O1172,受限情况!$A$3:$A$28,1,FALSE),0))),"受限","不限")</f>
        <v>不限</v>
      </c>
      <c r="Q1172" s="122" t="str">
        <f>IFERROR(IF(AND(H1172&gt;=VLOOKUP(B1172,受限情况!$G$3:$I$28,2,FALSE),H1172&lt;=VLOOKUP(B1172,受限情况!$G$3:$I$28,3,FALSE))=TRUE,"错误","正确"),"正确")</f>
        <v>正确</v>
      </c>
      <c r="R1172" s="124" t="str">
        <f>IF(OR(IFERROR(AND(H1172&gt;=VLOOKUP(L1172,受限情况!$A$3:$C$28,2,FALSE),H1172&lt;=VLOOKUP(L1172,受限情况!$A$3:$C$28,3,FALSE)),0),IFERROR(AND(H1172&gt;=VLOOKUP(M1172,受限情况!$A$3:$C$28,2,FALSE),H1172&lt;=VLOOKUP(M1172,受限情况!$A$3:$C$28,3,FALSE)),0),IFERROR(AND(H1172&gt;=VLOOKUP(N1172,受限情况!$A$3:$C$28,2,FALSE),H1172&lt;=VLOOKUP(N1172,受限情况!$A$3:$C$28,3,FALSE)),0),IFERROR(AND(H1172&gt;=VLOOKUP(O1172,受限情况!$A$3:$C$28,2,FALSE),H1172&lt;=VLOOKUP(O1172,受限情况!$A$3:$C$28,3,FALSE)),0))=TRUE,"错误","正确")</f>
        <v>正确</v>
      </c>
      <c r="S1172" s="123" t="str">
        <f>IF((IF(ISERROR(VLOOKUP(J1172,注销!I:I,1,FALSE)),0,1)+IF(ISERROR(VLOOKUP(J1172,注销!J:J,1,FALSE)),0,1))&gt;0,"注销","没有")</f>
        <v>没有</v>
      </c>
      <c r="T1172" s="123" t="str">
        <f>IF((IF(ISERROR(VLOOKUP(J1172,注销!I:I,1,FALSE)),0,1)+IF(ISERROR(VLOOKUP(J1172,注销!J:J,1,FALSE)),0,1))&gt;0,"注销","没有")</f>
        <v>没有</v>
      </c>
      <c r="U1172" s="10" t="str">
        <f>IF(IF(ISERROR(VLOOKUP(J1172,J$1:J1171,1,FALSE)),0,1)+IF(ISERROR(VLOOKUP(J1172,K$1:K1171,1,FALSE)),0,1),"已有","没有")</f>
        <v>已有</v>
      </c>
      <c r="W1172" s="9"/>
      <c r="X1172" s="9"/>
      <c r="Y1172" s="9"/>
    </row>
    <row r="1173" spans="1:25">
      <c r="A1173" s="126">
        <v>1170</v>
      </c>
      <c r="B1173" s="134" t="s">
        <v>2041</v>
      </c>
      <c r="C1173" s="66" t="s">
        <v>2045</v>
      </c>
      <c r="D1173" s="136" t="s">
        <v>2043</v>
      </c>
      <c r="E1173" s="6">
        <v>14</v>
      </c>
      <c r="F1173" s="80">
        <v>43184</v>
      </c>
      <c r="G1173" s="40" t="s">
        <v>2209</v>
      </c>
      <c r="H1173" s="80">
        <v>43182</v>
      </c>
      <c r="I1173" s="30" t="s">
        <v>2023</v>
      </c>
      <c r="J1173" s="137" t="str">
        <f t="shared" si="115"/>
        <v>春秋石家庄-深圳</v>
      </c>
      <c r="K1173" s="124" t="str">
        <f t="shared" si="116"/>
        <v>春秋深圳-石家庄</v>
      </c>
      <c r="L1173" s="167" t="str">
        <f t="shared" si="117"/>
        <v>石家庄</v>
      </c>
      <c r="M1173" s="167" t="str">
        <f t="shared" si="118"/>
        <v>深圳</v>
      </c>
      <c r="N1173" s="167" t="str">
        <f t="shared" si="119"/>
        <v/>
      </c>
      <c r="O1173" s="167" t="str">
        <f t="shared" si="120"/>
        <v/>
      </c>
      <c r="P1173" s="167" t="str">
        <f>IF(ISERROR(OR(IFERROR(VLOOKUP(B1173,受限情况!$G$3:$G$30,1,FALSE),0),IFERROR(VLOOKUP(L1173,受限情况!$A$3:$A$28,1,FALSE),0),IFERROR(VLOOKUP(M1173,受限情况!$A$3:$A$28,1,FALSE),0),IFERROR(VLOOKUP(N1173,受限情况!$A$3:$A$28,1,FALSE),0),IFERROR(VLOOKUP(O1173,受限情况!$A$3:$A$28,1,FALSE),0))),"受限","不限")</f>
        <v>不限</v>
      </c>
      <c r="Q1173" s="122" t="str">
        <f>IFERROR(IF(AND(H1173&gt;=VLOOKUP(B1173,受限情况!$G$3:$I$28,2,FALSE),H1173&lt;=VLOOKUP(B1173,受限情况!$G$3:$I$28,3,FALSE))=TRUE,"错误","正确"),"正确")</f>
        <v>正确</v>
      </c>
      <c r="R1173" s="124" t="str">
        <f>IF(OR(IFERROR(AND(H1173&gt;=VLOOKUP(L1173,受限情况!$A$3:$C$28,2,FALSE),H1173&lt;=VLOOKUP(L1173,受限情况!$A$3:$C$28,3,FALSE)),0),IFERROR(AND(H1173&gt;=VLOOKUP(M1173,受限情况!$A$3:$C$28,2,FALSE),H1173&lt;=VLOOKUP(M1173,受限情况!$A$3:$C$28,3,FALSE)),0),IFERROR(AND(H1173&gt;=VLOOKUP(N1173,受限情况!$A$3:$C$28,2,FALSE),H1173&lt;=VLOOKUP(N1173,受限情况!$A$3:$C$28,3,FALSE)),0),IFERROR(AND(H1173&gt;=VLOOKUP(O1173,受限情况!$A$3:$C$28,2,FALSE),H1173&lt;=VLOOKUP(O1173,受限情况!$A$3:$C$28,3,FALSE)),0))=TRUE,"错误","正确")</f>
        <v>正确</v>
      </c>
      <c r="S1173" s="123" t="str">
        <f>IF((IF(ISERROR(VLOOKUP(J1173,注销!I:I,1,FALSE)),0,1)+IF(ISERROR(VLOOKUP(J1173,注销!J:J,1,FALSE)),0,1))&gt;0,"注销","没有")</f>
        <v>没有</v>
      </c>
      <c r="T1173" s="123" t="str">
        <f>IF((IF(ISERROR(VLOOKUP(J1173,注销!I:I,1,FALSE)),0,1)+IF(ISERROR(VLOOKUP(J1173,注销!J:J,1,FALSE)),0,1))&gt;0,"注销","没有")</f>
        <v>没有</v>
      </c>
      <c r="U1173" s="10" t="str">
        <f>IF(IF(ISERROR(VLOOKUP(J1173,J$1:J1172,1,FALSE)),0,1)+IF(ISERROR(VLOOKUP(J1173,K$1:K1172,1,FALSE)),0,1),"已有","没有")</f>
        <v>已有</v>
      </c>
      <c r="W1173" s="9"/>
      <c r="X1173" s="9"/>
      <c r="Y1173" s="9"/>
    </row>
    <row r="1174" spans="1:25">
      <c r="A1174" s="126">
        <v>1171</v>
      </c>
      <c r="B1174" s="134" t="s">
        <v>2041</v>
      </c>
      <c r="C1174" s="66" t="s">
        <v>2046</v>
      </c>
      <c r="D1174" s="136" t="s">
        <v>2043</v>
      </c>
      <c r="E1174" s="6">
        <v>14</v>
      </c>
      <c r="F1174" s="80">
        <v>43184</v>
      </c>
      <c r="G1174" s="40" t="s">
        <v>2209</v>
      </c>
      <c r="H1174" s="80">
        <v>43182</v>
      </c>
      <c r="I1174" s="30" t="s">
        <v>2023</v>
      </c>
      <c r="J1174" s="137" t="str">
        <f t="shared" si="115"/>
        <v>春秋石家庄-大连</v>
      </c>
      <c r="K1174" s="124" t="str">
        <f t="shared" si="116"/>
        <v>春秋大连-石家庄</v>
      </c>
      <c r="L1174" s="167" t="str">
        <f t="shared" si="117"/>
        <v>石家庄</v>
      </c>
      <c r="M1174" s="167" t="str">
        <f t="shared" si="118"/>
        <v>大连</v>
      </c>
      <c r="N1174" s="167" t="str">
        <f t="shared" si="119"/>
        <v/>
      </c>
      <c r="O1174" s="167" t="str">
        <f t="shared" si="120"/>
        <v/>
      </c>
      <c r="P1174" s="167" t="str">
        <f>IF(ISERROR(OR(IFERROR(VLOOKUP(B1174,受限情况!$G$3:$G$30,1,FALSE),0),IFERROR(VLOOKUP(L1174,受限情况!$A$3:$A$28,1,FALSE),0),IFERROR(VLOOKUP(M1174,受限情况!$A$3:$A$28,1,FALSE),0),IFERROR(VLOOKUP(N1174,受限情况!$A$3:$A$28,1,FALSE),0),IFERROR(VLOOKUP(O1174,受限情况!$A$3:$A$28,1,FALSE),0))),"受限","不限")</f>
        <v>受限</v>
      </c>
      <c r="Q1174" s="122" t="str">
        <f>IFERROR(IF(AND(H1174&gt;=VLOOKUP(B1174,受限情况!$G$3:$I$28,2,FALSE),H1174&lt;=VLOOKUP(B1174,受限情况!$G$3:$I$28,3,FALSE))=TRUE,"错误","正确"),"正确")</f>
        <v>正确</v>
      </c>
      <c r="R1174" s="124" t="str">
        <f>IF(OR(IFERROR(AND(H1174&gt;=VLOOKUP(L1174,受限情况!$A$3:$C$28,2,FALSE),H1174&lt;=VLOOKUP(L1174,受限情况!$A$3:$C$28,3,FALSE)),0),IFERROR(AND(H1174&gt;=VLOOKUP(M1174,受限情况!$A$3:$C$28,2,FALSE),H1174&lt;=VLOOKUP(M1174,受限情况!$A$3:$C$28,3,FALSE)),0),IFERROR(AND(H1174&gt;=VLOOKUP(N1174,受限情况!$A$3:$C$28,2,FALSE),H1174&lt;=VLOOKUP(N1174,受限情况!$A$3:$C$28,3,FALSE)),0),IFERROR(AND(H1174&gt;=VLOOKUP(O1174,受限情况!$A$3:$C$28,2,FALSE),H1174&lt;=VLOOKUP(O1174,受限情况!$A$3:$C$28,3,FALSE)),0))=TRUE,"错误","正确")</f>
        <v>正确</v>
      </c>
      <c r="S1174" s="123" t="str">
        <f>IF((IF(ISERROR(VLOOKUP(J1174,注销!I:I,1,FALSE)),0,1)+IF(ISERROR(VLOOKUP(J1174,注销!J:J,1,FALSE)),0,1))&gt;0,"注销","没有")</f>
        <v>没有</v>
      </c>
      <c r="T1174" s="123" t="str">
        <f>IF((IF(ISERROR(VLOOKUP(J1174,注销!I:I,1,FALSE)),0,1)+IF(ISERROR(VLOOKUP(J1174,注销!J:J,1,FALSE)),0,1))&gt;0,"注销","没有")</f>
        <v>没有</v>
      </c>
      <c r="U1174" s="10" t="str">
        <f>IF(IF(ISERROR(VLOOKUP(J1174,J$1:J1173,1,FALSE)),0,1)+IF(ISERROR(VLOOKUP(J1174,K$1:K1173,1,FALSE)),0,1),"已有","没有")</f>
        <v>已有</v>
      </c>
      <c r="W1174" s="9"/>
      <c r="X1174" s="9"/>
      <c r="Y1174" s="9"/>
    </row>
    <row r="1175" spans="1:25">
      <c r="A1175" s="126">
        <v>1172</v>
      </c>
      <c r="B1175" s="134" t="s">
        <v>2041</v>
      </c>
      <c r="C1175" s="66" t="s">
        <v>2047</v>
      </c>
      <c r="D1175" s="136" t="s">
        <v>2043</v>
      </c>
      <c r="E1175" s="6">
        <v>14</v>
      </c>
      <c r="F1175" s="80">
        <v>43184</v>
      </c>
      <c r="G1175" s="40" t="s">
        <v>2209</v>
      </c>
      <c r="H1175" s="80">
        <v>43182</v>
      </c>
      <c r="I1175" s="30" t="s">
        <v>2023</v>
      </c>
      <c r="J1175" s="137" t="str">
        <f t="shared" si="115"/>
        <v>春秋石家庄-南京</v>
      </c>
      <c r="K1175" s="124" t="str">
        <f t="shared" si="116"/>
        <v>春秋南京-石家庄</v>
      </c>
      <c r="L1175" s="167" t="str">
        <f t="shared" si="117"/>
        <v>石家庄</v>
      </c>
      <c r="M1175" s="167" t="str">
        <f t="shared" si="118"/>
        <v>南京</v>
      </c>
      <c r="N1175" s="167" t="str">
        <f t="shared" si="119"/>
        <v/>
      </c>
      <c r="O1175" s="167" t="str">
        <f t="shared" si="120"/>
        <v/>
      </c>
      <c r="P1175" s="167" t="str">
        <f>IF(ISERROR(OR(IFERROR(VLOOKUP(B1175,受限情况!$G$3:$G$30,1,FALSE),0),IFERROR(VLOOKUP(L1175,受限情况!$A$3:$A$28,1,FALSE),0),IFERROR(VLOOKUP(M1175,受限情况!$A$3:$A$28,1,FALSE),0),IFERROR(VLOOKUP(N1175,受限情况!$A$3:$A$28,1,FALSE),0),IFERROR(VLOOKUP(O1175,受限情况!$A$3:$A$28,1,FALSE),0))),"受限","不限")</f>
        <v>不限</v>
      </c>
      <c r="Q1175" s="122" t="str">
        <f>IFERROR(IF(AND(H1175&gt;=VLOOKUP(B1175,受限情况!$G$3:$I$28,2,FALSE),H1175&lt;=VLOOKUP(B1175,受限情况!$G$3:$I$28,3,FALSE))=TRUE,"错误","正确"),"正确")</f>
        <v>正确</v>
      </c>
      <c r="R1175" s="124" t="str">
        <f>IF(OR(IFERROR(AND(H1175&gt;=VLOOKUP(L1175,受限情况!$A$3:$C$28,2,FALSE),H1175&lt;=VLOOKUP(L1175,受限情况!$A$3:$C$28,3,FALSE)),0),IFERROR(AND(H1175&gt;=VLOOKUP(M1175,受限情况!$A$3:$C$28,2,FALSE),H1175&lt;=VLOOKUP(M1175,受限情况!$A$3:$C$28,3,FALSE)),0),IFERROR(AND(H1175&gt;=VLOOKUP(N1175,受限情况!$A$3:$C$28,2,FALSE),H1175&lt;=VLOOKUP(N1175,受限情况!$A$3:$C$28,3,FALSE)),0),IFERROR(AND(H1175&gt;=VLOOKUP(O1175,受限情况!$A$3:$C$28,2,FALSE),H1175&lt;=VLOOKUP(O1175,受限情况!$A$3:$C$28,3,FALSE)),0))=TRUE,"错误","正确")</f>
        <v>正确</v>
      </c>
      <c r="S1175" s="123" t="str">
        <f>IF((IF(ISERROR(VLOOKUP(J1175,注销!I:I,1,FALSE)),0,1)+IF(ISERROR(VLOOKUP(J1175,注销!J:J,1,FALSE)),0,1))&gt;0,"注销","没有")</f>
        <v>注销</v>
      </c>
      <c r="T1175" s="123" t="str">
        <f>IF((IF(ISERROR(VLOOKUP(J1175,注销!I:I,1,FALSE)),0,1)+IF(ISERROR(VLOOKUP(J1175,注销!J:J,1,FALSE)),0,1))&gt;0,"注销","没有")</f>
        <v>注销</v>
      </c>
      <c r="U1175" s="10" t="str">
        <f>IF(IF(ISERROR(VLOOKUP(J1175,J$1:J1174,1,FALSE)),0,1)+IF(ISERROR(VLOOKUP(J1175,K$1:K1174,1,FALSE)),0,1),"已有","没有")</f>
        <v>已有</v>
      </c>
      <c r="W1175" s="9"/>
      <c r="X1175" s="9"/>
      <c r="Y1175" s="9"/>
    </row>
    <row r="1176" spans="1:25">
      <c r="A1176" s="126">
        <v>1173</v>
      </c>
      <c r="B1176" s="134" t="s">
        <v>2041</v>
      </c>
      <c r="C1176" s="66" t="s">
        <v>2048</v>
      </c>
      <c r="D1176" s="136" t="s">
        <v>2043</v>
      </c>
      <c r="E1176" s="6">
        <v>14</v>
      </c>
      <c r="F1176" s="80">
        <v>43184</v>
      </c>
      <c r="G1176" s="40" t="s">
        <v>2209</v>
      </c>
      <c r="H1176" s="80">
        <v>43182</v>
      </c>
      <c r="I1176" s="30" t="s">
        <v>2023</v>
      </c>
      <c r="J1176" s="137" t="str">
        <f t="shared" si="115"/>
        <v>春秋石家庄-厦门</v>
      </c>
      <c r="K1176" s="124" t="str">
        <f t="shared" si="116"/>
        <v>春秋厦门-石家庄</v>
      </c>
      <c r="L1176" s="167" t="str">
        <f t="shared" si="117"/>
        <v>石家庄</v>
      </c>
      <c r="M1176" s="167" t="str">
        <f t="shared" si="118"/>
        <v>厦门</v>
      </c>
      <c r="N1176" s="167" t="str">
        <f t="shared" si="119"/>
        <v/>
      </c>
      <c r="O1176" s="167" t="str">
        <f t="shared" si="120"/>
        <v/>
      </c>
      <c r="P1176" s="167" t="str">
        <f>IF(ISERROR(OR(IFERROR(VLOOKUP(B1176,受限情况!$G$3:$G$30,1,FALSE),0),IFERROR(VLOOKUP(L1176,受限情况!$A$3:$A$28,1,FALSE),0),IFERROR(VLOOKUP(M1176,受限情况!$A$3:$A$28,1,FALSE),0),IFERROR(VLOOKUP(N1176,受限情况!$A$3:$A$28,1,FALSE),0),IFERROR(VLOOKUP(O1176,受限情况!$A$3:$A$28,1,FALSE),0))),"受限","不限")</f>
        <v>不限</v>
      </c>
      <c r="Q1176" s="122" t="str">
        <f>IFERROR(IF(AND(H1176&gt;=VLOOKUP(B1176,受限情况!$G$3:$I$28,2,FALSE),H1176&lt;=VLOOKUP(B1176,受限情况!$G$3:$I$28,3,FALSE))=TRUE,"错误","正确"),"正确")</f>
        <v>正确</v>
      </c>
      <c r="R1176" s="124" t="str">
        <f>IF(OR(IFERROR(AND(H1176&gt;=VLOOKUP(L1176,受限情况!$A$3:$C$28,2,FALSE),H1176&lt;=VLOOKUP(L1176,受限情况!$A$3:$C$28,3,FALSE)),0),IFERROR(AND(H1176&gt;=VLOOKUP(M1176,受限情况!$A$3:$C$28,2,FALSE),H1176&lt;=VLOOKUP(M1176,受限情况!$A$3:$C$28,3,FALSE)),0),IFERROR(AND(H1176&gt;=VLOOKUP(N1176,受限情况!$A$3:$C$28,2,FALSE),H1176&lt;=VLOOKUP(N1176,受限情况!$A$3:$C$28,3,FALSE)),0),IFERROR(AND(H1176&gt;=VLOOKUP(O1176,受限情况!$A$3:$C$28,2,FALSE),H1176&lt;=VLOOKUP(O1176,受限情况!$A$3:$C$28,3,FALSE)),0))=TRUE,"错误","正确")</f>
        <v>正确</v>
      </c>
      <c r="S1176" s="123" t="str">
        <f>IF((IF(ISERROR(VLOOKUP(J1176,注销!I:I,1,FALSE)),0,1)+IF(ISERROR(VLOOKUP(J1176,注销!J:J,1,FALSE)),0,1))&gt;0,"注销","没有")</f>
        <v>没有</v>
      </c>
      <c r="T1176" s="123" t="str">
        <f>IF((IF(ISERROR(VLOOKUP(J1176,注销!I:I,1,FALSE)),0,1)+IF(ISERROR(VLOOKUP(J1176,注销!J:J,1,FALSE)),0,1))&gt;0,"注销","没有")</f>
        <v>没有</v>
      </c>
      <c r="U1176" s="10" t="str">
        <f>IF(IF(ISERROR(VLOOKUP(J1176,J$1:J1175,1,FALSE)),0,1)+IF(ISERROR(VLOOKUP(J1176,K$1:K1175,1,FALSE)),0,1),"已有","没有")</f>
        <v>已有</v>
      </c>
      <c r="W1176" s="9"/>
      <c r="X1176" s="9"/>
      <c r="Y1176" s="9"/>
    </row>
    <row r="1177" spans="1:25">
      <c r="A1177" s="126">
        <v>1174</v>
      </c>
      <c r="B1177" s="134" t="s">
        <v>2041</v>
      </c>
      <c r="C1177" s="66" t="s">
        <v>2049</v>
      </c>
      <c r="D1177" s="136" t="s">
        <v>2043</v>
      </c>
      <c r="E1177" s="6">
        <v>14</v>
      </c>
      <c r="F1177" s="80">
        <v>43184</v>
      </c>
      <c r="G1177" s="40" t="s">
        <v>2209</v>
      </c>
      <c r="H1177" s="80">
        <v>43182</v>
      </c>
      <c r="I1177" s="30" t="s">
        <v>2023</v>
      </c>
      <c r="J1177" s="137" t="str">
        <f t="shared" si="115"/>
        <v>春秋石家庄-重庆</v>
      </c>
      <c r="K1177" s="124" t="str">
        <f t="shared" si="116"/>
        <v>春秋重庆-石家庄</v>
      </c>
      <c r="L1177" s="167" t="str">
        <f t="shared" si="117"/>
        <v>石家庄</v>
      </c>
      <c r="M1177" s="167" t="str">
        <f t="shared" si="118"/>
        <v>重庆</v>
      </c>
      <c r="N1177" s="167" t="str">
        <f t="shared" si="119"/>
        <v/>
      </c>
      <c r="O1177" s="167" t="str">
        <f t="shared" si="120"/>
        <v/>
      </c>
      <c r="P1177" s="167" t="str">
        <f>IF(ISERROR(OR(IFERROR(VLOOKUP(B1177,受限情况!$G$3:$G$30,1,FALSE),0),IFERROR(VLOOKUP(L1177,受限情况!$A$3:$A$28,1,FALSE),0),IFERROR(VLOOKUP(M1177,受限情况!$A$3:$A$28,1,FALSE),0),IFERROR(VLOOKUP(N1177,受限情况!$A$3:$A$28,1,FALSE),0),IFERROR(VLOOKUP(O1177,受限情况!$A$3:$A$28,1,FALSE),0))),"受限","不限")</f>
        <v>不限</v>
      </c>
      <c r="Q1177" s="122" t="str">
        <f>IFERROR(IF(AND(H1177&gt;=VLOOKUP(B1177,受限情况!$G$3:$I$28,2,FALSE),H1177&lt;=VLOOKUP(B1177,受限情况!$G$3:$I$28,3,FALSE))=TRUE,"错误","正确"),"正确")</f>
        <v>正确</v>
      </c>
      <c r="R1177" s="124" t="str">
        <f>IF(OR(IFERROR(AND(H1177&gt;=VLOOKUP(L1177,受限情况!$A$3:$C$28,2,FALSE),H1177&lt;=VLOOKUP(L1177,受限情况!$A$3:$C$28,3,FALSE)),0),IFERROR(AND(H1177&gt;=VLOOKUP(M1177,受限情况!$A$3:$C$28,2,FALSE),H1177&lt;=VLOOKUP(M1177,受限情况!$A$3:$C$28,3,FALSE)),0),IFERROR(AND(H1177&gt;=VLOOKUP(N1177,受限情况!$A$3:$C$28,2,FALSE),H1177&lt;=VLOOKUP(N1177,受限情况!$A$3:$C$28,3,FALSE)),0),IFERROR(AND(H1177&gt;=VLOOKUP(O1177,受限情况!$A$3:$C$28,2,FALSE),H1177&lt;=VLOOKUP(O1177,受限情况!$A$3:$C$28,3,FALSE)),0))=TRUE,"错误","正确")</f>
        <v>正确</v>
      </c>
      <c r="S1177" s="123" t="str">
        <f>IF((IF(ISERROR(VLOOKUP(J1177,注销!I:I,1,FALSE)),0,1)+IF(ISERROR(VLOOKUP(J1177,注销!J:J,1,FALSE)),0,1))&gt;0,"注销","没有")</f>
        <v>没有</v>
      </c>
      <c r="T1177" s="123" t="str">
        <f>IF((IF(ISERROR(VLOOKUP(J1177,注销!I:I,1,FALSE)),0,1)+IF(ISERROR(VLOOKUP(J1177,注销!J:J,1,FALSE)),0,1))&gt;0,"注销","没有")</f>
        <v>没有</v>
      </c>
      <c r="U1177" s="10" t="str">
        <f>IF(IF(ISERROR(VLOOKUP(J1177,J$1:J1176,1,FALSE)),0,1)+IF(ISERROR(VLOOKUP(J1177,K$1:K1176,1,FALSE)),0,1),"已有","没有")</f>
        <v>已有</v>
      </c>
      <c r="W1177" s="9"/>
      <c r="X1177" s="9"/>
      <c r="Y1177" s="9"/>
    </row>
    <row r="1178" spans="1:25">
      <c r="A1178" s="126">
        <v>1175</v>
      </c>
      <c r="B1178" s="134" t="s">
        <v>2041</v>
      </c>
      <c r="C1178" s="66" t="s">
        <v>2050</v>
      </c>
      <c r="D1178" s="136" t="s">
        <v>1421</v>
      </c>
      <c r="E1178" s="6">
        <v>14</v>
      </c>
      <c r="F1178" s="80">
        <v>43184</v>
      </c>
      <c r="G1178" s="40" t="s">
        <v>2209</v>
      </c>
      <c r="H1178" s="80">
        <v>43182</v>
      </c>
      <c r="I1178" s="30" t="s">
        <v>2023</v>
      </c>
      <c r="J1178" s="137" t="str">
        <f t="shared" si="115"/>
        <v>春秋石家庄-哈尔滨</v>
      </c>
      <c r="K1178" s="124" t="str">
        <f t="shared" si="116"/>
        <v>春秋哈尔滨-石家庄</v>
      </c>
      <c r="L1178" s="167" t="str">
        <f t="shared" si="117"/>
        <v>石家庄</v>
      </c>
      <c r="M1178" s="167" t="str">
        <f t="shared" si="118"/>
        <v>哈尔滨</v>
      </c>
      <c r="N1178" s="167" t="str">
        <f t="shared" si="119"/>
        <v/>
      </c>
      <c r="O1178" s="167" t="str">
        <f t="shared" si="120"/>
        <v/>
      </c>
      <c r="P1178" s="167" t="str">
        <f>IF(ISERROR(OR(IFERROR(VLOOKUP(B1178,受限情况!$G$3:$G$30,1,FALSE),0),IFERROR(VLOOKUP(L1178,受限情况!$A$3:$A$28,1,FALSE),0),IFERROR(VLOOKUP(M1178,受限情况!$A$3:$A$28,1,FALSE),0),IFERROR(VLOOKUP(N1178,受限情况!$A$3:$A$28,1,FALSE),0),IFERROR(VLOOKUP(O1178,受限情况!$A$3:$A$28,1,FALSE),0))),"受限","不限")</f>
        <v>不限</v>
      </c>
      <c r="Q1178" s="122" t="str">
        <f>IFERROR(IF(AND(H1178&gt;=VLOOKUP(B1178,受限情况!$G$3:$I$28,2,FALSE),H1178&lt;=VLOOKUP(B1178,受限情况!$G$3:$I$28,3,FALSE))=TRUE,"错误","正确"),"正确")</f>
        <v>正确</v>
      </c>
      <c r="R1178" s="124" t="str">
        <f>IF(OR(IFERROR(AND(H1178&gt;=VLOOKUP(L1178,受限情况!$A$3:$C$28,2,FALSE),H1178&lt;=VLOOKUP(L1178,受限情况!$A$3:$C$28,3,FALSE)),0),IFERROR(AND(H1178&gt;=VLOOKUP(M1178,受限情况!$A$3:$C$28,2,FALSE),H1178&lt;=VLOOKUP(M1178,受限情况!$A$3:$C$28,3,FALSE)),0),IFERROR(AND(H1178&gt;=VLOOKUP(N1178,受限情况!$A$3:$C$28,2,FALSE),H1178&lt;=VLOOKUP(N1178,受限情况!$A$3:$C$28,3,FALSE)),0),IFERROR(AND(H1178&gt;=VLOOKUP(O1178,受限情况!$A$3:$C$28,2,FALSE),H1178&lt;=VLOOKUP(O1178,受限情况!$A$3:$C$28,3,FALSE)),0))=TRUE,"错误","正确")</f>
        <v>正确</v>
      </c>
      <c r="S1178" s="123" t="str">
        <f>IF((IF(ISERROR(VLOOKUP(J1178,注销!I:I,1,FALSE)),0,1)+IF(ISERROR(VLOOKUP(J1178,注销!J:J,1,FALSE)),0,1))&gt;0,"注销","没有")</f>
        <v>没有</v>
      </c>
      <c r="T1178" s="123" t="str">
        <f>IF((IF(ISERROR(VLOOKUP(J1178,注销!I:I,1,FALSE)),0,1)+IF(ISERROR(VLOOKUP(J1178,注销!J:J,1,FALSE)),0,1))&gt;0,"注销","没有")</f>
        <v>没有</v>
      </c>
      <c r="U1178" s="10" t="str">
        <f>IF(IF(ISERROR(VLOOKUP(J1178,J$1:J1177,1,FALSE)),0,1)+IF(ISERROR(VLOOKUP(J1178,K$1:K1177,1,FALSE)),0,1),"已有","没有")</f>
        <v>已有</v>
      </c>
      <c r="W1178" s="9"/>
      <c r="X1178" s="9"/>
      <c r="Y1178" s="9"/>
    </row>
    <row r="1179" spans="1:25">
      <c r="A1179" s="126">
        <v>1176</v>
      </c>
      <c r="B1179" s="134" t="s">
        <v>2075</v>
      </c>
      <c r="C1179" s="66" t="s">
        <v>2076</v>
      </c>
      <c r="D1179" s="136" t="s">
        <v>2190</v>
      </c>
      <c r="E1179" s="202">
        <v>8</v>
      </c>
      <c r="F1179" s="80">
        <v>43184</v>
      </c>
      <c r="G1179" s="40" t="s">
        <v>2210</v>
      </c>
      <c r="H1179" s="80">
        <v>43182</v>
      </c>
      <c r="I1179" s="30" t="s">
        <v>2157</v>
      </c>
      <c r="J1179" s="137" t="str">
        <f t="shared" si="115"/>
        <v>东海赤峰-海拉尔</v>
      </c>
      <c r="K1179" s="124" t="str">
        <f t="shared" si="116"/>
        <v>东海海拉尔-赤峰</v>
      </c>
      <c r="L1179" s="167" t="str">
        <f t="shared" si="117"/>
        <v>赤峰</v>
      </c>
      <c r="M1179" s="167" t="str">
        <f t="shared" si="118"/>
        <v>海拉尔</v>
      </c>
      <c r="N1179" s="167" t="str">
        <f t="shared" si="119"/>
        <v/>
      </c>
      <c r="O1179" s="167" t="str">
        <f t="shared" si="120"/>
        <v/>
      </c>
      <c r="P1179" s="167" t="str">
        <f>IF(ISERROR(OR(IFERROR(VLOOKUP(B1179,受限情况!$G$3:$G$30,1,FALSE),0),IFERROR(VLOOKUP(L1179,受限情况!$A$3:$A$28,1,FALSE),0),IFERROR(VLOOKUP(M1179,受限情况!$A$3:$A$28,1,FALSE),0),IFERROR(VLOOKUP(N1179,受限情况!$A$3:$A$28,1,FALSE),0),IFERROR(VLOOKUP(O1179,受限情况!$A$3:$A$28,1,FALSE),0))),"受限","不限")</f>
        <v>不限</v>
      </c>
      <c r="Q1179" s="122" t="str">
        <f>IFERROR(IF(AND(H1179&gt;=VLOOKUP(B1179,受限情况!$G$3:$I$28,2,FALSE),H1179&lt;=VLOOKUP(B1179,受限情况!$G$3:$I$28,3,FALSE))=TRUE,"错误","正确"),"正确")</f>
        <v>正确</v>
      </c>
      <c r="R1179" s="124" t="str">
        <f>IF(OR(IFERROR(AND(H1179&gt;=VLOOKUP(L1179,受限情况!$A$3:$C$28,2,FALSE),H1179&lt;=VLOOKUP(L1179,受限情况!$A$3:$C$28,3,FALSE)),0),IFERROR(AND(H1179&gt;=VLOOKUP(M1179,受限情况!$A$3:$C$28,2,FALSE),H1179&lt;=VLOOKUP(M1179,受限情况!$A$3:$C$28,3,FALSE)),0),IFERROR(AND(H1179&gt;=VLOOKUP(N1179,受限情况!$A$3:$C$28,2,FALSE),H1179&lt;=VLOOKUP(N1179,受限情况!$A$3:$C$28,3,FALSE)),0),IFERROR(AND(H1179&gt;=VLOOKUP(O1179,受限情况!$A$3:$C$28,2,FALSE),H1179&lt;=VLOOKUP(O1179,受限情况!$A$3:$C$28,3,FALSE)),0))=TRUE,"错误","正确")</f>
        <v>正确</v>
      </c>
      <c r="S1179" s="123" t="str">
        <f>IF((IF(ISERROR(VLOOKUP(J1179,注销!I:I,1,FALSE)),0,1)+IF(ISERROR(VLOOKUP(J1179,注销!J:J,1,FALSE)),0,1))&gt;0,"注销","没有")</f>
        <v>没有</v>
      </c>
      <c r="T1179" s="123" t="str">
        <f>IF((IF(ISERROR(VLOOKUP(J1179,注销!I:I,1,FALSE)),0,1)+IF(ISERROR(VLOOKUP(J1179,注销!J:J,1,FALSE)),0,1))&gt;0,"注销","没有")</f>
        <v>没有</v>
      </c>
      <c r="U1179" s="10" t="str">
        <f>IF(IF(ISERROR(VLOOKUP(J1179,J$1:J1178,1,FALSE)),0,1)+IF(ISERROR(VLOOKUP(J1179,K$1:K1178,1,FALSE)),0,1),"已有","没有")</f>
        <v>没有</v>
      </c>
      <c r="W1179" s="9"/>
      <c r="X1179" s="9"/>
      <c r="Y1179" s="9"/>
    </row>
    <row r="1180" spans="1:25">
      <c r="A1180" s="126">
        <v>1177</v>
      </c>
      <c r="B1180" s="134" t="s">
        <v>2075</v>
      </c>
      <c r="C1180" s="66" t="s">
        <v>2077</v>
      </c>
      <c r="D1180" s="136" t="s">
        <v>2190</v>
      </c>
      <c r="E1180" s="202">
        <v>8</v>
      </c>
      <c r="F1180" s="80">
        <v>43184</v>
      </c>
      <c r="G1180" s="40" t="s">
        <v>2210</v>
      </c>
      <c r="H1180" s="80">
        <v>43182</v>
      </c>
      <c r="I1180" s="30" t="s">
        <v>2157</v>
      </c>
      <c r="J1180" s="137" t="str">
        <f t="shared" si="115"/>
        <v>东海呼和浩特-海拉尔</v>
      </c>
      <c r="K1180" s="124" t="str">
        <f t="shared" si="116"/>
        <v>东海海拉尔-呼和浩特</v>
      </c>
      <c r="L1180" s="167" t="str">
        <f t="shared" si="117"/>
        <v>呼和浩特</v>
      </c>
      <c r="M1180" s="167" t="str">
        <f t="shared" si="118"/>
        <v>海拉尔</v>
      </c>
      <c r="N1180" s="167" t="str">
        <f t="shared" si="119"/>
        <v/>
      </c>
      <c r="O1180" s="167" t="str">
        <f t="shared" si="120"/>
        <v/>
      </c>
      <c r="P1180" s="167" t="str">
        <f>IF(ISERROR(OR(IFERROR(VLOOKUP(B1180,受限情况!$G$3:$G$30,1,FALSE),0),IFERROR(VLOOKUP(L1180,受限情况!$A$3:$A$28,1,FALSE),0),IFERROR(VLOOKUP(M1180,受限情况!$A$3:$A$28,1,FALSE),0),IFERROR(VLOOKUP(N1180,受限情况!$A$3:$A$28,1,FALSE),0),IFERROR(VLOOKUP(O1180,受限情况!$A$3:$A$28,1,FALSE),0))),"受限","不限")</f>
        <v>不限</v>
      </c>
      <c r="Q1180" s="122" t="str">
        <f>IFERROR(IF(AND(H1180&gt;=VLOOKUP(B1180,受限情况!$G$3:$I$28,2,FALSE),H1180&lt;=VLOOKUP(B1180,受限情况!$G$3:$I$28,3,FALSE))=TRUE,"错误","正确"),"正确")</f>
        <v>正确</v>
      </c>
      <c r="R1180" s="124" t="str">
        <f>IF(OR(IFERROR(AND(H1180&gt;=VLOOKUP(L1180,受限情况!$A$3:$C$28,2,FALSE),H1180&lt;=VLOOKUP(L1180,受限情况!$A$3:$C$28,3,FALSE)),0),IFERROR(AND(H1180&gt;=VLOOKUP(M1180,受限情况!$A$3:$C$28,2,FALSE),H1180&lt;=VLOOKUP(M1180,受限情况!$A$3:$C$28,3,FALSE)),0),IFERROR(AND(H1180&gt;=VLOOKUP(N1180,受限情况!$A$3:$C$28,2,FALSE),H1180&lt;=VLOOKUP(N1180,受限情况!$A$3:$C$28,3,FALSE)),0),IFERROR(AND(H1180&gt;=VLOOKUP(O1180,受限情况!$A$3:$C$28,2,FALSE),H1180&lt;=VLOOKUP(O1180,受限情况!$A$3:$C$28,3,FALSE)),0))=TRUE,"错误","正确")</f>
        <v>正确</v>
      </c>
      <c r="S1180" s="123" t="str">
        <f>IF((IF(ISERROR(VLOOKUP(J1180,注销!I:I,1,FALSE)),0,1)+IF(ISERROR(VLOOKUP(J1180,注销!J:J,1,FALSE)),0,1))&gt;0,"注销","没有")</f>
        <v>没有</v>
      </c>
      <c r="T1180" s="123" t="str">
        <f>IF((IF(ISERROR(VLOOKUP(J1180,注销!I:I,1,FALSE)),0,1)+IF(ISERROR(VLOOKUP(J1180,注销!J:J,1,FALSE)),0,1))&gt;0,"注销","没有")</f>
        <v>没有</v>
      </c>
      <c r="U1180" s="10" t="str">
        <f>IF(IF(ISERROR(VLOOKUP(J1180,J$1:J1179,1,FALSE)),0,1)+IF(ISERROR(VLOOKUP(J1180,K$1:K1179,1,FALSE)),0,1),"已有","没有")</f>
        <v>没有</v>
      </c>
      <c r="W1180" s="9"/>
      <c r="X1180" s="9"/>
      <c r="Y1180" s="9"/>
    </row>
    <row r="1181" spans="1:25">
      <c r="A1181" s="126">
        <v>1178</v>
      </c>
      <c r="B1181" s="134" t="s">
        <v>2075</v>
      </c>
      <c r="C1181" s="66" t="s">
        <v>2078</v>
      </c>
      <c r="D1181" s="136" t="s">
        <v>2190</v>
      </c>
      <c r="E1181" s="202">
        <v>6</v>
      </c>
      <c r="F1181" s="80">
        <v>43184</v>
      </c>
      <c r="G1181" s="40" t="s">
        <v>2210</v>
      </c>
      <c r="H1181" s="80">
        <v>43182</v>
      </c>
      <c r="I1181" s="30" t="s">
        <v>2157</v>
      </c>
      <c r="J1181" s="137" t="str">
        <f t="shared" si="115"/>
        <v>东海乌兰浩特-海拉尔</v>
      </c>
      <c r="K1181" s="124" t="str">
        <f t="shared" si="116"/>
        <v>东海海拉尔-乌兰浩特</v>
      </c>
      <c r="L1181" s="167" t="str">
        <f t="shared" si="117"/>
        <v>乌兰浩特</v>
      </c>
      <c r="M1181" s="167" t="str">
        <f t="shared" si="118"/>
        <v>海拉尔</v>
      </c>
      <c r="N1181" s="167" t="str">
        <f t="shared" si="119"/>
        <v/>
      </c>
      <c r="O1181" s="167" t="str">
        <f t="shared" si="120"/>
        <v/>
      </c>
      <c r="P1181" s="167" t="str">
        <f>IF(ISERROR(OR(IFERROR(VLOOKUP(B1181,受限情况!$G$3:$G$30,1,FALSE),0),IFERROR(VLOOKUP(L1181,受限情况!$A$3:$A$28,1,FALSE),0),IFERROR(VLOOKUP(M1181,受限情况!$A$3:$A$28,1,FALSE),0),IFERROR(VLOOKUP(N1181,受限情况!$A$3:$A$28,1,FALSE),0),IFERROR(VLOOKUP(O1181,受限情况!$A$3:$A$28,1,FALSE),0))),"受限","不限")</f>
        <v>不限</v>
      </c>
      <c r="Q1181" s="122" t="str">
        <f>IFERROR(IF(AND(H1181&gt;=VLOOKUP(B1181,受限情况!$G$3:$I$28,2,FALSE),H1181&lt;=VLOOKUP(B1181,受限情况!$G$3:$I$28,3,FALSE))=TRUE,"错误","正确"),"正确")</f>
        <v>正确</v>
      </c>
      <c r="R1181" s="124" t="str">
        <f>IF(OR(IFERROR(AND(H1181&gt;=VLOOKUP(L1181,受限情况!$A$3:$C$28,2,FALSE),H1181&lt;=VLOOKUP(L1181,受限情况!$A$3:$C$28,3,FALSE)),0),IFERROR(AND(H1181&gt;=VLOOKUP(M1181,受限情况!$A$3:$C$28,2,FALSE),H1181&lt;=VLOOKUP(M1181,受限情况!$A$3:$C$28,3,FALSE)),0),IFERROR(AND(H1181&gt;=VLOOKUP(N1181,受限情况!$A$3:$C$28,2,FALSE),H1181&lt;=VLOOKUP(N1181,受限情况!$A$3:$C$28,3,FALSE)),0),IFERROR(AND(H1181&gt;=VLOOKUP(O1181,受限情况!$A$3:$C$28,2,FALSE),H1181&lt;=VLOOKUP(O1181,受限情况!$A$3:$C$28,3,FALSE)),0))=TRUE,"错误","正确")</f>
        <v>正确</v>
      </c>
      <c r="S1181" s="123" t="str">
        <f>IF((IF(ISERROR(VLOOKUP(J1181,注销!I:I,1,FALSE)),0,1)+IF(ISERROR(VLOOKUP(J1181,注销!J:J,1,FALSE)),0,1))&gt;0,"注销","没有")</f>
        <v>没有</v>
      </c>
      <c r="T1181" s="123" t="str">
        <f>IF((IF(ISERROR(VLOOKUP(J1181,注销!I:I,1,FALSE)),0,1)+IF(ISERROR(VLOOKUP(J1181,注销!J:J,1,FALSE)),0,1))&gt;0,"注销","没有")</f>
        <v>没有</v>
      </c>
      <c r="U1181" s="10" t="str">
        <f>IF(IF(ISERROR(VLOOKUP(J1181,J$1:J1180,1,FALSE)),0,1)+IF(ISERROR(VLOOKUP(J1181,K$1:K1180,1,FALSE)),0,1),"已有","没有")</f>
        <v>没有</v>
      </c>
      <c r="W1181" s="9"/>
      <c r="X1181" s="9"/>
      <c r="Y1181" s="9"/>
    </row>
    <row r="1182" spans="1:25">
      <c r="A1182" s="126">
        <v>1179</v>
      </c>
      <c r="B1182" s="134" t="s">
        <v>2062</v>
      </c>
      <c r="C1182" s="66" t="s">
        <v>2063</v>
      </c>
      <c r="D1182" s="136" t="s">
        <v>2065</v>
      </c>
      <c r="E1182" s="6">
        <v>28</v>
      </c>
      <c r="F1182" s="80">
        <v>43184</v>
      </c>
      <c r="G1182" s="40" t="s">
        <v>2211</v>
      </c>
      <c r="H1182" s="80">
        <v>43182</v>
      </c>
      <c r="I1182" s="30" t="s">
        <v>2023</v>
      </c>
      <c r="J1182" s="137" t="str">
        <f t="shared" si="115"/>
        <v>东航北京首都-太原</v>
      </c>
      <c r="K1182" s="124" t="str">
        <f t="shared" si="116"/>
        <v>东航太原-北京首都</v>
      </c>
      <c r="L1182" s="167" t="str">
        <f t="shared" si="117"/>
        <v>北京首都</v>
      </c>
      <c r="M1182" s="167" t="str">
        <f t="shared" si="118"/>
        <v>太原</v>
      </c>
      <c r="N1182" s="167" t="str">
        <f t="shared" si="119"/>
        <v/>
      </c>
      <c r="O1182" s="167" t="str">
        <f t="shared" si="120"/>
        <v/>
      </c>
      <c r="P1182" s="167" t="str">
        <f>IF(ISERROR(OR(IFERROR(VLOOKUP(B1182,受限情况!$G$3:$G$30,1,FALSE),0),IFERROR(VLOOKUP(L1182,受限情况!$A$3:$A$28,1,FALSE),0),IFERROR(VLOOKUP(M1182,受限情况!$A$3:$A$28,1,FALSE),0),IFERROR(VLOOKUP(N1182,受限情况!$A$3:$A$28,1,FALSE),0),IFERROR(VLOOKUP(O1182,受限情况!$A$3:$A$28,1,FALSE),0))),"受限","不限")</f>
        <v>受限</v>
      </c>
      <c r="Q1182" s="122" t="str">
        <f>IFERROR(IF(AND(H1182&gt;=VLOOKUP(B1182,受限情况!$G$3:$I$28,2,FALSE),H1182&lt;=VLOOKUP(B1182,受限情况!$G$3:$I$28,3,FALSE))=TRUE,"错误","正确"),"正确")</f>
        <v>正确</v>
      </c>
      <c r="R1182" s="124" t="str">
        <f>IF(OR(IFERROR(AND(H1182&gt;=VLOOKUP(L1182,受限情况!$A$3:$C$28,2,FALSE),H1182&lt;=VLOOKUP(L1182,受限情况!$A$3:$C$28,3,FALSE)),0),IFERROR(AND(H1182&gt;=VLOOKUP(M1182,受限情况!$A$3:$C$28,2,FALSE),H1182&lt;=VLOOKUP(M1182,受限情况!$A$3:$C$28,3,FALSE)),0),IFERROR(AND(H1182&gt;=VLOOKUP(N1182,受限情况!$A$3:$C$28,2,FALSE),H1182&lt;=VLOOKUP(N1182,受限情况!$A$3:$C$28,3,FALSE)),0),IFERROR(AND(H1182&gt;=VLOOKUP(O1182,受限情况!$A$3:$C$28,2,FALSE),H1182&lt;=VLOOKUP(O1182,受限情况!$A$3:$C$28,3,FALSE)),0))=TRUE,"错误","正确")</f>
        <v>正确</v>
      </c>
      <c r="S1182" s="123" t="str">
        <f>IF((IF(ISERROR(VLOOKUP(J1182,注销!I:I,1,FALSE)),0,1)+IF(ISERROR(VLOOKUP(J1182,注销!J:J,1,FALSE)),0,1))&gt;0,"注销","没有")</f>
        <v>没有</v>
      </c>
      <c r="T1182" s="123" t="str">
        <f>IF((IF(ISERROR(VLOOKUP(J1182,注销!I:I,1,FALSE)),0,1)+IF(ISERROR(VLOOKUP(J1182,注销!J:J,1,FALSE)),0,1))&gt;0,"注销","没有")</f>
        <v>没有</v>
      </c>
      <c r="U1182" s="10" t="str">
        <f>IF(IF(ISERROR(VLOOKUP(J1182,J$1:J1181,1,FALSE)),0,1)+IF(ISERROR(VLOOKUP(J1182,K$1:K1181,1,FALSE)),0,1),"已有","没有")</f>
        <v>没有</v>
      </c>
      <c r="W1182" s="9"/>
      <c r="X1182" s="9"/>
      <c r="Y1182" s="9"/>
    </row>
    <row r="1183" spans="1:25">
      <c r="A1183" s="126">
        <v>1180</v>
      </c>
      <c r="B1183" s="134" t="s">
        <v>2062</v>
      </c>
      <c r="C1183" s="66" t="s">
        <v>1793</v>
      </c>
      <c r="D1183" s="136" t="s">
        <v>2066</v>
      </c>
      <c r="E1183" s="6">
        <v>28</v>
      </c>
      <c r="F1183" s="80">
        <v>43184</v>
      </c>
      <c r="G1183" s="40" t="s">
        <v>2211</v>
      </c>
      <c r="H1183" s="80">
        <v>43182</v>
      </c>
      <c r="I1183" s="30" t="s">
        <v>2023</v>
      </c>
      <c r="J1183" s="137" t="str">
        <f t="shared" si="115"/>
        <v>东航太原-成都</v>
      </c>
      <c r="K1183" s="124" t="str">
        <f t="shared" si="116"/>
        <v>东航成都-太原</v>
      </c>
      <c r="L1183" s="167" t="str">
        <f t="shared" si="117"/>
        <v>太原</v>
      </c>
      <c r="M1183" s="167" t="str">
        <f t="shared" si="118"/>
        <v>成都</v>
      </c>
      <c r="N1183" s="167" t="str">
        <f t="shared" si="119"/>
        <v/>
      </c>
      <c r="O1183" s="167" t="str">
        <f t="shared" si="120"/>
        <v/>
      </c>
      <c r="P1183" s="167" t="str">
        <f>IF(ISERROR(OR(IFERROR(VLOOKUP(B1183,受限情况!$G$3:$G$30,1,FALSE),0),IFERROR(VLOOKUP(L1183,受限情况!$A$3:$A$28,1,FALSE),0),IFERROR(VLOOKUP(M1183,受限情况!$A$3:$A$28,1,FALSE),0),IFERROR(VLOOKUP(N1183,受限情况!$A$3:$A$28,1,FALSE),0),IFERROR(VLOOKUP(O1183,受限情况!$A$3:$A$28,1,FALSE),0))),"受限","不限")</f>
        <v>不限</v>
      </c>
      <c r="Q1183" s="122" t="str">
        <f>IFERROR(IF(AND(H1183&gt;=VLOOKUP(B1183,受限情况!$G$3:$I$28,2,FALSE),H1183&lt;=VLOOKUP(B1183,受限情况!$G$3:$I$28,3,FALSE))=TRUE,"错误","正确"),"正确")</f>
        <v>正确</v>
      </c>
      <c r="R1183" s="124" t="str">
        <f>IF(OR(IFERROR(AND(H1183&gt;=VLOOKUP(L1183,受限情况!$A$3:$C$28,2,FALSE),H1183&lt;=VLOOKUP(L1183,受限情况!$A$3:$C$28,3,FALSE)),0),IFERROR(AND(H1183&gt;=VLOOKUP(M1183,受限情况!$A$3:$C$28,2,FALSE),H1183&lt;=VLOOKUP(M1183,受限情况!$A$3:$C$28,3,FALSE)),0),IFERROR(AND(H1183&gt;=VLOOKUP(N1183,受限情况!$A$3:$C$28,2,FALSE),H1183&lt;=VLOOKUP(N1183,受限情况!$A$3:$C$28,3,FALSE)),0),IFERROR(AND(H1183&gt;=VLOOKUP(O1183,受限情况!$A$3:$C$28,2,FALSE),H1183&lt;=VLOOKUP(O1183,受限情况!$A$3:$C$28,3,FALSE)),0))=TRUE,"错误","正确")</f>
        <v>正确</v>
      </c>
      <c r="S1183" s="123" t="str">
        <f>IF((IF(ISERROR(VLOOKUP(J1183,注销!I:I,1,FALSE)),0,1)+IF(ISERROR(VLOOKUP(J1183,注销!J:J,1,FALSE)),0,1))&gt;0,"注销","没有")</f>
        <v>没有</v>
      </c>
      <c r="T1183" s="123" t="str">
        <f>IF((IF(ISERROR(VLOOKUP(J1183,注销!I:I,1,FALSE)),0,1)+IF(ISERROR(VLOOKUP(J1183,注销!J:J,1,FALSE)),0,1))&gt;0,"注销","没有")</f>
        <v>没有</v>
      </c>
      <c r="U1183" s="10" t="str">
        <f>IF(IF(ISERROR(VLOOKUP(J1183,J$1:J1182,1,FALSE)),0,1)+IF(ISERROR(VLOOKUP(J1183,K$1:K1182,1,FALSE)),0,1),"已有","没有")</f>
        <v>已有</v>
      </c>
      <c r="W1183" s="9"/>
      <c r="X1183" s="9"/>
      <c r="Y1183" s="9"/>
    </row>
    <row r="1184" spans="1:25">
      <c r="A1184" s="126">
        <v>1181</v>
      </c>
      <c r="B1184" s="134" t="s">
        <v>2062</v>
      </c>
      <c r="C1184" s="66" t="s">
        <v>135</v>
      </c>
      <c r="D1184" s="136" t="s">
        <v>2065</v>
      </c>
      <c r="E1184" s="6">
        <v>14</v>
      </c>
      <c r="F1184" s="80">
        <v>43184</v>
      </c>
      <c r="G1184" s="40" t="s">
        <v>2211</v>
      </c>
      <c r="H1184" s="80">
        <v>43182</v>
      </c>
      <c r="I1184" s="30" t="s">
        <v>2023</v>
      </c>
      <c r="J1184" s="137" t="str">
        <f t="shared" si="115"/>
        <v>东航太原-海口</v>
      </c>
      <c r="K1184" s="124" t="str">
        <f t="shared" si="116"/>
        <v>东航海口-太原</v>
      </c>
      <c r="L1184" s="167" t="str">
        <f t="shared" si="117"/>
        <v>太原</v>
      </c>
      <c r="M1184" s="167" t="str">
        <f t="shared" si="118"/>
        <v>海口</v>
      </c>
      <c r="N1184" s="167" t="str">
        <f t="shared" si="119"/>
        <v/>
      </c>
      <c r="O1184" s="167" t="str">
        <f t="shared" si="120"/>
        <v/>
      </c>
      <c r="P1184" s="167" t="str">
        <f>IF(ISERROR(OR(IFERROR(VLOOKUP(B1184,受限情况!$G$3:$G$30,1,FALSE),0),IFERROR(VLOOKUP(L1184,受限情况!$A$3:$A$28,1,FALSE),0),IFERROR(VLOOKUP(M1184,受限情况!$A$3:$A$28,1,FALSE),0),IFERROR(VLOOKUP(N1184,受限情况!$A$3:$A$28,1,FALSE),0),IFERROR(VLOOKUP(O1184,受限情况!$A$3:$A$28,1,FALSE),0))),"受限","不限")</f>
        <v>不限</v>
      </c>
      <c r="Q1184" s="122" t="str">
        <f>IFERROR(IF(AND(H1184&gt;=VLOOKUP(B1184,受限情况!$G$3:$I$28,2,FALSE),H1184&lt;=VLOOKUP(B1184,受限情况!$G$3:$I$28,3,FALSE))=TRUE,"错误","正确"),"正确")</f>
        <v>正确</v>
      </c>
      <c r="R1184" s="124" t="str">
        <f>IF(OR(IFERROR(AND(H1184&gt;=VLOOKUP(L1184,受限情况!$A$3:$C$28,2,FALSE),H1184&lt;=VLOOKUP(L1184,受限情况!$A$3:$C$28,3,FALSE)),0),IFERROR(AND(H1184&gt;=VLOOKUP(M1184,受限情况!$A$3:$C$28,2,FALSE),H1184&lt;=VLOOKUP(M1184,受限情况!$A$3:$C$28,3,FALSE)),0),IFERROR(AND(H1184&gt;=VLOOKUP(N1184,受限情况!$A$3:$C$28,2,FALSE),H1184&lt;=VLOOKUP(N1184,受限情况!$A$3:$C$28,3,FALSE)),0),IFERROR(AND(H1184&gt;=VLOOKUP(O1184,受限情况!$A$3:$C$28,2,FALSE),H1184&lt;=VLOOKUP(O1184,受限情况!$A$3:$C$28,3,FALSE)),0))=TRUE,"错误","正确")</f>
        <v>正确</v>
      </c>
      <c r="S1184" s="123" t="str">
        <f>IF((IF(ISERROR(VLOOKUP(J1184,注销!I:I,1,FALSE)),0,1)+IF(ISERROR(VLOOKUP(J1184,注销!J:J,1,FALSE)),0,1))&gt;0,"注销","没有")</f>
        <v>没有</v>
      </c>
      <c r="T1184" s="123" t="str">
        <f>IF((IF(ISERROR(VLOOKUP(J1184,注销!I:I,1,FALSE)),0,1)+IF(ISERROR(VLOOKUP(J1184,注销!J:J,1,FALSE)),0,1))&gt;0,"注销","没有")</f>
        <v>没有</v>
      </c>
      <c r="U1184" s="10" t="str">
        <f>IF(IF(ISERROR(VLOOKUP(J1184,J$1:J1183,1,FALSE)),0,1)+IF(ISERROR(VLOOKUP(J1184,K$1:K1183,1,FALSE)),0,1),"已有","没有")</f>
        <v>已有</v>
      </c>
      <c r="W1184" s="9"/>
      <c r="X1184" s="9"/>
      <c r="Y1184" s="9"/>
    </row>
    <row r="1185" spans="1:25">
      <c r="A1185" s="126">
        <v>1182</v>
      </c>
      <c r="B1185" s="134" t="s">
        <v>2062</v>
      </c>
      <c r="C1185" s="66" t="s">
        <v>2064</v>
      </c>
      <c r="D1185" s="136" t="s">
        <v>2066</v>
      </c>
      <c r="E1185" s="6">
        <v>14</v>
      </c>
      <c r="F1185" s="80">
        <v>43184</v>
      </c>
      <c r="G1185" s="40" t="s">
        <v>2211</v>
      </c>
      <c r="H1185" s="80">
        <v>43182</v>
      </c>
      <c r="I1185" s="30" t="s">
        <v>2023</v>
      </c>
      <c r="J1185" s="137" t="str">
        <f t="shared" si="115"/>
        <v>东航太原-大同</v>
      </c>
      <c r="K1185" s="124" t="str">
        <f t="shared" si="116"/>
        <v>东航大同-太原</v>
      </c>
      <c r="L1185" s="167" t="str">
        <f t="shared" si="117"/>
        <v>太原</v>
      </c>
      <c r="M1185" s="167" t="str">
        <f t="shared" si="118"/>
        <v>大同</v>
      </c>
      <c r="N1185" s="167" t="str">
        <f t="shared" si="119"/>
        <v/>
      </c>
      <c r="O1185" s="167" t="str">
        <f t="shared" si="120"/>
        <v/>
      </c>
      <c r="P1185" s="167" t="str">
        <f>IF(ISERROR(OR(IFERROR(VLOOKUP(B1185,受限情况!$G$3:$G$30,1,FALSE),0),IFERROR(VLOOKUP(L1185,受限情况!$A$3:$A$28,1,FALSE),0),IFERROR(VLOOKUP(M1185,受限情况!$A$3:$A$28,1,FALSE),0),IFERROR(VLOOKUP(N1185,受限情况!$A$3:$A$28,1,FALSE),0),IFERROR(VLOOKUP(O1185,受限情况!$A$3:$A$28,1,FALSE),0))),"受限","不限")</f>
        <v>不限</v>
      </c>
      <c r="Q1185" s="122" t="str">
        <f>IFERROR(IF(AND(H1185&gt;=VLOOKUP(B1185,受限情况!$G$3:$I$28,2,FALSE),H1185&lt;=VLOOKUP(B1185,受限情况!$G$3:$I$28,3,FALSE))=TRUE,"错误","正确"),"正确")</f>
        <v>正确</v>
      </c>
      <c r="R1185" s="124" t="str">
        <f>IF(OR(IFERROR(AND(H1185&gt;=VLOOKUP(L1185,受限情况!$A$3:$C$28,2,FALSE),H1185&lt;=VLOOKUP(L1185,受限情况!$A$3:$C$28,3,FALSE)),0),IFERROR(AND(H1185&gt;=VLOOKUP(M1185,受限情况!$A$3:$C$28,2,FALSE),H1185&lt;=VLOOKUP(M1185,受限情况!$A$3:$C$28,3,FALSE)),0),IFERROR(AND(H1185&gt;=VLOOKUP(N1185,受限情况!$A$3:$C$28,2,FALSE),H1185&lt;=VLOOKUP(N1185,受限情况!$A$3:$C$28,3,FALSE)),0),IFERROR(AND(H1185&gt;=VLOOKUP(O1185,受限情况!$A$3:$C$28,2,FALSE),H1185&lt;=VLOOKUP(O1185,受限情况!$A$3:$C$28,3,FALSE)),0))=TRUE,"错误","正确")</f>
        <v>正确</v>
      </c>
      <c r="S1185" s="123" t="str">
        <f>IF((IF(ISERROR(VLOOKUP(J1185,注销!I:I,1,FALSE)),0,1)+IF(ISERROR(VLOOKUP(J1185,注销!J:J,1,FALSE)),0,1))&gt;0,"注销","没有")</f>
        <v>没有</v>
      </c>
      <c r="T1185" s="123" t="str">
        <f>IF((IF(ISERROR(VLOOKUP(J1185,注销!I:I,1,FALSE)),0,1)+IF(ISERROR(VLOOKUP(J1185,注销!J:J,1,FALSE)),0,1))&gt;0,"注销","没有")</f>
        <v>没有</v>
      </c>
      <c r="U1185" s="10" t="str">
        <f>IF(IF(ISERROR(VLOOKUP(J1185,J$1:J1184,1,FALSE)),0,1)+IF(ISERROR(VLOOKUP(J1185,K$1:K1184,1,FALSE)),0,1),"已有","没有")</f>
        <v>已有</v>
      </c>
      <c r="W1185" s="9"/>
      <c r="X1185" s="9"/>
      <c r="Y1185" s="9"/>
    </row>
    <row r="1186" spans="1:25">
      <c r="A1186" s="126">
        <v>1183</v>
      </c>
      <c r="B1186" s="134" t="s">
        <v>2079</v>
      </c>
      <c r="C1186" s="66" t="s">
        <v>2080</v>
      </c>
      <c r="D1186" s="136" t="s">
        <v>2188</v>
      </c>
      <c r="E1186" s="202">
        <v>14</v>
      </c>
      <c r="F1186" s="80">
        <v>43184</v>
      </c>
      <c r="G1186" s="40" t="s">
        <v>2211</v>
      </c>
      <c r="H1186" s="80">
        <v>43182</v>
      </c>
      <c r="I1186" s="30" t="s">
        <v>2157</v>
      </c>
      <c r="J1186" s="137" t="str">
        <f t="shared" si="115"/>
        <v>东航太原-南宁</v>
      </c>
      <c r="K1186" s="124" t="str">
        <f t="shared" si="116"/>
        <v>东航南宁-太原</v>
      </c>
      <c r="L1186" s="167" t="str">
        <f t="shared" si="117"/>
        <v>太原</v>
      </c>
      <c r="M1186" s="167" t="str">
        <f t="shared" si="118"/>
        <v>南宁</v>
      </c>
      <c r="N1186" s="167" t="str">
        <f t="shared" si="119"/>
        <v/>
      </c>
      <c r="O1186" s="167" t="str">
        <f t="shared" si="120"/>
        <v/>
      </c>
      <c r="P1186" s="167" t="str">
        <f>IF(ISERROR(OR(IFERROR(VLOOKUP(B1186,受限情况!$G$3:$G$30,1,FALSE),0),IFERROR(VLOOKUP(L1186,受限情况!$A$3:$A$28,1,FALSE),0),IFERROR(VLOOKUP(M1186,受限情况!$A$3:$A$28,1,FALSE),0),IFERROR(VLOOKUP(N1186,受限情况!$A$3:$A$28,1,FALSE),0),IFERROR(VLOOKUP(O1186,受限情况!$A$3:$A$28,1,FALSE),0))),"受限","不限")</f>
        <v>不限</v>
      </c>
      <c r="Q1186" s="122" t="str">
        <f>IFERROR(IF(AND(H1186&gt;=VLOOKUP(B1186,受限情况!$G$3:$I$28,2,FALSE),H1186&lt;=VLOOKUP(B1186,受限情况!$G$3:$I$28,3,FALSE))=TRUE,"错误","正确"),"正确")</f>
        <v>正确</v>
      </c>
      <c r="R1186" s="124" t="str">
        <f>IF(OR(IFERROR(AND(H1186&gt;=VLOOKUP(L1186,受限情况!$A$3:$C$28,2,FALSE),H1186&lt;=VLOOKUP(L1186,受限情况!$A$3:$C$28,3,FALSE)),0),IFERROR(AND(H1186&gt;=VLOOKUP(M1186,受限情况!$A$3:$C$28,2,FALSE),H1186&lt;=VLOOKUP(M1186,受限情况!$A$3:$C$28,3,FALSE)),0),IFERROR(AND(H1186&gt;=VLOOKUP(N1186,受限情况!$A$3:$C$28,2,FALSE),H1186&lt;=VLOOKUP(N1186,受限情况!$A$3:$C$28,3,FALSE)),0),IFERROR(AND(H1186&gt;=VLOOKUP(O1186,受限情况!$A$3:$C$28,2,FALSE),H1186&lt;=VLOOKUP(O1186,受限情况!$A$3:$C$28,3,FALSE)),0))=TRUE,"错误","正确")</f>
        <v>正确</v>
      </c>
      <c r="S1186" s="123" t="str">
        <f>IF((IF(ISERROR(VLOOKUP(J1186,注销!I:I,1,FALSE)),0,1)+IF(ISERROR(VLOOKUP(J1186,注销!J:J,1,FALSE)),0,1))&gt;0,"注销","没有")</f>
        <v>没有</v>
      </c>
      <c r="T1186" s="123" t="str">
        <f>IF((IF(ISERROR(VLOOKUP(J1186,注销!I:I,1,FALSE)),0,1)+IF(ISERROR(VLOOKUP(J1186,注销!J:J,1,FALSE)),0,1))&gt;0,"注销","没有")</f>
        <v>没有</v>
      </c>
      <c r="U1186" s="10" t="str">
        <f>IF(IF(ISERROR(VLOOKUP(J1186,J$1:J1185,1,FALSE)),0,1)+IF(ISERROR(VLOOKUP(J1186,K$1:K1185,1,FALSE)),0,1),"已有","没有")</f>
        <v>没有</v>
      </c>
      <c r="W1186" s="9"/>
      <c r="X1186" s="9"/>
      <c r="Y1186" s="9"/>
    </row>
    <row r="1187" spans="1:25">
      <c r="A1187" s="126">
        <v>1184</v>
      </c>
      <c r="B1187" s="134" t="s">
        <v>2079</v>
      </c>
      <c r="C1187" s="66" t="s">
        <v>2081</v>
      </c>
      <c r="D1187" s="136" t="s">
        <v>2188</v>
      </c>
      <c r="E1187" s="202">
        <v>8</v>
      </c>
      <c r="F1187" s="80">
        <v>43184</v>
      </c>
      <c r="G1187" s="40" t="s">
        <v>2211</v>
      </c>
      <c r="H1187" s="80">
        <v>43182</v>
      </c>
      <c r="I1187" s="30" t="s">
        <v>2157</v>
      </c>
      <c r="J1187" s="137" t="str">
        <f t="shared" si="115"/>
        <v>东航湛江-太原</v>
      </c>
      <c r="K1187" s="124" t="str">
        <f t="shared" si="116"/>
        <v>东航太原-湛江</v>
      </c>
      <c r="L1187" s="167" t="str">
        <f t="shared" si="117"/>
        <v>湛江</v>
      </c>
      <c r="M1187" s="167" t="str">
        <f t="shared" si="118"/>
        <v>太原</v>
      </c>
      <c r="N1187" s="167" t="str">
        <f t="shared" si="119"/>
        <v/>
      </c>
      <c r="O1187" s="167" t="str">
        <f t="shared" si="120"/>
        <v/>
      </c>
      <c r="P1187" s="167" t="str">
        <f>IF(ISERROR(OR(IFERROR(VLOOKUP(B1187,受限情况!$G$3:$G$30,1,FALSE),0),IFERROR(VLOOKUP(L1187,受限情况!$A$3:$A$28,1,FALSE),0),IFERROR(VLOOKUP(M1187,受限情况!$A$3:$A$28,1,FALSE),0),IFERROR(VLOOKUP(N1187,受限情况!$A$3:$A$28,1,FALSE),0),IFERROR(VLOOKUP(O1187,受限情况!$A$3:$A$28,1,FALSE),0))),"受限","不限")</f>
        <v>不限</v>
      </c>
      <c r="Q1187" s="122" t="str">
        <f>IFERROR(IF(AND(H1187&gt;=VLOOKUP(B1187,受限情况!$G$3:$I$28,2,FALSE),H1187&lt;=VLOOKUP(B1187,受限情况!$G$3:$I$28,3,FALSE))=TRUE,"错误","正确"),"正确")</f>
        <v>正确</v>
      </c>
      <c r="R1187" s="124" t="str">
        <f>IF(OR(IFERROR(AND(H1187&gt;=VLOOKUP(L1187,受限情况!$A$3:$C$28,2,FALSE),H1187&lt;=VLOOKUP(L1187,受限情况!$A$3:$C$28,3,FALSE)),0),IFERROR(AND(H1187&gt;=VLOOKUP(M1187,受限情况!$A$3:$C$28,2,FALSE),H1187&lt;=VLOOKUP(M1187,受限情况!$A$3:$C$28,3,FALSE)),0),IFERROR(AND(H1187&gt;=VLOOKUP(N1187,受限情况!$A$3:$C$28,2,FALSE),H1187&lt;=VLOOKUP(N1187,受限情况!$A$3:$C$28,3,FALSE)),0),IFERROR(AND(H1187&gt;=VLOOKUP(O1187,受限情况!$A$3:$C$28,2,FALSE),H1187&lt;=VLOOKUP(O1187,受限情况!$A$3:$C$28,3,FALSE)),0))=TRUE,"错误","正确")</f>
        <v>正确</v>
      </c>
      <c r="S1187" s="123" t="str">
        <f>IF((IF(ISERROR(VLOOKUP(J1187,注销!I:I,1,FALSE)),0,1)+IF(ISERROR(VLOOKUP(J1187,注销!J:J,1,FALSE)),0,1))&gt;0,"注销","没有")</f>
        <v>没有</v>
      </c>
      <c r="T1187" s="123" t="str">
        <f>IF((IF(ISERROR(VLOOKUP(J1187,注销!I:I,1,FALSE)),0,1)+IF(ISERROR(VLOOKUP(J1187,注销!J:J,1,FALSE)),0,1))&gt;0,"注销","没有")</f>
        <v>没有</v>
      </c>
      <c r="U1187" s="10" t="str">
        <f>IF(IF(ISERROR(VLOOKUP(J1187,J$1:J1186,1,FALSE)),0,1)+IF(ISERROR(VLOOKUP(J1187,K$1:K1186,1,FALSE)),0,1),"已有","没有")</f>
        <v>没有</v>
      </c>
      <c r="W1187" s="9"/>
      <c r="X1187" s="9"/>
      <c r="Y1187" s="9"/>
    </row>
    <row r="1188" spans="1:25">
      <c r="A1188" s="126">
        <v>1185</v>
      </c>
      <c r="B1188" s="134" t="s">
        <v>91</v>
      </c>
      <c r="C1188" s="66" t="s">
        <v>2082</v>
      </c>
      <c r="D1188" s="136" t="s">
        <v>2188</v>
      </c>
      <c r="E1188" s="202">
        <v>6</v>
      </c>
      <c r="F1188" s="80">
        <v>43276</v>
      </c>
      <c r="G1188" s="40" t="s">
        <v>2211</v>
      </c>
      <c r="H1188" s="80">
        <v>43182</v>
      </c>
      <c r="I1188" s="30" t="s">
        <v>2157</v>
      </c>
      <c r="J1188" s="137" t="str">
        <f t="shared" si="115"/>
        <v>东航鄂尔多斯-阜阳</v>
      </c>
      <c r="K1188" s="124" t="str">
        <f t="shared" si="116"/>
        <v>东航阜阳-鄂尔多斯</v>
      </c>
      <c r="L1188" s="167" t="str">
        <f t="shared" si="117"/>
        <v>鄂尔多斯</v>
      </c>
      <c r="M1188" s="167" t="str">
        <f t="shared" si="118"/>
        <v>阜阳</v>
      </c>
      <c r="N1188" s="167" t="str">
        <f t="shared" si="119"/>
        <v/>
      </c>
      <c r="O1188" s="167" t="str">
        <f t="shared" si="120"/>
        <v/>
      </c>
      <c r="P1188" s="167" t="str">
        <f>IF(ISERROR(OR(IFERROR(VLOOKUP(B1188,受限情况!$G$3:$G$30,1,FALSE),0),IFERROR(VLOOKUP(L1188,受限情况!$A$3:$A$28,1,FALSE),0),IFERROR(VLOOKUP(M1188,受限情况!$A$3:$A$28,1,FALSE),0),IFERROR(VLOOKUP(N1188,受限情况!$A$3:$A$28,1,FALSE),0),IFERROR(VLOOKUP(O1188,受限情况!$A$3:$A$28,1,FALSE),0))),"受限","不限")</f>
        <v>不限</v>
      </c>
      <c r="Q1188" s="122" t="str">
        <f>IFERROR(IF(AND(H1188&gt;=VLOOKUP(B1188,受限情况!$G$3:$I$28,2,FALSE),H1188&lt;=VLOOKUP(B1188,受限情况!$G$3:$I$28,3,FALSE))=TRUE,"错误","正确"),"正确")</f>
        <v>正确</v>
      </c>
      <c r="R1188" s="124" t="str">
        <f>IF(OR(IFERROR(AND(H1188&gt;=VLOOKUP(L1188,受限情况!$A$3:$C$28,2,FALSE),H1188&lt;=VLOOKUP(L1188,受限情况!$A$3:$C$28,3,FALSE)),0),IFERROR(AND(H1188&gt;=VLOOKUP(M1188,受限情况!$A$3:$C$28,2,FALSE),H1188&lt;=VLOOKUP(M1188,受限情况!$A$3:$C$28,3,FALSE)),0),IFERROR(AND(H1188&gt;=VLOOKUP(N1188,受限情况!$A$3:$C$28,2,FALSE),H1188&lt;=VLOOKUP(N1188,受限情况!$A$3:$C$28,3,FALSE)),0),IFERROR(AND(H1188&gt;=VLOOKUP(O1188,受限情况!$A$3:$C$28,2,FALSE),H1188&lt;=VLOOKUP(O1188,受限情况!$A$3:$C$28,3,FALSE)),0))=TRUE,"错误","正确")</f>
        <v>正确</v>
      </c>
      <c r="S1188" s="123" t="str">
        <f>IF((IF(ISERROR(VLOOKUP(J1188,注销!I:I,1,FALSE)),0,1)+IF(ISERROR(VLOOKUP(J1188,注销!J:J,1,FALSE)),0,1))&gt;0,"注销","没有")</f>
        <v>没有</v>
      </c>
      <c r="T1188" s="123" t="str">
        <f>IF((IF(ISERROR(VLOOKUP(J1188,注销!I:I,1,FALSE)),0,1)+IF(ISERROR(VLOOKUP(J1188,注销!J:J,1,FALSE)),0,1))&gt;0,"注销","没有")</f>
        <v>没有</v>
      </c>
      <c r="U1188" s="10" t="str">
        <f>IF(IF(ISERROR(VLOOKUP(J1188,J$1:J1187,1,FALSE)),0,1)+IF(ISERROR(VLOOKUP(J1188,K$1:K1187,1,FALSE)),0,1),"已有","没有")</f>
        <v>没有</v>
      </c>
      <c r="W1188" s="9"/>
      <c r="X1188" s="9"/>
      <c r="Y1188" s="9"/>
    </row>
    <row r="1189" spans="1:25">
      <c r="A1189" s="126">
        <v>1186</v>
      </c>
      <c r="B1189" s="134" t="s">
        <v>2145</v>
      </c>
      <c r="C1189" s="66" t="s">
        <v>1939</v>
      </c>
      <c r="D1189" s="136" t="s">
        <v>2147</v>
      </c>
      <c r="E1189" s="6">
        <v>24</v>
      </c>
      <c r="F1189" s="80">
        <v>43184</v>
      </c>
      <c r="G1189" s="40" t="s">
        <v>2212</v>
      </c>
      <c r="H1189" s="80">
        <v>43182</v>
      </c>
      <c r="I1189" s="30" t="s">
        <v>2023</v>
      </c>
      <c r="J1189" s="137" t="str">
        <f t="shared" si="115"/>
        <v>国航北京首都-赤峰</v>
      </c>
      <c r="K1189" s="124" t="str">
        <f t="shared" si="116"/>
        <v>国航赤峰-北京首都</v>
      </c>
      <c r="L1189" s="167" t="str">
        <f t="shared" si="117"/>
        <v>北京首都</v>
      </c>
      <c r="M1189" s="167" t="str">
        <f t="shared" si="118"/>
        <v>赤峰</v>
      </c>
      <c r="N1189" s="167" t="str">
        <f t="shared" si="119"/>
        <v/>
      </c>
      <c r="O1189" s="167" t="str">
        <f t="shared" si="120"/>
        <v/>
      </c>
      <c r="P1189" s="167" t="str">
        <f>IF(ISERROR(OR(IFERROR(VLOOKUP(B1189,受限情况!$G$3:$G$30,1,FALSE),0),IFERROR(VLOOKUP(L1189,受限情况!$A$3:$A$28,1,FALSE),0),IFERROR(VLOOKUP(M1189,受限情况!$A$3:$A$28,1,FALSE),0),IFERROR(VLOOKUP(N1189,受限情况!$A$3:$A$28,1,FALSE),0),IFERROR(VLOOKUP(O1189,受限情况!$A$3:$A$28,1,FALSE),0))),"受限","不限")</f>
        <v>受限</v>
      </c>
      <c r="Q1189" s="122" t="str">
        <f>IFERROR(IF(AND(H1189&gt;=VLOOKUP(B1189,受限情况!$G$3:$I$28,2,FALSE),H1189&lt;=VLOOKUP(B1189,受限情况!$G$3:$I$28,3,FALSE))=TRUE,"错误","正确"),"正确")</f>
        <v>正确</v>
      </c>
      <c r="R1189" s="124" t="str">
        <f>IF(OR(IFERROR(AND(H1189&gt;=VLOOKUP(L1189,受限情况!$A$3:$C$28,2,FALSE),H1189&lt;=VLOOKUP(L1189,受限情况!$A$3:$C$28,3,FALSE)),0),IFERROR(AND(H1189&gt;=VLOOKUP(M1189,受限情况!$A$3:$C$28,2,FALSE),H1189&lt;=VLOOKUP(M1189,受限情况!$A$3:$C$28,3,FALSE)),0),IFERROR(AND(H1189&gt;=VLOOKUP(N1189,受限情况!$A$3:$C$28,2,FALSE),H1189&lt;=VLOOKUP(N1189,受限情况!$A$3:$C$28,3,FALSE)),0),IFERROR(AND(H1189&gt;=VLOOKUP(O1189,受限情况!$A$3:$C$28,2,FALSE),H1189&lt;=VLOOKUP(O1189,受限情况!$A$3:$C$28,3,FALSE)),0))=TRUE,"错误","正确")</f>
        <v>正确</v>
      </c>
      <c r="S1189" s="123" t="str">
        <f>IF((IF(ISERROR(VLOOKUP(J1189,注销!I:I,1,FALSE)),0,1)+IF(ISERROR(VLOOKUP(J1189,注销!J:J,1,FALSE)),0,1))&gt;0,"注销","没有")</f>
        <v>没有</v>
      </c>
      <c r="T1189" s="123" t="str">
        <f>IF((IF(ISERROR(VLOOKUP(J1189,注销!I:I,1,FALSE)),0,1)+IF(ISERROR(VLOOKUP(J1189,注销!J:J,1,FALSE)),0,1))&gt;0,"注销","没有")</f>
        <v>没有</v>
      </c>
      <c r="U1189" s="10" t="str">
        <f>IF(IF(ISERROR(VLOOKUP(J1189,J$1:J1188,1,FALSE)),0,1)+IF(ISERROR(VLOOKUP(J1189,K$1:K1188,1,FALSE)),0,1),"已有","没有")</f>
        <v>已有</v>
      </c>
      <c r="W1189" s="9"/>
      <c r="X1189" s="9"/>
      <c r="Y1189" s="9"/>
    </row>
    <row r="1190" spans="1:25">
      <c r="A1190" s="126">
        <v>1187</v>
      </c>
      <c r="B1190" s="134" t="s">
        <v>2145</v>
      </c>
      <c r="C1190" s="66" t="s">
        <v>2146</v>
      </c>
      <c r="D1190" s="136" t="s">
        <v>2147</v>
      </c>
      <c r="E1190" s="6">
        <v>28</v>
      </c>
      <c r="F1190" s="80">
        <v>43184</v>
      </c>
      <c r="G1190" s="40" t="s">
        <v>2212</v>
      </c>
      <c r="H1190" s="80">
        <v>43182</v>
      </c>
      <c r="I1190" s="30" t="s">
        <v>2023</v>
      </c>
      <c r="J1190" s="137" t="str">
        <f t="shared" si="115"/>
        <v>国航北京首都-大同</v>
      </c>
      <c r="K1190" s="124" t="str">
        <f t="shared" si="116"/>
        <v>国航大同-北京首都</v>
      </c>
      <c r="L1190" s="167" t="str">
        <f t="shared" si="117"/>
        <v>北京首都</v>
      </c>
      <c r="M1190" s="167" t="str">
        <f t="shared" si="118"/>
        <v>大同</v>
      </c>
      <c r="N1190" s="167" t="str">
        <f t="shared" si="119"/>
        <v/>
      </c>
      <c r="O1190" s="167" t="str">
        <f t="shared" si="120"/>
        <v/>
      </c>
      <c r="P1190" s="167" t="str">
        <f>IF(ISERROR(OR(IFERROR(VLOOKUP(B1190,受限情况!$G$3:$G$30,1,FALSE),0),IFERROR(VLOOKUP(L1190,受限情况!$A$3:$A$28,1,FALSE),0),IFERROR(VLOOKUP(M1190,受限情况!$A$3:$A$28,1,FALSE),0),IFERROR(VLOOKUP(N1190,受限情况!$A$3:$A$28,1,FALSE),0),IFERROR(VLOOKUP(O1190,受限情况!$A$3:$A$28,1,FALSE),0))),"受限","不限")</f>
        <v>受限</v>
      </c>
      <c r="Q1190" s="122" t="str">
        <f>IFERROR(IF(AND(H1190&gt;=VLOOKUP(B1190,受限情况!$G$3:$I$28,2,FALSE),H1190&lt;=VLOOKUP(B1190,受限情况!$G$3:$I$28,3,FALSE))=TRUE,"错误","正确"),"正确")</f>
        <v>正确</v>
      </c>
      <c r="R1190" s="124" t="str">
        <f>IF(OR(IFERROR(AND(H1190&gt;=VLOOKUP(L1190,受限情况!$A$3:$C$28,2,FALSE),H1190&lt;=VLOOKUP(L1190,受限情况!$A$3:$C$28,3,FALSE)),0),IFERROR(AND(H1190&gt;=VLOOKUP(M1190,受限情况!$A$3:$C$28,2,FALSE),H1190&lt;=VLOOKUP(M1190,受限情况!$A$3:$C$28,3,FALSE)),0),IFERROR(AND(H1190&gt;=VLOOKUP(N1190,受限情况!$A$3:$C$28,2,FALSE),H1190&lt;=VLOOKUP(N1190,受限情况!$A$3:$C$28,3,FALSE)),0),IFERROR(AND(H1190&gt;=VLOOKUP(O1190,受限情况!$A$3:$C$28,2,FALSE),H1190&lt;=VLOOKUP(O1190,受限情况!$A$3:$C$28,3,FALSE)),0))=TRUE,"错误","正确")</f>
        <v>正确</v>
      </c>
      <c r="S1190" s="123" t="str">
        <f>IF((IF(ISERROR(VLOOKUP(J1190,注销!I:I,1,FALSE)),0,1)+IF(ISERROR(VLOOKUP(J1190,注销!J:J,1,FALSE)),0,1))&gt;0,"注销","没有")</f>
        <v>没有</v>
      </c>
      <c r="T1190" s="123" t="str">
        <f>IF((IF(ISERROR(VLOOKUP(J1190,注销!I:I,1,FALSE)),0,1)+IF(ISERROR(VLOOKUP(J1190,注销!J:J,1,FALSE)),0,1))&gt;0,"注销","没有")</f>
        <v>没有</v>
      </c>
      <c r="U1190" s="10" t="str">
        <f>IF(IF(ISERROR(VLOOKUP(J1190,J$1:J1189,1,FALSE)),0,1)+IF(ISERROR(VLOOKUP(J1190,K$1:K1189,1,FALSE)),0,1),"已有","没有")</f>
        <v>已有</v>
      </c>
      <c r="W1190" s="9"/>
      <c r="X1190" s="9"/>
      <c r="Y1190" s="9"/>
    </row>
    <row r="1191" spans="1:25">
      <c r="A1191" s="126">
        <v>1188</v>
      </c>
      <c r="B1191" s="134" t="s">
        <v>2145</v>
      </c>
      <c r="C1191" s="66" t="s">
        <v>2148</v>
      </c>
      <c r="D1191" s="136" t="s">
        <v>2147</v>
      </c>
      <c r="E1191" s="6">
        <v>28</v>
      </c>
      <c r="F1191" s="80">
        <v>43184</v>
      </c>
      <c r="G1191" s="40" t="s">
        <v>2212</v>
      </c>
      <c r="H1191" s="80">
        <v>43182</v>
      </c>
      <c r="I1191" s="30" t="s">
        <v>2023</v>
      </c>
      <c r="J1191" s="137" t="str">
        <f t="shared" si="115"/>
        <v>国航北京首都-鄂尔多斯</v>
      </c>
      <c r="K1191" s="124" t="str">
        <f t="shared" si="116"/>
        <v>国航鄂尔多斯-北京首都</v>
      </c>
      <c r="L1191" s="167" t="str">
        <f t="shared" si="117"/>
        <v>北京首都</v>
      </c>
      <c r="M1191" s="167" t="str">
        <f t="shared" si="118"/>
        <v>鄂尔多斯</v>
      </c>
      <c r="N1191" s="167" t="str">
        <f t="shared" si="119"/>
        <v/>
      </c>
      <c r="O1191" s="167" t="str">
        <f t="shared" si="120"/>
        <v/>
      </c>
      <c r="P1191" s="167" t="str">
        <f>IF(ISERROR(OR(IFERROR(VLOOKUP(B1191,受限情况!$G$3:$G$30,1,FALSE),0),IFERROR(VLOOKUP(L1191,受限情况!$A$3:$A$28,1,FALSE),0),IFERROR(VLOOKUP(M1191,受限情况!$A$3:$A$28,1,FALSE),0),IFERROR(VLOOKUP(N1191,受限情况!$A$3:$A$28,1,FALSE),0),IFERROR(VLOOKUP(O1191,受限情况!$A$3:$A$28,1,FALSE),0))),"受限","不限")</f>
        <v>受限</v>
      </c>
      <c r="Q1191" s="122" t="str">
        <f>IFERROR(IF(AND(H1191&gt;=VLOOKUP(B1191,受限情况!$G$3:$I$28,2,FALSE),H1191&lt;=VLOOKUP(B1191,受限情况!$G$3:$I$28,3,FALSE))=TRUE,"错误","正确"),"正确")</f>
        <v>正确</v>
      </c>
      <c r="R1191" s="124" t="str">
        <f>IF(OR(IFERROR(AND(H1191&gt;=VLOOKUP(L1191,受限情况!$A$3:$C$28,2,FALSE),H1191&lt;=VLOOKUP(L1191,受限情况!$A$3:$C$28,3,FALSE)),0),IFERROR(AND(H1191&gt;=VLOOKUP(M1191,受限情况!$A$3:$C$28,2,FALSE),H1191&lt;=VLOOKUP(M1191,受限情况!$A$3:$C$28,3,FALSE)),0),IFERROR(AND(H1191&gt;=VLOOKUP(N1191,受限情况!$A$3:$C$28,2,FALSE),H1191&lt;=VLOOKUP(N1191,受限情况!$A$3:$C$28,3,FALSE)),0),IFERROR(AND(H1191&gt;=VLOOKUP(O1191,受限情况!$A$3:$C$28,2,FALSE),H1191&lt;=VLOOKUP(O1191,受限情况!$A$3:$C$28,3,FALSE)),0))=TRUE,"错误","正确")</f>
        <v>正确</v>
      </c>
      <c r="S1191" s="123" t="str">
        <f>IF((IF(ISERROR(VLOOKUP(J1191,注销!I:I,1,FALSE)),0,1)+IF(ISERROR(VLOOKUP(J1191,注销!J:J,1,FALSE)),0,1))&gt;0,"注销","没有")</f>
        <v>没有</v>
      </c>
      <c r="T1191" s="123" t="str">
        <f>IF((IF(ISERROR(VLOOKUP(J1191,注销!I:I,1,FALSE)),0,1)+IF(ISERROR(VLOOKUP(J1191,注销!J:J,1,FALSE)),0,1))&gt;0,"注销","没有")</f>
        <v>没有</v>
      </c>
      <c r="U1191" s="10" t="str">
        <f>IF(IF(ISERROR(VLOOKUP(J1191,J$1:J1190,1,FALSE)),0,1)+IF(ISERROR(VLOOKUP(J1191,K$1:K1190,1,FALSE)),0,1),"已有","没有")</f>
        <v>已有</v>
      </c>
      <c r="W1191" s="9"/>
      <c r="X1191" s="9"/>
      <c r="Y1191" s="9"/>
    </row>
    <row r="1192" spans="1:25">
      <c r="A1192" s="126">
        <v>1189</v>
      </c>
      <c r="B1192" s="134" t="s">
        <v>2145</v>
      </c>
      <c r="C1192" s="66" t="s">
        <v>2149</v>
      </c>
      <c r="D1192" s="136" t="s">
        <v>2147</v>
      </c>
      <c r="E1192" s="6">
        <v>28</v>
      </c>
      <c r="F1192" s="80">
        <v>43184</v>
      </c>
      <c r="G1192" s="40" t="s">
        <v>2212</v>
      </c>
      <c r="H1192" s="80">
        <v>43182</v>
      </c>
      <c r="I1192" s="30" t="s">
        <v>2023</v>
      </c>
      <c r="J1192" s="137" t="str">
        <f t="shared" si="115"/>
        <v>国航北京首都-海拉尔</v>
      </c>
      <c r="K1192" s="124" t="str">
        <f t="shared" si="116"/>
        <v>国航海拉尔-北京首都</v>
      </c>
      <c r="L1192" s="167" t="str">
        <f t="shared" si="117"/>
        <v>北京首都</v>
      </c>
      <c r="M1192" s="167" t="str">
        <f t="shared" si="118"/>
        <v>海拉尔</v>
      </c>
      <c r="N1192" s="167" t="str">
        <f t="shared" si="119"/>
        <v/>
      </c>
      <c r="O1192" s="167" t="str">
        <f t="shared" si="120"/>
        <v/>
      </c>
      <c r="P1192" s="167" t="str">
        <f>IF(ISERROR(OR(IFERROR(VLOOKUP(B1192,受限情况!$G$3:$G$30,1,FALSE),0),IFERROR(VLOOKUP(L1192,受限情况!$A$3:$A$28,1,FALSE),0),IFERROR(VLOOKUP(M1192,受限情况!$A$3:$A$28,1,FALSE),0),IFERROR(VLOOKUP(N1192,受限情况!$A$3:$A$28,1,FALSE),0),IFERROR(VLOOKUP(O1192,受限情况!$A$3:$A$28,1,FALSE),0))),"受限","不限")</f>
        <v>受限</v>
      </c>
      <c r="Q1192" s="122" t="str">
        <f>IFERROR(IF(AND(H1192&gt;=VLOOKUP(B1192,受限情况!$G$3:$I$28,2,FALSE),H1192&lt;=VLOOKUP(B1192,受限情况!$G$3:$I$28,3,FALSE))=TRUE,"错误","正确"),"正确")</f>
        <v>正确</v>
      </c>
      <c r="R1192" s="124" t="str">
        <f>IF(OR(IFERROR(AND(H1192&gt;=VLOOKUP(L1192,受限情况!$A$3:$C$28,2,FALSE),H1192&lt;=VLOOKUP(L1192,受限情况!$A$3:$C$28,3,FALSE)),0),IFERROR(AND(H1192&gt;=VLOOKUP(M1192,受限情况!$A$3:$C$28,2,FALSE),H1192&lt;=VLOOKUP(M1192,受限情况!$A$3:$C$28,3,FALSE)),0),IFERROR(AND(H1192&gt;=VLOOKUP(N1192,受限情况!$A$3:$C$28,2,FALSE),H1192&lt;=VLOOKUP(N1192,受限情况!$A$3:$C$28,3,FALSE)),0),IFERROR(AND(H1192&gt;=VLOOKUP(O1192,受限情况!$A$3:$C$28,2,FALSE),H1192&lt;=VLOOKUP(O1192,受限情况!$A$3:$C$28,3,FALSE)),0))=TRUE,"错误","正确")</f>
        <v>正确</v>
      </c>
      <c r="S1192" s="123" t="str">
        <f>IF((IF(ISERROR(VLOOKUP(J1192,注销!I:I,1,FALSE)),0,1)+IF(ISERROR(VLOOKUP(J1192,注销!J:J,1,FALSE)),0,1))&gt;0,"注销","没有")</f>
        <v>没有</v>
      </c>
      <c r="T1192" s="123" t="str">
        <f>IF((IF(ISERROR(VLOOKUP(J1192,注销!I:I,1,FALSE)),0,1)+IF(ISERROR(VLOOKUP(J1192,注销!J:J,1,FALSE)),0,1))&gt;0,"注销","没有")</f>
        <v>没有</v>
      </c>
      <c r="U1192" s="10" t="str">
        <f>IF(IF(ISERROR(VLOOKUP(J1192,J$1:J1191,1,FALSE)),0,1)+IF(ISERROR(VLOOKUP(J1192,K$1:K1191,1,FALSE)),0,1),"已有","没有")</f>
        <v>已有</v>
      </c>
      <c r="W1192" s="9"/>
      <c r="X1192" s="9"/>
      <c r="Y1192" s="9"/>
    </row>
    <row r="1193" spans="1:25">
      <c r="A1193" s="126">
        <v>1190</v>
      </c>
      <c r="B1193" s="134" t="s">
        <v>2145</v>
      </c>
      <c r="C1193" s="66" t="s">
        <v>2150</v>
      </c>
      <c r="D1193" s="136" t="s">
        <v>2147</v>
      </c>
      <c r="E1193" s="6">
        <v>56</v>
      </c>
      <c r="F1193" s="80">
        <v>43184</v>
      </c>
      <c r="G1193" s="40" t="s">
        <v>2212</v>
      </c>
      <c r="H1193" s="80">
        <v>43182</v>
      </c>
      <c r="I1193" s="30" t="s">
        <v>2023</v>
      </c>
      <c r="J1193" s="137" t="str">
        <f t="shared" si="115"/>
        <v>国航北京首都-包头</v>
      </c>
      <c r="K1193" s="124" t="str">
        <f t="shared" si="116"/>
        <v>国航包头-北京首都</v>
      </c>
      <c r="L1193" s="167" t="str">
        <f t="shared" si="117"/>
        <v>北京首都</v>
      </c>
      <c r="M1193" s="167" t="str">
        <f t="shared" si="118"/>
        <v>包头</v>
      </c>
      <c r="N1193" s="167" t="str">
        <f t="shared" si="119"/>
        <v/>
      </c>
      <c r="O1193" s="167" t="str">
        <f t="shared" si="120"/>
        <v/>
      </c>
      <c r="P1193" s="167" t="str">
        <f>IF(ISERROR(OR(IFERROR(VLOOKUP(B1193,受限情况!$G$3:$G$30,1,FALSE),0),IFERROR(VLOOKUP(L1193,受限情况!$A$3:$A$28,1,FALSE),0),IFERROR(VLOOKUP(M1193,受限情况!$A$3:$A$28,1,FALSE),0),IFERROR(VLOOKUP(N1193,受限情况!$A$3:$A$28,1,FALSE),0),IFERROR(VLOOKUP(O1193,受限情况!$A$3:$A$28,1,FALSE),0))),"受限","不限")</f>
        <v>受限</v>
      </c>
      <c r="Q1193" s="122" t="str">
        <f>IFERROR(IF(AND(H1193&gt;=VLOOKUP(B1193,受限情况!$G$3:$I$28,2,FALSE),H1193&lt;=VLOOKUP(B1193,受限情况!$G$3:$I$28,3,FALSE))=TRUE,"错误","正确"),"正确")</f>
        <v>正确</v>
      </c>
      <c r="R1193" s="124" t="str">
        <f>IF(OR(IFERROR(AND(H1193&gt;=VLOOKUP(L1193,受限情况!$A$3:$C$28,2,FALSE),H1193&lt;=VLOOKUP(L1193,受限情况!$A$3:$C$28,3,FALSE)),0),IFERROR(AND(H1193&gt;=VLOOKUP(M1193,受限情况!$A$3:$C$28,2,FALSE),H1193&lt;=VLOOKUP(M1193,受限情况!$A$3:$C$28,3,FALSE)),0),IFERROR(AND(H1193&gt;=VLOOKUP(N1193,受限情况!$A$3:$C$28,2,FALSE),H1193&lt;=VLOOKUP(N1193,受限情况!$A$3:$C$28,3,FALSE)),0),IFERROR(AND(H1193&gt;=VLOOKUP(O1193,受限情况!$A$3:$C$28,2,FALSE),H1193&lt;=VLOOKUP(O1193,受限情况!$A$3:$C$28,3,FALSE)),0))=TRUE,"错误","正确")</f>
        <v>正确</v>
      </c>
      <c r="S1193" s="123" t="str">
        <f>IF((IF(ISERROR(VLOOKUP(J1193,注销!I:I,1,FALSE)),0,1)+IF(ISERROR(VLOOKUP(J1193,注销!J:J,1,FALSE)),0,1))&gt;0,"注销","没有")</f>
        <v>没有</v>
      </c>
      <c r="T1193" s="123" t="str">
        <f>IF((IF(ISERROR(VLOOKUP(J1193,注销!I:I,1,FALSE)),0,1)+IF(ISERROR(VLOOKUP(J1193,注销!J:J,1,FALSE)),0,1))&gt;0,"注销","没有")</f>
        <v>没有</v>
      </c>
      <c r="U1193" s="10" t="str">
        <f>IF(IF(ISERROR(VLOOKUP(J1193,J$1:J1192,1,FALSE)),0,1)+IF(ISERROR(VLOOKUP(J1193,K$1:K1192,1,FALSE)),0,1),"已有","没有")</f>
        <v>已有</v>
      </c>
      <c r="W1193" s="9"/>
      <c r="X1193" s="9"/>
      <c r="Y1193" s="9"/>
    </row>
    <row r="1194" spans="1:25">
      <c r="A1194" s="126">
        <v>1191</v>
      </c>
      <c r="B1194" s="134" t="s">
        <v>2145</v>
      </c>
      <c r="C1194" s="66" t="s">
        <v>2151</v>
      </c>
      <c r="D1194" s="136" t="s">
        <v>2147</v>
      </c>
      <c r="E1194" s="6">
        <v>28</v>
      </c>
      <c r="F1194" s="80">
        <v>43184</v>
      </c>
      <c r="G1194" s="40" t="s">
        <v>2212</v>
      </c>
      <c r="H1194" s="80">
        <v>43182</v>
      </c>
      <c r="I1194" s="30" t="s">
        <v>2023</v>
      </c>
      <c r="J1194" s="137" t="str">
        <f t="shared" si="115"/>
        <v>国航北京首都-运城</v>
      </c>
      <c r="K1194" s="124" t="str">
        <f t="shared" si="116"/>
        <v>国航运城-北京首都</v>
      </c>
      <c r="L1194" s="167" t="str">
        <f t="shared" si="117"/>
        <v>北京首都</v>
      </c>
      <c r="M1194" s="167" t="str">
        <f t="shared" si="118"/>
        <v>运城</v>
      </c>
      <c r="N1194" s="167" t="str">
        <f t="shared" si="119"/>
        <v/>
      </c>
      <c r="O1194" s="167" t="str">
        <f t="shared" si="120"/>
        <v/>
      </c>
      <c r="P1194" s="167" t="str">
        <f>IF(ISERROR(OR(IFERROR(VLOOKUP(B1194,受限情况!$G$3:$G$30,1,FALSE),0),IFERROR(VLOOKUP(L1194,受限情况!$A$3:$A$28,1,FALSE),0),IFERROR(VLOOKUP(M1194,受限情况!$A$3:$A$28,1,FALSE),0),IFERROR(VLOOKUP(N1194,受限情况!$A$3:$A$28,1,FALSE),0),IFERROR(VLOOKUP(O1194,受限情况!$A$3:$A$28,1,FALSE),0))),"受限","不限")</f>
        <v>受限</v>
      </c>
      <c r="Q1194" s="122" t="str">
        <f>IFERROR(IF(AND(H1194&gt;=VLOOKUP(B1194,受限情况!$G$3:$I$28,2,FALSE),H1194&lt;=VLOOKUP(B1194,受限情况!$G$3:$I$28,3,FALSE))=TRUE,"错误","正确"),"正确")</f>
        <v>正确</v>
      </c>
      <c r="R1194" s="124" t="str">
        <f>IF(OR(IFERROR(AND(H1194&gt;=VLOOKUP(L1194,受限情况!$A$3:$C$28,2,FALSE),H1194&lt;=VLOOKUP(L1194,受限情况!$A$3:$C$28,3,FALSE)),0),IFERROR(AND(H1194&gt;=VLOOKUP(M1194,受限情况!$A$3:$C$28,2,FALSE),H1194&lt;=VLOOKUP(M1194,受限情况!$A$3:$C$28,3,FALSE)),0),IFERROR(AND(H1194&gt;=VLOOKUP(N1194,受限情况!$A$3:$C$28,2,FALSE),H1194&lt;=VLOOKUP(N1194,受限情况!$A$3:$C$28,3,FALSE)),0),IFERROR(AND(H1194&gt;=VLOOKUP(O1194,受限情况!$A$3:$C$28,2,FALSE),H1194&lt;=VLOOKUP(O1194,受限情况!$A$3:$C$28,3,FALSE)),0))=TRUE,"错误","正确")</f>
        <v>正确</v>
      </c>
      <c r="S1194" s="123" t="str">
        <f>IF((IF(ISERROR(VLOOKUP(J1194,注销!I:I,1,FALSE)),0,1)+IF(ISERROR(VLOOKUP(J1194,注销!J:J,1,FALSE)),0,1))&gt;0,"注销","没有")</f>
        <v>没有</v>
      </c>
      <c r="T1194" s="123" t="str">
        <f>IF((IF(ISERROR(VLOOKUP(J1194,注销!I:I,1,FALSE)),0,1)+IF(ISERROR(VLOOKUP(J1194,注销!J:J,1,FALSE)),0,1))&gt;0,"注销","没有")</f>
        <v>没有</v>
      </c>
      <c r="U1194" s="10" t="str">
        <f>IF(IF(ISERROR(VLOOKUP(J1194,J$1:J1193,1,FALSE)),0,1)+IF(ISERROR(VLOOKUP(J1194,K$1:K1193,1,FALSE)),0,1),"已有","没有")</f>
        <v>已有</v>
      </c>
      <c r="W1194" s="9"/>
      <c r="X1194" s="9"/>
      <c r="Y1194" s="9"/>
    </row>
    <row r="1195" spans="1:25">
      <c r="A1195" s="126">
        <v>1192</v>
      </c>
      <c r="B1195" s="134" t="s">
        <v>2145</v>
      </c>
      <c r="C1195" s="66" t="s">
        <v>2152</v>
      </c>
      <c r="D1195" s="136" t="s">
        <v>2147</v>
      </c>
      <c r="E1195" s="6">
        <v>28</v>
      </c>
      <c r="F1195" s="80">
        <v>43184</v>
      </c>
      <c r="G1195" s="40" t="s">
        <v>2212</v>
      </c>
      <c r="H1195" s="80">
        <v>43182</v>
      </c>
      <c r="I1195" s="30" t="s">
        <v>2023</v>
      </c>
      <c r="J1195" s="137" t="str">
        <f t="shared" si="115"/>
        <v>国航北京首都-锡林浩特</v>
      </c>
      <c r="K1195" s="124" t="str">
        <f t="shared" si="116"/>
        <v>国航锡林浩特-北京首都</v>
      </c>
      <c r="L1195" s="167" t="str">
        <f t="shared" si="117"/>
        <v>北京首都</v>
      </c>
      <c r="M1195" s="167" t="str">
        <f t="shared" si="118"/>
        <v>锡林浩特</v>
      </c>
      <c r="N1195" s="167" t="str">
        <f t="shared" si="119"/>
        <v/>
      </c>
      <c r="O1195" s="167" t="str">
        <f t="shared" si="120"/>
        <v/>
      </c>
      <c r="P1195" s="167" t="str">
        <f>IF(ISERROR(OR(IFERROR(VLOOKUP(B1195,受限情况!$G$3:$G$30,1,FALSE),0),IFERROR(VLOOKUP(L1195,受限情况!$A$3:$A$28,1,FALSE),0),IFERROR(VLOOKUP(M1195,受限情况!$A$3:$A$28,1,FALSE),0),IFERROR(VLOOKUP(N1195,受限情况!$A$3:$A$28,1,FALSE),0),IFERROR(VLOOKUP(O1195,受限情况!$A$3:$A$28,1,FALSE),0))),"受限","不限")</f>
        <v>受限</v>
      </c>
      <c r="Q1195" s="122" t="str">
        <f>IFERROR(IF(AND(H1195&gt;=VLOOKUP(B1195,受限情况!$G$3:$I$28,2,FALSE),H1195&lt;=VLOOKUP(B1195,受限情况!$G$3:$I$28,3,FALSE))=TRUE,"错误","正确"),"正确")</f>
        <v>正确</v>
      </c>
      <c r="R1195" s="124" t="str">
        <f>IF(OR(IFERROR(AND(H1195&gt;=VLOOKUP(L1195,受限情况!$A$3:$C$28,2,FALSE),H1195&lt;=VLOOKUP(L1195,受限情况!$A$3:$C$28,3,FALSE)),0),IFERROR(AND(H1195&gt;=VLOOKUP(M1195,受限情况!$A$3:$C$28,2,FALSE),H1195&lt;=VLOOKUP(M1195,受限情况!$A$3:$C$28,3,FALSE)),0),IFERROR(AND(H1195&gt;=VLOOKUP(N1195,受限情况!$A$3:$C$28,2,FALSE),H1195&lt;=VLOOKUP(N1195,受限情况!$A$3:$C$28,3,FALSE)),0),IFERROR(AND(H1195&gt;=VLOOKUP(O1195,受限情况!$A$3:$C$28,2,FALSE),H1195&lt;=VLOOKUP(O1195,受限情况!$A$3:$C$28,3,FALSE)),0))=TRUE,"错误","正确")</f>
        <v>正确</v>
      </c>
      <c r="S1195" s="123" t="str">
        <f>IF((IF(ISERROR(VLOOKUP(J1195,注销!I:I,1,FALSE)),0,1)+IF(ISERROR(VLOOKUP(J1195,注销!J:J,1,FALSE)),0,1))&gt;0,"注销","没有")</f>
        <v>没有</v>
      </c>
      <c r="T1195" s="123" t="str">
        <f>IF((IF(ISERROR(VLOOKUP(J1195,注销!I:I,1,FALSE)),0,1)+IF(ISERROR(VLOOKUP(J1195,注销!J:J,1,FALSE)),0,1))&gt;0,"注销","没有")</f>
        <v>没有</v>
      </c>
      <c r="U1195" s="10" t="str">
        <f>IF(IF(ISERROR(VLOOKUP(J1195,J$1:J1194,1,FALSE)),0,1)+IF(ISERROR(VLOOKUP(J1195,K$1:K1194,1,FALSE)),0,1),"已有","没有")</f>
        <v>已有</v>
      </c>
      <c r="W1195" s="9"/>
      <c r="X1195" s="9"/>
      <c r="Y1195" s="9"/>
    </row>
    <row r="1196" spans="1:25">
      <c r="A1196" s="126">
        <v>1193</v>
      </c>
      <c r="B1196" s="134" t="s">
        <v>2145</v>
      </c>
      <c r="C1196" s="66" t="s">
        <v>2153</v>
      </c>
      <c r="D1196" s="136" t="s">
        <v>2147</v>
      </c>
      <c r="E1196" s="6">
        <v>14</v>
      </c>
      <c r="F1196" s="80">
        <v>43184</v>
      </c>
      <c r="G1196" s="40" t="s">
        <v>2212</v>
      </c>
      <c r="H1196" s="80">
        <v>43182</v>
      </c>
      <c r="I1196" s="30" t="s">
        <v>2023</v>
      </c>
      <c r="J1196" s="137" t="str">
        <f t="shared" si="115"/>
        <v>国航北京首都-通辽</v>
      </c>
      <c r="K1196" s="124" t="str">
        <f t="shared" si="116"/>
        <v>国航通辽-北京首都</v>
      </c>
      <c r="L1196" s="167" t="str">
        <f t="shared" si="117"/>
        <v>北京首都</v>
      </c>
      <c r="M1196" s="167" t="str">
        <f t="shared" si="118"/>
        <v>通辽</v>
      </c>
      <c r="N1196" s="167" t="str">
        <f t="shared" si="119"/>
        <v/>
      </c>
      <c r="O1196" s="167" t="str">
        <f t="shared" si="120"/>
        <v/>
      </c>
      <c r="P1196" s="167" t="str">
        <f>IF(ISERROR(OR(IFERROR(VLOOKUP(B1196,受限情况!$G$3:$G$30,1,FALSE),0),IFERROR(VLOOKUP(L1196,受限情况!$A$3:$A$28,1,FALSE),0),IFERROR(VLOOKUP(M1196,受限情况!$A$3:$A$28,1,FALSE),0),IFERROR(VLOOKUP(N1196,受限情况!$A$3:$A$28,1,FALSE),0),IFERROR(VLOOKUP(O1196,受限情况!$A$3:$A$28,1,FALSE),0))),"受限","不限")</f>
        <v>受限</v>
      </c>
      <c r="Q1196" s="122" t="str">
        <f>IFERROR(IF(AND(H1196&gt;=VLOOKUP(B1196,受限情况!$G$3:$I$28,2,FALSE),H1196&lt;=VLOOKUP(B1196,受限情况!$G$3:$I$28,3,FALSE))=TRUE,"错误","正确"),"正确")</f>
        <v>正确</v>
      </c>
      <c r="R1196" s="124" t="str">
        <f>IF(OR(IFERROR(AND(H1196&gt;=VLOOKUP(L1196,受限情况!$A$3:$C$28,2,FALSE),H1196&lt;=VLOOKUP(L1196,受限情况!$A$3:$C$28,3,FALSE)),0),IFERROR(AND(H1196&gt;=VLOOKUP(M1196,受限情况!$A$3:$C$28,2,FALSE),H1196&lt;=VLOOKUP(M1196,受限情况!$A$3:$C$28,3,FALSE)),0),IFERROR(AND(H1196&gt;=VLOOKUP(N1196,受限情况!$A$3:$C$28,2,FALSE),H1196&lt;=VLOOKUP(N1196,受限情况!$A$3:$C$28,3,FALSE)),0),IFERROR(AND(H1196&gt;=VLOOKUP(O1196,受限情况!$A$3:$C$28,2,FALSE),H1196&lt;=VLOOKUP(O1196,受限情况!$A$3:$C$28,3,FALSE)),0))=TRUE,"错误","正确")</f>
        <v>正确</v>
      </c>
      <c r="S1196" s="123" t="str">
        <f>IF((IF(ISERROR(VLOOKUP(J1196,注销!I:I,1,FALSE)),0,1)+IF(ISERROR(VLOOKUP(J1196,注销!J:J,1,FALSE)),0,1))&gt;0,"注销","没有")</f>
        <v>没有</v>
      </c>
      <c r="T1196" s="123" t="str">
        <f>IF((IF(ISERROR(VLOOKUP(J1196,注销!I:I,1,FALSE)),0,1)+IF(ISERROR(VLOOKUP(J1196,注销!J:J,1,FALSE)),0,1))&gt;0,"注销","没有")</f>
        <v>没有</v>
      </c>
      <c r="U1196" s="10" t="str">
        <f>IF(IF(ISERROR(VLOOKUP(J1196,J$1:J1195,1,FALSE)),0,1)+IF(ISERROR(VLOOKUP(J1196,K$1:K1195,1,FALSE)),0,1),"已有","没有")</f>
        <v>已有</v>
      </c>
      <c r="W1196" s="9"/>
      <c r="X1196" s="9"/>
      <c r="Y1196" s="9"/>
    </row>
    <row r="1197" spans="1:25">
      <c r="A1197" s="126">
        <v>1194</v>
      </c>
      <c r="B1197" s="134" t="s">
        <v>2145</v>
      </c>
      <c r="C1197" s="66" t="s">
        <v>2154</v>
      </c>
      <c r="D1197" s="136" t="s">
        <v>2147</v>
      </c>
      <c r="E1197" s="6">
        <v>14</v>
      </c>
      <c r="F1197" s="80">
        <v>43184</v>
      </c>
      <c r="G1197" s="40" t="s">
        <v>2212</v>
      </c>
      <c r="H1197" s="80">
        <v>43182</v>
      </c>
      <c r="I1197" s="30" t="s">
        <v>2023</v>
      </c>
      <c r="J1197" s="137" t="str">
        <f t="shared" si="115"/>
        <v>国航北京首都-乌兰浩特</v>
      </c>
      <c r="K1197" s="124" t="str">
        <f t="shared" si="116"/>
        <v>国航乌兰浩特-北京首都</v>
      </c>
      <c r="L1197" s="167" t="str">
        <f t="shared" si="117"/>
        <v>北京首都</v>
      </c>
      <c r="M1197" s="167" t="str">
        <f t="shared" si="118"/>
        <v>乌兰浩特</v>
      </c>
      <c r="N1197" s="167" t="str">
        <f t="shared" si="119"/>
        <v/>
      </c>
      <c r="O1197" s="167" t="str">
        <f t="shared" si="120"/>
        <v/>
      </c>
      <c r="P1197" s="167" t="str">
        <f>IF(ISERROR(OR(IFERROR(VLOOKUP(B1197,受限情况!$G$3:$G$30,1,FALSE),0),IFERROR(VLOOKUP(L1197,受限情况!$A$3:$A$28,1,FALSE),0),IFERROR(VLOOKUP(M1197,受限情况!$A$3:$A$28,1,FALSE),0),IFERROR(VLOOKUP(N1197,受限情况!$A$3:$A$28,1,FALSE),0),IFERROR(VLOOKUP(O1197,受限情况!$A$3:$A$28,1,FALSE),0))),"受限","不限")</f>
        <v>受限</v>
      </c>
      <c r="Q1197" s="122" t="str">
        <f>IFERROR(IF(AND(H1197&gt;=VLOOKUP(B1197,受限情况!$G$3:$I$28,2,FALSE),H1197&lt;=VLOOKUP(B1197,受限情况!$G$3:$I$28,3,FALSE))=TRUE,"错误","正确"),"正确")</f>
        <v>正确</v>
      </c>
      <c r="R1197" s="124" t="str">
        <f>IF(OR(IFERROR(AND(H1197&gt;=VLOOKUP(L1197,受限情况!$A$3:$C$28,2,FALSE),H1197&lt;=VLOOKUP(L1197,受限情况!$A$3:$C$28,3,FALSE)),0),IFERROR(AND(H1197&gt;=VLOOKUP(M1197,受限情况!$A$3:$C$28,2,FALSE),H1197&lt;=VLOOKUP(M1197,受限情况!$A$3:$C$28,3,FALSE)),0),IFERROR(AND(H1197&gt;=VLOOKUP(N1197,受限情况!$A$3:$C$28,2,FALSE),H1197&lt;=VLOOKUP(N1197,受限情况!$A$3:$C$28,3,FALSE)),0),IFERROR(AND(H1197&gt;=VLOOKUP(O1197,受限情况!$A$3:$C$28,2,FALSE),H1197&lt;=VLOOKUP(O1197,受限情况!$A$3:$C$28,3,FALSE)),0))=TRUE,"错误","正确")</f>
        <v>正确</v>
      </c>
      <c r="S1197" s="123" t="str">
        <f>IF((IF(ISERROR(VLOOKUP(J1197,注销!I:I,1,FALSE)),0,1)+IF(ISERROR(VLOOKUP(J1197,注销!J:J,1,FALSE)),0,1))&gt;0,"注销","没有")</f>
        <v>没有</v>
      </c>
      <c r="T1197" s="123" t="str">
        <f>IF((IF(ISERROR(VLOOKUP(J1197,注销!I:I,1,FALSE)),0,1)+IF(ISERROR(VLOOKUP(J1197,注销!J:J,1,FALSE)),0,1))&gt;0,"注销","没有")</f>
        <v>没有</v>
      </c>
      <c r="U1197" s="10" t="str">
        <f>IF(IF(ISERROR(VLOOKUP(J1197,J$1:J1196,1,FALSE)),0,1)+IF(ISERROR(VLOOKUP(J1197,K$1:K1196,1,FALSE)),0,1),"已有","没有")</f>
        <v>已有</v>
      </c>
      <c r="W1197" s="9"/>
      <c r="X1197" s="9"/>
      <c r="Y1197" s="9"/>
    </row>
    <row r="1198" spans="1:25">
      <c r="A1198" s="126">
        <v>1195</v>
      </c>
      <c r="B1198" s="134" t="s">
        <v>2145</v>
      </c>
      <c r="C1198" s="66" t="s">
        <v>2155</v>
      </c>
      <c r="D1198" s="136" t="s">
        <v>2147</v>
      </c>
      <c r="E1198" s="6">
        <v>56</v>
      </c>
      <c r="F1198" s="80">
        <v>43184</v>
      </c>
      <c r="G1198" s="40" t="s">
        <v>2212</v>
      </c>
      <c r="H1198" s="80">
        <v>43182</v>
      </c>
      <c r="I1198" s="30" t="s">
        <v>2023</v>
      </c>
      <c r="J1198" s="137" t="str">
        <f t="shared" si="115"/>
        <v>国航天津-深圳</v>
      </c>
      <c r="K1198" s="124" t="str">
        <f t="shared" si="116"/>
        <v>国航深圳-天津</v>
      </c>
      <c r="L1198" s="167" t="str">
        <f t="shared" si="117"/>
        <v>天津</v>
      </c>
      <c r="M1198" s="167" t="str">
        <f t="shared" si="118"/>
        <v>深圳</v>
      </c>
      <c r="N1198" s="167" t="str">
        <f t="shared" si="119"/>
        <v/>
      </c>
      <c r="O1198" s="167" t="str">
        <f t="shared" si="120"/>
        <v/>
      </c>
      <c r="P1198" s="167" t="str">
        <f>IF(ISERROR(OR(IFERROR(VLOOKUP(B1198,受限情况!$G$3:$G$30,1,FALSE),0),IFERROR(VLOOKUP(L1198,受限情况!$A$3:$A$28,1,FALSE),0),IFERROR(VLOOKUP(M1198,受限情况!$A$3:$A$28,1,FALSE),0),IFERROR(VLOOKUP(N1198,受限情况!$A$3:$A$28,1,FALSE),0),IFERROR(VLOOKUP(O1198,受限情况!$A$3:$A$28,1,FALSE),0))),"受限","不限")</f>
        <v>不限</v>
      </c>
      <c r="Q1198" s="122" t="str">
        <f>IFERROR(IF(AND(H1198&gt;=VLOOKUP(B1198,受限情况!$G$3:$I$28,2,FALSE),H1198&lt;=VLOOKUP(B1198,受限情况!$G$3:$I$28,3,FALSE))=TRUE,"错误","正确"),"正确")</f>
        <v>正确</v>
      </c>
      <c r="R1198" s="124" t="str">
        <f>IF(OR(IFERROR(AND(H1198&gt;=VLOOKUP(L1198,受限情况!$A$3:$C$28,2,FALSE),H1198&lt;=VLOOKUP(L1198,受限情况!$A$3:$C$28,3,FALSE)),0),IFERROR(AND(H1198&gt;=VLOOKUP(M1198,受限情况!$A$3:$C$28,2,FALSE),H1198&lt;=VLOOKUP(M1198,受限情况!$A$3:$C$28,3,FALSE)),0),IFERROR(AND(H1198&gt;=VLOOKUP(N1198,受限情况!$A$3:$C$28,2,FALSE),H1198&lt;=VLOOKUP(N1198,受限情况!$A$3:$C$28,3,FALSE)),0),IFERROR(AND(H1198&gt;=VLOOKUP(O1198,受限情况!$A$3:$C$28,2,FALSE),H1198&lt;=VLOOKUP(O1198,受限情况!$A$3:$C$28,3,FALSE)),0))=TRUE,"错误","正确")</f>
        <v>正确</v>
      </c>
      <c r="S1198" s="123" t="str">
        <f>IF((IF(ISERROR(VLOOKUP(J1198,注销!I:I,1,FALSE)),0,1)+IF(ISERROR(VLOOKUP(J1198,注销!J:J,1,FALSE)),0,1))&gt;0,"注销","没有")</f>
        <v>没有</v>
      </c>
      <c r="T1198" s="123" t="str">
        <f>IF((IF(ISERROR(VLOOKUP(J1198,注销!I:I,1,FALSE)),0,1)+IF(ISERROR(VLOOKUP(J1198,注销!J:J,1,FALSE)),0,1))&gt;0,"注销","没有")</f>
        <v>没有</v>
      </c>
      <c r="U1198" s="10" t="str">
        <f>IF(IF(ISERROR(VLOOKUP(J1198,J$1:J1197,1,FALSE)),0,1)+IF(ISERROR(VLOOKUP(J1198,K$1:K1197,1,FALSE)),0,1),"已有","没有")</f>
        <v>已有</v>
      </c>
      <c r="W1198" s="9"/>
      <c r="X1198" s="9"/>
      <c r="Y1198" s="9"/>
    </row>
    <row r="1199" spans="1:25">
      <c r="A1199" s="126">
        <v>1196</v>
      </c>
      <c r="B1199" s="134" t="s">
        <v>2145</v>
      </c>
      <c r="C1199" s="66" t="s">
        <v>2156</v>
      </c>
      <c r="D1199" s="136" t="s">
        <v>2147</v>
      </c>
      <c r="E1199" s="6">
        <v>14</v>
      </c>
      <c r="F1199" s="80">
        <v>43184</v>
      </c>
      <c r="G1199" s="40" t="s">
        <v>2212</v>
      </c>
      <c r="H1199" s="80">
        <v>43182</v>
      </c>
      <c r="I1199" s="30" t="s">
        <v>2023</v>
      </c>
      <c r="J1199" s="137" t="str">
        <f t="shared" si="115"/>
        <v>国航天津-厦门</v>
      </c>
      <c r="K1199" s="124" t="str">
        <f t="shared" si="116"/>
        <v>国航厦门-天津</v>
      </c>
      <c r="L1199" s="167" t="str">
        <f t="shared" si="117"/>
        <v>天津</v>
      </c>
      <c r="M1199" s="167" t="str">
        <f t="shared" si="118"/>
        <v>厦门</v>
      </c>
      <c r="N1199" s="167" t="str">
        <f t="shared" si="119"/>
        <v/>
      </c>
      <c r="O1199" s="167" t="str">
        <f t="shared" si="120"/>
        <v/>
      </c>
      <c r="P1199" s="167" t="str">
        <f>IF(ISERROR(OR(IFERROR(VLOOKUP(B1199,受限情况!$G$3:$G$30,1,FALSE),0),IFERROR(VLOOKUP(L1199,受限情况!$A$3:$A$28,1,FALSE),0),IFERROR(VLOOKUP(M1199,受限情况!$A$3:$A$28,1,FALSE),0),IFERROR(VLOOKUP(N1199,受限情况!$A$3:$A$28,1,FALSE),0),IFERROR(VLOOKUP(O1199,受限情况!$A$3:$A$28,1,FALSE),0))),"受限","不限")</f>
        <v>不限</v>
      </c>
      <c r="Q1199" s="122" t="str">
        <f>IFERROR(IF(AND(H1199&gt;=VLOOKUP(B1199,受限情况!$G$3:$I$28,2,FALSE),H1199&lt;=VLOOKUP(B1199,受限情况!$G$3:$I$28,3,FALSE))=TRUE,"错误","正确"),"正确")</f>
        <v>正确</v>
      </c>
      <c r="R1199" s="124" t="str">
        <f>IF(OR(IFERROR(AND(H1199&gt;=VLOOKUP(L1199,受限情况!$A$3:$C$28,2,FALSE),H1199&lt;=VLOOKUP(L1199,受限情况!$A$3:$C$28,3,FALSE)),0),IFERROR(AND(H1199&gt;=VLOOKUP(M1199,受限情况!$A$3:$C$28,2,FALSE),H1199&lt;=VLOOKUP(M1199,受限情况!$A$3:$C$28,3,FALSE)),0),IFERROR(AND(H1199&gt;=VLOOKUP(N1199,受限情况!$A$3:$C$28,2,FALSE),H1199&lt;=VLOOKUP(N1199,受限情况!$A$3:$C$28,3,FALSE)),0),IFERROR(AND(H1199&gt;=VLOOKUP(O1199,受限情况!$A$3:$C$28,2,FALSE),H1199&lt;=VLOOKUP(O1199,受限情况!$A$3:$C$28,3,FALSE)),0))=TRUE,"错误","正确")</f>
        <v>正确</v>
      </c>
      <c r="S1199" s="123" t="str">
        <f>IF((IF(ISERROR(VLOOKUP(J1199,注销!I:I,1,FALSE)),0,1)+IF(ISERROR(VLOOKUP(J1199,注销!J:J,1,FALSE)),0,1))&gt;0,"注销","没有")</f>
        <v>没有</v>
      </c>
      <c r="T1199" s="123" t="str">
        <f>IF((IF(ISERROR(VLOOKUP(J1199,注销!I:I,1,FALSE)),0,1)+IF(ISERROR(VLOOKUP(J1199,注销!J:J,1,FALSE)),0,1))&gt;0,"注销","没有")</f>
        <v>没有</v>
      </c>
      <c r="U1199" s="10" t="str">
        <f>IF(IF(ISERROR(VLOOKUP(J1199,J$1:J1198,1,FALSE)),0,1)+IF(ISERROR(VLOOKUP(J1199,K$1:K1198,1,FALSE)),0,1),"已有","没有")</f>
        <v>已有</v>
      </c>
      <c r="W1199" s="9"/>
      <c r="X1199" s="9"/>
      <c r="Y1199" s="9"/>
    </row>
    <row r="1200" spans="1:25">
      <c r="A1200" s="126">
        <v>1197</v>
      </c>
      <c r="B1200" s="134" t="s">
        <v>2083</v>
      </c>
      <c r="C1200" s="66" t="s">
        <v>2084</v>
      </c>
      <c r="D1200" s="136" t="s">
        <v>1423</v>
      </c>
      <c r="E1200" s="202">
        <v>14</v>
      </c>
      <c r="F1200" s="80">
        <v>43184</v>
      </c>
      <c r="G1200" s="40" t="s">
        <v>2212</v>
      </c>
      <c r="H1200" s="80">
        <v>43182</v>
      </c>
      <c r="I1200" s="30" t="s">
        <v>2157</v>
      </c>
      <c r="J1200" s="137" t="str">
        <f t="shared" si="115"/>
        <v>国航呼和浩特-西安</v>
      </c>
      <c r="K1200" s="124" t="str">
        <f t="shared" si="116"/>
        <v>国航西安-呼和浩特</v>
      </c>
      <c r="L1200" s="167" t="str">
        <f t="shared" si="117"/>
        <v>呼和浩特</v>
      </c>
      <c r="M1200" s="167" t="str">
        <f t="shared" si="118"/>
        <v>西安</v>
      </c>
      <c r="N1200" s="167" t="str">
        <f t="shared" si="119"/>
        <v/>
      </c>
      <c r="O1200" s="167" t="str">
        <f t="shared" si="120"/>
        <v/>
      </c>
      <c r="P1200" s="167" t="str">
        <f>IF(ISERROR(OR(IFERROR(VLOOKUP(B1200,受限情况!$G$3:$G$30,1,FALSE),0),IFERROR(VLOOKUP(L1200,受限情况!$A$3:$A$28,1,FALSE),0),IFERROR(VLOOKUP(M1200,受限情况!$A$3:$A$28,1,FALSE),0),IFERROR(VLOOKUP(N1200,受限情况!$A$3:$A$28,1,FALSE),0),IFERROR(VLOOKUP(O1200,受限情况!$A$3:$A$28,1,FALSE),0))),"受限","不限")</f>
        <v>不限</v>
      </c>
      <c r="Q1200" s="122" t="str">
        <f>IFERROR(IF(AND(H1200&gt;=VLOOKUP(B1200,受限情况!$G$3:$I$28,2,FALSE),H1200&lt;=VLOOKUP(B1200,受限情况!$G$3:$I$28,3,FALSE))=TRUE,"错误","正确"),"正确")</f>
        <v>正确</v>
      </c>
      <c r="R1200" s="124" t="str">
        <f>IF(OR(IFERROR(AND(H1200&gt;=VLOOKUP(L1200,受限情况!$A$3:$C$28,2,FALSE),H1200&lt;=VLOOKUP(L1200,受限情况!$A$3:$C$28,3,FALSE)),0),IFERROR(AND(H1200&gt;=VLOOKUP(M1200,受限情况!$A$3:$C$28,2,FALSE),H1200&lt;=VLOOKUP(M1200,受限情况!$A$3:$C$28,3,FALSE)),0),IFERROR(AND(H1200&gt;=VLOOKUP(N1200,受限情况!$A$3:$C$28,2,FALSE),H1200&lt;=VLOOKUP(N1200,受限情况!$A$3:$C$28,3,FALSE)),0),IFERROR(AND(H1200&gt;=VLOOKUP(O1200,受限情况!$A$3:$C$28,2,FALSE),H1200&lt;=VLOOKUP(O1200,受限情况!$A$3:$C$28,3,FALSE)),0))=TRUE,"错误","正确")</f>
        <v>正确</v>
      </c>
      <c r="S1200" s="123" t="str">
        <f>IF((IF(ISERROR(VLOOKUP(J1200,注销!I:I,1,FALSE)),0,1)+IF(ISERROR(VLOOKUP(J1200,注销!J:J,1,FALSE)),0,1))&gt;0,"注销","没有")</f>
        <v>没有</v>
      </c>
      <c r="T1200" s="123" t="str">
        <f>IF((IF(ISERROR(VLOOKUP(J1200,注销!I:I,1,FALSE)),0,1)+IF(ISERROR(VLOOKUP(J1200,注销!J:J,1,FALSE)),0,1))&gt;0,"注销","没有")</f>
        <v>没有</v>
      </c>
      <c r="U1200" s="10" t="str">
        <f>IF(IF(ISERROR(VLOOKUP(J1200,J$1:J1199,1,FALSE)),0,1)+IF(ISERROR(VLOOKUP(J1200,K$1:K1199,1,FALSE)),0,1),"已有","没有")</f>
        <v>没有</v>
      </c>
      <c r="W1200" s="9"/>
      <c r="X1200" s="9"/>
      <c r="Y1200" s="9"/>
    </row>
    <row r="1201" spans="1:25">
      <c r="A1201" s="126">
        <v>1198</v>
      </c>
      <c r="B1201" s="134" t="s">
        <v>2083</v>
      </c>
      <c r="C1201" s="66" t="s">
        <v>1872</v>
      </c>
      <c r="D1201" s="136" t="s">
        <v>1423</v>
      </c>
      <c r="E1201" s="202">
        <v>8</v>
      </c>
      <c r="F1201" s="80">
        <v>43184</v>
      </c>
      <c r="G1201" s="40" t="s">
        <v>2212</v>
      </c>
      <c r="H1201" s="80">
        <v>43182</v>
      </c>
      <c r="I1201" s="30" t="s">
        <v>2157</v>
      </c>
      <c r="J1201" s="137" t="str">
        <f t="shared" si="115"/>
        <v>国航呼和浩特-郑州-厦门</v>
      </c>
      <c r="K1201" s="124" t="str">
        <f t="shared" si="116"/>
        <v>国航厦门-郑州-呼和浩特</v>
      </c>
      <c r="L1201" s="167" t="str">
        <f t="shared" si="117"/>
        <v>呼和浩特</v>
      </c>
      <c r="M1201" s="167" t="str">
        <f t="shared" si="118"/>
        <v>郑州</v>
      </c>
      <c r="N1201" s="167" t="str">
        <f t="shared" si="119"/>
        <v>厦门</v>
      </c>
      <c r="O1201" s="167" t="str">
        <f t="shared" si="120"/>
        <v/>
      </c>
      <c r="P1201" s="167" t="str">
        <f>IF(ISERROR(OR(IFERROR(VLOOKUP(B1201,受限情况!$G$3:$G$30,1,FALSE),0),IFERROR(VLOOKUP(L1201,受限情况!$A$3:$A$28,1,FALSE),0),IFERROR(VLOOKUP(M1201,受限情况!$A$3:$A$28,1,FALSE),0),IFERROR(VLOOKUP(N1201,受限情况!$A$3:$A$28,1,FALSE),0),IFERROR(VLOOKUP(O1201,受限情况!$A$3:$A$28,1,FALSE),0))),"受限","不限")</f>
        <v>不限</v>
      </c>
      <c r="Q1201" s="122" t="str">
        <f>IFERROR(IF(AND(H1201&gt;=VLOOKUP(B1201,受限情况!$G$3:$I$28,2,FALSE),H1201&lt;=VLOOKUP(B1201,受限情况!$G$3:$I$28,3,FALSE))=TRUE,"错误","正确"),"正确")</f>
        <v>正确</v>
      </c>
      <c r="R1201" s="124" t="str">
        <f>IF(OR(IFERROR(AND(H1201&gt;=VLOOKUP(L1201,受限情况!$A$3:$C$28,2,FALSE),H1201&lt;=VLOOKUP(L1201,受限情况!$A$3:$C$28,3,FALSE)),0),IFERROR(AND(H1201&gt;=VLOOKUP(M1201,受限情况!$A$3:$C$28,2,FALSE),H1201&lt;=VLOOKUP(M1201,受限情况!$A$3:$C$28,3,FALSE)),0),IFERROR(AND(H1201&gt;=VLOOKUP(N1201,受限情况!$A$3:$C$28,2,FALSE),H1201&lt;=VLOOKUP(N1201,受限情况!$A$3:$C$28,3,FALSE)),0),IFERROR(AND(H1201&gt;=VLOOKUP(O1201,受限情况!$A$3:$C$28,2,FALSE),H1201&lt;=VLOOKUP(O1201,受限情况!$A$3:$C$28,3,FALSE)),0))=TRUE,"错误","正确")</f>
        <v>正确</v>
      </c>
      <c r="S1201" s="123" t="str">
        <f>IF((IF(ISERROR(VLOOKUP(J1201,注销!I:I,1,FALSE)),0,1)+IF(ISERROR(VLOOKUP(J1201,注销!J:J,1,FALSE)),0,1))&gt;0,"注销","没有")</f>
        <v>没有</v>
      </c>
      <c r="T1201" s="123" t="str">
        <f>IF((IF(ISERROR(VLOOKUP(J1201,注销!I:I,1,FALSE)),0,1)+IF(ISERROR(VLOOKUP(J1201,注销!J:J,1,FALSE)),0,1))&gt;0,"注销","没有")</f>
        <v>没有</v>
      </c>
      <c r="U1201" s="10" t="str">
        <f>IF(IF(ISERROR(VLOOKUP(J1201,J$1:J1200,1,FALSE)),0,1)+IF(ISERROR(VLOOKUP(J1201,K$1:K1200,1,FALSE)),0,1),"已有","没有")</f>
        <v>没有</v>
      </c>
      <c r="W1201" s="9"/>
      <c r="X1201" s="9"/>
      <c r="Y1201" s="9"/>
    </row>
    <row r="1202" spans="1:25">
      <c r="A1202" s="126">
        <v>1199</v>
      </c>
      <c r="B1202" s="134" t="s">
        <v>1434</v>
      </c>
      <c r="C1202" s="66" t="s">
        <v>2085</v>
      </c>
      <c r="D1202" s="136" t="s">
        <v>1423</v>
      </c>
      <c r="E1202" s="202">
        <v>14</v>
      </c>
      <c r="F1202" s="80">
        <v>43184</v>
      </c>
      <c r="G1202" s="40" t="s">
        <v>2212</v>
      </c>
      <c r="H1202" s="80">
        <v>43182</v>
      </c>
      <c r="I1202" s="30" t="s">
        <v>2157</v>
      </c>
      <c r="J1202" s="137" t="str">
        <f t="shared" si="115"/>
        <v>国航天津-哈尔滨</v>
      </c>
      <c r="K1202" s="124" t="str">
        <f t="shared" si="116"/>
        <v>国航哈尔滨-天津</v>
      </c>
      <c r="L1202" s="167" t="str">
        <f t="shared" si="117"/>
        <v>天津</v>
      </c>
      <c r="M1202" s="167" t="str">
        <f t="shared" si="118"/>
        <v>哈尔滨</v>
      </c>
      <c r="N1202" s="167" t="str">
        <f t="shared" si="119"/>
        <v/>
      </c>
      <c r="O1202" s="167" t="str">
        <f t="shared" si="120"/>
        <v/>
      </c>
      <c r="P1202" s="167" t="str">
        <f>IF(ISERROR(OR(IFERROR(VLOOKUP(B1202,受限情况!$G$3:$G$30,1,FALSE),0),IFERROR(VLOOKUP(L1202,受限情况!$A$3:$A$28,1,FALSE),0),IFERROR(VLOOKUP(M1202,受限情况!$A$3:$A$28,1,FALSE),0),IFERROR(VLOOKUP(N1202,受限情况!$A$3:$A$28,1,FALSE),0),IFERROR(VLOOKUP(O1202,受限情况!$A$3:$A$28,1,FALSE),0))),"受限","不限")</f>
        <v>不限</v>
      </c>
      <c r="Q1202" s="122" t="str">
        <f>IFERROR(IF(AND(H1202&gt;=VLOOKUP(B1202,受限情况!$G$3:$I$28,2,FALSE),H1202&lt;=VLOOKUP(B1202,受限情况!$G$3:$I$28,3,FALSE))=TRUE,"错误","正确"),"正确")</f>
        <v>正确</v>
      </c>
      <c r="R1202" s="124" t="str">
        <f>IF(OR(IFERROR(AND(H1202&gt;=VLOOKUP(L1202,受限情况!$A$3:$C$28,2,FALSE),H1202&lt;=VLOOKUP(L1202,受限情况!$A$3:$C$28,3,FALSE)),0),IFERROR(AND(H1202&gt;=VLOOKUP(M1202,受限情况!$A$3:$C$28,2,FALSE),H1202&lt;=VLOOKUP(M1202,受限情况!$A$3:$C$28,3,FALSE)),0),IFERROR(AND(H1202&gt;=VLOOKUP(N1202,受限情况!$A$3:$C$28,2,FALSE),H1202&lt;=VLOOKUP(N1202,受限情况!$A$3:$C$28,3,FALSE)),0),IFERROR(AND(H1202&gt;=VLOOKUP(O1202,受限情况!$A$3:$C$28,2,FALSE),H1202&lt;=VLOOKUP(O1202,受限情况!$A$3:$C$28,3,FALSE)),0))=TRUE,"错误","正确")</f>
        <v>正确</v>
      </c>
      <c r="S1202" s="123" t="str">
        <f>IF((IF(ISERROR(VLOOKUP(J1202,注销!I:I,1,FALSE)),0,1)+IF(ISERROR(VLOOKUP(J1202,注销!J:J,1,FALSE)),0,1))&gt;0,"注销","没有")</f>
        <v>注销</v>
      </c>
      <c r="T1202" s="123" t="str">
        <f>IF((IF(ISERROR(VLOOKUP(J1202,注销!I:I,1,FALSE)),0,1)+IF(ISERROR(VLOOKUP(J1202,注销!J:J,1,FALSE)),0,1))&gt;0,"注销","没有")</f>
        <v>注销</v>
      </c>
      <c r="U1202" s="10" t="str">
        <f>IF(IF(ISERROR(VLOOKUP(J1202,J$1:J1201,1,FALSE)),0,1)+IF(ISERROR(VLOOKUP(J1202,K$1:K1201,1,FALSE)),0,1),"已有","没有")</f>
        <v>已有</v>
      </c>
      <c r="W1202" s="9"/>
      <c r="X1202" s="9"/>
      <c r="Y1202" s="9"/>
    </row>
    <row r="1203" spans="1:25">
      <c r="A1203" s="126">
        <v>1200</v>
      </c>
      <c r="B1203" s="134" t="s">
        <v>1434</v>
      </c>
      <c r="C1203" s="66" t="s">
        <v>2086</v>
      </c>
      <c r="D1203" s="136" t="s">
        <v>1423</v>
      </c>
      <c r="E1203" s="202">
        <v>14</v>
      </c>
      <c r="F1203" s="80">
        <v>43184</v>
      </c>
      <c r="G1203" s="40" t="s">
        <v>2212</v>
      </c>
      <c r="H1203" s="80">
        <v>43182</v>
      </c>
      <c r="I1203" s="30" t="s">
        <v>2157</v>
      </c>
      <c r="J1203" s="137" t="str">
        <f t="shared" si="115"/>
        <v>国航天津-银川</v>
      </c>
      <c r="K1203" s="124" t="str">
        <f t="shared" si="116"/>
        <v>国航银川-天津</v>
      </c>
      <c r="L1203" s="167" t="str">
        <f t="shared" si="117"/>
        <v>天津</v>
      </c>
      <c r="M1203" s="167" t="str">
        <f t="shared" si="118"/>
        <v>银川</v>
      </c>
      <c r="N1203" s="167" t="str">
        <f t="shared" si="119"/>
        <v/>
      </c>
      <c r="O1203" s="167" t="str">
        <f t="shared" si="120"/>
        <v/>
      </c>
      <c r="P1203" s="167" t="str">
        <f>IF(ISERROR(OR(IFERROR(VLOOKUP(B1203,受限情况!$G$3:$G$30,1,FALSE),0),IFERROR(VLOOKUP(L1203,受限情况!$A$3:$A$28,1,FALSE),0),IFERROR(VLOOKUP(M1203,受限情况!$A$3:$A$28,1,FALSE),0),IFERROR(VLOOKUP(N1203,受限情况!$A$3:$A$28,1,FALSE),0),IFERROR(VLOOKUP(O1203,受限情况!$A$3:$A$28,1,FALSE),0))),"受限","不限")</f>
        <v>不限</v>
      </c>
      <c r="Q1203" s="122" t="str">
        <f>IFERROR(IF(AND(H1203&gt;=VLOOKUP(B1203,受限情况!$G$3:$I$28,2,FALSE),H1203&lt;=VLOOKUP(B1203,受限情况!$G$3:$I$28,3,FALSE))=TRUE,"错误","正确"),"正确")</f>
        <v>正确</v>
      </c>
      <c r="R1203" s="124" t="str">
        <f>IF(OR(IFERROR(AND(H1203&gt;=VLOOKUP(L1203,受限情况!$A$3:$C$28,2,FALSE),H1203&lt;=VLOOKUP(L1203,受限情况!$A$3:$C$28,3,FALSE)),0),IFERROR(AND(H1203&gt;=VLOOKUP(M1203,受限情况!$A$3:$C$28,2,FALSE),H1203&lt;=VLOOKUP(M1203,受限情况!$A$3:$C$28,3,FALSE)),0),IFERROR(AND(H1203&gt;=VLOOKUP(N1203,受限情况!$A$3:$C$28,2,FALSE),H1203&lt;=VLOOKUP(N1203,受限情况!$A$3:$C$28,3,FALSE)),0),IFERROR(AND(H1203&gt;=VLOOKUP(O1203,受限情况!$A$3:$C$28,2,FALSE),H1203&lt;=VLOOKUP(O1203,受限情况!$A$3:$C$28,3,FALSE)),0))=TRUE,"错误","正确")</f>
        <v>正确</v>
      </c>
      <c r="S1203" s="123" t="str">
        <f>IF((IF(ISERROR(VLOOKUP(J1203,注销!I:I,1,FALSE)),0,1)+IF(ISERROR(VLOOKUP(J1203,注销!J:J,1,FALSE)),0,1))&gt;0,"注销","没有")</f>
        <v>没有</v>
      </c>
      <c r="T1203" s="123" t="str">
        <f>IF((IF(ISERROR(VLOOKUP(J1203,注销!I:I,1,FALSE)),0,1)+IF(ISERROR(VLOOKUP(J1203,注销!J:J,1,FALSE)),0,1))&gt;0,"注销","没有")</f>
        <v>没有</v>
      </c>
      <c r="U1203" s="10" t="str">
        <f>IF(IF(ISERROR(VLOOKUP(J1203,J$1:J1202,1,FALSE)),0,1)+IF(ISERROR(VLOOKUP(J1203,K$1:K1202,1,FALSE)),0,1),"已有","没有")</f>
        <v>没有</v>
      </c>
      <c r="W1203" s="9"/>
      <c r="X1203" s="9"/>
      <c r="Y1203" s="9"/>
    </row>
    <row r="1204" spans="1:25">
      <c r="A1204" s="126">
        <v>1201</v>
      </c>
      <c r="B1204" s="134" t="s">
        <v>2083</v>
      </c>
      <c r="C1204" s="66" t="s">
        <v>1912</v>
      </c>
      <c r="D1204" s="136" t="s">
        <v>1423</v>
      </c>
      <c r="E1204" s="202">
        <v>14</v>
      </c>
      <c r="F1204" s="80">
        <v>43184</v>
      </c>
      <c r="G1204" s="40" t="s">
        <v>2212</v>
      </c>
      <c r="H1204" s="80">
        <v>43182</v>
      </c>
      <c r="I1204" s="30" t="s">
        <v>2157</v>
      </c>
      <c r="J1204" s="137" t="str">
        <f t="shared" si="115"/>
        <v>国航天津-武夷山</v>
      </c>
      <c r="K1204" s="124" t="str">
        <f t="shared" si="116"/>
        <v>国航武夷山-天津</v>
      </c>
      <c r="L1204" s="167" t="str">
        <f t="shared" si="117"/>
        <v>天津</v>
      </c>
      <c r="M1204" s="167" t="str">
        <f t="shared" si="118"/>
        <v>武夷山</v>
      </c>
      <c r="N1204" s="167" t="str">
        <f t="shared" si="119"/>
        <v/>
      </c>
      <c r="O1204" s="167" t="str">
        <f t="shared" si="120"/>
        <v/>
      </c>
      <c r="P1204" s="167" t="str">
        <f>IF(ISERROR(OR(IFERROR(VLOOKUP(B1204,受限情况!$G$3:$G$30,1,FALSE),0),IFERROR(VLOOKUP(L1204,受限情况!$A$3:$A$28,1,FALSE),0),IFERROR(VLOOKUP(M1204,受限情况!$A$3:$A$28,1,FALSE),0),IFERROR(VLOOKUP(N1204,受限情况!$A$3:$A$28,1,FALSE),0),IFERROR(VLOOKUP(O1204,受限情况!$A$3:$A$28,1,FALSE),0))),"受限","不限")</f>
        <v>不限</v>
      </c>
      <c r="Q1204" s="122" t="str">
        <f>IFERROR(IF(AND(H1204&gt;=VLOOKUP(B1204,受限情况!$G$3:$I$28,2,FALSE),H1204&lt;=VLOOKUP(B1204,受限情况!$G$3:$I$28,3,FALSE))=TRUE,"错误","正确"),"正确")</f>
        <v>正确</v>
      </c>
      <c r="R1204" s="124" t="str">
        <f>IF(OR(IFERROR(AND(H1204&gt;=VLOOKUP(L1204,受限情况!$A$3:$C$28,2,FALSE),H1204&lt;=VLOOKUP(L1204,受限情况!$A$3:$C$28,3,FALSE)),0),IFERROR(AND(H1204&gt;=VLOOKUP(M1204,受限情况!$A$3:$C$28,2,FALSE),H1204&lt;=VLOOKUP(M1204,受限情况!$A$3:$C$28,3,FALSE)),0),IFERROR(AND(H1204&gt;=VLOOKUP(N1204,受限情况!$A$3:$C$28,2,FALSE),H1204&lt;=VLOOKUP(N1204,受限情况!$A$3:$C$28,3,FALSE)),0),IFERROR(AND(H1204&gt;=VLOOKUP(O1204,受限情况!$A$3:$C$28,2,FALSE),H1204&lt;=VLOOKUP(O1204,受限情况!$A$3:$C$28,3,FALSE)),0))=TRUE,"错误","正确")</f>
        <v>正确</v>
      </c>
      <c r="S1204" s="123" t="str">
        <f>IF((IF(ISERROR(VLOOKUP(J1204,注销!I:I,1,FALSE)),0,1)+IF(ISERROR(VLOOKUP(J1204,注销!J:J,1,FALSE)),0,1))&gt;0,"注销","没有")</f>
        <v>没有</v>
      </c>
      <c r="T1204" s="123" t="str">
        <f>IF((IF(ISERROR(VLOOKUP(J1204,注销!I:I,1,FALSE)),0,1)+IF(ISERROR(VLOOKUP(J1204,注销!J:J,1,FALSE)),0,1))&gt;0,"注销","没有")</f>
        <v>没有</v>
      </c>
      <c r="U1204" s="10" t="str">
        <f>IF(IF(ISERROR(VLOOKUP(J1204,J$1:J1203,1,FALSE)),0,1)+IF(ISERROR(VLOOKUP(J1204,K$1:K1203,1,FALSE)),0,1),"已有","没有")</f>
        <v>没有</v>
      </c>
      <c r="W1204" s="9"/>
      <c r="X1204" s="9"/>
      <c r="Y1204" s="9"/>
    </row>
    <row r="1205" spans="1:25">
      <c r="A1205" s="126">
        <v>1202</v>
      </c>
      <c r="B1205" s="134" t="s">
        <v>2083</v>
      </c>
      <c r="C1205" s="66" t="s">
        <v>2087</v>
      </c>
      <c r="D1205" s="136" t="s">
        <v>1423</v>
      </c>
      <c r="E1205" s="202">
        <v>6</v>
      </c>
      <c r="F1205" s="80">
        <v>43184</v>
      </c>
      <c r="G1205" s="40" t="s">
        <v>2212</v>
      </c>
      <c r="H1205" s="80">
        <v>43182</v>
      </c>
      <c r="I1205" s="30" t="s">
        <v>2157</v>
      </c>
      <c r="J1205" s="137" t="str">
        <f t="shared" si="115"/>
        <v>国航呼和浩特-绵阳</v>
      </c>
      <c r="K1205" s="124" t="str">
        <f t="shared" si="116"/>
        <v>国航绵阳-呼和浩特</v>
      </c>
      <c r="L1205" s="167" t="str">
        <f t="shared" si="117"/>
        <v>呼和浩特</v>
      </c>
      <c r="M1205" s="167" t="str">
        <f t="shared" si="118"/>
        <v>绵阳</v>
      </c>
      <c r="N1205" s="167" t="str">
        <f t="shared" si="119"/>
        <v/>
      </c>
      <c r="O1205" s="167" t="str">
        <f t="shared" si="120"/>
        <v/>
      </c>
      <c r="P1205" s="167" t="str">
        <f>IF(ISERROR(OR(IFERROR(VLOOKUP(B1205,受限情况!$G$3:$G$30,1,FALSE),0),IFERROR(VLOOKUP(L1205,受限情况!$A$3:$A$28,1,FALSE),0),IFERROR(VLOOKUP(M1205,受限情况!$A$3:$A$28,1,FALSE),0),IFERROR(VLOOKUP(N1205,受限情况!$A$3:$A$28,1,FALSE),0),IFERROR(VLOOKUP(O1205,受限情况!$A$3:$A$28,1,FALSE),0))),"受限","不限")</f>
        <v>不限</v>
      </c>
      <c r="Q1205" s="122" t="str">
        <f>IFERROR(IF(AND(H1205&gt;=VLOOKUP(B1205,受限情况!$G$3:$I$28,2,FALSE),H1205&lt;=VLOOKUP(B1205,受限情况!$G$3:$I$28,3,FALSE))=TRUE,"错误","正确"),"正确")</f>
        <v>正确</v>
      </c>
      <c r="R1205" s="124" t="str">
        <f>IF(OR(IFERROR(AND(H1205&gt;=VLOOKUP(L1205,受限情况!$A$3:$C$28,2,FALSE),H1205&lt;=VLOOKUP(L1205,受限情况!$A$3:$C$28,3,FALSE)),0),IFERROR(AND(H1205&gt;=VLOOKUP(M1205,受限情况!$A$3:$C$28,2,FALSE),H1205&lt;=VLOOKUP(M1205,受限情况!$A$3:$C$28,3,FALSE)),0),IFERROR(AND(H1205&gt;=VLOOKUP(N1205,受限情况!$A$3:$C$28,2,FALSE),H1205&lt;=VLOOKUP(N1205,受限情况!$A$3:$C$28,3,FALSE)),0),IFERROR(AND(H1205&gt;=VLOOKUP(O1205,受限情况!$A$3:$C$28,2,FALSE),H1205&lt;=VLOOKUP(O1205,受限情况!$A$3:$C$28,3,FALSE)),0))=TRUE,"错误","正确")</f>
        <v>正确</v>
      </c>
      <c r="S1205" s="123" t="str">
        <f>IF((IF(ISERROR(VLOOKUP(J1205,注销!I:I,1,FALSE)),0,1)+IF(ISERROR(VLOOKUP(J1205,注销!J:J,1,FALSE)),0,1))&gt;0,"注销","没有")</f>
        <v>注销</v>
      </c>
      <c r="T1205" s="123" t="str">
        <f>IF((IF(ISERROR(VLOOKUP(J1205,注销!I:I,1,FALSE)),0,1)+IF(ISERROR(VLOOKUP(J1205,注销!J:J,1,FALSE)),0,1))&gt;0,"注销","没有")</f>
        <v>注销</v>
      </c>
      <c r="U1205" s="10" t="str">
        <f>IF(IF(ISERROR(VLOOKUP(J1205,J$1:J1204,1,FALSE)),0,1)+IF(ISERROR(VLOOKUP(J1205,K$1:K1204,1,FALSE)),0,1),"已有","没有")</f>
        <v>没有</v>
      </c>
      <c r="W1205" s="9"/>
      <c r="X1205" s="9"/>
      <c r="Y1205" s="9"/>
    </row>
    <row r="1206" spans="1:25">
      <c r="A1206" s="126">
        <v>1203</v>
      </c>
      <c r="B1206" s="134" t="s">
        <v>2083</v>
      </c>
      <c r="C1206" s="66" t="s">
        <v>2088</v>
      </c>
      <c r="D1206" s="136" t="s">
        <v>1423</v>
      </c>
      <c r="E1206" s="202">
        <v>14</v>
      </c>
      <c r="F1206" s="80">
        <v>43184</v>
      </c>
      <c r="G1206" s="40" t="s">
        <v>2212</v>
      </c>
      <c r="H1206" s="80">
        <v>43182</v>
      </c>
      <c r="I1206" s="30" t="s">
        <v>2157</v>
      </c>
      <c r="J1206" s="137" t="str">
        <f t="shared" si="115"/>
        <v>国航天津-库尔勒-乌鲁木齐</v>
      </c>
      <c r="K1206" s="124" t="str">
        <f t="shared" si="116"/>
        <v>国航乌鲁木齐-库尔勒-天津</v>
      </c>
      <c r="L1206" s="167" t="str">
        <f t="shared" si="117"/>
        <v>天津</v>
      </c>
      <c r="M1206" s="167" t="str">
        <f t="shared" si="118"/>
        <v>库尔勒</v>
      </c>
      <c r="N1206" s="167" t="str">
        <f t="shared" si="119"/>
        <v>乌鲁木齐</v>
      </c>
      <c r="O1206" s="167" t="str">
        <f t="shared" si="120"/>
        <v/>
      </c>
      <c r="P1206" s="167" t="str">
        <f>IF(ISERROR(OR(IFERROR(VLOOKUP(B1206,受限情况!$G$3:$G$30,1,FALSE),0),IFERROR(VLOOKUP(L1206,受限情况!$A$3:$A$28,1,FALSE),0),IFERROR(VLOOKUP(M1206,受限情况!$A$3:$A$28,1,FALSE),0),IFERROR(VLOOKUP(N1206,受限情况!$A$3:$A$28,1,FALSE),0),IFERROR(VLOOKUP(O1206,受限情况!$A$3:$A$28,1,FALSE),0))),"受限","不限")</f>
        <v>不限</v>
      </c>
      <c r="Q1206" s="122" t="str">
        <f>IFERROR(IF(AND(H1206&gt;=VLOOKUP(B1206,受限情况!$G$3:$I$28,2,FALSE),H1206&lt;=VLOOKUP(B1206,受限情况!$G$3:$I$28,3,FALSE))=TRUE,"错误","正确"),"正确")</f>
        <v>正确</v>
      </c>
      <c r="R1206" s="124" t="str">
        <f>IF(OR(IFERROR(AND(H1206&gt;=VLOOKUP(L1206,受限情况!$A$3:$C$28,2,FALSE),H1206&lt;=VLOOKUP(L1206,受限情况!$A$3:$C$28,3,FALSE)),0),IFERROR(AND(H1206&gt;=VLOOKUP(M1206,受限情况!$A$3:$C$28,2,FALSE),H1206&lt;=VLOOKUP(M1206,受限情况!$A$3:$C$28,3,FALSE)),0),IFERROR(AND(H1206&gt;=VLOOKUP(N1206,受限情况!$A$3:$C$28,2,FALSE),H1206&lt;=VLOOKUP(N1206,受限情况!$A$3:$C$28,3,FALSE)),0),IFERROR(AND(H1206&gt;=VLOOKUP(O1206,受限情况!$A$3:$C$28,2,FALSE),H1206&lt;=VLOOKUP(O1206,受限情况!$A$3:$C$28,3,FALSE)),0))=TRUE,"错误","正确")</f>
        <v>正确</v>
      </c>
      <c r="S1206" s="123" t="str">
        <f>IF((IF(ISERROR(VLOOKUP(J1206,注销!I:I,1,FALSE)),0,1)+IF(ISERROR(VLOOKUP(J1206,注销!J:J,1,FALSE)),0,1))&gt;0,"注销","没有")</f>
        <v>注销</v>
      </c>
      <c r="T1206" s="123" t="str">
        <f>IF((IF(ISERROR(VLOOKUP(J1206,注销!I:I,1,FALSE)),0,1)+IF(ISERROR(VLOOKUP(J1206,注销!J:J,1,FALSE)),0,1))&gt;0,"注销","没有")</f>
        <v>注销</v>
      </c>
      <c r="U1206" s="10" t="str">
        <f>IF(IF(ISERROR(VLOOKUP(J1206,J$1:J1205,1,FALSE)),0,1)+IF(ISERROR(VLOOKUP(J1206,K$1:K1205,1,FALSE)),0,1),"已有","没有")</f>
        <v>没有</v>
      </c>
      <c r="W1206" s="9"/>
      <c r="X1206" s="9"/>
      <c r="Y1206" s="9"/>
    </row>
    <row r="1207" spans="1:25">
      <c r="A1207" s="126">
        <v>1204</v>
      </c>
      <c r="B1207" s="134" t="s">
        <v>1434</v>
      </c>
      <c r="C1207" s="66" t="s">
        <v>2089</v>
      </c>
      <c r="D1207" s="136" t="s">
        <v>1423</v>
      </c>
      <c r="E1207" s="202">
        <v>14</v>
      </c>
      <c r="F1207" s="80">
        <v>43184</v>
      </c>
      <c r="G1207" s="40" t="s">
        <v>2212</v>
      </c>
      <c r="H1207" s="80">
        <v>43182</v>
      </c>
      <c r="I1207" s="30" t="s">
        <v>2157</v>
      </c>
      <c r="J1207" s="137" t="str">
        <f t="shared" si="115"/>
        <v>国航天津-遵义茅台-昆明</v>
      </c>
      <c r="K1207" s="124" t="str">
        <f t="shared" si="116"/>
        <v>国航昆明-遵义茅台-天津</v>
      </c>
      <c r="L1207" s="167" t="str">
        <f t="shared" si="117"/>
        <v>天津</v>
      </c>
      <c r="M1207" s="167" t="str">
        <f t="shared" si="118"/>
        <v>遵义茅台</v>
      </c>
      <c r="N1207" s="167" t="str">
        <f t="shared" si="119"/>
        <v>昆明</v>
      </c>
      <c r="O1207" s="167" t="str">
        <f t="shared" si="120"/>
        <v/>
      </c>
      <c r="P1207" s="167" t="str">
        <f>IF(ISERROR(OR(IFERROR(VLOOKUP(B1207,受限情况!$G$3:$G$30,1,FALSE),0),IFERROR(VLOOKUP(L1207,受限情况!$A$3:$A$28,1,FALSE),0),IFERROR(VLOOKUP(M1207,受限情况!$A$3:$A$28,1,FALSE),0),IFERROR(VLOOKUP(N1207,受限情况!$A$3:$A$28,1,FALSE),0),IFERROR(VLOOKUP(O1207,受限情况!$A$3:$A$28,1,FALSE),0))),"受限","不限")</f>
        <v>不限</v>
      </c>
      <c r="Q1207" s="122" t="str">
        <f>IFERROR(IF(AND(H1207&gt;=VLOOKUP(B1207,受限情况!$G$3:$I$28,2,FALSE),H1207&lt;=VLOOKUP(B1207,受限情况!$G$3:$I$28,3,FALSE))=TRUE,"错误","正确"),"正确")</f>
        <v>正确</v>
      </c>
      <c r="R1207" s="124" t="str">
        <f>IF(OR(IFERROR(AND(H1207&gt;=VLOOKUP(L1207,受限情况!$A$3:$C$28,2,FALSE),H1207&lt;=VLOOKUP(L1207,受限情况!$A$3:$C$28,3,FALSE)),0),IFERROR(AND(H1207&gt;=VLOOKUP(M1207,受限情况!$A$3:$C$28,2,FALSE),H1207&lt;=VLOOKUP(M1207,受限情况!$A$3:$C$28,3,FALSE)),0),IFERROR(AND(H1207&gt;=VLOOKUP(N1207,受限情况!$A$3:$C$28,2,FALSE),H1207&lt;=VLOOKUP(N1207,受限情况!$A$3:$C$28,3,FALSE)),0),IFERROR(AND(H1207&gt;=VLOOKUP(O1207,受限情况!$A$3:$C$28,2,FALSE),H1207&lt;=VLOOKUP(O1207,受限情况!$A$3:$C$28,3,FALSE)),0))=TRUE,"错误","正确")</f>
        <v>正确</v>
      </c>
      <c r="S1207" s="123" t="str">
        <f>IF((IF(ISERROR(VLOOKUP(J1207,注销!I:I,1,FALSE)),0,1)+IF(ISERROR(VLOOKUP(J1207,注销!J:J,1,FALSE)),0,1))&gt;0,"注销","没有")</f>
        <v>没有</v>
      </c>
      <c r="T1207" s="123" t="str">
        <f>IF((IF(ISERROR(VLOOKUP(J1207,注销!I:I,1,FALSE)),0,1)+IF(ISERROR(VLOOKUP(J1207,注销!J:J,1,FALSE)),0,1))&gt;0,"注销","没有")</f>
        <v>没有</v>
      </c>
      <c r="U1207" s="10" t="str">
        <f>IF(IF(ISERROR(VLOOKUP(J1207,J$1:J1206,1,FALSE)),0,1)+IF(ISERROR(VLOOKUP(J1207,K$1:K1206,1,FALSE)),0,1),"已有","没有")</f>
        <v>没有</v>
      </c>
      <c r="W1207" s="9"/>
      <c r="X1207" s="9"/>
      <c r="Y1207" s="9"/>
    </row>
    <row r="1208" spans="1:25">
      <c r="A1208" s="126">
        <v>1205</v>
      </c>
      <c r="B1208" s="134" t="s">
        <v>1434</v>
      </c>
      <c r="C1208" s="66" t="s">
        <v>2090</v>
      </c>
      <c r="D1208" s="136" t="s">
        <v>1423</v>
      </c>
      <c r="E1208" s="202">
        <v>14</v>
      </c>
      <c r="F1208" s="80">
        <v>43184</v>
      </c>
      <c r="G1208" s="40" t="s">
        <v>2212</v>
      </c>
      <c r="H1208" s="80">
        <v>43182</v>
      </c>
      <c r="I1208" s="30" t="s">
        <v>2157</v>
      </c>
      <c r="J1208" s="137" t="str">
        <f t="shared" si="115"/>
        <v>国航天津-惠州</v>
      </c>
      <c r="K1208" s="124" t="str">
        <f t="shared" si="116"/>
        <v>国航惠州-天津</v>
      </c>
      <c r="L1208" s="167" t="str">
        <f t="shared" si="117"/>
        <v>天津</v>
      </c>
      <c r="M1208" s="167" t="str">
        <f t="shared" si="118"/>
        <v>惠州</v>
      </c>
      <c r="N1208" s="167" t="str">
        <f t="shared" si="119"/>
        <v/>
      </c>
      <c r="O1208" s="167" t="str">
        <f t="shared" si="120"/>
        <v/>
      </c>
      <c r="P1208" s="167" t="str">
        <f>IF(ISERROR(OR(IFERROR(VLOOKUP(B1208,受限情况!$G$3:$G$30,1,FALSE),0),IFERROR(VLOOKUP(L1208,受限情况!$A$3:$A$28,1,FALSE),0),IFERROR(VLOOKUP(M1208,受限情况!$A$3:$A$28,1,FALSE),0),IFERROR(VLOOKUP(N1208,受限情况!$A$3:$A$28,1,FALSE),0),IFERROR(VLOOKUP(O1208,受限情况!$A$3:$A$28,1,FALSE),0))),"受限","不限")</f>
        <v>不限</v>
      </c>
      <c r="Q1208" s="122" t="str">
        <f>IFERROR(IF(AND(H1208&gt;=VLOOKUP(B1208,受限情况!$G$3:$I$28,2,FALSE),H1208&lt;=VLOOKUP(B1208,受限情况!$G$3:$I$28,3,FALSE))=TRUE,"错误","正确"),"正确")</f>
        <v>正确</v>
      </c>
      <c r="R1208" s="124" t="str">
        <f>IF(OR(IFERROR(AND(H1208&gt;=VLOOKUP(L1208,受限情况!$A$3:$C$28,2,FALSE),H1208&lt;=VLOOKUP(L1208,受限情况!$A$3:$C$28,3,FALSE)),0),IFERROR(AND(H1208&gt;=VLOOKUP(M1208,受限情况!$A$3:$C$28,2,FALSE),H1208&lt;=VLOOKUP(M1208,受限情况!$A$3:$C$28,3,FALSE)),0),IFERROR(AND(H1208&gt;=VLOOKUP(N1208,受限情况!$A$3:$C$28,2,FALSE),H1208&lt;=VLOOKUP(N1208,受限情况!$A$3:$C$28,3,FALSE)),0),IFERROR(AND(H1208&gt;=VLOOKUP(O1208,受限情况!$A$3:$C$28,2,FALSE),H1208&lt;=VLOOKUP(O1208,受限情况!$A$3:$C$28,3,FALSE)),0))=TRUE,"错误","正确")</f>
        <v>正确</v>
      </c>
      <c r="S1208" s="123" t="str">
        <f>IF((IF(ISERROR(VLOOKUP(J1208,注销!I:I,1,FALSE)),0,1)+IF(ISERROR(VLOOKUP(J1208,注销!J:J,1,FALSE)),0,1))&gt;0,"注销","没有")</f>
        <v>没有</v>
      </c>
      <c r="T1208" s="123" t="str">
        <f>IF((IF(ISERROR(VLOOKUP(J1208,注销!I:I,1,FALSE)),0,1)+IF(ISERROR(VLOOKUP(J1208,注销!J:J,1,FALSE)),0,1))&gt;0,"注销","没有")</f>
        <v>没有</v>
      </c>
      <c r="U1208" s="10" t="str">
        <f>IF(IF(ISERROR(VLOOKUP(J1208,J$1:J1207,1,FALSE)),0,1)+IF(ISERROR(VLOOKUP(J1208,K$1:K1207,1,FALSE)),0,1),"已有","没有")</f>
        <v>没有</v>
      </c>
      <c r="W1208" s="9"/>
      <c r="X1208" s="9"/>
      <c r="Y1208" s="9"/>
    </row>
    <row r="1209" spans="1:25">
      <c r="A1209" s="126">
        <v>1206</v>
      </c>
      <c r="B1209" s="134" t="s">
        <v>2091</v>
      </c>
      <c r="C1209" s="66" t="s">
        <v>2092</v>
      </c>
      <c r="D1209" s="136" t="s">
        <v>2189</v>
      </c>
      <c r="E1209" s="202">
        <v>14</v>
      </c>
      <c r="F1209" s="80">
        <v>43184</v>
      </c>
      <c r="G1209" s="40" t="s">
        <v>2213</v>
      </c>
      <c r="H1209" s="80">
        <v>43182</v>
      </c>
      <c r="I1209" s="30" t="s">
        <v>2157</v>
      </c>
      <c r="J1209" s="137" t="str">
        <f t="shared" si="115"/>
        <v>海航太原-昆明</v>
      </c>
      <c r="K1209" s="124" t="str">
        <f t="shared" si="116"/>
        <v>海航昆明-太原</v>
      </c>
      <c r="L1209" s="167" t="str">
        <f t="shared" si="117"/>
        <v>太原</v>
      </c>
      <c r="M1209" s="167" t="str">
        <f t="shared" si="118"/>
        <v>昆明</v>
      </c>
      <c r="N1209" s="167" t="str">
        <f t="shared" si="119"/>
        <v/>
      </c>
      <c r="O1209" s="167" t="str">
        <f t="shared" si="120"/>
        <v/>
      </c>
      <c r="P1209" s="167" t="str">
        <f>IF(ISERROR(OR(IFERROR(VLOOKUP(B1209,受限情况!$G$3:$G$30,1,FALSE),0),IFERROR(VLOOKUP(L1209,受限情况!$A$3:$A$28,1,FALSE),0),IFERROR(VLOOKUP(M1209,受限情况!$A$3:$A$28,1,FALSE),0),IFERROR(VLOOKUP(N1209,受限情况!$A$3:$A$28,1,FALSE),0),IFERROR(VLOOKUP(O1209,受限情况!$A$3:$A$28,1,FALSE),0))),"受限","不限")</f>
        <v>不限</v>
      </c>
      <c r="Q1209" s="122" t="str">
        <f>IFERROR(IF(AND(H1209&gt;=VLOOKUP(B1209,受限情况!$G$3:$I$28,2,FALSE),H1209&lt;=VLOOKUP(B1209,受限情况!$G$3:$I$28,3,FALSE))=TRUE,"错误","正确"),"正确")</f>
        <v>正确</v>
      </c>
      <c r="R1209" s="124" t="str">
        <f>IF(OR(IFERROR(AND(H1209&gt;=VLOOKUP(L1209,受限情况!$A$3:$C$28,2,FALSE),H1209&lt;=VLOOKUP(L1209,受限情况!$A$3:$C$28,3,FALSE)),0),IFERROR(AND(H1209&gt;=VLOOKUP(M1209,受限情况!$A$3:$C$28,2,FALSE),H1209&lt;=VLOOKUP(M1209,受限情况!$A$3:$C$28,3,FALSE)),0),IFERROR(AND(H1209&gt;=VLOOKUP(N1209,受限情况!$A$3:$C$28,2,FALSE),H1209&lt;=VLOOKUP(N1209,受限情况!$A$3:$C$28,3,FALSE)),0),IFERROR(AND(H1209&gt;=VLOOKUP(O1209,受限情况!$A$3:$C$28,2,FALSE),H1209&lt;=VLOOKUP(O1209,受限情况!$A$3:$C$28,3,FALSE)),0))=TRUE,"错误","正确")</f>
        <v>正确</v>
      </c>
      <c r="S1209" s="123" t="str">
        <f>IF((IF(ISERROR(VLOOKUP(J1209,注销!I:I,1,FALSE)),0,1)+IF(ISERROR(VLOOKUP(J1209,注销!J:J,1,FALSE)),0,1))&gt;0,"注销","没有")</f>
        <v>没有</v>
      </c>
      <c r="T1209" s="123" t="str">
        <f>IF((IF(ISERROR(VLOOKUP(J1209,注销!I:I,1,FALSE)),0,1)+IF(ISERROR(VLOOKUP(J1209,注销!J:J,1,FALSE)),0,1))&gt;0,"注销","没有")</f>
        <v>没有</v>
      </c>
      <c r="U1209" s="10" t="str">
        <f>IF(IF(ISERROR(VLOOKUP(J1209,J$1:J1208,1,FALSE)),0,1)+IF(ISERROR(VLOOKUP(J1209,K$1:K1208,1,FALSE)),0,1),"已有","没有")</f>
        <v>没有</v>
      </c>
      <c r="W1209" s="9"/>
      <c r="X1209" s="9"/>
      <c r="Y1209" s="9"/>
    </row>
    <row r="1210" spans="1:25">
      <c r="A1210" s="126">
        <v>1207</v>
      </c>
      <c r="B1210" s="134" t="s">
        <v>2091</v>
      </c>
      <c r="C1210" s="66" t="s">
        <v>2093</v>
      </c>
      <c r="D1210" s="136" t="s">
        <v>2189</v>
      </c>
      <c r="E1210" s="202">
        <v>14</v>
      </c>
      <c r="F1210" s="80">
        <v>43184</v>
      </c>
      <c r="G1210" s="40" t="s">
        <v>2213</v>
      </c>
      <c r="H1210" s="80">
        <v>43182</v>
      </c>
      <c r="I1210" s="30" t="s">
        <v>2157</v>
      </c>
      <c r="J1210" s="137" t="str">
        <f t="shared" si="115"/>
        <v>海航太原-西宁</v>
      </c>
      <c r="K1210" s="124" t="str">
        <f t="shared" si="116"/>
        <v>海航西宁-太原</v>
      </c>
      <c r="L1210" s="167" t="str">
        <f t="shared" si="117"/>
        <v>太原</v>
      </c>
      <c r="M1210" s="167" t="str">
        <f t="shared" si="118"/>
        <v>西宁</v>
      </c>
      <c r="N1210" s="167" t="str">
        <f t="shared" si="119"/>
        <v/>
      </c>
      <c r="O1210" s="167" t="str">
        <f t="shared" si="120"/>
        <v/>
      </c>
      <c r="P1210" s="167" t="str">
        <f>IF(ISERROR(OR(IFERROR(VLOOKUP(B1210,受限情况!$G$3:$G$30,1,FALSE),0),IFERROR(VLOOKUP(L1210,受限情况!$A$3:$A$28,1,FALSE),0),IFERROR(VLOOKUP(M1210,受限情况!$A$3:$A$28,1,FALSE),0),IFERROR(VLOOKUP(N1210,受限情况!$A$3:$A$28,1,FALSE),0),IFERROR(VLOOKUP(O1210,受限情况!$A$3:$A$28,1,FALSE),0))),"受限","不限")</f>
        <v>不限</v>
      </c>
      <c r="Q1210" s="122" t="str">
        <f>IFERROR(IF(AND(H1210&gt;=VLOOKUP(B1210,受限情况!$G$3:$I$28,2,FALSE),H1210&lt;=VLOOKUP(B1210,受限情况!$G$3:$I$28,3,FALSE))=TRUE,"错误","正确"),"正确")</f>
        <v>正确</v>
      </c>
      <c r="R1210" s="124" t="str">
        <f>IF(OR(IFERROR(AND(H1210&gt;=VLOOKUP(L1210,受限情况!$A$3:$C$28,2,FALSE),H1210&lt;=VLOOKUP(L1210,受限情况!$A$3:$C$28,3,FALSE)),0),IFERROR(AND(H1210&gt;=VLOOKUP(M1210,受限情况!$A$3:$C$28,2,FALSE),H1210&lt;=VLOOKUP(M1210,受限情况!$A$3:$C$28,3,FALSE)),0),IFERROR(AND(H1210&gt;=VLOOKUP(N1210,受限情况!$A$3:$C$28,2,FALSE),H1210&lt;=VLOOKUP(N1210,受限情况!$A$3:$C$28,3,FALSE)),0),IFERROR(AND(H1210&gt;=VLOOKUP(O1210,受限情况!$A$3:$C$28,2,FALSE),H1210&lt;=VLOOKUP(O1210,受限情况!$A$3:$C$28,3,FALSE)),0))=TRUE,"错误","正确")</f>
        <v>正确</v>
      </c>
      <c r="S1210" s="123" t="str">
        <f>IF((IF(ISERROR(VLOOKUP(J1210,注销!I:I,1,FALSE)),0,1)+IF(ISERROR(VLOOKUP(J1210,注销!J:J,1,FALSE)),0,1))&gt;0,"注销","没有")</f>
        <v>注销</v>
      </c>
      <c r="T1210" s="123" t="str">
        <f>IF((IF(ISERROR(VLOOKUP(J1210,注销!I:I,1,FALSE)),0,1)+IF(ISERROR(VLOOKUP(J1210,注销!J:J,1,FALSE)),0,1))&gt;0,"注销","没有")</f>
        <v>注销</v>
      </c>
      <c r="U1210" s="10" t="str">
        <f>IF(IF(ISERROR(VLOOKUP(J1210,J$1:J1209,1,FALSE)),0,1)+IF(ISERROR(VLOOKUP(J1210,K$1:K1209,1,FALSE)),0,1),"已有","没有")</f>
        <v>已有</v>
      </c>
      <c r="W1210" s="9"/>
      <c r="X1210" s="9"/>
      <c r="Y1210" s="9"/>
    </row>
    <row r="1211" spans="1:25">
      <c r="A1211" s="126">
        <v>1208</v>
      </c>
      <c r="B1211" s="134" t="s">
        <v>2091</v>
      </c>
      <c r="C1211" s="66" t="s">
        <v>2094</v>
      </c>
      <c r="D1211" s="136" t="s">
        <v>2189</v>
      </c>
      <c r="E1211" s="202">
        <v>14</v>
      </c>
      <c r="F1211" s="80">
        <v>43184</v>
      </c>
      <c r="G1211" s="40" t="s">
        <v>2213</v>
      </c>
      <c r="H1211" s="80">
        <v>43182</v>
      </c>
      <c r="I1211" s="30" t="s">
        <v>2157</v>
      </c>
      <c r="J1211" s="137" t="str">
        <f t="shared" si="115"/>
        <v>海航太原-大连-银川</v>
      </c>
      <c r="K1211" s="124" t="str">
        <f t="shared" si="116"/>
        <v>海航银川-大连-太原</v>
      </c>
      <c r="L1211" s="167" t="str">
        <f t="shared" si="117"/>
        <v>太原</v>
      </c>
      <c r="M1211" s="167" t="str">
        <f t="shared" si="118"/>
        <v>大连</v>
      </c>
      <c r="N1211" s="167" t="str">
        <f t="shared" si="119"/>
        <v>银川</v>
      </c>
      <c r="O1211" s="167" t="str">
        <f t="shared" si="120"/>
        <v/>
      </c>
      <c r="P1211" s="167" t="str">
        <f>IF(ISERROR(OR(IFERROR(VLOOKUP(B1211,受限情况!$G$3:$G$30,1,FALSE),0),IFERROR(VLOOKUP(L1211,受限情况!$A$3:$A$28,1,FALSE),0),IFERROR(VLOOKUP(M1211,受限情况!$A$3:$A$28,1,FALSE),0),IFERROR(VLOOKUP(N1211,受限情况!$A$3:$A$28,1,FALSE),0),IFERROR(VLOOKUP(O1211,受限情况!$A$3:$A$28,1,FALSE),0))),"受限","不限")</f>
        <v>受限</v>
      </c>
      <c r="Q1211" s="122" t="str">
        <f>IFERROR(IF(AND(H1211&gt;=VLOOKUP(B1211,受限情况!$G$3:$I$28,2,FALSE),H1211&lt;=VLOOKUP(B1211,受限情况!$G$3:$I$28,3,FALSE))=TRUE,"错误","正确"),"正确")</f>
        <v>正确</v>
      </c>
      <c r="R1211" s="124" t="str">
        <f>IF(OR(IFERROR(AND(H1211&gt;=VLOOKUP(L1211,受限情况!$A$3:$C$28,2,FALSE),H1211&lt;=VLOOKUP(L1211,受限情况!$A$3:$C$28,3,FALSE)),0),IFERROR(AND(H1211&gt;=VLOOKUP(M1211,受限情况!$A$3:$C$28,2,FALSE),H1211&lt;=VLOOKUP(M1211,受限情况!$A$3:$C$28,3,FALSE)),0),IFERROR(AND(H1211&gt;=VLOOKUP(N1211,受限情况!$A$3:$C$28,2,FALSE),H1211&lt;=VLOOKUP(N1211,受限情况!$A$3:$C$28,3,FALSE)),0),IFERROR(AND(H1211&gt;=VLOOKUP(O1211,受限情况!$A$3:$C$28,2,FALSE),H1211&lt;=VLOOKUP(O1211,受限情况!$A$3:$C$28,3,FALSE)),0))=TRUE,"错误","正确")</f>
        <v>正确</v>
      </c>
      <c r="S1211" s="123" t="str">
        <f>IF((IF(ISERROR(VLOOKUP(J1211,注销!I:I,1,FALSE)),0,1)+IF(ISERROR(VLOOKUP(J1211,注销!J:J,1,FALSE)),0,1))&gt;0,"注销","没有")</f>
        <v>没有</v>
      </c>
      <c r="T1211" s="123" t="str">
        <f>IF((IF(ISERROR(VLOOKUP(J1211,注销!I:I,1,FALSE)),0,1)+IF(ISERROR(VLOOKUP(J1211,注销!J:J,1,FALSE)),0,1))&gt;0,"注销","没有")</f>
        <v>没有</v>
      </c>
      <c r="U1211" s="10" t="str">
        <f>IF(IF(ISERROR(VLOOKUP(J1211,J$1:J1210,1,FALSE)),0,1)+IF(ISERROR(VLOOKUP(J1211,K$1:K1210,1,FALSE)),0,1),"已有","没有")</f>
        <v>没有</v>
      </c>
      <c r="W1211" s="9"/>
      <c r="X1211" s="9"/>
      <c r="Y1211" s="9"/>
    </row>
    <row r="1212" spans="1:25">
      <c r="A1212" s="126">
        <v>1209</v>
      </c>
      <c r="B1212" s="134" t="s">
        <v>2095</v>
      </c>
      <c r="C1212" s="66" t="s">
        <v>2096</v>
      </c>
      <c r="D1212" s="136" t="s">
        <v>1424</v>
      </c>
      <c r="E1212" s="202">
        <v>28</v>
      </c>
      <c r="F1212" s="80">
        <v>43184</v>
      </c>
      <c r="G1212" s="40" t="s">
        <v>2214</v>
      </c>
      <c r="H1212" s="80">
        <v>43182</v>
      </c>
      <c r="I1212" s="30" t="s">
        <v>2157</v>
      </c>
      <c r="J1212" s="137" t="str">
        <f t="shared" si="115"/>
        <v>河北石家庄-宁波</v>
      </c>
      <c r="K1212" s="124" t="str">
        <f t="shared" si="116"/>
        <v>河北宁波-石家庄</v>
      </c>
      <c r="L1212" s="167" t="str">
        <f t="shared" si="117"/>
        <v>石家庄</v>
      </c>
      <c r="M1212" s="167" t="str">
        <f t="shared" si="118"/>
        <v>宁波</v>
      </c>
      <c r="N1212" s="167" t="str">
        <f t="shared" si="119"/>
        <v/>
      </c>
      <c r="O1212" s="167" t="str">
        <f t="shared" si="120"/>
        <v/>
      </c>
      <c r="P1212" s="167" t="str">
        <f>IF(ISERROR(OR(IFERROR(VLOOKUP(B1212,受限情况!$G$3:$G$30,1,FALSE),0),IFERROR(VLOOKUP(L1212,受限情况!$A$3:$A$28,1,FALSE),0),IFERROR(VLOOKUP(M1212,受限情况!$A$3:$A$28,1,FALSE),0),IFERROR(VLOOKUP(N1212,受限情况!$A$3:$A$28,1,FALSE),0),IFERROR(VLOOKUP(O1212,受限情况!$A$3:$A$28,1,FALSE),0))),"受限","不限")</f>
        <v>不限</v>
      </c>
      <c r="Q1212" s="122" t="str">
        <f>IFERROR(IF(AND(H1212&gt;=VLOOKUP(B1212,受限情况!$G$3:$I$28,2,FALSE),H1212&lt;=VLOOKUP(B1212,受限情况!$G$3:$I$28,3,FALSE))=TRUE,"错误","正确"),"正确")</f>
        <v>正确</v>
      </c>
      <c r="R1212" s="124" t="str">
        <f>IF(OR(IFERROR(AND(H1212&gt;=VLOOKUP(L1212,受限情况!$A$3:$C$28,2,FALSE),H1212&lt;=VLOOKUP(L1212,受限情况!$A$3:$C$28,3,FALSE)),0),IFERROR(AND(H1212&gt;=VLOOKUP(M1212,受限情况!$A$3:$C$28,2,FALSE),H1212&lt;=VLOOKUP(M1212,受限情况!$A$3:$C$28,3,FALSE)),0),IFERROR(AND(H1212&gt;=VLOOKUP(N1212,受限情况!$A$3:$C$28,2,FALSE),H1212&lt;=VLOOKUP(N1212,受限情况!$A$3:$C$28,3,FALSE)),0),IFERROR(AND(H1212&gt;=VLOOKUP(O1212,受限情况!$A$3:$C$28,2,FALSE),H1212&lt;=VLOOKUP(O1212,受限情况!$A$3:$C$28,3,FALSE)),0))=TRUE,"错误","正确")</f>
        <v>正确</v>
      </c>
      <c r="S1212" s="123" t="str">
        <f>IF((IF(ISERROR(VLOOKUP(J1212,注销!I:I,1,FALSE)),0,1)+IF(ISERROR(VLOOKUP(J1212,注销!J:J,1,FALSE)),0,1))&gt;0,"注销","没有")</f>
        <v>没有</v>
      </c>
      <c r="T1212" s="123" t="str">
        <f>IF((IF(ISERROR(VLOOKUP(J1212,注销!I:I,1,FALSE)),0,1)+IF(ISERROR(VLOOKUP(J1212,注销!J:J,1,FALSE)),0,1))&gt;0,"注销","没有")</f>
        <v>没有</v>
      </c>
      <c r="U1212" s="10" t="str">
        <f>IF(IF(ISERROR(VLOOKUP(J1212,J$1:J1211,1,FALSE)),0,1)+IF(ISERROR(VLOOKUP(J1212,K$1:K1211,1,FALSE)),0,1),"已有","没有")</f>
        <v>没有</v>
      </c>
      <c r="W1212" s="9"/>
      <c r="X1212" s="9"/>
      <c r="Y1212" s="9"/>
    </row>
    <row r="1213" spans="1:25">
      <c r="A1213" s="126">
        <v>1210</v>
      </c>
      <c r="B1213" s="134" t="s">
        <v>1431</v>
      </c>
      <c r="C1213" s="66" t="s">
        <v>2097</v>
      </c>
      <c r="D1213" s="136" t="s">
        <v>1424</v>
      </c>
      <c r="E1213" s="202">
        <v>14</v>
      </c>
      <c r="F1213" s="80">
        <v>43184</v>
      </c>
      <c r="G1213" s="40" t="s">
        <v>2214</v>
      </c>
      <c r="H1213" s="80">
        <v>43182</v>
      </c>
      <c r="I1213" s="30" t="s">
        <v>2157</v>
      </c>
      <c r="J1213" s="137" t="str">
        <f t="shared" si="115"/>
        <v>河北石家庄-绵阳</v>
      </c>
      <c r="K1213" s="124" t="str">
        <f t="shared" si="116"/>
        <v>河北绵阳-石家庄</v>
      </c>
      <c r="L1213" s="167" t="str">
        <f t="shared" si="117"/>
        <v>石家庄</v>
      </c>
      <c r="M1213" s="167" t="str">
        <f t="shared" si="118"/>
        <v>绵阳</v>
      </c>
      <c r="N1213" s="167" t="str">
        <f t="shared" si="119"/>
        <v/>
      </c>
      <c r="O1213" s="167" t="str">
        <f t="shared" si="120"/>
        <v/>
      </c>
      <c r="P1213" s="167" t="str">
        <f>IF(ISERROR(OR(IFERROR(VLOOKUP(B1213,受限情况!$G$3:$G$30,1,FALSE),0),IFERROR(VLOOKUP(L1213,受限情况!$A$3:$A$28,1,FALSE),0),IFERROR(VLOOKUP(M1213,受限情况!$A$3:$A$28,1,FALSE),0),IFERROR(VLOOKUP(N1213,受限情况!$A$3:$A$28,1,FALSE),0),IFERROR(VLOOKUP(O1213,受限情况!$A$3:$A$28,1,FALSE),0))),"受限","不限")</f>
        <v>不限</v>
      </c>
      <c r="Q1213" s="122" t="str">
        <f>IFERROR(IF(AND(H1213&gt;=VLOOKUP(B1213,受限情况!$G$3:$I$28,2,FALSE),H1213&lt;=VLOOKUP(B1213,受限情况!$G$3:$I$28,3,FALSE))=TRUE,"错误","正确"),"正确")</f>
        <v>正确</v>
      </c>
      <c r="R1213" s="124" t="str">
        <f>IF(OR(IFERROR(AND(H1213&gt;=VLOOKUP(L1213,受限情况!$A$3:$C$28,2,FALSE),H1213&lt;=VLOOKUP(L1213,受限情况!$A$3:$C$28,3,FALSE)),0),IFERROR(AND(H1213&gt;=VLOOKUP(M1213,受限情况!$A$3:$C$28,2,FALSE),H1213&lt;=VLOOKUP(M1213,受限情况!$A$3:$C$28,3,FALSE)),0),IFERROR(AND(H1213&gt;=VLOOKUP(N1213,受限情况!$A$3:$C$28,2,FALSE),H1213&lt;=VLOOKUP(N1213,受限情况!$A$3:$C$28,3,FALSE)),0),IFERROR(AND(H1213&gt;=VLOOKUP(O1213,受限情况!$A$3:$C$28,2,FALSE),H1213&lt;=VLOOKUP(O1213,受限情况!$A$3:$C$28,3,FALSE)),0))=TRUE,"错误","正确")</f>
        <v>正确</v>
      </c>
      <c r="S1213" s="123" t="str">
        <f>IF((IF(ISERROR(VLOOKUP(J1213,注销!I:I,1,FALSE)),0,1)+IF(ISERROR(VLOOKUP(J1213,注销!J:J,1,FALSE)),0,1))&gt;0,"注销","没有")</f>
        <v>没有</v>
      </c>
      <c r="T1213" s="123" t="str">
        <f>IF((IF(ISERROR(VLOOKUP(J1213,注销!I:I,1,FALSE)),0,1)+IF(ISERROR(VLOOKUP(J1213,注销!J:J,1,FALSE)),0,1))&gt;0,"注销","没有")</f>
        <v>没有</v>
      </c>
      <c r="U1213" s="10" t="str">
        <f>IF(IF(ISERROR(VLOOKUP(J1213,J$1:J1212,1,FALSE)),0,1)+IF(ISERROR(VLOOKUP(J1213,K$1:K1212,1,FALSE)),0,1),"已有","没有")</f>
        <v>没有</v>
      </c>
      <c r="W1213" s="9"/>
      <c r="X1213" s="9"/>
      <c r="Y1213" s="9"/>
    </row>
    <row r="1214" spans="1:25">
      <c r="A1214" s="126">
        <v>1211</v>
      </c>
      <c r="B1214" s="134" t="s">
        <v>1431</v>
      </c>
      <c r="C1214" s="66" t="s">
        <v>2098</v>
      </c>
      <c r="D1214" s="136" t="s">
        <v>1424</v>
      </c>
      <c r="E1214" s="202">
        <v>14</v>
      </c>
      <c r="F1214" s="80">
        <v>43184</v>
      </c>
      <c r="G1214" s="40" t="s">
        <v>2214</v>
      </c>
      <c r="H1214" s="80">
        <v>43182</v>
      </c>
      <c r="I1214" s="30" t="s">
        <v>2157</v>
      </c>
      <c r="J1214" s="137" t="str">
        <f t="shared" si="115"/>
        <v>河北石家庄-温州-珠海</v>
      </c>
      <c r="K1214" s="124" t="str">
        <f t="shared" si="116"/>
        <v>河北珠海-温州-石家庄</v>
      </c>
      <c r="L1214" s="167" t="str">
        <f t="shared" si="117"/>
        <v>石家庄</v>
      </c>
      <c r="M1214" s="167" t="str">
        <f t="shared" si="118"/>
        <v>温州</v>
      </c>
      <c r="N1214" s="167" t="str">
        <f t="shared" si="119"/>
        <v>珠海</v>
      </c>
      <c r="O1214" s="167" t="str">
        <f t="shared" si="120"/>
        <v/>
      </c>
      <c r="P1214" s="167" t="str">
        <f>IF(ISERROR(OR(IFERROR(VLOOKUP(B1214,受限情况!$G$3:$G$30,1,FALSE),0),IFERROR(VLOOKUP(L1214,受限情况!$A$3:$A$28,1,FALSE),0),IFERROR(VLOOKUP(M1214,受限情况!$A$3:$A$28,1,FALSE),0),IFERROR(VLOOKUP(N1214,受限情况!$A$3:$A$28,1,FALSE),0),IFERROR(VLOOKUP(O1214,受限情况!$A$3:$A$28,1,FALSE),0))),"受限","不限")</f>
        <v>不限</v>
      </c>
      <c r="Q1214" s="122" t="str">
        <f>IFERROR(IF(AND(H1214&gt;=VLOOKUP(B1214,受限情况!$G$3:$I$28,2,FALSE),H1214&lt;=VLOOKUP(B1214,受限情况!$G$3:$I$28,3,FALSE))=TRUE,"错误","正确"),"正确")</f>
        <v>正确</v>
      </c>
      <c r="R1214" s="124" t="str">
        <f>IF(OR(IFERROR(AND(H1214&gt;=VLOOKUP(L1214,受限情况!$A$3:$C$28,2,FALSE),H1214&lt;=VLOOKUP(L1214,受限情况!$A$3:$C$28,3,FALSE)),0),IFERROR(AND(H1214&gt;=VLOOKUP(M1214,受限情况!$A$3:$C$28,2,FALSE),H1214&lt;=VLOOKUP(M1214,受限情况!$A$3:$C$28,3,FALSE)),0),IFERROR(AND(H1214&gt;=VLOOKUP(N1214,受限情况!$A$3:$C$28,2,FALSE),H1214&lt;=VLOOKUP(N1214,受限情况!$A$3:$C$28,3,FALSE)),0),IFERROR(AND(H1214&gt;=VLOOKUP(O1214,受限情况!$A$3:$C$28,2,FALSE),H1214&lt;=VLOOKUP(O1214,受限情况!$A$3:$C$28,3,FALSE)),0))=TRUE,"错误","正确")</f>
        <v>正确</v>
      </c>
      <c r="S1214" s="123" t="str">
        <f>IF((IF(ISERROR(VLOOKUP(J1214,注销!I:I,1,FALSE)),0,1)+IF(ISERROR(VLOOKUP(J1214,注销!J:J,1,FALSE)),0,1))&gt;0,"注销","没有")</f>
        <v>没有</v>
      </c>
      <c r="T1214" s="123" t="str">
        <f>IF((IF(ISERROR(VLOOKUP(J1214,注销!I:I,1,FALSE)),0,1)+IF(ISERROR(VLOOKUP(J1214,注销!J:J,1,FALSE)),0,1))&gt;0,"注销","没有")</f>
        <v>没有</v>
      </c>
      <c r="U1214" s="10" t="str">
        <f>IF(IF(ISERROR(VLOOKUP(J1214,J$1:J1213,1,FALSE)),0,1)+IF(ISERROR(VLOOKUP(J1214,K$1:K1213,1,FALSE)),0,1),"已有","没有")</f>
        <v>没有</v>
      </c>
      <c r="W1214" s="9"/>
      <c r="X1214" s="9"/>
      <c r="Y1214" s="9"/>
    </row>
    <row r="1215" spans="1:25">
      <c r="A1215" s="126">
        <v>1212</v>
      </c>
      <c r="B1215" s="134" t="s">
        <v>2095</v>
      </c>
      <c r="C1215" s="66" t="s">
        <v>2099</v>
      </c>
      <c r="D1215" s="136" t="s">
        <v>1424</v>
      </c>
      <c r="E1215" s="202">
        <v>14</v>
      </c>
      <c r="F1215" s="80">
        <v>43184</v>
      </c>
      <c r="G1215" s="40" t="s">
        <v>2214</v>
      </c>
      <c r="H1215" s="80">
        <v>43182</v>
      </c>
      <c r="I1215" s="30" t="s">
        <v>2157</v>
      </c>
      <c r="J1215" s="137" t="str">
        <f t="shared" si="115"/>
        <v>河北石家庄-遵义-海口</v>
      </c>
      <c r="K1215" s="124" t="str">
        <f t="shared" si="116"/>
        <v>河北海口-遵义-石家庄</v>
      </c>
      <c r="L1215" s="167" t="str">
        <f t="shared" si="117"/>
        <v>石家庄</v>
      </c>
      <c r="M1215" s="167" t="str">
        <f t="shared" si="118"/>
        <v>遵义</v>
      </c>
      <c r="N1215" s="167" t="str">
        <f t="shared" si="119"/>
        <v>海口</v>
      </c>
      <c r="O1215" s="167" t="str">
        <f t="shared" si="120"/>
        <v/>
      </c>
      <c r="P1215" s="167" t="str">
        <f>IF(ISERROR(OR(IFERROR(VLOOKUP(B1215,受限情况!$G$3:$G$30,1,FALSE),0),IFERROR(VLOOKUP(L1215,受限情况!$A$3:$A$28,1,FALSE),0),IFERROR(VLOOKUP(M1215,受限情况!$A$3:$A$28,1,FALSE),0),IFERROR(VLOOKUP(N1215,受限情况!$A$3:$A$28,1,FALSE),0),IFERROR(VLOOKUP(O1215,受限情况!$A$3:$A$28,1,FALSE),0))),"受限","不限")</f>
        <v>不限</v>
      </c>
      <c r="Q1215" s="122" t="str">
        <f>IFERROR(IF(AND(H1215&gt;=VLOOKUP(B1215,受限情况!$G$3:$I$28,2,FALSE),H1215&lt;=VLOOKUP(B1215,受限情况!$G$3:$I$28,3,FALSE))=TRUE,"错误","正确"),"正确")</f>
        <v>正确</v>
      </c>
      <c r="R1215" s="124" t="str">
        <f>IF(OR(IFERROR(AND(H1215&gt;=VLOOKUP(L1215,受限情况!$A$3:$C$28,2,FALSE),H1215&lt;=VLOOKUP(L1215,受限情况!$A$3:$C$28,3,FALSE)),0),IFERROR(AND(H1215&gt;=VLOOKUP(M1215,受限情况!$A$3:$C$28,2,FALSE),H1215&lt;=VLOOKUP(M1215,受限情况!$A$3:$C$28,3,FALSE)),0),IFERROR(AND(H1215&gt;=VLOOKUP(N1215,受限情况!$A$3:$C$28,2,FALSE),H1215&lt;=VLOOKUP(N1215,受限情况!$A$3:$C$28,3,FALSE)),0),IFERROR(AND(H1215&gt;=VLOOKUP(O1215,受限情况!$A$3:$C$28,2,FALSE),H1215&lt;=VLOOKUP(O1215,受限情况!$A$3:$C$28,3,FALSE)),0))=TRUE,"错误","正确")</f>
        <v>正确</v>
      </c>
      <c r="S1215" s="123" t="str">
        <f>IF((IF(ISERROR(VLOOKUP(J1215,注销!I:I,1,FALSE)),0,1)+IF(ISERROR(VLOOKUP(J1215,注销!J:J,1,FALSE)),0,1))&gt;0,"注销","没有")</f>
        <v>没有</v>
      </c>
      <c r="T1215" s="123" t="str">
        <f>IF((IF(ISERROR(VLOOKUP(J1215,注销!I:I,1,FALSE)),0,1)+IF(ISERROR(VLOOKUP(J1215,注销!J:J,1,FALSE)),0,1))&gt;0,"注销","没有")</f>
        <v>没有</v>
      </c>
      <c r="U1215" s="10" t="str">
        <f>IF(IF(ISERROR(VLOOKUP(J1215,J$1:J1214,1,FALSE)),0,1)+IF(ISERROR(VLOOKUP(J1215,K$1:K1214,1,FALSE)),0,1),"已有","没有")</f>
        <v>没有</v>
      </c>
      <c r="W1215" s="9"/>
      <c r="X1215" s="9"/>
      <c r="Y1215" s="9"/>
    </row>
    <row r="1216" spans="1:25">
      <c r="A1216" s="126">
        <v>1213</v>
      </c>
      <c r="B1216" s="134" t="s">
        <v>1431</v>
      </c>
      <c r="C1216" s="66" t="s">
        <v>2100</v>
      </c>
      <c r="D1216" s="136" t="s">
        <v>1424</v>
      </c>
      <c r="E1216" s="202">
        <v>14</v>
      </c>
      <c r="F1216" s="80">
        <v>43184</v>
      </c>
      <c r="G1216" s="40" t="s">
        <v>2214</v>
      </c>
      <c r="H1216" s="80">
        <v>43182</v>
      </c>
      <c r="I1216" s="30" t="s">
        <v>2157</v>
      </c>
      <c r="J1216" s="137" t="str">
        <f t="shared" si="115"/>
        <v>河北石家庄-长沙-揭阳潮汕</v>
      </c>
      <c r="K1216" s="124" t="str">
        <f t="shared" si="116"/>
        <v>河北揭阳潮汕-长沙-石家庄</v>
      </c>
      <c r="L1216" s="167" t="str">
        <f t="shared" si="117"/>
        <v>石家庄</v>
      </c>
      <c r="M1216" s="167" t="str">
        <f t="shared" si="118"/>
        <v>长沙</v>
      </c>
      <c r="N1216" s="167" t="str">
        <f t="shared" si="119"/>
        <v>揭阳潮汕</v>
      </c>
      <c r="O1216" s="167" t="str">
        <f t="shared" si="120"/>
        <v/>
      </c>
      <c r="P1216" s="167" t="str">
        <f>IF(ISERROR(OR(IFERROR(VLOOKUP(B1216,受限情况!$G$3:$G$30,1,FALSE),0),IFERROR(VLOOKUP(L1216,受限情况!$A$3:$A$28,1,FALSE),0),IFERROR(VLOOKUP(M1216,受限情况!$A$3:$A$28,1,FALSE),0),IFERROR(VLOOKUP(N1216,受限情况!$A$3:$A$28,1,FALSE),0),IFERROR(VLOOKUP(O1216,受限情况!$A$3:$A$28,1,FALSE),0))),"受限","不限")</f>
        <v>不限</v>
      </c>
      <c r="Q1216" s="122" t="str">
        <f>IFERROR(IF(AND(H1216&gt;=VLOOKUP(B1216,受限情况!$G$3:$I$28,2,FALSE),H1216&lt;=VLOOKUP(B1216,受限情况!$G$3:$I$28,3,FALSE))=TRUE,"错误","正确"),"正确")</f>
        <v>正确</v>
      </c>
      <c r="R1216" s="124" t="str">
        <f>IF(OR(IFERROR(AND(H1216&gt;=VLOOKUP(L1216,受限情况!$A$3:$C$28,2,FALSE),H1216&lt;=VLOOKUP(L1216,受限情况!$A$3:$C$28,3,FALSE)),0),IFERROR(AND(H1216&gt;=VLOOKUP(M1216,受限情况!$A$3:$C$28,2,FALSE),H1216&lt;=VLOOKUP(M1216,受限情况!$A$3:$C$28,3,FALSE)),0),IFERROR(AND(H1216&gt;=VLOOKUP(N1216,受限情况!$A$3:$C$28,2,FALSE),H1216&lt;=VLOOKUP(N1216,受限情况!$A$3:$C$28,3,FALSE)),0),IFERROR(AND(H1216&gt;=VLOOKUP(O1216,受限情况!$A$3:$C$28,2,FALSE),H1216&lt;=VLOOKUP(O1216,受限情况!$A$3:$C$28,3,FALSE)),0))=TRUE,"错误","正确")</f>
        <v>正确</v>
      </c>
      <c r="S1216" s="123" t="str">
        <f>IF((IF(ISERROR(VLOOKUP(J1216,注销!I:I,1,FALSE)),0,1)+IF(ISERROR(VLOOKUP(J1216,注销!J:J,1,FALSE)),0,1))&gt;0,"注销","没有")</f>
        <v>没有</v>
      </c>
      <c r="T1216" s="123" t="str">
        <f>IF((IF(ISERROR(VLOOKUP(J1216,注销!I:I,1,FALSE)),0,1)+IF(ISERROR(VLOOKUP(J1216,注销!J:J,1,FALSE)),0,1))&gt;0,"注销","没有")</f>
        <v>没有</v>
      </c>
      <c r="U1216" s="10" t="str">
        <f>IF(IF(ISERROR(VLOOKUP(J1216,J$1:J1215,1,FALSE)),0,1)+IF(ISERROR(VLOOKUP(J1216,K$1:K1215,1,FALSE)),0,1),"已有","没有")</f>
        <v>没有</v>
      </c>
      <c r="W1216" s="9"/>
      <c r="X1216" s="9"/>
      <c r="Y1216" s="9"/>
    </row>
    <row r="1217" spans="1:25">
      <c r="A1217" s="126">
        <v>1214</v>
      </c>
      <c r="B1217" s="134" t="s">
        <v>2101</v>
      </c>
      <c r="C1217" s="66" t="s">
        <v>2102</v>
      </c>
      <c r="D1217" s="136" t="s">
        <v>1463</v>
      </c>
      <c r="E1217" s="202">
        <v>14</v>
      </c>
      <c r="F1217" s="80">
        <v>43184</v>
      </c>
      <c r="G1217" s="40" t="s">
        <v>2215</v>
      </c>
      <c r="H1217" s="80">
        <v>43182</v>
      </c>
      <c r="I1217" s="30" t="s">
        <v>2157</v>
      </c>
      <c r="J1217" s="137" t="str">
        <f t="shared" si="115"/>
        <v>华夏天津-齐齐哈尔</v>
      </c>
      <c r="K1217" s="124" t="str">
        <f t="shared" si="116"/>
        <v>华夏齐齐哈尔-天津</v>
      </c>
      <c r="L1217" s="167" t="str">
        <f t="shared" si="117"/>
        <v>天津</v>
      </c>
      <c r="M1217" s="167" t="str">
        <f t="shared" si="118"/>
        <v>齐齐哈尔</v>
      </c>
      <c r="N1217" s="167" t="str">
        <f t="shared" si="119"/>
        <v/>
      </c>
      <c r="O1217" s="167" t="str">
        <f t="shared" si="120"/>
        <v/>
      </c>
      <c r="P1217" s="167" t="str">
        <f>IF(ISERROR(OR(IFERROR(VLOOKUP(B1217,受限情况!$G$3:$G$30,1,FALSE),0),IFERROR(VLOOKUP(L1217,受限情况!$A$3:$A$28,1,FALSE),0),IFERROR(VLOOKUP(M1217,受限情况!$A$3:$A$28,1,FALSE),0),IFERROR(VLOOKUP(N1217,受限情况!$A$3:$A$28,1,FALSE),0),IFERROR(VLOOKUP(O1217,受限情况!$A$3:$A$28,1,FALSE),0))),"受限","不限")</f>
        <v>不限</v>
      </c>
      <c r="Q1217" s="122" t="str">
        <f>IFERROR(IF(AND(H1217&gt;=VLOOKUP(B1217,受限情况!$G$3:$I$28,2,FALSE),H1217&lt;=VLOOKUP(B1217,受限情况!$G$3:$I$28,3,FALSE))=TRUE,"错误","正确"),"正确")</f>
        <v>正确</v>
      </c>
      <c r="R1217" s="124" t="str">
        <f>IF(OR(IFERROR(AND(H1217&gt;=VLOOKUP(L1217,受限情况!$A$3:$C$28,2,FALSE),H1217&lt;=VLOOKUP(L1217,受限情况!$A$3:$C$28,3,FALSE)),0),IFERROR(AND(H1217&gt;=VLOOKUP(M1217,受限情况!$A$3:$C$28,2,FALSE),H1217&lt;=VLOOKUP(M1217,受限情况!$A$3:$C$28,3,FALSE)),0),IFERROR(AND(H1217&gt;=VLOOKUP(N1217,受限情况!$A$3:$C$28,2,FALSE),H1217&lt;=VLOOKUP(N1217,受限情况!$A$3:$C$28,3,FALSE)),0),IFERROR(AND(H1217&gt;=VLOOKUP(O1217,受限情况!$A$3:$C$28,2,FALSE),H1217&lt;=VLOOKUP(O1217,受限情况!$A$3:$C$28,3,FALSE)),0))=TRUE,"错误","正确")</f>
        <v>正确</v>
      </c>
      <c r="S1217" s="123" t="str">
        <f>IF((IF(ISERROR(VLOOKUP(J1217,注销!I:I,1,FALSE)),0,1)+IF(ISERROR(VLOOKUP(J1217,注销!J:J,1,FALSE)),0,1))&gt;0,"注销","没有")</f>
        <v>没有</v>
      </c>
      <c r="T1217" s="123" t="str">
        <f>IF((IF(ISERROR(VLOOKUP(J1217,注销!I:I,1,FALSE)),0,1)+IF(ISERROR(VLOOKUP(J1217,注销!J:J,1,FALSE)),0,1))&gt;0,"注销","没有")</f>
        <v>没有</v>
      </c>
      <c r="U1217" s="10" t="str">
        <f>IF(IF(ISERROR(VLOOKUP(J1217,J$1:J1216,1,FALSE)),0,1)+IF(ISERROR(VLOOKUP(J1217,K$1:K1216,1,FALSE)),0,1),"已有","没有")</f>
        <v>没有</v>
      </c>
      <c r="W1217" s="9"/>
      <c r="X1217" s="9"/>
      <c r="Y1217" s="9"/>
    </row>
    <row r="1218" spans="1:25">
      <c r="A1218" s="126">
        <v>1215</v>
      </c>
      <c r="B1218" s="134" t="s">
        <v>1447</v>
      </c>
      <c r="C1218" s="66" t="s">
        <v>2103</v>
      </c>
      <c r="D1218" s="136" t="s">
        <v>1463</v>
      </c>
      <c r="E1218" s="202">
        <v>14</v>
      </c>
      <c r="F1218" s="80">
        <v>43184</v>
      </c>
      <c r="G1218" s="40" t="s">
        <v>2215</v>
      </c>
      <c r="H1218" s="80">
        <v>43182</v>
      </c>
      <c r="I1218" s="30" t="s">
        <v>2157</v>
      </c>
      <c r="J1218" s="137" t="str">
        <f t="shared" si="115"/>
        <v>华夏包头-太原-邯郸</v>
      </c>
      <c r="K1218" s="124" t="str">
        <f t="shared" si="116"/>
        <v>华夏邯郸-太原-包头</v>
      </c>
      <c r="L1218" s="167" t="str">
        <f t="shared" si="117"/>
        <v>包头</v>
      </c>
      <c r="M1218" s="167" t="str">
        <f t="shared" si="118"/>
        <v>太原</v>
      </c>
      <c r="N1218" s="167" t="str">
        <f t="shared" si="119"/>
        <v>邯郸</v>
      </c>
      <c r="O1218" s="167" t="str">
        <f t="shared" si="120"/>
        <v/>
      </c>
      <c r="P1218" s="167" t="str">
        <f>IF(ISERROR(OR(IFERROR(VLOOKUP(B1218,受限情况!$G$3:$G$30,1,FALSE),0),IFERROR(VLOOKUP(L1218,受限情况!$A$3:$A$28,1,FALSE),0),IFERROR(VLOOKUP(M1218,受限情况!$A$3:$A$28,1,FALSE),0),IFERROR(VLOOKUP(N1218,受限情况!$A$3:$A$28,1,FALSE),0),IFERROR(VLOOKUP(O1218,受限情况!$A$3:$A$28,1,FALSE),0))),"受限","不限")</f>
        <v>不限</v>
      </c>
      <c r="Q1218" s="122" t="str">
        <f>IFERROR(IF(AND(H1218&gt;=VLOOKUP(B1218,受限情况!$G$3:$I$28,2,FALSE),H1218&lt;=VLOOKUP(B1218,受限情况!$G$3:$I$28,3,FALSE))=TRUE,"错误","正确"),"正确")</f>
        <v>正确</v>
      </c>
      <c r="R1218" s="124" t="str">
        <f>IF(OR(IFERROR(AND(H1218&gt;=VLOOKUP(L1218,受限情况!$A$3:$C$28,2,FALSE),H1218&lt;=VLOOKUP(L1218,受限情况!$A$3:$C$28,3,FALSE)),0),IFERROR(AND(H1218&gt;=VLOOKUP(M1218,受限情况!$A$3:$C$28,2,FALSE),H1218&lt;=VLOOKUP(M1218,受限情况!$A$3:$C$28,3,FALSE)),0),IFERROR(AND(H1218&gt;=VLOOKUP(N1218,受限情况!$A$3:$C$28,2,FALSE),H1218&lt;=VLOOKUP(N1218,受限情况!$A$3:$C$28,3,FALSE)),0),IFERROR(AND(H1218&gt;=VLOOKUP(O1218,受限情况!$A$3:$C$28,2,FALSE),H1218&lt;=VLOOKUP(O1218,受限情况!$A$3:$C$28,3,FALSE)),0))=TRUE,"错误","正确")</f>
        <v>正确</v>
      </c>
      <c r="S1218" s="123" t="str">
        <f>IF((IF(ISERROR(VLOOKUP(J1218,注销!I:I,1,FALSE)),0,1)+IF(ISERROR(VLOOKUP(J1218,注销!J:J,1,FALSE)),0,1))&gt;0,"注销","没有")</f>
        <v>没有</v>
      </c>
      <c r="T1218" s="123" t="str">
        <f>IF((IF(ISERROR(VLOOKUP(J1218,注销!I:I,1,FALSE)),0,1)+IF(ISERROR(VLOOKUP(J1218,注销!J:J,1,FALSE)),0,1))&gt;0,"注销","没有")</f>
        <v>没有</v>
      </c>
      <c r="U1218" s="10" t="str">
        <f>IF(IF(ISERROR(VLOOKUP(J1218,J$1:J1217,1,FALSE)),0,1)+IF(ISERROR(VLOOKUP(J1218,K$1:K1217,1,FALSE)),0,1),"已有","没有")</f>
        <v>没有</v>
      </c>
      <c r="W1218" s="9"/>
      <c r="X1218" s="9"/>
      <c r="Y1218" s="9"/>
    </row>
    <row r="1219" spans="1:25">
      <c r="A1219" s="126">
        <v>1216</v>
      </c>
      <c r="B1219" s="134" t="s">
        <v>2101</v>
      </c>
      <c r="C1219" s="66" t="s">
        <v>2104</v>
      </c>
      <c r="D1219" s="136" t="s">
        <v>1463</v>
      </c>
      <c r="E1219" s="202">
        <v>14</v>
      </c>
      <c r="F1219" s="80">
        <v>43184</v>
      </c>
      <c r="G1219" s="40" t="s">
        <v>2215</v>
      </c>
      <c r="H1219" s="80">
        <v>43182</v>
      </c>
      <c r="I1219" s="30" t="s">
        <v>2157</v>
      </c>
      <c r="J1219" s="137" t="str">
        <f t="shared" si="115"/>
        <v>华夏二连浩特-呼和浩特-阿拉善左旗</v>
      </c>
      <c r="K1219" s="124" t="str">
        <f t="shared" si="116"/>
        <v>华夏阿拉善左旗-呼和浩特-二连浩特</v>
      </c>
      <c r="L1219" s="167" t="str">
        <f t="shared" si="117"/>
        <v>二连浩特</v>
      </c>
      <c r="M1219" s="167" t="str">
        <f t="shared" si="118"/>
        <v>呼和浩特</v>
      </c>
      <c r="N1219" s="167" t="str">
        <f t="shared" si="119"/>
        <v>阿拉善左旗</v>
      </c>
      <c r="O1219" s="167" t="str">
        <f t="shared" si="120"/>
        <v/>
      </c>
      <c r="P1219" s="167" t="str">
        <f>IF(ISERROR(OR(IFERROR(VLOOKUP(B1219,受限情况!$G$3:$G$30,1,FALSE),0),IFERROR(VLOOKUP(L1219,受限情况!$A$3:$A$28,1,FALSE),0),IFERROR(VLOOKUP(M1219,受限情况!$A$3:$A$28,1,FALSE),0),IFERROR(VLOOKUP(N1219,受限情况!$A$3:$A$28,1,FALSE),0),IFERROR(VLOOKUP(O1219,受限情况!$A$3:$A$28,1,FALSE),0))),"受限","不限")</f>
        <v>受限</v>
      </c>
      <c r="Q1219" s="122" t="str">
        <f>IFERROR(IF(AND(H1219&gt;=VLOOKUP(B1219,受限情况!$G$3:$I$28,2,FALSE),H1219&lt;=VLOOKUP(B1219,受限情况!$G$3:$I$28,3,FALSE))=TRUE,"错误","正确"),"正确")</f>
        <v>正确</v>
      </c>
      <c r="R1219" s="124" t="str">
        <f>IF(OR(IFERROR(AND(H1219&gt;=VLOOKUP(L1219,受限情况!$A$3:$C$28,2,FALSE),H1219&lt;=VLOOKUP(L1219,受限情况!$A$3:$C$28,3,FALSE)),0),IFERROR(AND(H1219&gt;=VLOOKUP(M1219,受限情况!$A$3:$C$28,2,FALSE),H1219&lt;=VLOOKUP(M1219,受限情况!$A$3:$C$28,3,FALSE)),0),IFERROR(AND(H1219&gt;=VLOOKUP(N1219,受限情况!$A$3:$C$28,2,FALSE),H1219&lt;=VLOOKUP(N1219,受限情况!$A$3:$C$28,3,FALSE)),0),IFERROR(AND(H1219&gt;=VLOOKUP(O1219,受限情况!$A$3:$C$28,2,FALSE),H1219&lt;=VLOOKUP(O1219,受限情况!$A$3:$C$28,3,FALSE)),0))=TRUE,"错误","正确")</f>
        <v>正确</v>
      </c>
      <c r="S1219" s="123" t="str">
        <f>IF((IF(ISERROR(VLOOKUP(J1219,注销!I:I,1,FALSE)),0,1)+IF(ISERROR(VLOOKUP(J1219,注销!J:J,1,FALSE)),0,1))&gt;0,"注销","没有")</f>
        <v>没有</v>
      </c>
      <c r="T1219" s="123" t="str">
        <f>IF((IF(ISERROR(VLOOKUP(J1219,注销!I:I,1,FALSE)),0,1)+IF(ISERROR(VLOOKUP(J1219,注销!J:J,1,FALSE)),0,1))&gt;0,"注销","没有")</f>
        <v>没有</v>
      </c>
      <c r="U1219" s="10" t="str">
        <f>IF(IF(ISERROR(VLOOKUP(J1219,J$1:J1218,1,FALSE)),0,1)+IF(ISERROR(VLOOKUP(J1219,K$1:K1218,1,FALSE)),0,1),"已有","没有")</f>
        <v>没有</v>
      </c>
      <c r="W1219" s="9"/>
      <c r="X1219" s="9"/>
      <c r="Y1219" s="9"/>
    </row>
    <row r="1220" spans="1:25">
      <c r="A1220" s="126">
        <v>1217</v>
      </c>
      <c r="B1220" s="134" t="s">
        <v>2105</v>
      </c>
      <c r="C1220" s="66" t="s">
        <v>2106</v>
      </c>
      <c r="D1220" s="136" t="s">
        <v>1423</v>
      </c>
      <c r="E1220" s="202">
        <v>14</v>
      </c>
      <c r="F1220" s="80">
        <v>43184</v>
      </c>
      <c r="G1220" s="40" t="s">
        <v>2216</v>
      </c>
      <c r="H1220" s="80">
        <v>43182</v>
      </c>
      <c r="I1220" s="30" t="s">
        <v>2157</v>
      </c>
      <c r="J1220" s="137" t="str">
        <f t="shared" ref="J1220:J1283" si="121">B1220&amp;C1220</f>
        <v>江西天津-南昌-海口</v>
      </c>
      <c r="K1220" s="124" t="str">
        <f t="shared" ref="K1220:K1283" si="122">B1220&amp;O1220&amp;IF(O1220="",,"-")&amp;N1220&amp;IF(N1220="",,"-")&amp;M1220&amp;IF(M1220="",,"-")&amp;L1220</f>
        <v>江西海口-南昌-天津</v>
      </c>
      <c r="L1220" s="167" t="str">
        <f t="shared" ref="L1220:L1283" si="123">TRIM(MID(SUBSTITUTE($C1220,"-",REPT(" ",50)),COLUMN(A1220)*50-49,50))</f>
        <v>天津</v>
      </c>
      <c r="M1220" s="167" t="str">
        <f t="shared" ref="M1220:M1283" si="124">TRIM(MID(SUBSTITUTE($C1220,"-",REPT(" ",50)),COLUMN(B1220)*50-49,50))</f>
        <v>南昌</v>
      </c>
      <c r="N1220" s="167" t="str">
        <f t="shared" ref="N1220:N1283" si="125">TRIM(MID(SUBSTITUTE($C1220,"-",REPT(" ",50)),COLUMN(C1220)*50-49,50))</f>
        <v>海口</v>
      </c>
      <c r="O1220" s="167" t="str">
        <f t="shared" ref="O1220:O1283" si="126">TRIM(MID(SUBSTITUTE($C1220,"-",REPT(" ",50)),COLUMN(D1220)*50-49,50))</f>
        <v/>
      </c>
      <c r="P1220" s="167" t="str">
        <f>IF(ISERROR(OR(IFERROR(VLOOKUP(B1220,受限情况!$G$3:$G$30,1,FALSE),0),IFERROR(VLOOKUP(L1220,受限情况!$A$3:$A$28,1,FALSE),0),IFERROR(VLOOKUP(M1220,受限情况!$A$3:$A$28,1,FALSE),0),IFERROR(VLOOKUP(N1220,受限情况!$A$3:$A$28,1,FALSE),0),IFERROR(VLOOKUP(O1220,受限情况!$A$3:$A$28,1,FALSE),0))),"受限","不限")</f>
        <v>不限</v>
      </c>
      <c r="Q1220" s="122" t="str">
        <f>IFERROR(IF(AND(H1220&gt;=VLOOKUP(B1220,受限情况!$G$3:$I$28,2,FALSE),H1220&lt;=VLOOKUP(B1220,受限情况!$G$3:$I$28,3,FALSE))=TRUE,"错误","正确"),"正确")</f>
        <v>正确</v>
      </c>
      <c r="R1220" s="124" t="str">
        <f>IF(OR(IFERROR(AND(H1220&gt;=VLOOKUP(L1220,受限情况!$A$3:$C$28,2,FALSE),H1220&lt;=VLOOKUP(L1220,受限情况!$A$3:$C$28,3,FALSE)),0),IFERROR(AND(H1220&gt;=VLOOKUP(M1220,受限情况!$A$3:$C$28,2,FALSE),H1220&lt;=VLOOKUP(M1220,受限情况!$A$3:$C$28,3,FALSE)),0),IFERROR(AND(H1220&gt;=VLOOKUP(N1220,受限情况!$A$3:$C$28,2,FALSE),H1220&lt;=VLOOKUP(N1220,受限情况!$A$3:$C$28,3,FALSE)),0),IFERROR(AND(H1220&gt;=VLOOKUP(O1220,受限情况!$A$3:$C$28,2,FALSE),H1220&lt;=VLOOKUP(O1220,受限情况!$A$3:$C$28,3,FALSE)),0))=TRUE,"错误","正确")</f>
        <v>正确</v>
      </c>
      <c r="S1220" s="123" t="str">
        <f>IF((IF(ISERROR(VLOOKUP(J1220,注销!I:I,1,FALSE)),0,1)+IF(ISERROR(VLOOKUP(J1220,注销!J:J,1,FALSE)),0,1))&gt;0,"注销","没有")</f>
        <v>没有</v>
      </c>
      <c r="T1220" s="123" t="str">
        <f>IF((IF(ISERROR(VLOOKUP(J1220,注销!I:I,1,FALSE)),0,1)+IF(ISERROR(VLOOKUP(J1220,注销!J:J,1,FALSE)),0,1))&gt;0,"注销","没有")</f>
        <v>没有</v>
      </c>
      <c r="U1220" s="10" t="str">
        <f>IF(IF(ISERROR(VLOOKUP(J1220,J$1:J1219,1,FALSE)),0,1)+IF(ISERROR(VLOOKUP(J1220,K$1:K1219,1,FALSE)),0,1),"已有","没有")</f>
        <v>没有</v>
      </c>
      <c r="W1220" s="9"/>
      <c r="X1220" s="9"/>
      <c r="Y1220" s="9"/>
    </row>
    <row r="1221" spans="1:25">
      <c r="A1221" s="126">
        <v>1218</v>
      </c>
      <c r="B1221" s="134" t="s">
        <v>2107</v>
      </c>
      <c r="C1221" s="66" t="s">
        <v>2108</v>
      </c>
      <c r="D1221" s="136" t="s">
        <v>2174</v>
      </c>
      <c r="E1221" s="202">
        <v>14</v>
      </c>
      <c r="F1221" s="80">
        <v>43184</v>
      </c>
      <c r="G1221" s="40" t="s">
        <v>2217</v>
      </c>
      <c r="H1221" s="80">
        <v>43182</v>
      </c>
      <c r="I1221" s="30" t="s">
        <v>2157</v>
      </c>
      <c r="J1221" s="137" t="str">
        <f t="shared" si="121"/>
        <v>金鹏赤峰-呼和浩特</v>
      </c>
      <c r="K1221" s="124" t="str">
        <f t="shared" si="122"/>
        <v>金鹏呼和浩特-赤峰</v>
      </c>
      <c r="L1221" s="167" t="str">
        <f t="shared" si="123"/>
        <v>赤峰</v>
      </c>
      <c r="M1221" s="167" t="str">
        <f t="shared" si="124"/>
        <v>呼和浩特</v>
      </c>
      <c r="N1221" s="167" t="str">
        <f t="shared" si="125"/>
        <v/>
      </c>
      <c r="O1221" s="167" t="str">
        <f t="shared" si="126"/>
        <v/>
      </c>
      <c r="P1221" s="167" t="str">
        <f>IF(ISERROR(OR(IFERROR(VLOOKUP(B1221,受限情况!$G$3:$G$30,1,FALSE),0),IFERROR(VLOOKUP(L1221,受限情况!$A$3:$A$28,1,FALSE),0),IFERROR(VLOOKUP(M1221,受限情况!$A$3:$A$28,1,FALSE),0),IFERROR(VLOOKUP(N1221,受限情况!$A$3:$A$28,1,FALSE),0),IFERROR(VLOOKUP(O1221,受限情况!$A$3:$A$28,1,FALSE),0))),"受限","不限")</f>
        <v>不限</v>
      </c>
      <c r="Q1221" s="122" t="str">
        <f>IFERROR(IF(AND(H1221&gt;=VLOOKUP(B1221,受限情况!$G$3:$I$28,2,FALSE),H1221&lt;=VLOOKUP(B1221,受限情况!$G$3:$I$28,3,FALSE))=TRUE,"错误","正确"),"正确")</f>
        <v>正确</v>
      </c>
      <c r="R1221" s="124" t="str">
        <f>IF(OR(IFERROR(AND(H1221&gt;=VLOOKUP(L1221,受限情况!$A$3:$C$28,2,FALSE),H1221&lt;=VLOOKUP(L1221,受限情况!$A$3:$C$28,3,FALSE)),0),IFERROR(AND(H1221&gt;=VLOOKUP(M1221,受限情况!$A$3:$C$28,2,FALSE),H1221&lt;=VLOOKUP(M1221,受限情况!$A$3:$C$28,3,FALSE)),0),IFERROR(AND(H1221&gt;=VLOOKUP(N1221,受限情况!$A$3:$C$28,2,FALSE),H1221&lt;=VLOOKUP(N1221,受限情况!$A$3:$C$28,3,FALSE)),0),IFERROR(AND(H1221&gt;=VLOOKUP(O1221,受限情况!$A$3:$C$28,2,FALSE),H1221&lt;=VLOOKUP(O1221,受限情况!$A$3:$C$28,3,FALSE)),0))=TRUE,"错误","正确")</f>
        <v>正确</v>
      </c>
      <c r="S1221" s="123" t="str">
        <f>IF((IF(ISERROR(VLOOKUP(J1221,注销!I:I,1,FALSE)),0,1)+IF(ISERROR(VLOOKUP(J1221,注销!J:J,1,FALSE)),0,1))&gt;0,"注销","没有")</f>
        <v>没有</v>
      </c>
      <c r="T1221" s="123" t="str">
        <f>IF((IF(ISERROR(VLOOKUP(J1221,注销!I:I,1,FALSE)),0,1)+IF(ISERROR(VLOOKUP(J1221,注销!J:J,1,FALSE)),0,1))&gt;0,"注销","没有")</f>
        <v>没有</v>
      </c>
      <c r="U1221" s="10" t="str">
        <f>IF(IF(ISERROR(VLOOKUP(J1221,J$1:J1220,1,FALSE)),0,1)+IF(ISERROR(VLOOKUP(J1221,K$1:K1220,1,FALSE)),0,1),"已有","没有")</f>
        <v>没有</v>
      </c>
      <c r="W1221" s="9"/>
      <c r="X1221" s="9"/>
      <c r="Y1221" s="9"/>
    </row>
    <row r="1222" spans="1:25">
      <c r="A1222" s="126">
        <v>1219</v>
      </c>
      <c r="B1222" s="134" t="s">
        <v>2109</v>
      </c>
      <c r="C1222" s="66" t="s">
        <v>2110</v>
      </c>
      <c r="D1222" s="136" t="s">
        <v>2187</v>
      </c>
      <c r="E1222" s="202">
        <v>8</v>
      </c>
      <c r="F1222" s="80">
        <v>43184</v>
      </c>
      <c r="G1222" s="40" t="s">
        <v>2218</v>
      </c>
      <c r="H1222" s="80">
        <v>43182</v>
      </c>
      <c r="I1222" s="30" t="s">
        <v>2157</v>
      </c>
      <c r="J1222" s="137" t="str">
        <f t="shared" si="121"/>
        <v>昆明太原-长治-厦门</v>
      </c>
      <c r="K1222" s="124" t="str">
        <f t="shared" si="122"/>
        <v>昆明厦门-长治-太原</v>
      </c>
      <c r="L1222" s="167" t="str">
        <f t="shared" si="123"/>
        <v>太原</v>
      </c>
      <c r="M1222" s="167" t="str">
        <f t="shared" si="124"/>
        <v>长治</v>
      </c>
      <c r="N1222" s="167" t="str">
        <f t="shared" si="125"/>
        <v>厦门</v>
      </c>
      <c r="O1222" s="167" t="str">
        <f t="shared" si="126"/>
        <v/>
      </c>
      <c r="P1222" s="167" t="str">
        <f>IF(ISERROR(OR(IFERROR(VLOOKUP(B1222,受限情况!$G$3:$G$30,1,FALSE),0),IFERROR(VLOOKUP(L1222,受限情况!$A$3:$A$28,1,FALSE),0),IFERROR(VLOOKUP(M1222,受限情况!$A$3:$A$28,1,FALSE),0),IFERROR(VLOOKUP(N1222,受限情况!$A$3:$A$28,1,FALSE),0),IFERROR(VLOOKUP(O1222,受限情况!$A$3:$A$28,1,FALSE),0))),"受限","不限")</f>
        <v>不限</v>
      </c>
      <c r="Q1222" s="122" t="str">
        <f>IFERROR(IF(AND(H1222&gt;=VLOOKUP(B1222,受限情况!$G$3:$I$28,2,FALSE),H1222&lt;=VLOOKUP(B1222,受限情况!$G$3:$I$28,3,FALSE))=TRUE,"错误","正确"),"正确")</f>
        <v>正确</v>
      </c>
      <c r="R1222" s="124" t="str">
        <f>IF(OR(IFERROR(AND(H1222&gt;=VLOOKUP(L1222,受限情况!$A$3:$C$28,2,FALSE),H1222&lt;=VLOOKUP(L1222,受限情况!$A$3:$C$28,3,FALSE)),0),IFERROR(AND(H1222&gt;=VLOOKUP(M1222,受限情况!$A$3:$C$28,2,FALSE),H1222&lt;=VLOOKUP(M1222,受限情况!$A$3:$C$28,3,FALSE)),0),IFERROR(AND(H1222&gt;=VLOOKUP(N1222,受限情况!$A$3:$C$28,2,FALSE),H1222&lt;=VLOOKUP(N1222,受限情况!$A$3:$C$28,3,FALSE)),0),IFERROR(AND(H1222&gt;=VLOOKUP(O1222,受限情况!$A$3:$C$28,2,FALSE),H1222&lt;=VLOOKUP(O1222,受限情况!$A$3:$C$28,3,FALSE)),0))=TRUE,"错误","正确")</f>
        <v>正确</v>
      </c>
      <c r="S1222" s="123" t="str">
        <f>IF((IF(ISERROR(VLOOKUP(J1222,注销!I:I,1,FALSE)),0,1)+IF(ISERROR(VLOOKUP(J1222,注销!J:J,1,FALSE)),0,1))&gt;0,"注销","没有")</f>
        <v>没有</v>
      </c>
      <c r="T1222" s="123" t="str">
        <f>IF((IF(ISERROR(VLOOKUP(J1222,注销!I:I,1,FALSE)),0,1)+IF(ISERROR(VLOOKUP(J1222,注销!J:J,1,FALSE)),0,1))&gt;0,"注销","没有")</f>
        <v>没有</v>
      </c>
      <c r="U1222" s="10" t="str">
        <f>IF(IF(ISERROR(VLOOKUP(J1222,J$1:J1221,1,FALSE)),0,1)+IF(ISERROR(VLOOKUP(J1222,K$1:K1221,1,FALSE)),0,1),"已有","没有")</f>
        <v>没有</v>
      </c>
      <c r="W1222" s="9"/>
      <c r="X1222" s="9"/>
      <c r="Y1222" s="9"/>
    </row>
    <row r="1223" spans="1:25">
      <c r="A1223" s="126">
        <v>1220</v>
      </c>
      <c r="B1223" s="134" t="s">
        <v>1547</v>
      </c>
      <c r="C1223" s="66" t="s">
        <v>2080</v>
      </c>
      <c r="D1223" s="136" t="s">
        <v>2187</v>
      </c>
      <c r="E1223" s="202">
        <v>14</v>
      </c>
      <c r="F1223" s="80">
        <v>43184</v>
      </c>
      <c r="G1223" s="40" t="s">
        <v>2218</v>
      </c>
      <c r="H1223" s="80">
        <v>43182</v>
      </c>
      <c r="I1223" s="30" t="s">
        <v>2157</v>
      </c>
      <c r="J1223" s="137" t="str">
        <f t="shared" si="121"/>
        <v>昆明太原-南宁</v>
      </c>
      <c r="K1223" s="124" t="str">
        <f t="shared" si="122"/>
        <v>昆明南宁-太原</v>
      </c>
      <c r="L1223" s="167" t="str">
        <f t="shared" si="123"/>
        <v>太原</v>
      </c>
      <c r="M1223" s="167" t="str">
        <f t="shared" si="124"/>
        <v>南宁</v>
      </c>
      <c r="N1223" s="167" t="str">
        <f t="shared" si="125"/>
        <v/>
      </c>
      <c r="O1223" s="167" t="str">
        <f t="shared" si="126"/>
        <v/>
      </c>
      <c r="P1223" s="167" t="str">
        <f>IF(ISERROR(OR(IFERROR(VLOOKUP(B1223,受限情况!$G$3:$G$30,1,FALSE),0),IFERROR(VLOOKUP(L1223,受限情况!$A$3:$A$28,1,FALSE),0),IFERROR(VLOOKUP(M1223,受限情况!$A$3:$A$28,1,FALSE),0),IFERROR(VLOOKUP(N1223,受限情况!$A$3:$A$28,1,FALSE),0),IFERROR(VLOOKUP(O1223,受限情况!$A$3:$A$28,1,FALSE),0))),"受限","不限")</f>
        <v>不限</v>
      </c>
      <c r="Q1223" s="122" t="str">
        <f>IFERROR(IF(AND(H1223&gt;=VLOOKUP(B1223,受限情况!$G$3:$I$28,2,FALSE),H1223&lt;=VLOOKUP(B1223,受限情况!$G$3:$I$28,3,FALSE))=TRUE,"错误","正确"),"正确")</f>
        <v>正确</v>
      </c>
      <c r="R1223" s="124" t="str">
        <f>IF(OR(IFERROR(AND(H1223&gt;=VLOOKUP(L1223,受限情况!$A$3:$C$28,2,FALSE),H1223&lt;=VLOOKUP(L1223,受限情况!$A$3:$C$28,3,FALSE)),0),IFERROR(AND(H1223&gt;=VLOOKUP(M1223,受限情况!$A$3:$C$28,2,FALSE),H1223&lt;=VLOOKUP(M1223,受限情况!$A$3:$C$28,3,FALSE)),0),IFERROR(AND(H1223&gt;=VLOOKUP(N1223,受限情况!$A$3:$C$28,2,FALSE),H1223&lt;=VLOOKUP(N1223,受限情况!$A$3:$C$28,3,FALSE)),0),IFERROR(AND(H1223&gt;=VLOOKUP(O1223,受限情况!$A$3:$C$28,2,FALSE),H1223&lt;=VLOOKUP(O1223,受限情况!$A$3:$C$28,3,FALSE)),0))=TRUE,"错误","正确")</f>
        <v>正确</v>
      </c>
      <c r="S1223" s="123" t="str">
        <f>IF((IF(ISERROR(VLOOKUP(J1223,注销!I:I,1,FALSE)),0,1)+IF(ISERROR(VLOOKUP(J1223,注销!J:J,1,FALSE)),0,1))&gt;0,"注销","没有")</f>
        <v>没有</v>
      </c>
      <c r="T1223" s="123" t="str">
        <f>IF((IF(ISERROR(VLOOKUP(J1223,注销!I:I,1,FALSE)),0,1)+IF(ISERROR(VLOOKUP(J1223,注销!J:J,1,FALSE)),0,1))&gt;0,"注销","没有")</f>
        <v>没有</v>
      </c>
      <c r="U1223" s="10" t="str">
        <f>IF(IF(ISERROR(VLOOKUP(J1223,J$1:J1222,1,FALSE)),0,1)+IF(ISERROR(VLOOKUP(J1223,K$1:K1222,1,FALSE)),0,1),"已有","没有")</f>
        <v>没有</v>
      </c>
      <c r="W1223" s="9"/>
      <c r="X1223" s="9"/>
      <c r="Y1223" s="9"/>
    </row>
    <row r="1224" spans="1:25">
      <c r="A1224" s="126">
        <v>1221</v>
      </c>
      <c r="B1224" s="134" t="s">
        <v>2109</v>
      </c>
      <c r="C1224" s="66" t="s">
        <v>2111</v>
      </c>
      <c r="D1224" s="136" t="s">
        <v>2187</v>
      </c>
      <c r="E1224" s="202">
        <v>14</v>
      </c>
      <c r="F1224" s="80">
        <v>43184</v>
      </c>
      <c r="G1224" s="40" t="s">
        <v>2218</v>
      </c>
      <c r="H1224" s="80">
        <v>43182</v>
      </c>
      <c r="I1224" s="30" t="s">
        <v>2157</v>
      </c>
      <c r="J1224" s="137" t="str">
        <f t="shared" si="121"/>
        <v>昆明太原-武汉</v>
      </c>
      <c r="K1224" s="124" t="str">
        <f t="shared" si="122"/>
        <v>昆明武汉-太原</v>
      </c>
      <c r="L1224" s="167" t="str">
        <f t="shared" si="123"/>
        <v>太原</v>
      </c>
      <c r="M1224" s="167" t="str">
        <f t="shared" si="124"/>
        <v>武汉</v>
      </c>
      <c r="N1224" s="167" t="str">
        <f t="shared" si="125"/>
        <v/>
      </c>
      <c r="O1224" s="167" t="str">
        <f t="shared" si="126"/>
        <v/>
      </c>
      <c r="P1224" s="167" t="str">
        <f>IF(ISERROR(OR(IFERROR(VLOOKUP(B1224,受限情况!$G$3:$G$30,1,FALSE),0),IFERROR(VLOOKUP(L1224,受限情况!$A$3:$A$28,1,FALSE),0),IFERROR(VLOOKUP(M1224,受限情况!$A$3:$A$28,1,FALSE),0),IFERROR(VLOOKUP(N1224,受限情况!$A$3:$A$28,1,FALSE),0),IFERROR(VLOOKUP(O1224,受限情况!$A$3:$A$28,1,FALSE),0))),"受限","不限")</f>
        <v>不限</v>
      </c>
      <c r="Q1224" s="122" t="str">
        <f>IFERROR(IF(AND(H1224&gt;=VLOOKUP(B1224,受限情况!$G$3:$I$28,2,FALSE),H1224&lt;=VLOOKUP(B1224,受限情况!$G$3:$I$28,3,FALSE))=TRUE,"错误","正确"),"正确")</f>
        <v>正确</v>
      </c>
      <c r="R1224" s="124" t="str">
        <f>IF(OR(IFERROR(AND(H1224&gt;=VLOOKUP(L1224,受限情况!$A$3:$C$28,2,FALSE),H1224&lt;=VLOOKUP(L1224,受限情况!$A$3:$C$28,3,FALSE)),0),IFERROR(AND(H1224&gt;=VLOOKUP(M1224,受限情况!$A$3:$C$28,2,FALSE),H1224&lt;=VLOOKUP(M1224,受限情况!$A$3:$C$28,3,FALSE)),0),IFERROR(AND(H1224&gt;=VLOOKUP(N1224,受限情况!$A$3:$C$28,2,FALSE),H1224&lt;=VLOOKUP(N1224,受限情况!$A$3:$C$28,3,FALSE)),0),IFERROR(AND(H1224&gt;=VLOOKUP(O1224,受限情况!$A$3:$C$28,2,FALSE),H1224&lt;=VLOOKUP(O1224,受限情况!$A$3:$C$28,3,FALSE)),0))=TRUE,"错误","正确")</f>
        <v>正确</v>
      </c>
      <c r="S1224" s="123" t="str">
        <f>IF((IF(ISERROR(VLOOKUP(J1224,注销!I:I,1,FALSE)),0,1)+IF(ISERROR(VLOOKUP(J1224,注销!J:J,1,FALSE)),0,1))&gt;0,"注销","没有")</f>
        <v>没有</v>
      </c>
      <c r="T1224" s="123" t="str">
        <f>IF((IF(ISERROR(VLOOKUP(J1224,注销!I:I,1,FALSE)),0,1)+IF(ISERROR(VLOOKUP(J1224,注销!J:J,1,FALSE)),0,1))&gt;0,"注销","没有")</f>
        <v>没有</v>
      </c>
      <c r="U1224" s="10" t="str">
        <f>IF(IF(ISERROR(VLOOKUP(J1224,J$1:J1223,1,FALSE)),0,1)+IF(ISERROR(VLOOKUP(J1224,K$1:K1223,1,FALSE)),0,1),"已有","没有")</f>
        <v>没有</v>
      </c>
      <c r="W1224" s="9"/>
      <c r="X1224" s="9"/>
      <c r="Y1224" s="9"/>
    </row>
    <row r="1225" spans="1:25">
      <c r="A1225" s="126">
        <v>1222</v>
      </c>
      <c r="B1225" s="134" t="s">
        <v>1547</v>
      </c>
      <c r="C1225" s="66" t="s">
        <v>2112</v>
      </c>
      <c r="D1225" s="136" t="s">
        <v>2187</v>
      </c>
      <c r="E1225" s="202">
        <v>6</v>
      </c>
      <c r="F1225" s="80">
        <v>43184</v>
      </c>
      <c r="G1225" s="40" t="s">
        <v>2218</v>
      </c>
      <c r="H1225" s="80">
        <v>43182</v>
      </c>
      <c r="I1225" s="30" t="s">
        <v>2157</v>
      </c>
      <c r="J1225" s="137" t="str">
        <f t="shared" si="121"/>
        <v>昆明太原-长治-贵阳</v>
      </c>
      <c r="K1225" s="124" t="str">
        <f t="shared" si="122"/>
        <v>昆明贵阳-长治-太原</v>
      </c>
      <c r="L1225" s="167" t="str">
        <f t="shared" si="123"/>
        <v>太原</v>
      </c>
      <c r="M1225" s="167" t="str">
        <f t="shared" si="124"/>
        <v>长治</v>
      </c>
      <c r="N1225" s="167" t="str">
        <f t="shared" si="125"/>
        <v>贵阳</v>
      </c>
      <c r="O1225" s="167" t="str">
        <f t="shared" si="126"/>
        <v/>
      </c>
      <c r="P1225" s="167" t="str">
        <f>IF(ISERROR(OR(IFERROR(VLOOKUP(B1225,受限情况!$G$3:$G$30,1,FALSE),0),IFERROR(VLOOKUP(L1225,受限情况!$A$3:$A$28,1,FALSE),0),IFERROR(VLOOKUP(M1225,受限情况!$A$3:$A$28,1,FALSE),0),IFERROR(VLOOKUP(N1225,受限情况!$A$3:$A$28,1,FALSE),0),IFERROR(VLOOKUP(O1225,受限情况!$A$3:$A$28,1,FALSE),0))),"受限","不限")</f>
        <v>不限</v>
      </c>
      <c r="Q1225" s="122" t="str">
        <f>IFERROR(IF(AND(H1225&gt;=VLOOKUP(B1225,受限情况!$G$3:$I$28,2,FALSE),H1225&lt;=VLOOKUP(B1225,受限情况!$G$3:$I$28,3,FALSE))=TRUE,"错误","正确"),"正确")</f>
        <v>正确</v>
      </c>
      <c r="R1225" s="124" t="str">
        <f>IF(OR(IFERROR(AND(H1225&gt;=VLOOKUP(L1225,受限情况!$A$3:$C$28,2,FALSE),H1225&lt;=VLOOKUP(L1225,受限情况!$A$3:$C$28,3,FALSE)),0),IFERROR(AND(H1225&gt;=VLOOKUP(M1225,受限情况!$A$3:$C$28,2,FALSE),H1225&lt;=VLOOKUP(M1225,受限情况!$A$3:$C$28,3,FALSE)),0),IFERROR(AND(H1225&gt;=VLOOKUP(N1225,受限情况!$A$3:$C$28,2,FALSE),H1225&lt;=VLOOKUP(N1225,受限情况!$A$3:$C$28,3,FALSE)),0),IFERROR(AND(H1225&gt;=VLOOKUP(O1225,受限情况!$A$3:$C$28,2,FALSE),H1225&lt;=VLOOKUP(O1225,受限情况!$A$3:$C$28,3,FALSE)),0))=TRUE,"错误","正确")</f>
        <v>正确</v>
      </c>
      <c r="S1225" s="123" t="str">
        <f>IF((IF(ISERROR(VLOOKUP(J1225,注销!I:I,1,FALSE)),0,1)+IF(ISERROR(VLOOKUP(J1225,注销!J:J,1,FALSE)),0,1))&gt;0,"注销","没有")</f>
        <v>没有</v>
      </c>
      <c r="T1225" s="123" t="str">
        <f>IF((IF(ISERROR(VLOOKUP(J1225,注销!I:I,1,FALSE)),0,1)+IF(ISERROR(VLOOKUP(J1225,注销!J:J,1,FALSE)),0,1))&gt;0,"注销","没有")</f>
        <v>没有</v>
      </c>
      <c r="U1225" s="10" t="str">
        <f>IF(IF(ISERROR(VLOOKUP(J1225,J$1:J1224,1,FALSE)),0,1)+IF(ISERROR(VLOOKUP(J1225,K$1:K1224,1,FALSE)),0,1),"已有","没有")</f>
        <v>没有</v>
      </c>
      <c r="W1225" s="9"/>
      <c r="X1225" s="9"/>
      <c r="Y1225" s="9"/>
    </row>
    <row r="1226" spans="1:25">
      <c r="A1226" s="126">
        <v>1223</v>
      </c>
      <c r="B1226" s="134" t="s">
        <v>93</v>
      </c>
      <c r="C1226" s="66" t="s">
        <v>2193</v>
      </c>
      <c r="D1226" s="136" t="s">
        <v>2192</v>
      </c>
      <c r="E1226" s="6">
        <v>14</v>
      </c>
      <c r="F1226" s="80">
        <v>43184</v>
      </c>
      <c r="G1226" s="40" t="s">
        <v>2219</v>
      </c>
      <c r="H1226" s="80">
        <v>43182</v>
      </c>
      <c r="I1226" s="30" t="s">
        <v>2023</v>
      </c>
      <c r="J1226" s="137" t="str">
        <f t="shared" si="121"/>
        <v>厦航天津-厦门-海口</v>
      </c>
      <c r="K1226" s="124" t="str">
        <f t="shared" si="122"/>
        <v>厦航海口-厦门-天津</v>
      </c>
      <c r="L1226" s="167" t="str">
        <f t="shared" si="123"/>
        <v>天津</v>
      </c>
      <c r="M1226" s="167" t="str">
        <f t="shared" si="124"/>
        <v>厦门</v>
      </c>
      <c r="N1226" s="167" t="str">
        <f t="shared" si="125"/>
        <v>海口</v>
      </c>
      <c r="O1226" s="167" t="str">
        <f t="shared" si="126"/>
        <v/>
      </c>
      <c r="P1226" s="167" t="str">
        <f>IF(ISERROR(OR(IFERROR(VLOOKUP(B1226,受限情况!$G$3:$G$30,1,FALSE),0),IFERROR(VLOOKUP(L1226,受限情况!$A$3:$A$28,1,FALSE),0),IFERROR(VLOOKUP(M1226,受限情况!$A$3:$A$28,1,FALSE),0),IFERROR(VLOOKUP(N1226,受限情况!$A$3:$A$28,1,FALSE),0),IFERROR(VLOOKUP(O1226,受限情况!$A$3:$A$28,1,FALSE),0))),"受限","不限")</f>
        <v>不限</v>
      </c>
      <c r="Q1226" s="122" t="str">
        <f>IFERROR(IF(AND(H1226&gt;=VLOOKUP(B1226,受限情况!$G$3:$I$28,2,FALSE),H1226&lt;=VLOOKUP(B1226,受限情况!$G$3:$I$28,3,FALSE))=TRUE,"错误","正确"),"正确")</f>
        <v>正确</v>
      </c>
      <c r="R1226" s="124" t="str">
        <f>IF(OR(IFERROR(AND(H1226&gt;=VLOOKUP(L1226,受限情况!$A$3:$C$28,2,FALSE),H1226&lt;=VLOOKUP(L1226,受限情况!$A$3:$C$28,3,FALSE)),0),IFERROR(AND(H1226&gt;=VLOOKUP(M1226,受限情况!$A$3:$C$28,2,FALSE),H1226&lt;=VLOOKUP(M1226,受限情况!$A$3:$C$28,3,FALSE)),0),IFERROR(AND(H1226&gt;=VLOOKUP(N1226,受限情况!$A$3:$C$28,2,FALSE),H1226&lt;=VLOOKUP(N1226,受限情况!$A$3:$C$28,3,FALSE)),0),IFERROR(AND(H1226&gt;=VLOOKUP(O1226,受限情况!$A$3:$C$28,2,FALSE),H1226&lt;=VLOOKUP(O1226,受限情况!$A$3:$C$28,3,FALSE)),0))=TRUE,"错误","正确")</f>
        <v>正确</v>
      </c>
      <c r="S1226" s="123" t="str">
        <f>IF((IF(ISERROR(VLOOKUP(J1226,注销!I:I,1,FALSE)),0,1)+IF(ISERROR(VLOOKUP(J1226,注销!J:J,1,FALSE)),0,1))&gt;0,"注销","没有")</f>
        <v>没有</v>
      </c>
      <c r="T1226" s="123" t="str">
        <f>IF((IF(ISERROR(VLOOKUP(J1226,注销!I:I,1,FALSE)),0,1)+IF(ISERROR(VLOOKUP(J1226,注销!J:J,1,FALSE)),0,1))&gt;0,"注销","没有")</f>
        <v>没有</v>
      </c>
      <c r="U1226" s="10" t="str">
        <f>IF(IF(ISERROR(VLOOKUP(J1226,J$1:J1225,1,FALSE)),0,1)+IF(ISERROR(VLOOKUP(J1226,K$1:K1225,1,FALSE)),0,1),"已有","没有")</f>
        <v>已有</v>
      </c>
      <c r="W1226" s="9"/>
      <c r="X1226" s="9"/>
      <c r="Y1226" s="9"/>
    </row>
    <row r="1227" spans="1:25">
      <c r="A1227" s="126">
        <v>1224</v>
      </c>
      <c r="B1227" s="134" t="s">
        <v>93</v>
      </c>
      <c r="C1227" s="66" t="s">
        <v>2194</v>
      </c>
      <c r="D1227" s="136" t="s">
        <v>2192</v>
      </c>
      <c r="E1227" s="6">
        <v>14</v>
      </c>
      <c r="F1227" s="80">
        <v>43184</v>
      </c>
      <c r="G1227" s="40" t="s">
        <v>2219</v>
      </c>
      <c r="H1227" s="80">
        <v>43182</v>
      </c>
      <c r="I1227" s="30" t="s">
        <v>2023</v>
      </c>
      <c r="J1227" s="137" t="str">
        <f t="shared" si="121"/>
        <v>厦航天津-西安-重庆</v>
      </c>
      <c r="K1227" s="124" t="str">
        <f t="shared" si="122"/>
        <v>厦航重庆-西安-天津</v>
      </c>
      <c r="L1227" s="167" t="str">
        <f t="shared" si="123"/>
        <v>天津</v>
      </c>
      <c r="M1227" s="167" t="str">
        <f t="shared" si="124"/>
        <v>西安</v>
      </c>
      <c r="N1227" s="167" t="str">
        <f t="shared" si="125"/>
        <v>重庆</v>
      </c>
      <c r="O1227" s="167" t="str">
        <f t="shared" si="126"/>
        <v/>
      </c>
      <c r="P1227" s="167" t="str">
        <f>IF(ISERROR(OR(IFERROR(VLOOKUP(B1227,受限情况!$G$3:$G$30,1,FALSE),0),IFERROR(VLOOKUP(L1227,受限情况!$A$3:$A$28,1,FALSE),0),IFERROR(VLOOKUP(M1227,受限情况!$A$3:$A$28,1,FALSE),0),IFERROR(VLOOKUP(N1227,受限情况!$A$3:$A$28,1,FALSE),0),IFERROR(VLOOKUP(O1227,受限情况!$A$3:$A$28,1,FALSE),0))),"受限","不限")</f>
        <v>不限</v>
      </c>
      <c r="Q1227" s="122" t="str">
        <f>IFERROR(IF(AND(H1227&gt;=VLOOKUP(B1227,受限情况!$G$3:$I$28,2,FALSE),H1227&lt;=VLOOKUP(B1227,受限情况!$G$3:$I$28,3,FALSE))=TRUE,"错误","正确"),"正确")</f>
        <v>正确</v>
      </c>
      <c r="R1227" s="124" t="str">
        <f>IF(OR(IFERROR(AND(H1227&gt;=VLOOKUP(L1227,受限情况!$A$3:$C$28,2,FALSE),H1227&lt;=VLOOKUP(L1227,受限情况!$A$3:$C$28,3,FALSE)),0),IFERROR(AND(H1227&gt;=VLOOKUP(M1227,受限情况!$A$3:$C$28,2,FALSE),H1227&lt;=VLOOKUP(M1227,受限情况!$A$3:$C$28,3,FALSE)),0),IFERROR(AND(H1227&gt;=VLOOKUP(N1227,受限情况!$A$3:$C$28,2,FALSE),H1227&lt;=VLOOKUP(N1227,受限情况!$A$3:$C$28,3,FALSE)),0),IFERROR(AND(H1227&gt;=VLOOKUP(O1227,受限情况!$A$3:$C$28,2,FALSE),H1227&lt;=VLOOKUP(O1227,受限情况!$A$3:$C$28,3,FALSE)),0))=TRUE,"错误","正确")</f>
        <v>正确</v>
      </c>
      <c r="S1227" s="123" t="str">
        <f>IF((IF(ISERROR(VLOOKUP(J1227,注销!I:I,1,FALSE)),0,1)+IF(ISERROR(VLOOKUP(J1227,注销!J:J,1,FALSE)),0,1))&gt;0,"注销","没有")</f>
        <v>没有</v>
      </c>
      <c r="T1227" s="123" t="str">
        <f>IF((IF(ISERROR(VLOOKUP(J1227,注销!I:I,1,FALSE)),0,1)+IF(ISERROR(VLOOKUP(J1227,注销!J:J,1,FALSE)),0,1))&gt;0,"注销","没有")</f>
        <v>没有</v>
      </c>
      <c r="U1227" s="10" t="str">
        <f>IF(IF(ISERROR(VLOOKUP(J1227,J$1:J1226,1,FALSE)),0,1)+IF(ISERROR(VLOOKUP(J1227,K$1:K1226,1,FALSE)),0,1),"已有","没有")</f>
        <v>已有</v>
      </c>
      <c r="W1227" s="9"/>
      <c r="X1227" s="9"/>
      <c r="Y1227" s="9"/>
    </row>
    <row r="1228" spans="1:25">
      <c r="A1228" s="126">
        <v>1225</v>
      </c>
      <c r="B1228" s="134" t="s">
        <v>93</v>
      </c>
      <c r="C1228" s="66" t="s">
        <v>1692</v>
      </c>
      <c r="D1228" s="136" t="s">
        <v>2192</v>
      </c>
      <c r="E1228" s="202">
        <v>14</v>
      </c>
      <c r="F1228" s="80">
        <v>43184</v>
      </c>
      <c r="G1228" s="40" t="s">
        <v>2219</v>
      </c>
      <c r="H1228" s="80">
        <v>43182</v>
      </c>
      <c r="I1228" s="30" t="s">
        <v>2157</v>
      </c>
      <c r="J1228" s="137" t="str">
        <f t="shared" si="121"/>
        <v>厦航天津-西宁</v>
      </c>
      <c r="K1228" s="124" t="str">
        <f t="shared" si="122"/>
        <v>厦航西宁-天津</v>
      </c>
      <c r="L1228" s="167" t="str">
        <f t="shared" si="123"/>
        <v>天津</v>
      </c>
      <c r="M1228" s="167" t="str">
        <f t="shared" si="124"/>
        <v>西宁</v>
      </c>
      <c r="N1228" s="167" t="str">
        <f t="shared" si="125"/>
        <v/>
      </c>
      <c r="O1228" s="167" t="str">
        <f t="shared" si="126"/>
        <v/>
      </c>
      <c r="P1228" s="167" t="str">
        <f>IF(ISERROR(OR(IFERROR(VLOOKUP(B1228,受限情况!$G$3:$G$30,1,FALSE),0),IFERROR(VLOOKUP(L1228,受限情况!$A$3:$A$28,1,FALSE),0),IFERROR(VLOOKUP(M1228,受限情况!$A$3:$A$28,1,FALSE),0),IFERROR(VLOOKUP(N1228,受限情况!$A$3:$A$28,1,FALSE),0),IFERROR(VLOOKUP(O1228,受限情况!$A$3:$A$28,1,FALSE),0))),"受限","不限")</f>
        <v>不限</v>
      </c>
      <c r="Q1228" s="122" t="str">
        <f>IFERROR(IF(AND(H1228&gt;=VLOOKUP(B1228,受限情况!$G$3:$I$28,2,FALSE),H1228&lt;=VLOOKUP(B1228,受限情况!$G$3:$I$28,3,FALSE))=TRUE,"错误","正确"),"正确")</f>
        <v>正确</v>
      </c>
      <c r="R1228" s="124" t="str">
        <f>IF(OR(IFERROR(AND(H1228&gt;=VLOOKUP(L1228,受限情况!$A$3:$C$28,2,FALSE),H1228&lt;=VLOOKUP(L1228,受限情况!$A$3:$C$28,3,FALSE)),0),IFERROR(AND(H1228&gt;=VLOOKUP(M1228,受限情况!$A$3:$C$28,2,FALSE),H1228&lt;=VLOOKUP(M1228,受限情况!$A$3:$C$28,3,FALSE)),0),IFERROR(AND(H1228&gt;=VLOOKUP(N1228,受限情况!$A$3:$C$28,2,FALSE),H1228&lt;=VLOOKUP(N1228,受限情况!$A$3:$C$28,3,FALSE)),0),IFERROR(AND(H1228&gt;=VLOOKUP(O1228,受限情况!$A$3:$C$28,2,FALSE),H1228&lt;=VLOOKUP(O1228,受限情况!$A$3:$C$28,3,FALSE)),0))=TRUE,"错误","正确")</f>
        <v>正确</v>
      </c>
      <c r="S1228" s="123" t="str">
        <f>IF((IF(ISERROR(VLOOKUP(J1228,注销!I:I,1,FALSE)),0,1)+IF(ISERROR(VLOOKUP(J1228,注销!J:J,1,FALSE)),0,1))&gt;0,"注销","没有")</f>
        <v>没有</v>
      </c>
      <c r="T1228" s="123" t="str">
        <f>IF((IF(ISERROR(VLOOKUP(J1228,注销!I:I,1,FALSE)),0,1)+IF(ISERROR(VLOOKUP(J1228,注销!J:J,1,FALSE)),0,1))&gt;0,"注销","没有")</f>
        <v>没有</v>
      </c>
      <c r="U1228" s="10" t="str">
        <f>IF(IF(ISERROR(VLOOKUP(J1228,J$1:J1227,1,FALSE)),0,1)+IF(ISERROR(VLOOKUP(J1228,K$1:K1227,1,FALSE)),0,1),"已有","没有")</f>
        <v>没有</v>
      </c>
      <c r="W1228" s="9"/>
      <c r="X1228" s="9"/>
      <c r="Y1228" s="9"/>
    </row>
    <row r="1229" spans="1:25">
      <c r="A1229" s="126">
        <v>1226</v>
      </c>
      <c r="B1229" s="134" t="s">
        <v>2113</v>
      </c>
      <c r="C1229" s="66" t="s">
        <v>2114</v>
      </c>
      <c r="D1229" s="136" t="s">
        <v>2192</v>
      </c>
      <c r="E1229" s="202">
        <v>14</v>
      </c>
      <c r="F1229" s="80">
        <v>43184</v>
      </c>
      <c r="G1229" s="40" t="s">
        <v>2219</v>
      </c>
      <c r="H1229" s="80">
        <v>43182</v>
      </c>
      <c r="I1229" s="30" t="s">
        <v>2157</v>
      </c>
      <c r="J1229" s="137" t="str">
        <f t="shared" si="121"/>
        <v>厦航天津-长沙-三亚</v>
      </c>
      <c r="K1229" s="124" t="str">
        <f t="shared" si="122"/>
        <v>厦航三亚-长沙-天津</v>
      </c>
      <c r="L1229" s="167" t="str">
        <f t="shared" si="123"/>
        <v>天津</v>
      </c>
      <c r="M1229" s="167" t="str">
        <f t="shared" si="124"/>
        <v>长沙</v>
      </c>
      <c r="N1229" s="167" t="str">
        <f t="shared" si="125"/>
        <v>三亚</v>
      </c>
      <c r="O1229" s="167" t="str">
        <f t="shared" si="126"/>
        <v/>
      </c>
      <c r="P1229" s="167" t="str">
        <f>IF(ISERROR(OR(IFERROR(VLOOKUP(B1229,受限情况!$G$3:$G$30,1,FALSE),0),IFERROR(VLOOKUP(L1229,受限情况!$A$3:$A$28,1,FALSE),0),IFERROR(VLOOKUP(M1229,受限情况!$A$3:$A$28,1,FALSE),0),IFERROR(VLOOKUP(N1229,受限情况!$A$3:$A$28,1,FALSE),0),IFERROR(VLOOKUP(O1229,受限情况!$A$3:$A$28,1,FALSE),0))),"受限","不限")</f>
        <v>不限</v>
      </c>
      <c r="Q1229" s="122" t="str">
        <f>IFERROR(IF(AND(H1229&gt;=VLOOKUP(B1229,受限情况!$G$3:$I$28,2,FALSE),H1229&lt;=VLOOKUP(B1229,受限情况!$G$3:$I$28,3,FALSE))=TRUE,"错误","正确"),"正确")</f>
        <v>正确</v>
      </c>
      <c r="R1229" s="124" t="str">
        <f>IF(OR(IFERROR(AND(H1229&gt;=VLOOKUP(L1229,受限情况!$A$3:$C$28,2,FALSE),H1229&lt;=VLOOKUP(L1229,受限情况!$A$3:$C$28,3,FALSE)),0),IFERROR(AND(H1229&gt;=VLOOKUP(M1229,受限情况!$A$3:$C$28,2,FALSE),H1229&lt;=VLOOKUP(M1229,受限情况!$A$3:$C$28,3,FALSE)),0),IFERROR(AND(H1229&gt;=VLOOKUP(N1229,受限情况!$A$3:$C$28,2,FALSE),H1229&lt;=VLOOKUP(N1229,受限情况!$A$3:$C$28,3,FALSE)),0),IFERROR(AND(H1229&gt;=VLOOKUP(O1229,受限情况!$A$3:$C$28,2,FALSE),H1229&lt;=VLOOKUP(O1229,受限情况!$A$3:$C$28,3,FALSE)),0))=TRUE,"错误","正确")</f>
        <v>正确</v>
      </c>
      <c r="S1229" s="123" t="str">
        <f>IF((IF(ISERROR(VLOOKUP(J1229,注销!I:I,1,FALSE)),0,1)+IF(ISERROR(VLOOKUP(J1229,注销!J:J,1,FALSE)),0,1))&gt;0,"注销","没有")</f>
        <v>没有</v>
      </c>
      <c r="T1229" s="123" t="str">
        <f>IF((IF(ISERROR(VLOOKUP(J1229,注销!I:I,1,FALSE)),0,1)+IF(ISERROR(VLOOKUP(J1229,注销!J:J,1,FALSE)),0,1))&gt;0,"注销","没有")</f>
        <v>没有</v>
      </c>
      <c r="U1229" s="10" t="str">
        <f>IF(IF(ISERROR(VLOOKUP(J1229,J$1:J1228,1,FALSE)),0,1)+IF(ISERROR(VLOOKUP(J1229,K$1:K1228,1,FALSE)),0,1),"已有","没有")</f>
        <v>没有</v>
      </c>
      <c r="W1229" s="9"/>
      <c r="X1229" s="9"/>
      <c r="Y1229" s="9"/>
    </row>
    <row r="1230" spans="1:25">
      <c r="A1230" s="126">
        <v>1227</v>
      </c>
      <c r="B1230" s="134" t="s">
        <v>2113</v>
      </c>
      <c r="C1230" s="66" t="s">
        <v>2115</v>
      </c>
      <c r="D1230" s="136" t="s">
        <v>2192</v>
      </c>
      <c r="E1230" s="202">
        <v>14</v>
      </c>
      <c r="F1230" s="80">
        <v>43184</v>
      </c>
      <c r="G1230" s="40" t="s">
        <v>2219</v>
      </c>
      <c r="H1230" s="80">
        <v>43182</v>
      </c>
      <c r="I1230" s="30" t="s">
        <v>2157</v>
      </c>
      <c r="J1230" s="137" t="str">
        <f t="shared" si="121"/>
        <v>厦航天津-泉州-海口</v>
      </c>
      <c r="K1230" s="124" t="str">
        <f t="shared" si="122"/>
        <v>厦航海口-泉州-天津</v>
      </c>
      <c r="L1230" s="167" t="str">
        <f t="shared" si="123"/>
        <v>天津</v>
      </c>
      <c r="M1230" s="167" t="str">
        <f t="shared" si="124"/>
        <v>泉州</v>
      </c>
      <c r="N1230" s="167" t="str">
        <f t="shared" si="125"/>
        <v>海口</v>
      </c>
      <c r="O1230" s="167" t="str">
        <f t="shared" si="126"/>
        <v/>
      </c>
      <c r="P1230" s="167" t="str">
        <f>IF(ISERROR(OR(IFERROR(VLOOKUP(B1230,受限情况!$G$3:$G$30,1,FALSE),0),IFERROR(VLOOKUP(L1230,受限情况!$A$3:$A$28,1,FALSE),0),IFERROR(VLOOKUP(M1230,受限情况!$A$3:$A$28,1,FALSE),0),IFERROR(VLOOKUP(N1230,受限情况!$A$3:$A$28,1,FALSE),0),IFERROR(VLOOKUP(O1230,受限情况!$A$3:$A$28,1,FALSE),0))),"受限","不限")</f>
        <v>不限</v>
      </c>
      <c r="Q1230" s="122" t="str">
        <f>IFERROR(IF(AND(H1230&gt;=VLOOKUP(B1230,受限情况!$G$3:$I$28,2,FALSE),H1230&lt;=VLOOKUP(B1230,受限情况!$G$3:$I$28,3,FALSE))=TRUE,"错误","正确"),"正确")</f>
        <v>正确</v>
      </c>
      <c r="R1230" s="124" t="str">
        <f>IF(OR(IFERROR(AND(H1230&gt;=VLOOKUP(L1230,受限情况!$A$3:$C$28,2,FALSE),H1230&lt;=VLOOKUP(L1230,受限情况!$A$3:$C$28,3,FALSE)),0),IFERROR(AND(H1230&gt;=VLOOKUP(M1230,受限情况!$A$3:$C$28,2,FALSE),H1230&lt;=VLOOKUP(M1230,受限情况!$A$3:$C$28,3,FALSE)),0),IFERROR(AND(H1230&gt;=VLOOKUP(N1230,受限情况!$A$3:$C$28,2,FALSE),H1230&lt;=VLOOKUP(N1230,受限情况!$A$3:$C$28,3,FALSE)),0),IFERROR(AND(H1230&gt;=VLOOKUP(O1230,受限情况!$A$3:$C$28,2,FALSE),H1230&lt;=VLOOKUP(O1230,受限情况!$A$3:$C$28,3,FALSE)),0))=TRUE,"错误","正确")</f>
        <v>正确</v>
      </c>
      <c r="S1230" s="123" t="str">
        <f>IF((IF(ISERROR(VLOOKUP(J1230,注销!I:I,1,FALSE)),0,1)+IF(ISERROR(VLOOKUP(J1230,注销!J:J,1,FALSE)),0,1))&gt;0,"注销","没有")</f>
        <v>没有</v>
      </c>
      <c r="T1230" s="123" t="str">
        <f>IF((IF(ISERROR(VLOOKUP(J1230,注销!I:I,1,FALSE)),0,1)+IF(ISERROR(VLOOKUP(J1230,注销!J:J,1,FALSE)),0,1))&gt;0,"注销","没有")</f>
        <v>没有</v>
      </c>
      <c r="U1230" s="10" t="str">
        <f>IF(IF(ISERROR(VLOOKUP(J1230,J$1:J1229,1,FALSE)),0,1)+IF(ISERROR(VLOOKUP(J1230,K$1:K1229,1,FALSE)),0,1),"已有","没有")</f>
        <v>没有</v>
      </c>
      <c r="W1230" s="9"/>
      <c r="X1230" s="9"/>
      <c r="Y1230" s="9"/>
    </row>
    <row r="1231" spans="1:25">
      <c r="A1231" s="126">
        <v>1228</v>
      </c>
      <c r="B1231" s="134" t="s">
        <v>2113</v>
      </c>
      <c r="C1231" s="66" t="s">
        <v>2116</v>
      </c>
      <c r="D1231" s="136" t="s">
        <v>2192</v>
      </c>
      <c r="E1231" s="202">
        <v>14</v>
      </c>
      <c r="F1231" s="80">
        <v>43184</v>
      </c>
      <c r="G1231" s="40" t="s">
        <v>2219</v>
      </c>
      <c r="H1231" s="80">
        <v>43182</v>
      </c>
      <c r="I1231" s="30" t="s">
        <v>2157</v>
      </c>
      <c r="J1231" s="137" t="str">
        <f t="shared" si="121"/>
        <v>厦航天津-武汉-南宁</v>
      </c>
      <c r="K1231" s="124" t="str">
        <f t="shared" si="122"/>
        <v>厦航南宁-武汉-天津</v>
      </c>
      <c r="L1231" s="167" t="str">
        <f t="shared" si="123"/>
        <v>天津</v>
      </c>
      <c r="M1231" s="167" t="str">
        <f t="shared" si="124"/>
        <v>武汉</v>
      </c>
      <c r="N1231" s="167" t="str">
        <f t="shared" si="125"/>
        <v>南宁</v>
      </c>
      <c r="O1231" s="167" t="str">
        <f t="shared" si="126"/>
        <v/>
      </c>
      <c r="P1231" s="167" t="str">
        <f>IF(ISERROR(OR(IFERROR(VLOOKUP(B1231,受限情况!$G$3:$G$30,1,FALSE),0),IFERROR(VLOOKUP(L1231,受限情况!$A$3:$A$28,1,FALSE),0),IFERROR(VLOOKUP(M1231,受限情况!$A$3:$A$28,1,FALSE),0),IFERROR(VLOOKUP(N1231,受限情况!$A$3:$A$28,1,FALSE),0),IFERROR(VLOOKUP(O1231,受限情况!$A$3:$A$28,1,FALSE),0))),"受限","不限")</f>
        <v>不限</v>
      </c>
      <c r="Q1231" s="122" t="str">
        <f>IFERROR(IF(AND(H1231&gt;=VLOOKUP(B1231,受限情况!$G$3:$I$28,2,FALSE),H1231&lt;=VLOOKUP(B1231,受限情况!$G$3:$I$28,3,FALSE))=TRUE,"错误","正确"),"正确")</f>
        <v>正确</v>
      </c>
      <c r="R1231" s="124" t="str">
        <f>IF(OR(IFERROR(AND(H1231&gt;=VLOOKUP(L1231,受限情况!$A$3:$C$28,2,FALSE),H1231&lt;=VLOOKUP(L1231,受限情况!$A$3:$C$28,3,FALSE)),0),IFERROR(AND(H1231&gt;=VLOOKUP(M1231,受限情况!$A$3:$C$28,2,FALSE),H1231&lt;=VLOOKUP(M1231,受限情况!$A$3:$C$28,3,FALSE)),0),IFERROR(AND(H1231&gt;=VLOOKUP(N1231,受限情况!$A$3:$C$28,2,FALSE),H1231&lt;=VLOOKUP(N1231,受限情况!$A$3:$C$28,3,FALSE)),0),IFERROR(AND(H1231&gt;=VLOOKUP(O1231,受限情况!$A$3:$C$28,2,FALSE),H1231&lt;=VLOOKUP(O1231,受限情况!$A$3:$C$28,3,FALSE)),0))=TRUE,"错误","正确")</f>
        <v>正确</v>
      </c>
      <c r="S1231" s="123" t="str">
        <f>IF((IF(ISERROR(VLOOKUP(J1231,注销!I:I,1,FALSE)),0,1)+IF(ISERROR(VLOOKUP(J1231,注销!J:J,1,FALSE)),0,1))&gt;0,"注销","没有")</f>
        <v>没有</v>
      </c>
      <c r="T1231" s="123" t="str">
        <f>IF((IF(ISERROR(VLOOKUP(J1231,注销!I:I,1,FALSE)),0,1)+IF(ISERROR(VLOOKUP(J1231,注销!J:J,1,FALSE)),0,1))&gt;0,"注销","没有")</f>
        <v>没有</v>
      </c>
      <c r="U1231" s="10" t="str">
        <f>IF(IF(ISERROR(VLOOKUP(J1231,J$1:J1230,1,FALSE)),0,1)+IF(ISERROR(VLOOKUP(J1231,K$1:K1230,1,FALSE)),0,1),"已有","没有")</f>
        <v>没有</v>
      </c>
      <c r="W1231" s="9"/>
      <c r="X1231" s="9"/>
      <c r="Y1231" s="9"/>
    </row>
    <row r="1232" spans="1:25">
      <c r="A1232" s="126">
        <v>1229</v>
      </c>
      <c r="B1232" s="134" t="s">
        <v>2117</v>
      </c>
      <c r="C1232" s="66" t="s">
        <v>2118</v>
      </c>
      <c r="D1232" s="136">
        <v>738</v>
      </c>
      <c r="E1232" s="202">
        <v>14</v>
      </c>
      <c r="F1232" s="80">
        <v>43184</v>
      </c>
      <c r="G1232" s="40" t="s">
        <v>2220</v>
      </c>
      <c r="H1232" s="80">
        <v>43182</v>
      </c>
      <c r="I1232" s="30" t="s">
        <v>2157</v>
      </c>
      <c r="J1232" s="137" t="str">
        <f t="shared" si="121"/>
        <v>山航石家庄-呼和浩特</v>
      </c>
      <c r="K1232" s="124" t="str">
        <f t="shared" si="122"/>
        <v>山航呼和浩特-石家庄</v>
      </c>
      <c r="L1232" s="167" t="str">
        <f t="shared" si="123"/>
        <v>石家庄</v>
      </c>
      <c r="M1232" s="167" t="str">
        <f t="shared" si="124"/>
        <v>呼和浩特</v>
      </c>
      <c r="N1232" s="167" t="str">
        <f t="shared" si="125"/>
        <v/>
      </c>
      <c r="O1232" s="167" t="str">
        <f t="shared" si="126"/>
        <v/>
      </c>
      <c r="P1232" s="167" t="str">
        <f>IF(ISERROR(OR(IFERROR(VLOOKUP(B1232,受限情况!$G$3:$G$30,1,FALSE),0),IFERROR(VLOOKUP(L1232,受限情况!$A$3:$A$28,1,FALSE),0),IFERROR(VLOOKUP(M1232,受限情况!$A$3:$A$28,1,FALSE),0),IFERROR(VLOOKUP(N1232,受限情况!$A$3:$A$28,1,FALSE),0),IFERROR(VLOOKUP(O1232,受限情况!$A$3:$A$28,1,FALSE),0))),"受限","不限")</f>
        <v>不限</v>
      </c>
      <c r="Q1232" s="122" t="str">
        <f>IFERROR(IF(AND(H1232&gt;=VLOOKUP(B1232,受限情况!$G$3:$I$28,2,FALSE),H1232&lt;=VLOOKUP(B1232,受限情况!$G$3:$I$28,3,FALSE))=TRUE,"错误","正确"),"正确")</f>
        <v>正确</v>
      </c>
      <c r="R1232" s="124" t="str">
        <f>IF(OR(IFERROR(AND(H1232&gt;=VLOOKUP(L1232,受限情况!$A$3:$C$28,2,FALSE),H1232&lt;=VLOOKUP(L1232,受限情况!$A$3:$C$28,3,FALSE)),0),IFERROR(AND(H1232&gt;=VLOOKUP(M1232,受限情况!$A$3:$C$28,2,FALSE),H1232&lt;=VLOOKUP(M1232,受限情况!$A$3:$C$28,3,FALSE)),0),IFERROR(AND(H1232&gt;=VLOOKUP(N1232,受限情况!$A$3:$C$28,2,FALSE),H1232&lt;=VLOOKUP(N1232,受限情况!$A$3:$C$28,3,FALSE)),0),IFERROR(AND(H1232&gt;=VLOOKUP(O1232,受限情况!$A$3:$C$28,2,FALSE),H1232&lt;=VLOOKUP(O1232,受限情况!$A$3:$C$28,3,FALSE)),0))=TRUE,"错误","正确")</f>
        <v>正确</v>
      </c>
      <c r="S1232" s="123" t="str">
        <f>IF((IF(ISERROR(VLOOKUP(J1232,注销!I:I,1,FALSE)),0,1)+IF(ISERROR(VLOOKUP(J1232,注销!J:J,1,FALSE)),0,1))&gt;0,"注销","没有")</f>
        <v>没有</v>
      </c>
      <c r="T1232" s="123" t="str">
        <f>IF((IF(ISERROR(VLOOKUP(J1232,注销!I:I,1,FALSE)),0,1)+IF(ISERROR(VLOOKUP(J1232,注销!J:J,1,FALSE)),0,1))&gt;0,"注销","没有")</f>
        <v>没有</v>
      </c>
      <c r="U1232" s="10" t="str">
        <f>IF(IF(ISERROR(VLOOKUP(J1232,J$1:J1231,1,FALSE)),0,1)+IF(ISERROR(VLOOKUP(J1232,K$1:K1231,1,FALSE)),0,1),"已有","没有")</f>
        <v>没有</v>
      </c>
      <c r="W1232" s="9"/>
      <c r="X1232" s="9"/>
      <c r="Y1232" s="9"/>
    </row>
    <row r="1233" spans="1:25">
      <c r="A1233" s="126">
        <v>1230</v>
      </c>
      <c r="B1233" s="134" t="s">
        <v>2117</v>
      </c>
      <c r="C1233" s="66" t="s">
        <v>2119</v>
      </c>
      <c r="D1233" s="136">
        <v>738</v>
      </c>
      <c r="E1233" s="202">
        <v>28</v>
      </c>
      <c r="F1233" s="80">
        <v>43184</v>
      </c>
      <c r="G1233" s="40" t="s">
        <v>2220</v>
      </c>
      <c r="H1233" s="80">
        <v>43182</v>
      </c>
      <c r="I1233" s="30" t="s">
        <v>2157</v>
      </c>
      <c r="J1233" s="137" t="str">
        <f t="shared" si="121"/>
        <v>山航呼和浩特-赤峰</v>
      </c>
      <c r="K1233" s="124" t="str">
        <f t="shared" si="122"/>
        <v>山航赤峰-呼和浩特</v>
      </c>
      <c r="L1233" s="167" t="str">
        <f t="shared" si="123"/>
        <v>呼和浩特</v>
      </c>
      <c r="M1233" s="167" t="str">
        <f t="shared" si="124"/>
        <v>赤峰</v>
      </c>
      <c r="N1233" s="167" t="str">
        <f t="shared" si="125"/>
        <v/>
      </c>
      <c r="O1233" s="167" t="str">
        <f t="shared" si="126"/>
        <v/>
      </c>
      <c r="P1233" s="167" t="str">
        <f>IF(ISERROR(OR(IFERROR(VLOOKUP(B1233,受限情况!$G$3:$G$30,1,FALSE),0),IFERROR(VLOOKUP(L1233,受限情况!$A$3:$A$28,1,FALSE),0),IFERROR(VLOOKUP(M1233,受限情况!$A$3:$A$28,1,FALSE),0),IFERROR(VLOOKUP(N1233,受限情况!$A$3:$A$28,1,FALSE),0),IFERROR(VLOOKUP(O1233,受限情况!$A$3:$A$28,1,FALSE),0))),"受限","不限")</f>
        <v>不限</v>
      </c>
      <c r="Q1233" s="122" t="str">
        <f>IFERROR(IF(AND(H1233&gt;=VLOOKUP(B1233,受限情况!$G$3:$I$28,2,FALSE),H1233&lt;=VLOOKUP(B1233,受限情况!$G$3:$I$28,3,FALSE))=TRUE,"错误","正确"),"正确")</f>
        <v>正确</v>
      </c>
      <c r="R1233" s="124" t="str">
        <f>IF(OR(IFERROR(AND(H1233&gt;=VLOOKUP(L1233,受限情况!$A$3:$C$28,2,FALSE),H1233&lt;=VLOOKUP(L1233,受限情况!$A$3:$C$28,3,FALSE)),0),IFERROR(AND(H1233&gt;=VLOOKUP(M1233,受限情况!$A$3:$C$28,2,FALSE),H1233&lt;=VLOOKUP(M1233,受限情况!$A$3:$C$28,3,FALSE)),0),IFERROR(AND(H1233&gt;=VLOOKUP(N1233,受限情况!$A$3:$C$28,2,FALSE),H1233&lt;=VLOOKUP(N1233,受限情况!$A$3:$C$28,3,FALSE)),0),IFERROR(AND(H1233&gt;=VLOOKUP(O1233,受限情况!$A$3:$C$28,2,FALSE),H1233&lt;=VLOOKUP(O1233,受限情况!$A$3:$C$28,3,FALSE)),0))=TRUE,"错误","正确")</f>
        <v>正确</v>
      </c>
      <c r="S1233" s="123" t="str">
        <f>IF((IF(ISERROR(VLOOKUP(J1233,注销!I:I,1,FALSE)),0,1)+IF(ISERROR(VLOOKUP(J1233,注销!J:J,1,FALSE)),0,1))&gt;0,"注销","没有")</f>
        <v>没有</v>
      </c>
      <c r="T1233" s="123" t="str">
        <f>IF((IF(ISERROR(VLOOKUP(J1233,注销!I:I,1,FALSE)),0,1)+IF(ISERROR(VLOOKUP(J1233,注销!J:J,1,FALSE)),0,1))&gt;0,"注销","没有")</f>
        <v>没有</v>
      </c>
      <c r="U1233" s="10" t="str">
        <f>IF(IF(ISERROR(VLOOKUP(J1233,J$1:J1232,1,FALSE)),0,1)+IF(ISERROR(VLOOKUP(J1233,K$1:K1232,1,FALSE)),0,1),"已有","没有")</f>
        <v>没有</v>
      </c>
      <c r="W1233" s="9"/>
      <c r="X1233" s="9"/>
      <c r="Y1233" s="9"/>
    </row>
    <row r="1234" spans="1:25">
      <c r="A1234" s="126">
        <v>1231</v>
      </c>
      <c r="B1234" s="134" t="s">
        <v>2117</v>
      </c>
      <c r="C1234" s="66" t="s">
        <v>2120</v>
      </c>
      <c r="D1234" s="136">
        <v>738</v>
      </c>
      <c r="E1234" s="202">
        <v>14</v>
      </c>
      <c r="F1234" s="80">
        <v>43184</v>
      </c>
      <c r="G1234" s="40" t="s">
        <v>2220</v>
      </c>
      <c r="H1234" s="80">
        <v>43182</v>
      </c>
      <c r="I1234" s="30" t="s">
        <v>2157</v>
      </c>
      <c r="J1234" s="137" t="str">
        <f t="shared" si="121"/>
        <v>山航秦皇岛-合肥-梧州</v>
      </c>
      <c r="K1234" s="124" t="str">
        <f t="shared" si="122"/>
        <v>山航梧州-合肥-秦皇岛</v>
      </c>
      <c r="L1234" s="167" t="str">
        <f t="shared" si="123"/>
        <v>秦皇岛</v>
      </c>
      <c r="M1234" s="167" t="str">
        <f t="shared" si="124"/>
        <v>合肥</v>
      </c>
      <c r="N1234" s="167" t="str">
        <f t="shared" si="125"/>
        <v>梧州</v>
      </c>
      <c r="O1234" s="167" t="str">
        <f t="shared" si="126"/>
        <v/>
      </c>
      <c r="P1234" s="167" t="str">
        <f>IF(ISERROR(OR(IFERROR(VLOOKUP(B1234,受限情况!$G$3:$G$30,1,FALSE),0),IFERROR(VLOOKUP(L1234,受限情况!$A$3:$A$28,1,FALSE),0),IFERROR(VLOOKUP(M1234,受限情况!$A$3:$A$28,1,FALSE),0),IFERROR(VLOOKUP(N1234,受限情况!$A$3:$A$28,1,FALSE),0),IFERROR(VLOOKUP(O1234,受限情况!$A$3:$A$28,1,FALSE),0))),"受限","不限")</f>
        <v>不限</v>
      </c>
      <c r="Q1234" s="122" t="str">
        <f>IFERROR(IF(AND(H1234&gt;=VLOOKUP(B1234,受限情况!$G$3:$I$28,2,FALSE),H1234&lt;=VLOOKUP(B1234,受限情况!$G$3:$I$28,3,FALSE))=TRUE,"错误","正确"),"正确")</f>
        <v>正确</v>
      </c>
      <c r="R1234" s="124" t="str">
        <f>IF(OR(IFERROR(AND(H1234&gt;=VLOOKUP(L1234,受限情况!$A$3:$C$28,2,FALSE),H1234&lt;=VLOOKUP(L1234,受限情况!$A$3:$C$28,3,FALSE)),0),IFERROR(AND(H1234&gt;=VLOOKUP(M1234,受限情况!$A$3:$C$28,2,FALSE),H1234&lt;=VLOOKUP(M1234,受限情况!$A$3:$C$28,3,FALSE)),0),IFERROR(AND(H1234&gt;=VLOOKUP(N1234,受限情况!$A$3:$C$28,2,FALSE),H1234&lt;=VLOOKUP(N1234,受限情况!$A$3:$C$28,3,FALSE)),0),IFERROR(AND(H1234&gt;=VLOOKUP(O1234,受限情况!$A$3:$C$28,2,FALSE),H1234&lt;=VLOOKUP(O1234,受限情况!$A$3:$C$28,3,FALSE)),0))=TRUE,"错误","正确")</f>
        <v>正确</v>
      </c>
      <c r="S1234" s="123" t="str">
        <f>IF((IF(ISERROR(VLOOKUP(J1234,注销!I:I,1,FALSE)),0,1)+IF(ISERROR(VLOOKUP(J1234,注销!J:J,1,FALSE)),0,1))&gt;0,"注销","没有")</f>
        <v>注销</v>
      </c>
      <c r="T1234" s="123" t="str">
        <f>IF((IF(ISERROR(VLOOKUP(J1234,注销!I:I,1,FALSE)),0,1)+IF(ISERROR(VLOOKUP(J1234,注销!J:J,1,FALSE)),0,1))&gt;0,"注销","没有")</f>
        <v>注销</v>
      </c>
      <c r="U1234" s="10" t="str">
        <f>IF(IF(ISERROR(VLOOKUP(J1234,J$1:J1233,1,FALSE)),0,1)+IF(ISERROR(VLOOKUP(J1234,K$1:K1233,1,FALSE)),0,1),"已有","没有")</f>
        <v>没有</v>
      </c>
      <c r="W1234" s="9"/>
      <c r="X1234" s="9"/>
      <c r="Y1234" s="9"/>
    </row>
    <row r="1235" spans="1:25">
      <c r="A1235" s="126">
        <v>1232</v>
      </c>
      <c r="B1235" s="134" t="s">
        <v>2121</v>
      </c>
      <c r="C1235" s="66" t="s">
        <v>2122</v>
      </c>
      <c r="D1235" s="136" t="s">
        <v>1881</v>
      </c>
      <c r="E1235" s="202">
        <v>14</v>
      </c>
      <c r="F1235" s="80">
        <v>43184</v>
      </c>
      <c r="G1235" s="40" t="s">
        <v>2221</v>
      </c>
      <c r="H1235" s="80">
        <v>43182</v>
      </c>
      <c r="I1235" s="30" t="s">
        <v>2157</v>
      </c>
      <c r="J1235" s="137" t="str">
        <f t="shared" si="121"/>
        <v>深航呼和浩特-满洲里</v>
      </c>
      <c r="K1235" s="124" t="str">
        <f t="shared" si="122"/>
        <v>深航满洲里-呼和浩特</v>
      </c>
      <c r="L1235" s="167" t="str">
        <f t="shared" si="123"/>
        <v>呼和浩特</v>
      </c>
      <c r="M1235" s="167" t="str">
        <f t="shared" si="124"/>
        <v>满洲里</v>
      </c>
      <c r="N1235" s="167" t="str">
        <f t="shared" si="125"/>
        <v/>
      </c>
      <c r="O1235" s="167" t="str">
        <f t="shared" si="126"/>
        <v/>
      </c>
      <c r="P1235" s="167" t="str">
        <f>IF(ISERROR(OR(IFERROR(VLOOKUP(B1235,受限情况!$G$3:$G$30,1,FALSE),0),IFERROR(VLOOKUP(L1235,受限情况!$A$3:$A$28,1,FALSE),0),IFERROR(VLOOKUP(M1235,受限情况!$A$3:$A$28,1,FALSE),0),IFERROR(VLOOKUP(N1235,受限情况!$A$3:$A$28,1,FALSE),0),IFERROR(VLOOKUP(O1235,受限情况!$A$3:$A$28,1,FALSE),0))),"受限","不限")</f>
        <v>受限</v>
      </c>
      <c r="Q1235" s="122" t="str">
        <f>IFERROR(IF(AND(H1235&gt;=VLOOKUP(B1235,受限情况!$G$3:$I$28,2,FALSE),H1235&lt;=VLOOKUP(B1235,受限情况!$G$3:$I$28,3,FALSE))=TRUE,"错误","正确"),"正确")</f>
        <v>正确</v>
      </c>
      <c r="R1235" s="124" t="str">
        <f>IF(OR(IFERROR(AND(H1235&gt;=VLOOKUP(L1235,受限情况!$A$3:$C$28,2,FALSE),H1235&lt;=VLOOKUP(L1235,受限情况!$A$3:$C$28,3,FALSE)),0),IFERROR(AND(H1235&gt;=VLOOKUP(M1235,受限情况!$A$3:$C$28,2,FALSE),H1235&lt;=VLOOKUP(M1235,受限情况!$A$3:$C$28,3,FALSE)),0),IFERROR(AND(H1235&gt;=VLOOKUP(N1235,受限情况!$A$3:$C$28,2,FALSE),H1235&lt;=VLOOKUP(N1235,受限情况!$A$3:$C$28,3,FALSE)),0),IFERROR(AND(H1235&gt;=VLOOKUP(O1235,受限情况!$A$3:$C$28,2,FALSE),H1235&lt;=VLOOKUP(O1235,受限情况!$A$3:$C$28,3,FALSE)),0))=TRUE,"错误","正确")</f>
        <v>正确</v>
      </c>
      <c r="S1235" s="123" t="str">
        <f>IF((IF(ISERROR(VLOOKUP(J1235,注销!I:I,1,FALSE)),0,1)+IF(ISERROR(VLOOKUP(J1235,注销!J:J,1,FALSE)),0,1))&gt;0,"注销","没有")</f>
        <v>没有</v>
      </c>
      <c r="T1235" s="123" t="str">
        <f>IF((IF(ISERROR(VLOOKUP(J1235,注销!I:I,1,FALSE)),0,1)+IF(ISERROR(VLOOKUP(J1235,注销!J:J,1,FALSE)),0,1))&gt;0,"注销","没有")</f>
        <v>没有</v>
      </c>
      <c r="U1235" s="10" t="str">
        <f>IF(IF(ISERROR(VLOOKUP(J1235,J$1:J1234,1,FALSE)),0,1)+IF(ISERROR(VLOOKUP(J1235,K$1:K1234,1,FALSE)),0,1),"已有","没有")</f>
        <v>没有</v>
      </c>
      <c r="W1235" s="9"/>
      <c r="X1235" s="9"/>
      <c r="Y1235" s="9"/>
    </row>
    <row r="1236" spans="1:25">
      <c r="A1236" s="126">
        <v>1233</v>
      </c>
      <c r="B1236" s="134" t="s">
        <v>2121</v>
      </c>
      <c r="C1236" s="66" t="s">
        <v>2123</v>
      </c>
      <c r="D1236" s="136" t="s">
        <v>1881</v>
      </c>
      <c r="E1236" s="202">
        <v>14</v>
      </c>
      <c r="F1236" s="80">
        <v>43184</v>
      </c>
      <c r="G1236" s="40" t="s">
        <v>2221</v>
      </c>
      <c r="H1236" s="80">
        <v>43182</v>
      </c>
      <c r="I1236" s="30" t="s">
        <v>2157</v>
      </c>
      <c r="J1236" s="137" t="str">
        <f t="shared" si="121"/>
        <v>深航运城-杭州</v>
      </c>
      <c r="K1236" s="124" t="str">
        <f t="shared" si="122"/>
        <v>深航杭州-运城</v>
      </c>
      <c r="L1236" s="167" t="str">
        <f t="shared" si="123"/>
        <v>运城</v>
      </c>
      <c r="M1236" s="167" t="str">
        <f t="shared" si="124"/>
        <v>杭州</v>
      </c>
      <c r="N1236" s="167" t="str">
        <f t="shared" si="125"/>
        <v/>
      </c>
      <c r="O1236" s="167" t="str">
        <f t="shared" si="126"/>
        <v/>
      </c>
      <c r="P1236" s="167" t="str">
        <f>IF(ISERROR(OR(IFERROR(VLOOKUP(B1236,受限情况!$G$3:$G$30,1,FALSE),0),IFERROR(VLOOKUP(L1236,受限情况!$A$3:$A$28,1,FALSE),0),IFERROR(VLOOKUP(M1236,受限情况!$A$3:$A$28,1,FALSE),0),IFERROR(VLOOKUP(N1236,受限情况!$A$3:$A$28,1,FALSE),0),IFERROR(VLOOKUP(O1236,受限情况!$A$3:$A$28,1,FALSE),0))),"受限","不限")</f>
        <v>受限</v>
      </c>
      <c r="Q1236" s="122" t="str">
        <f>IFERROR(IF(AND(H1236&gt;=VLOOKUP(B1236,受限情况!$G$3:$I$28,2,FALSE),H1236&lt;=VLOOKUP(B1236,受限情况!$G$3:$I$28,3,FALSE))=TRUE,"错误","正确"),"正确")</f>
        <v>正确</v>
      </c>
      <c r="R1236" s="124" t="str">
        <f>IF(OR(IFERROR(AND(H1236&gt;=VLOOKUP(L1236,受限情况!$A$3:$C$28,2,FALSE),H1236&lt;=VLOOKUP(L1236,受限情况!$A$3:$C$28,3,FALSE)),0),IFERROR(AND(H1236&gt;=VLOOKUP(M1236,受限情况!$A$3:$C$28,2,FALSE),H1236&lt;=VLOOKUP(M1236,受限情况!$A$3:$C$28,3,FALSE)),0),IFERROR(AND(H1236&gt;=VLOOKUP(N1236,受限情况!$A$3:$C$28,2,FALSE),H1236&lt;=VLOOKUP(N1236,受限情况!$A$3:$C$28,3,FALSE)),0),IFERROR(AND(H1236&gt;=VLOOKUP(O1236,受限情况!$A$3:$C$28,2,FALSE),H1236&lt;=VLOOKUP(O1236,受限情况!$A$3:$C$28,3,FALSE)),0))=TRUE,"错误","正确")</f>
        <v>正确</v>
      </c>
      <c r="S1236" s="123" t="str">
        <f>IF((IF(ISERROR(VLOOKUP(J1236,注销!I:I,1,FALSE)),0,1)+IF(ISERROR(VLOOKUP(J1236,注销!J:J,1,FALSE)),0,1))&gt;0,"注销","没有")</f>
        <v>没有</v>
      </c>
      <c r="T1236" s="123" t="str">
        <f>IF((IF(ISERROR(VLOOKUP(J1236,注销!I:I,1,FALSE)),0,1)+IF(ISERROR(VLOOKUP(J1236,注销!J:J,1,FALSE)),0,1))&gt;0,"注销","没有")</f>
        <v>没有</v>
      </c>
      <c r="U1236" s="10" t="str">
        <f>IF(IF(ISERROR(VLOOKUP(J1236,J$1:J1235,1,FALSE)),0,1)+IF(ISERROR(VLOOKUP(J1236,K$1:K1235,1,FALSE)),0,1),"已有","没有")</f>
        <v>没有</v>
      </c>
      <c r="W1236" s="9"/>
      <c r="X1236" s="9"/>
      <c r="Y1236" s="9"/>
    </row>
    <row r="1237" spans="1:25">
      <c r="A1237" s="126">
        <v>1234</v>
      </c>
      <c r="B1237" s="134" t="s">
        <v>2124</v>
      </c>
      <c r="C1237" s="66" t="s">
        <v>2125</v>
      </c>
      <c r="D1237" s="136" t="s">
        <v>1881</v>
      </c>
      <c r="E1237" s="202">
        <v>14</v>
      </c>
      <c r="F1237" s="80">
        <v>43184</v>
      </c>
      <c r="G1237" s="40" t="s">
        <v>2221</v>
      </c>
      <c r="H1237" s="80">
        <v>43182</v>
      </c>
      <c r="I1237" s="30" t="s">
        <v>2157</v>
      </c>
      <c r="J1237" s="137" t="str">
        <f t="shared" si="121"/>
        <v>深航运城-海拉尔</v>
      </c>
      <c r="K1237" s="124" t="str">
        <f t="shared" si="122"/>
        <v>深航海拉尔-运城</v>
      </c>
      <c r="L1237" s="167" t="str">
        <f t="shared" si="123"/>
        <v>运城</v>
      </c>
      <c r="M1237" s="167" t="str">
        <f t="shared" si="124"/>
        <v>海拉尔</v>
      </c>
      <c r="N1237" s="167" t="str">
        <f t="shared" si="125"/>
        <v/>
      </c>
      <c r="O1237" s="167" t="str">
        <f t="shared" si="126"/>
        <v/>
      </c>
      <c r="P1237" s="167" t="str">
        <f>IF(ISERROR(OR(IFERROR(VLOOKUP(B1237,受限情况!$G$3:$G$30,1,FALSE),0),IFERROR(VLOOKUP(L1237,受限情况!$A$3:$A$28,1,FALSE),0),IFERROR(VLOOKUP(M1237,受限情况!$A$3:$A$28,1,FALSE),0),IFERROR(VLOOKUP(N1237,受限情况!$A$3:$A$28,1,FALSE),0),IFERROR(VLOOKUP(O1237,受限情况!$A$3:$A$28,1,FALSE),0))),"受限","不限")</f>
        <v>受限</v>
      </c>
      <c r="Q1237" s="122" t="str">
        <f>IFERROR(IF(AND(H1237&gt;=VLOOKUP(B1237,受限情况!$G$3:$I$28,2,FALSE),H1237&lt;=VLOOKUP(B1237,受限情况!$G$3:$I$28,3,FALSE))=TRUE,"错误","正确"),"正确")</f>
        <v>正确</v>
      </c>
      <c r="R1237" s="124" t="str">
        <f>IF(OR(IFERROR(AND(H1237&gt;=VLOOKUP(L1237,受限情况!$A$3:$C$28,2,FALSE),H1237&lt;=VLOOKUP(L1237,受限情况!$A$3:$C$28,3,FALSE)),0),IFERROR(AND(H1237&gt;=VLOOKUP(M1237,受限情况!$A$3:$C$28,2,FALSE),H1237&lt;=VLOOKUP(M1237,受限情况!$A$3:$C$28,3,FALSE)),0),IFERROR(AND(H1237&gt;=VLOOKUP(N1237,受限情况!$A$3:$C$28,2,FALSE),H1237&lt;=VLOOKUP(N1237,受限情况!$A$3:$C$28,3,FALSE)),0),IFERROR(AND(H1237&gt;=VLOOKUP(O1237,受限情况!$A$3:$C$28,2,FALSE),H1237&lt;=VLOOKUP(O1237,受限情况!$A$3:$C$28,3,FALSE)),0))=TRUE,"错误","正确")</f>
        <v>正确</v>
      </c>
      <c r="S1237" s="123" t="str">
        <f>IF((IF(ISERROR(VLOOKUP(J1237,注销!I:I,1,FALSE)),0,1)+IF(ISERROR(VLOOKUP(J1237,注销!J:J,1,FALSE)),0,1))&gt;0,"注销","没有")</f>
        <v>没有</v>
      </c>
      <c r="T1237" s="123" t="str">
        <f>IF((IF(ISERROR(VLOOKUP(J1237,注销!I:I,1,FALSE)),0,1)+IF(ISERROR(VLOOKUP(J1237,注销!J:J,1,FALSE)),0,1))&gt;0,"注销","没有")</f>
        <v>没有</v>
      </c>
      <c r="U1237" s="10" t="str">
        <f>IF(IF(ISERROR(VLOOKUP(J1237,J$1:J1236,1,FALSE)),0,1)+IF(ISERROR(VLOOKUP(J1237,K$1:K1236,1,FALSE)),0,1),"已有","没有")</f>
        <v>没有</v>
      </c>
      <c r="W1237" s="9"/>
      <c r="X1237" s="9"/>
      <c r="Y1237" s="9"/>
    </row>
    <row r="1238" spans="1:25">
      <c r="A1238" s="126">
        <v>1235</v>
      </c>
      <c r="B1238" s="134" t="s">
        <v>109</v>
      </c>
      <c r="C1238" s="66" t="s">
        <v>2126</v>
      </c>
      <c r="D1238" s="136" t="s">
        <v>1881</v>
      </c>
      <c r="E1238" s="202">
        <v>14</v>
      </c>
      <c r="F1238" s="80">
        <v>43184</v>
      </c>
      <c r="G1238" s="40" t="s">
        <v>2221</v>
      </c>
      <c r="H1238" s="80">
        <v>43182</v>
      </c>
      <c r="I1238" s="30" t="s">
        <v>2157</v>
      </c>
      <c r="J1238" s="137" t="str">
        <f t="shared" si="121"/>
        <v>深航运城-呼和浩特</v>
      </c>
      <c r="K1238" s="124" t="str">
        <f t="shared" si="122"/>
        <v>深航呼和浩特-运城</v>
      </c>
      <c r="L1238" s="167" t="str">
        <f t="shared" si="123"/>
        <v>运城</v>
      </c>
      <c r="M1238" s="167" t="str">
        <f t="shared" si="124"/>
        <v>呼和浩特</v>
      </c>
      <c r="N1238" s="167" t="str">
        <f t="shared" si="125"/>
        <v/>
      </c>
      <c r="O1238" s="167" t="str">
        <f t="shared" si="126"/>
        <v/>
      </c>
      <c r="P1238" s="167" t="str">
        <f>IF(ISERROR(OR(IFERROR(VLOOKUP(B1238,受限情况!$G$3:$G$30,1,FALSE),0),IFERROR(VLOOKUP(L1238,受限情况!$A$3:$A$28,1,FALSE),0),IFERROR(VLOOKUP(M1238,受限情况!$A$3:$A$28,1,FALSE),0),IFERROR(VLOOKUP(N1238,受限情况!$A$3:$A$28,1,FALSE),0),IFERROR(VLOOKUP(O1238,受限情况!$A$3:$A$28,1,FALSE),0))),"受限","不限")</f>
        <v>受限</v>
      </c>
      <c r="Q1238" s="122" t="str">
        <f>IFERROR(IF(AND(H1238&gt;=VLOOKUP(B1238,受限情况!$G$3:$I$28,2,FALSE),H1238&lt;=VLOOKUP(B1238,受限情况!$G$3:$I$28,3,FALSE))=TRUE,"错误","正确"),"正确")</f>
        <v>正确</v>
      </c>
      <c r="R1238" s="124" t="str">
        <f>IF(OR(IFERROR(AND(H1238&gt;=VLOOKUP(L1238,受限情况!$A$3:$C$28,2,FALSE),H1238&lt;=VLOOKUP(L1238,受限情况!$A$3:$C$28,3,FALSE)),0),IFERROR(AND(H1238&gt;=VLOOKUP(M1238,受限情况!$A$3:$C$28,2,FALSE),H1238&lt;=VLOOKUP(M1238,受限情况!$A$3:$C$28,3,FALSE)),0),IFERROR(AND(H1238&gt;=VLOOKUP(N1238,受限情况!$A$3:$C$28,2,FALSE),H1238&lt;=VLOOKUP(N1238,受限情况!$A$3:$C$28,3,FALSE)),0),IFERROR(AND(H1238&gt;=VLOOKUP(O1238,受限情况!$A$3:$C$28,2,FALSE),H1238&lt;=VLOOKUP(O1238,受限情况!$A$3:$C$28,3,FALSE)),0))=TRUE,"错误","正确")</f>
        <v>正确</v>
      </c>
      <c r="S1238" s="123" t="str">
        <f>IF((IF(ISERROR(VLOOKUP(J1238,注销!I:I,1,FALSE)),0,1)+IF(ISERROR(VLOOKUP(J1238,注销!J:J,1,FALSE)),0,1))&gt;0,"注销","没有")</f>
        <v>没有</v>
      </c>
      <c r="T1238" s="123" t="str">
        <f>IF((IF(ISERROR(VLOOKUP(J1238,注销!I:I,1,FALSE)),0,1)+IF(ISERROR(VLOOKUP(J1238,注销!J:J,1,FALSE)),0,1))&gt;0,"注销","没有")</f>
        <v>没有</v>
      </c>
      <c r="U1238" s="10" t="str">
        <f>IF(IF(ISERROR(VLOOKUP(J1238,J$1:J1237,1,FALSE)),0,1)+IF(ISERROR(VLOOKUP(J1238,K$1:K1237,1,FALSE)),0,1),"已有","没有")</f>
        <v>没有</v>
      </c>
      <c r="W1238" s="9"/>
      <c r="X1238" s="9"/>
      <c r="Y1238" s="9"/>
    </row>
    <row r="1239" spans="1:25">
      <c r="A1239" s="126">
        <v>1236</v>
      </c>
      <c r="B1239" s="134" t="s">
        <v>2127</v>
      </c>
      <c r="C1239" s="66" t="s">
        <v>2128</v>
      </c>
      <c r="D1239" s="136" t="s">
        <v>1881</v>
      </c>
      <c r="E1239" s="202">
        <v>14</v>
      </c>
      <c r="F1239" s="80">
        <v>43184</v>
      </c>
      <c r="G1239" s="40" t="s">
        <v>2221</v>
      </c>
      <c r="H1239" s="80">
        <v>43182</v>
      </c>
      <c r="I1239" s="30" t="s">
        <v>2157</v>
      </c>
      <c r="J1239" s="137" t="str">
        <f t="shared" si="121"/>
        <v>深航运城-三亚</v>
      </c>
      <c r="K1239" s="124" t="str">
        <f t="shared" si="122"/>
        <v>深航三亚-运城</v>
      </c>
      <c r="L1239" s="167" t="str">
        <f t="shared" si="123"/>
        <v>运城</v>
      </c>
      <c r="M1239" s="167" t="str">
        <f t="shared" si="124"/>
        <v>三亚</v>
      </c>
      <c r="N1239" s="167" t="str">
        <f t="shared" si="125"/>
        <v/>
      </c>
      <c r="O1239" s="167" t="str">
        <f t="shared" si="126"/>
        <v/>
      </c>
      <c r="P1239" s="167" t="str">
        <f>IF(ISERROR(OR(IFERROR(VLOOKUP(B1239,受限情况!$G$3:$G$30,1,FALSE),0),IFERROR(VLOOKUP(L1239,受限情况!$A$3:$A$28,1,FALSE),0),IFERROR(VLOOKUP(M1239,受限情况!$A$3:$A$28,1,FALSE),0),IFERROR(VLOOKUP(N1239,受限情况!$A$3:$A$28,1,FALSE),0),IFERROR(VLOOKUP(O1239,受限情况!$A$3:$A$28,1,FALSE),0))),"受限","不限")</f>
        <v>受限</v>
      </c>
      <c r="Q1239" s="122" t="str">
        <f>IFERROR(IF(AND(H1239&gt;=VLOOKUP(B1239,受限情况!$G$3:$I$28,2,FALSE),H1239&lt;=VLOOKUP(B1239,受限情况!$G$3:$I$28,3,FALSE))=TRUE,"错误","正确"),"正确")</f>
        <v>正确</v>
      </c>
      <c r="R1239" s="124" t="str">
        <f>IF(OR(IFERROR(AND(H1239&gt;=VLOOKUP(L1239,受限情况!$A$3:$C$28,2,FALSE),H1239&lt;=VLOOKUP(L1239,受限情况!$A$3:$C$28,3,FALSE)),0),IFERROR(AND(H1239&gt;=VLOOKUP(M1239,受限情况!$A$3:$C$28,2,FALSE),H1239&lt;=VLOOKUP(M1239,受限情况!$A$3:$C$28,3,FALSE)),0),IFERROR(AND(H1239&gt;=VLOOKUP(N1239,受限情况!$A$3:$C$28,2,FALSE),H1239&lt;=VLOOKUP(N1239,受限情况!$A$3:$C$28,3,FALSE)),0),IFERROR(AND(H1239&gt;=VLOOKUP(O1239,受限情况!$A$3:$C$28,2,FALSE),H1239&lt;=VLOOKUP(O1239,受限情况!$A$3:$C$28,3,FALSE)),0))=TRUE,"错误","正确")</f>
        <v>正确</v>
      </c>
      <c r="S1239" s="123" t="str">
        <f>IF((IF(ISERROR(VLOOKUP(J1239,注销!I:I,1,FALSE)),0,1)+IF(ISERROR(VLOOKUP(J1239,注销!J:J,1,FALSE)),0,1))&gt;0,"注销","没有")</f>
        <v>没有</v>
      </c>
      <c r="T1239" s="123" t="str">
        <f>IF((IF(ISERROR(VLOOKUP(J1239,注销!I:I,1,FALSE)),0,1)+IF(ISERROR(VLOOKUP(J1239,注销!J:J,1,FALSE)),0,1))&gt;0,"注销","没有")</f>
        <v>没有</v>
      </c>
      <c r="U1239" s="10" t="str">
        <f>IF(IF(ISERROR(VLOOKUP(J1239,J$1:J1238,1,FALSE)),0,1)+IF(ISERROR(VLOOKUP(J1239,K$1:K1238,1,FALSE)),0,1),"已有","没有")</f>
        <v>没有</v>
      </c>
      <c r="W1239" s="9"/>
      <c r="X1239" s="9"/>
      <c r="Y1239" s="9"/>
    </row>
    <row r="1240" spans="1:25">
      <c r="A1240" s="126">
        <v>1237</v>
      </c>
      <c r="B1240" s="134" t="s">
        <v>109</v>
      </c>
      <c r="C1240" s="66" t="s">
        <v>2175</v>
      </c>
      <c r="D1240" s="136" t="s">
        <v>1881</v>
      </c>
      <c r="E1240" s="202">
        <v>14</v>
      </c>
      <c r="F1240" s="80">
        <v>43184</v>
      </c>
      <c r="G1240" s="40" t="s">
        <v>2221</v>
      </c>
      <c r="H1240" s="80">
        <v>43182</v>
      </c>
      <c r="I1240" s="30" t="s">
        <v>2157</v>
      </c>
      <c r="J1240" s="137" t="str">
        <f t="shared" si="121"/>
        <v>深航运城-海口</v>
      </c>
      <c r="K1240" s="124" t="str">
        <f t="shared" si="122"/>
        <v>深航海口-运城</v>
      </c>
      <c r="L1240" s="167" t="str">
        <f t="shared" si="123"/>
        <v>运城</v>
      </c>
      <c r="M1240" s="167" t="str">
        <f t="shared" si="124"/>
        <v>海口</v>
      </c>
      <c r="N1240" s="167" t="str">
        <f t="shared" si="125"/>
        <v/>
      </c>
      <c r="O1240" s="167" t="str">
        <f t="shared" si="126"/>
        <v/>
      </c>
      <c r="P1240" s="167" t="str">
        <f>IF(ISERROR(OR(IFERROR(VLOOKUP(B1240,受限情况!$G$3:$G$30,1,FALSE),0),IFERROR(VLOOKUP(L1240,受限情况!$A$3:$A$28,1,FALSE),0),IFERROR(VLOOKUP(M1240,受限情况!$A$3:$A$28,1,FALSE),0),IFERROR(VLOOKUP(N1240,受限情况!$A$3:$A$28,1,FALSE),0),IFERROR(VLOOKUP(O1240,受限情况!$A$3:$A$28,1,FALSE),0))),"受限","不限")</f>
        <v>受限</v>
      </c>
      <c r="Q1240" s="122" t="str">
        <f>IFERROR(IF(AND(H1240&gt;=VLOOKUP(B1240,受限情况!$G$3:$I$28,2,FALSE),H1240&lt;=VLOOKUP(B1240,受限情况!$G$3:$I$28,3,FALSE))=TRUE,"错误","正确"),"正确")</f>
        <v>正确</v>
      </c>
      <c r="R1240" s="124" t="str">
        <f>IF(OR(IFERROR(AND(H1240&gt;=VLOOKUP(L1240,受限情况!$A$3:$C$28,2,FALSE),H1240&lt;=VLOOKUP(L1240,受限情况!$A$3:$C$28,3,FALSE)),0),IFERROR(AND(H1240&gt;=VLOOKUP(M1240,受限情况!$A$3:$C$28,2,FALSE),H1240&lt;=VLOOKUP(M1240,受限情况!$A$3:$C$28,3,FALSE)),0),IFERROR(AND(H1240&gt;=VLOOKUP(N1240,受限情况!$A$3:$C$28,2,FALSE),H1240&lt;=VLOOKUP(N1240,受限情况!$A$3:$C$28,3,FALSE)),0),IFERROR(AND(H1240&gt;=VLOOKUP(O1240,受限情况!$A$3:$C$28,2,FALSE),H1240&lt;=VLOOKUP(O1240,受限情况!$A$3:$C$28,3,FALSE)),0))=TRUE,"错误","正确")</f>
        <v>正确</v>
      </c>
      <c r="S1240" s="123" t="str">
        <f>IF((IF(ISERROR(VLOOKUP(J1240,注销!I:I,1,FALSE)),0,1)+IF(ISERROR(VLOOKUP(J1240,注销!J:J,1,FALSE)),0,1))&gt;0,"注销","没有")</f>
        <v>注销</v>
      </c>
      <c r="T1240" s="123" t="str">
        <f>IF((IF(ISERROR(VLOOKUP(J1240,注销!I:I,1,FALSE)),0,1)+IF(ISERROR(VLOOKUP(J1240,注销!J:J,1,FALSE)),0,1))&gt;0,"注销","没有")</f>
        <v>注销</v>
      </c>
      <c r="U1240" s="10" t="str">
        <f>IF(IF(ISERROR(VLOOKUP(J1240,J$1:J1239,1,FALSE)),0,1)+IF(ISERROR(VLOOKUP(J1240,K$1:K1239,1,FALSE)),0,1),"已有","没有")</f>
        <v>没有</v>
      </c>
      <c r="W1240" s="9"/>
      <c r="X1240" s="9"/>
      <c r="Y1240" s="9"/>
    </row>
    <row r="1241" spans="1:25">
      <c r="A1241" s="126">
        <v>1238</v>
      </c>
      <c r="B1241" s="134" t="s">
        <v>2121</v>
      </c>
      <c r="C1241" s="66" t="s">
        <v>2129</v>
      </c>
      <c r="D1241" s="136" t="s">
        <v>1881</v>
      </c>
      <c r="E1241" s="202">
        <v>14</v>
      </c>
      <c r="F1241" s="80">
        <v>43184</v>
      </c>
      <c r="G1241" s="40" t="s">
        <v>2221</v>
      </c>
      <c r="H1241" s="80">
        <v>43182</v>
      </c>
      <c r="I1241" s="30" t="s">
        <v>2157</v>
      </c>
      <c r="J1241" s="137" t="str">
        <f t="shared" si="121"/>
        <v>深航运城-丽江</v>
      </c>
      <c r="K1241" s="124" t="str">
        <f t="shared" si="122"/>
        <v>深航丽江-运城</v>
      </c>
      <c r="L1241" s="167" t="str">
        <f t="shared" si="123"/>
        <v>运城</v>
      </c>
      <c r="M1241" s="167" t="str">
        <f t="shared" si="124"/>
        <v>丽江</v>
      </c>
      <c r="N1241" s="167" t="str">
        <f t="shared" si="125"/>
        <v/>
      </c>
      <c r="O1241" s="167" t="str">
        <f t="shared" si="126"/>
        <v/>
      </c>
      <c r="P1241" s="167" t="str">
        <f>IF(ISERROR(OR(IFERROR(VLOOKUP(B1241,受限情况!$G$3:$G$30,1,FALSE),0),IFERROR(VLOOKUP(L1241,受限情况!$A$3:$A$28,1,FALSE),0),IFERROR(VLOOKUP(M1241,受限情况!$A$3:$A$28,1,FALSE),0),IFERROR(VLOOKUP(N1241,受限情况!$A$3:$A$28,1,FALSE),0),IFERROR(VLOOKUP(O1241,受限情况!$A$3:$A$28,1,FALSE),0))),"受限","不限")</f>
        <v>受限</v>
      </c>
      <c r="Q1241" s="122" t="str">
        <f>IFERROR(IF(AND(H1241&gt;=VLOOKUP(B1241,受限情况!$G$3:$I$28,2,FALSE),H1241&lt;=VLOOKUP(B1241,受限情况!$G$3:$I$28,3,FALSE))=TRUE,"错误","正确"),"正确")</f>
        <v>正确</v>
      </c>
      <c r="R1241" s="124" t="str">
        <f>IF(OR(IFERROR(AND(H1241&gt;=VLOOKUP(L1241,受限情况!$A$3:$C$28,2,FALSE),H1241&lt;=VLOOKUP(L1241,受限情况!$A$3:$C$28,3,FALSE)),0),IFERROR(AND(H1241&gt;=VLOOKUP(M1241,受限情况!$A$3:$C$28,2,FALSE),H1241&lt;=VLOOKUP(M1241,受限情况!$A$3:$C$28,3,FALSE)),0),IFERROR(AND(H1241&gt;=VLOOKUP(N1241,受限情况!$A$3:$C$28,2,FALSE),H1241&lt;=VLOOKUP(N1241,受限情况!$A$3:$C$28,3,FALSE)),0),IFERROR(AND(H1241&gt;=VLOOKUP(O1241,受限情况!$A$3:$C$28,2,FALSE),H1241&lt;=VLOOKUP(O1241,受限情况!$A$3:$C$28,3,FALSE)),0))=TRUE,"错误","正确")</f>
        <v>正确</v>
      </c>
      <c r="S1241" s="123" t="str">
        <f>IF((IF(ISERROR(VLOOKUP(J1241,注销!I:I,1,FALSE)),0,1)+IF(ISERROR(VLOOKUP(J1241,注销!J:J,1,FALSE)),0,1))&gt;0,"注销","没有")</f>
        <v>没有</v>
      </c>
      <c r="T1241" s="123" t="str">
        <f>IF((IF(ISERROR(VLOOKUP(J1241,注销!I:I,1,FALSE)),0,1)+IF(ISERROR(VLOOKUP(J1241,注销!J:J,1,FALSE)),0,1))&gt;0,"注销","没有")</f>
        <v>没有</v>
      </c>
      <c r="U1241" s="10" t="str">
        <f>IF(IF(ISERROR(VLOOKUP(J1241,J$1:J1240,1,FALSE)),0,1)+IF(ISERROR(VLOOKUP(J1241,K$1:K1240,1,FALSE)),0,1),"已有","没有")</f>
        <v>没有</v>
      </c>
      <c r="W1241" s="9"/>
      <c r="X1241" s="9"/>
      <c r="Y1241" s="9"/>
    </row>
    <row r="1242" spans="1:25">
      <c r="A1242" s="126">
        <v>1239</v>
      </c>
      <c r="B1242" s="134" t="s">
        <v>1551</v>
      </c>
      <c r="C1242" s="66" t="s">
        <v>2140</v>
      </c>
      <c r="D1242" s="136" t="s">
        <v>2144</v>
      </c>
      <c r="E1242" s="6">
        <v>14</v>
      </c>
      <c r="F1242" s="80">
        <v>43184</v>
      </c>
      <c r="G1242" s="40" t="s">
        <v>2222</v>
      </c>
      <c r="H1242" s="80">
        <v>43182</v>
      </c>
      <c r="I1242" s="30" t="s">
        <v>2023</v>
      </c>
      <c r="J1242" s="137" t="str">
        <f t="shared" si="121"/>
        <v>首都北京首都-二连浩特</v>
      </c>
      <c r="K1242" s="124" t="str">
        <f t="shared" si="122"/>
        <v>首都二连浩特-北京首都</v>
      </c>
      <c r="L1242" s="167" t="str">
        <f t="shared" si="123"/>
        <v>北京首都</v>
      </c>
      <c r="M1242" s="167" t="str">
        <f t="shared" si="124"/>
        <v>二连浩特</v>
      </c>
      <c r="N1242" s="167" t="str">
        <f t="shared" si="125"/>
        <v/>
      </c>
      <c r="O1242" s="167" t="str">
        <f t="shared" si="126"/>
        <v/>
      </c>
      <c r="P1242" s="167" t="str">
        <f>IF(ISERROR(OR(IFERROR(VLOOKUP(B1242,受限情况!$G$3:$G$30,1,FALSE),0),IFERROR(VLOOKUP(L1242,受限情况!$A$3:$A$28,1,FALSE),0),IFERROR(VLOOKUP(M1242,受限情况!$A$3:$A$28,1,FALSE),0),IFERROR(VLOOKUP(N1242,受限情况!$A$3:$A$28,1,FALSE),0),IFERROR(VLOOKUP(O1242,受限情况!$A$3:$A$28,1,FALSE),0))),"受限","不限")</f>
        <v>受限</v>
      </c>
      <c r="Q1242" s="122" t="str">
        <f>IFERROR(IF(AND(H1242&gt;=VLOOKUP(B1242,受限情况!$G$3:$I$28,2,FALSE),H1242&lt;=VLOOKUP(B1242,受限情况!$G$3:$I$28,3,FALSE))=TRUE,"错误","正确"),"正确")</f>
        <v>正确</v>
      </c>
      <c r="R1242" s="124" t="str">
        <f>IF(OR(IFERROR(AND(H1242&gt;=VLOOKUP(L1242,受限情况!$A$3:$C$28,2,FALSE),H1242&lt;=VLOOKUP(L1242,受限情况!$A$3:$C$28,3,FALSE)),0),IFERROR(AND(H1242&gt;=VLOOKUP(M1242,受限情况!$A$3:$C$28,2,FALSE),H1242&lt;=VLOOKUP(M1242,受限情况!$A$3:$C$28,3,FALSE)),0),IFERROR(AND(H1242&gt;=VLOOKUP(N1242,受限情况!$A$3:$C$28,2,FALSE),H1242&lt;=VLOOKUP(N1242,受限情况!$A$3:$C$28,3,FALSE)),0),IFERROR(AND(H1242&gt;=VLOOKUP(O1242,受限情况!$A$3:$C$28,2,FALSE),H1242&lt;=VLOOKUP(O1242,受限情况!$A$3:$C$28,3,FALSE)),0))=TRUE,"错误","正确")</f>
        <v>正确</v>
      </c>
      <c r="S1242" s="123" t="str">
        <f>IF((IF(ISERROR(VLOOKUP(J1242,注销!I:I,1,FALSE)),0,1)+IF(ISERROR(VLOOKUP(J1242,注销!J:J,1,FALSE)),0,1))&gt;0,"注销","没有")</f>
        <v>没有</v>
      </c>
      <c r="T1242" s="123" t="str">
        <f>IF((IF(ISERROR(VLOOKUP(J1242,注销!I:I,1,FALSE)),0,1)+IF(ISERROR(VLOOKUP(J1242,注销!J:J,1,FALSE)),0,1))&gt;0,"注销","没有")</f>
        <v>没有</v>
      </c>
      <c r="U1242" s="10" t="str">
        <f>IF(IF(ISERROR(VLOOKUP(J1242,J$1:J1241,1,FALSE)),0,1)+IF(ISERROR(VLOOKUP(J1242,K$1:K1241,1,FALSE)),0,1),"已有","没有")</f>
        <v>已有</v>
      </c>
      <c r="W1242" s="9"/>
      <c r="X1242" s="9"/>
      <c r="Y1242" s="9"/>
    </row>
    <row r="1243" spans="1:25">
      <c r="A1243" s="126">
        <v>1240</v>
      </c>
      <c r="B1243" s="134" t="s">
        <v>1551</v>
      </c>
      <c r="C1243" s="66" t="s">
        <v>2141</v>
      </c>
      <c r="D1243" s="136" t="s">
        <v>2144</v>
      </c>
      <c r="E1243" s="6">
        <v>14</v>
      </c>
      <c r="F1243" s="80">
        <v>43184</v>
      </c>
      <c r="G1243" s="40" t="s">
        <v>2222</v>
      </c>
      <c r="H1243" s="80">
        <v>43182</v>
      </c>
      <c r="I1243" s="30" t="s">
        <v>2023</v>
      </c>
      <c r="J1243" s="137" t="str">
        <f t="shared" si="121"/>
        <v>首都北京首都-包头</v>
      </c>
      <c r="K1243" s="124" t="str">
        <f t="shared" si="122"/>
        <v>首都包头-北京首都</v>
      </c>
      <c r="L1243" s="167" t="str">
        <f t="shared" si="123"/>
        <v>北京首都</v>
      </c>
      <c r="M1243" s="167" t="str">
        <f t="shared" si="124"/>
        <v>包头</v>
      </c>
      <c r="N1243" s="167" t="str">
        <f t="shared" si="125"/>
        <v/>
      </c>
      <c r="O1243" s="167" t="str">
        <f t="shared" si="126"/>
        <v/>
      </c>
      <c r="P1243" s="167" t="str">
        <f>IF(ISERROR(OR(IFERROR(VLOOKUP(B1243,受限情况!$G$3:$G$30,1,FALSE),0),IFERROR(VLOOKUP(L1243,受限情况!$A$3:$A$28,1,FALSE),0),IFERROR(VLOOKUP(M1243,受限情况!$A$3:$A$28,1,FALSE),0),IFERROR(VLOOKUP(N1243,受限情况!$A$3:$A$28,1,FALSE),0),IFERROR(VLOOKUP(O1243,受限情况!$A$3:$A$28,1,FALSE),0))),"受限","不限")</f>
        <v>受限</v>
      </c>
      <c r="Q1243" s="122" t="str">
        <f>IFERROR(IF(AND(H1243&gt;=VLOOKUP(B1243,受限情况!$G$3:$I$28,2,FALSE),H1243&lt;=VLOOKUP(B1243,受限情况!$G$3:$I$28,3,FALSE))=TRUE,"错误","正确"),"正确")</f>
        <v>正确</v>
      </c>
      <c r="R1243" s="124" t="str">
        <f>IF(OR(IFERROR(AND(H1243&gt;=VLOOKUP(L1243,受限情况!$A$3:$C$28,2,FALSE),H1243&lt;=VLOOKUP(L1243,受限情况!$A$3:$C$28,3,FALSE)),0),IFERROR(AND(H1243&gt;=VLOOKUP(M1243,受限情况!$A$3:$C$28,2,FALSE),H1243&lt;=VLOOKUP(M1243,受限情况!$A$3:$C$28,3,FALSE)),0),IFERROR(AND(H1243&gt;=VLOOKUP(N1243,受限情况!$A$3:$C$28,2,FALSE),H1243&lt;=VLOOKUP(N1243,受限情况!$A$3:$C$28,3,FALSE)),0),IFERROR(AND(H1243&gt;=VLOOKUP(O1243,受限情况!$A$3:$C$28,2,FALSE),H1243&lt;=VLOOKUP(O1243,受限情况!$A$3:$C$28,3,FALSE)),0))=TRUE,"错误","正确")</f>
        <v>正确</v>
      </c>
      <c r="S1243" s="123" t="str">
        <f>IF((IF(ISERROR(VLOOKUP(J1243,注销!I:I,1,FALSE)),0,1)+IF(ISERROR(VLOOKUP(J1243,注销!J:J,1,FALSE)),0,1))&gt;0,"注销","没有")</f>
        <v>注销</v>
      </c>
      <c r="T1243" s="123" t="str">
        <f>IF((IF(ISERROR(VLOOKUP(J1243,注销!I:I,1,FALSE)),0,1)+IF(ISERROR(VLOOKUP(J1243,注销!J:J,1,FALSE)),0,1))&gt;0,"注销","没有")</f>
        <v>注销</v>
      </c>
      <c r="U1243" s="10" t="str">
        <f>IF(IF(ISERROR(VLOOKUP(J1243,J$1:J1242,1,FALSE)),0,1)+IF(ISERROR(VLOOKUP(J1243,K$1:K1242,1,FALSE)),0,1),"已有","没有")</f>
        <v>已有</v>
      </c>
      <c r="W1243" s="9"/>
      <c r="X1243" s="9"/>
      <c r="Y1243" s="9"/>
    </row>
    <row r="1244" spans="1:25">
      <c r="A1244" s="126">
        <v>1241</v>
      </c>
      <c r="B1244" s="134" t="s">
        <v>1551</v>
      </c>
      <c r="C1244" s="66" t="s">
        <v>2142</v>
      </c>
      <c r="D1244" s="136" t="s">
        <v>2144</v>
      </c>
      <c r="E1244" s="6">
        <v>14</v>
      </c>
      <c r="F1244" s="80">
        <v>43184</v>
      </c>
      <c r="G1244" s="40" t="s">
        <v>2222</v>
      </c>
      <c r="H1244" s="80">
        <v>43182</v>
      </c>
      <c r="I1244" s="30" t="s">
        <v>2023</v>
      </c>
      <c r="J1244" s="137" t="str">
        <f t="shared" si="121"/>
        <v>首都包头-郑州-三亚</v>
      </c>
      <c r="K1244" s="124" t="str">
        <f t="shared" si="122"/>
        <v>首都三亚-郑州-包头</v>
      </c>
      <c r="L1244" s="167" t="str">
        <f t="shared" si="123"/>
        <v>包头</v>
      </c>
      <c r="M1244" s="167" t="str">
        <f t="shared" si="124"/>
        <v>郑州</v>
      </c>
      <c r="N1244" s="167" t="str">
        <f t="shared" si="125"/>
        <v>三亚</v>
      </c>
      <c r="O1244" s="167" t="str">
        <f t="shared" si="126"/>
        <v/>
      </c>
      <c r="P1244" s="167" t="str">
        <f>IF(ISERROR(OR(IFERROR(VLOOKUP(B1244,受限情况!$G$3:$G$30,1,FALSE),0),IFERROR(VLOOKUP(L1244,受限情况!$A$3:$A$28,1,FALSE),0),IFERROR(VLOOKUP(M1244,受限情况!$A$3:$A$28,1,FALSE),0),IFERROR(VLOOKUP(N1244,受限情况!$A$3:$A$28,1,FALSE),0),IFERROR(VLOOKUP(O1244,受限情况!$A$3:$A$28,1,FALSE),0))),"受限","不限")</f>
        <v>不限</v>
      </c>
      <c r="Q1244" s="122" t="str">
        <f>IFERROR(IF(AND(H1244&gt;=VLOOKUP(B1244,受限情况!$G$3:$I$28,2,FALSE),H1244&lt;=VLOOKUP(B1244,受限情况!$G$3:$I$28,3,FALSE))=TRUE,"错误","正确"),"正确")</f>
        <v>正确</v>
      </c>
      <c r="R1244" s="124" t="str">
        <f>IF(OR(IFERROR(AND(H1244&gt;=VLOOKUP(L1244,受限情况!$A$3:$C$28,2,FALSE),H1244&lt;=VLOOKUP(L1244,受限情况!$A$3:$C$28,3,FALSE)),0),IFERROR(AND(H1244&gt;=VLOOKUP(M1244,受限情况!$A$3:$C$28,2,FALSE),H1244&lt;=VLOOKUP(M1244,受限情况!$A$3:$C$28,3,FALSE)),0),IFERROR(AND(H1244&gt;=VLOOKUP(N1244,受限情况!$A$3:$C$28,2,FALSE),H1244&lt;=VLOOKUP(N1244,受限情况!$A$3:$C$28,3,FALSE)),0),IFERROR(AND(H1244&gt;=VLOOKUP(O1244,受限情况!$A$3:$C$28,2,FALSE),H1244&lt;=VLOOKUP(O1244,受限情况!$A$3:$C$28,3,FALSE)),0))=TRUE,"错误","正确")</f>
        <v>正确</v>
      </c>
      <c r="S1244" s="123" t="str">
        <f>IF((IF(ISERROR(VLOOKUP(J1244,注销!I:I,1,FALSE)),0,1)+IF(ISERROR(VLOOKUP(J1244,注销!J:J,1,FALSE)),0,1))&gt;0,"注销","没有")</f>
        <v>没有</v>
      </c>
      <c r="T1244" s="123" t="str">
        <f>IF((IF(ISERROR(VLOOKUP(J1244,注销!I:I,1,FALSE)),0,1)+IF(ISERROR(VLOOKUP(J1244,注销!J:J,1,FALSE)),0,1))&gt;0,"注销","没有")</f>
        <v>没有</v>
      </c>
      <c r="U1244" s="10" t="str">
        <f>IF(IF(ISERROR(VLOOKUP(J1244,J$1:J1243,1,FALSE)),0,1)+IF(ISERROR(VLOOKUP(J1244,K$1:K1243,1,FALSE)),0,1),"已有","没有")</f>
        <v>已有</v>
      </c>
      <c r="W1244" s="9"/>
      <c r="X1244" s="9"/>
      <c r="Y1244" s="9"/>
    </row>
    <row r="1245" spans="1:25">
      <c r="A1245" s="126">
        <v>1242</v>
      </c>
      <c r="B1245" s="134" t="s">
        <v>1551</v>
      </c>
      <c r="C1245" s="66" t="s">
        <v>1935</v>
      </c>
      <c r="D1245" s="136" t="s">
        <v>2144</v>
      </c>
      <c r="E1245" s="6">
        <v>14</v>
      </c>
      <c r="F1245" s="80">
        <v>43184</v>
      </c>
      <c r="G1245" s="40" t="s">
        <v>2222</v>
      </c>
      <c r="H1245" s="80">
        <v>43182</v>
      </c>
      <c r="I1245" s="30" t="s">
        <v>2023</v>
      </c>
      <c r="J1245" s="137" t="str">
        <f t="shared" si="121"/>
        <v>首都北京首都-海拉尔</v>
      </c>
      <c r="K1245" s="124" t="str">
        <f t="shared" si="122"/>
        <v>首都海拉尔-北京首都</v>
      </c>
      <c r="L1245" s="167" t="str">
        <f t="shared" si="123"/>
        <v>北京首都</v>
      </c>
      <c r="M1245" s="167" t="str">
        <f t="shared" si="124"/>
        <v>海拉尔</v>
      </c>
      <c r="N1245" s="167" t="str">
        <f t="shared" si="125"/>
        <v/>
      </c>
      <c r="O1245" s="167" t="str">
        <f t="shared" si="126"/>
        <v/>
      </c>
      <c r="P1245" s="167" t="str">
        <f>IF(ISERROR(OR(IFERROR(VLOOKUP(B1245,受限情况!$G$3:$G$30,1,FALSE),0),IFERROR(VLOOKUP(L1245,受限情况!$A$3:$A$28,1,FALSE),0),IFERROR(VLOOKUP(M1245,受限情况!$A$3:$A$28,1,FALSE),0),IFERROR(VLOOKUP(N1245,受限情况!$A$3:$A$28,1,FALSE),0),IFERROR(VLOOKUP(O1245,受限情况!$A$3:$A$28,1,FALSE),0))),"受限","不限")</f>
        <v>受限</v>
      </c>
      <c r="Q1245" s="122" t="str">
        <f>IFERROR(IF(AND(H1245&gt;=VLOOKUP(B1245,受限情况!$G$3:$I$28,2,FALSE),H1245&lt;=VLOOKUP(B1245,受限情况!$G$3:$I$28,3,FALSE))=TRUE,"错误","正确"),"正确")</f>
        <v>正确</v>
      </c>
      <c r="R1245" s="124" t="str">
        <f>IF(OR(IFERROR(AND(H1245&gt;=VLOOKUP(L1245,受限情况!$A$3:$C$28,2,FALSE),H1245&lt;=VLOOKUP(L1245,受限情况!$A$3:$C$28,3,FALSE)),0),IFERROR(AND(H1245&gt;=VLOOKUP(M1245,受限情况!$A$3:$C$28,2,FALSE),H1245&lt;=VLOOKUP(M1245,受限情况!$A$3:$C$28,3,FALSE)),0),IFERROR(AND(H1245&gt;=VLOOKUP(N1245,受限情况!$A$3:$C$28,2,FALSE),H1245&lt;=VLOOKUP(N1245,受限情况!$A$3:$C$28,3,FALSE)),0),IFERROR(AND(H1245&gt;=VLOOKUP(O1245,受限情况!$A$3:$C$28,2,FALSE),H1245&lt;=VLOOKUP(O1245,受限情况!$A$3:$C$28,3,FALSE)),0))=TRUE,"错误","正确")</f>
        <v>正确</v>
      </c>
      <c r="S1245" s="123" t="str">
        <f>IF((IF(ISERROR(VLOOKUP(J1245,注销!I:I,1,FALSE)),0,1)+IF(ISERROR(VLOOKUP(J1245,注销!J:J,1,FALSE)),0,1))&gt;0,"注销","没有")</f>
        <v>没有</v>
      </c>
      <c r="T1245" s="123" t="str">
        <f>IF((IF(ISERROR(VLOOKUP(J1245,注销!I:I,1,FALSE)),0,1)+IF(ISERROR(VLOOKUP(J1245,注销!J:J,1,FALSE)),0,1))&gt;0,"注销","没有")</f>
        <v>没有</v>
      </c>
      <c r="U1245" s="10" t="str">
        <f>IF(IF(ISERROR(VLOOKUP(J1245,J$1:J1244,1,FALSE)),0,1)+IF(ISERROR(VLOOKUP(J1245,K$1:K1244,1,FALSE)),0,1),"已有","没有")</f>
        <v>已有</v>
      </c>
      <c r="W1245" s="9"/>
      <c r="X1245" s="9"/>
      <c r="Y1245" s="9"/>
    </row>
    <row r="1246" spans="1:25">
      <c r="A1246" s="126">
        <v>1243</v>
      </c>
      <c r="B1246" s="134" t="s">
        <v>1551</v>
      </c>
      <c r="C1246" s="66" t="s">
        <v>2143</v>
      </c>
      <c r="D1246" s="136" t="s">
        <v>2144</v>
      </c>
      <c r="E1246" s="6">
        <v>14</v>
      </c>
      <c r="F1246" s="80">
        <v>43184</v>
      </c>
      <c r="G1246" s="40" t="s">
        <v>2222</v>
      </c>
      <c r="H1246" s="80">
        <v>43182</v>
      </c>
      <c r="I1246" s="30" t="s">
        <v>2023</v>
      </c>
      <c r="J1246" s="137" t="str">
        <f t="shared" si="121"/>
        <v>首都呼和浩特-武汉-海口</v>
      </c>
      <c r="K1246" s="124" t="str">
        <f t="shared" si="122"/>
        <v>首都海口-武汉-呼和浩特</v>
      </c>
      <c r="L1246" s="167" t="str">
        <f t="shared" si="123"/>
        <v>呼和浩特</v>
      </c>
      <c r="M1246" s="167" t="str">
        <f t="shared" si="124"/>
        <v>武汉</v>
      </c>
      <c r="N1246" s="167" t="str">
        <f t="shared" si="125"/>
        <v>海口</v>
      </c>
      <c r="O1246" s="167" t="str">
        <f t="shared" si="126"/>
        <v/>
      </c>
      <c r="P1246" s="167" t="str">
        <f>IF(ISERROR(OR(IFERROR(VLOOKUP(B1246,受限情况!$G$3:$G$30,1,FALSE),0),IFERROR(VLOOKUP(L1246,受限情况!$A$3:$A$28,1,FALSE),0),IFERROR(VLOOKUP(M1246,受限情况!$A$3:$A$28,1,FALSE),0),IFERROR(VLOOKUP(N1246,受限情况!$A$3:$A$28,1,FALSE),0),IFERROR(VLOOKUP(O1246,受限情况!$A$3:$A$28,1,FALSE),0))),"受限","不限")</f>
        <v>不限</v>
      </c>
      <c r="Q1246" s="122" t="str">
        <f>IFERROR(IF(AND(H1246&gt;=VLOOKUP(B1246,受限情况!$G$3:$I$28,2,FALSE),H1246&lt;=VLOOKUP(B1246,受限情况!$G$3:$I$28,3,FALSE))=TRUE,"错误","正确"),"正确")</f>
        <v>正确</v>
      </c>
      <c r="R1246" s="124" t="str">
        <f>IF(OR(IFERROR(AND(H1246&gt;=VLOOKUP(L1246,受限情况!$A$3:$C$28,2,FALSE),H1246&lt;=VLOOKUP(L1246,受限情况!$A$3:$C$28,3,FALSE)),0),IFERROR(AND(H1246&gt;=VLOOKUP(M1246,受限情况!$A$3:$C$28,2,FALSE),H1246&lt;=VLOOKUP(M1246,受限情况!$A$3:$C$28,3,FALSE)),0),IFERROR(AND(H1246&gt;=VLOOKUP(N1246,受限情况!$A$3:$C$28,2,FALSE),H1246&lt;=VLOOKUP(N1246,受限情况!$A$3:$C$28,3,FALSE)),0),IFERROR(AND(H1246&gt;=VLOOKUP(O1246,受限情况!$A$3:$C$28,2,FALSE),H1246&lt;=VLOOKUP(O1246,受限情况!$A$3:$C$28,3,FALSE)),0))=TRUE,"错误","正确")</f>
        <v>正确</v>
      </c>
      <c r="S1246" s="123" t="str">
        <f>IF((IF(ISERROR(VLOOKUP(J1246,注销!I:I,1,FALSE)),0,1)+IF(ISERROR(VLOOKUP(J1246,注销!J:J,1,FALSE)),0,1))&gt;0,"注销","没有")</f>
        <v>没有</v>
      </c>
      <c r="T1246" s="123" t="str">
        <f>IF((IF(ISERROR(VLOOKUP(J1246,注销!I:I,1,FALSE)),0,1)+IF(ISERROR(VLOOKUP(J1246,注销!J:J,1,FALSE)),0,1))&gt;0,"注销","没有")</f>
        <v>没有</v>
      </c>
      <c r="U1246" s="10" t="str">
        <f>IF(IF(ISERROR(VLOOKUP(J1246,J$1:J1245,1,FALSE)),0,1)+IF(ISERROR(VLOOKUP(J1246,K$1:K1245,1,FALSE)),0,1),"已有","没有")</f>
        <v>已有</v>
      </c>
      <c r="W1246" s="9"/>
      <c r="X1246" s="9"/>
      <c r="Y1246" s="9"/>
    </row>
    <row r="1247" spans="1:25">
      <c r="A1247" s="126">
        <v>1244</v>
      </c>
      <c r="B1247" s="134" t="s">
        <v>2016</v>
      </c>
      <c r="C1247" s="66" t="s">
        <v>2017</v>
      </c>
      <c r="D1247" s="136" t="s">
        <v>2026</v>
      </c>
      <c r="E1247" s="6">
        <v>98</v>
      </c>
      <c r="F1247" s="80">
        <v>43169</v>
      </c>
      <c r="G1247" s="40" t="s">
        <v>2223</v>
      </c>
      <c r="H1247" s="80">
        <v>43182</v>
      </c>
      <c r="I1247" s="30" t="s">
        <v>2023</v>
      </c>
      <c r="J1247" s="137" t="str">
        <f t="shared" si="121"/>
        <v>天津赤峰-呼和浩特</v>
      </c>
      <c r="K1247" s="124" t="str">
        <f t="shared" si="122"/>
        <v>天津呼和浩特-赤峰</v>
      </c>
      <c r="L1247" s="167" t="str">
        <f t="shared" si="123"/>
        <v>赤峰</v>
      </c>
      <c r="M1247" s="167" t="str">
        <f t="shared" si="124"/>
        <v>呼和浩特</v>
      </c>
      <c r="N1247" s="167" t="str">
        <f t="shared" si="125"/>
        <v/>
      </c>
      <c r="O1247" s="167" t="str">
        <f t="shared" si="126"/>
        <v/>
      </c>
      <c r="P1247" s="167" t="str">
        <f>IF(ISERROR(OR(IFERROR(VLOOKUP(B1247,受限情况!$G$3:$G$30,1,FALSE),0),IFERROR(VLOOKUP(L1247,受限情况!$A$3:$A$28,1,FALSE),0),IFERROR(VLOOKUP(M1247,受限情况!$A$3:$A$28,1,FALSE),0),IFERROR(VLOOKUP(N1247,受限情况!$A$3:$A$28,1,FALSE),0),IFERROR(VLOOKUP(O1247,受限情况!$A$3:$A$28,1,FALSE),0))),"受限","不限")</f>
        <v>不限</v>
      </c>
      <c r="Q1247" s="122" t="str">
        <f>IFERROR(IF(AND(H1247&gt;=VLOOKUP(B1247,受限情况!$G$3:$I$28,2,FALSE),H1247&lt;=VLOOKUP(B1247,受限情况!$G$3:$I$28,3,FALSE))=TRUE,"错误","正确"),"正确")</f>
        <v>正确</v>
      </c>
      <c r="R1247" s="124" t="str">
        <f>IF(OR(IFERROR(AND(H1247&gt;=VLOOKUP(L1247,受限情况!$A$3:$C$28,2,FALSE),H1247&lt;=VLOOKUP(L1247,受限情况!$A$3:$C$28,3,FALSE)),0),IFERROR(AND(H1247&gt;=VLOOKUP(M1247,受限情况!$A$3:$C$28,2,FALSE),H1247&lt;=VLOOKUP(M1247,受限情况!$A$3:$C$28,3,FALSE)),0),IFERROR(AND(H1247&gt;=VLOOKUP(N1247,受限情况!$A$3:$C$28,2,FALSE),H1247&lt;=VLOOKUP(N1247,受限情况!$A$3:$C$28,3,FALSE)),0),IFERROR(AND(H1247&gt;=VLOOKUP(O1247,受限情况!$A$3:$C$28,2,FALSE),H1247&lt;=VLOOKUP(O1247,受限情况!$A$3:$C$28,3,FALSE)),0))=TRUE,"错误","正确")</f>
        <v>正确</v>
      </c>
      <c r="S1247" s="123" t="str">
        <f>IF((IF(ISERROR(VLOOKUP(J1247,注销!I:I,1,FALSE)),0,1)+IF(ISERROR(VLOOKUP(J1247,注销!J:J,1,FALSE)),0,1))&gt;0,"注销","没有")</f>
        <v>没有</v>
      </c>
      <c r="T1247" s="123" t="str">
        <f>IF((IF(ISERROR(VLOOKUP(J1247,注销!I:I,1,FALSE)),0,1)+IF(ISERROR(VLOOKUP(J1247,注销!J:J,1,FALSE)),0,1))&gt;0,"注销","没有")</f>
        <v>没有</v>
      </c>
      <c r="U1247" s="10" t="str">
        <f>IF(IF(ISERROR(VLOOKUP(J1247,J$1:J1246,1,FALSE)),0,1)+IF(ISERROR(VLOOKUP(J1247,K$1:K1246,1,FALSE)),0,1),"已有","没有")</f>
        <v>已有</v>
      </c>
      <c r="W1247" s="9"/>
      <c r="X1247" s="9"/>
      <c r="Y1247" s="9"/>
    </row>
    <row r="1248" spans="1:25">
      <c r="A1248" s="126">
        <v>1245</v>
      </c>
      <c r="B1248" s="134" t="s">
        <v>2018</v>
      </c>
      <c r="C1248" s="66" t="s">
        <v>2019</v>
      </c>
      <c r="D1248" s="136" t="s">
        <v>2026</v>
      </c>
      <c r="E1248" s="6">
        <v>14</v>
      </c>
      <c r="F1248" s="80">
        <v>43169</v>
      </c>
      <c r="G1248" s="40" t="s">
        <v>2223</v>
      </c>
      <c r="H1248" s="80">
        <v>43182</v>
      </c>
      <c r="I1248" s="30" t="s">
        <v>2023</v>
      </c>
      <c r="J1248" s="137" t="str">
        <f t="shared" si="121"/>
        <v>天津天津-武汉-三亚</v>
      </c>
      <c r="K1248" s="124" t="str">
        <f t="shared" si="122"/>
        <v>天津三亚-武汉-天津</v>
      </c>
      <c r="L1248" s="167" t="str">
        <f t="shared" si="123"/>
        <v>天津</v>
      </c>
      <c r="M1248" s="167" t="str">
        <f t="shared" si="124"/>
        <v>武汉</v>
      </c>
      <c r="N1248" s="167" t="str">
        <f t="shared" si="125"/>
        <v>三亚</v>
      </c>
      <c r="O1248" s="167" t="str">
        <f t="shared" si="126"/>
        <v/>
      </c>
      <c r="P1248" s="167" t="str">
        <f>IF(ISERROR(OR(IFERROR(VLOOKUP(B1248,受限情况!$G$3:$G$30,1,FALSE),0),IFERROR(VLOOKUP(L1248,受限情况!$A$3:$A$28,1,FALSE),0),IFERROR(VLOOKUP(M1248,受限情况!$A$3:$A$28,1,FALSE),0),IFERROR(VLOOKUP(N1248,受限情况!$A$3:$A$28,1,FALSE),0),IFERROR(VLOOKUP(O1248,受限情况!$A$3:$A$28,1,FALSE),0))),"受限","不限")</f>
        <v>不限</v>
      </c>
      <c r="Q1248" s="122" t="str">
        <f>IFERROR(IF(AND(H1248&gt;=VLOOKUP(B1248,受限情况!$G$3:$I$28,2,FALSE),H1248&lt;=VLOOKUP(B1248,受限情况!$G$3:$I$28,3,FALSE))=TRUE,"错误","正确"),"正确")</f>
        <v>正确</v>
      </c>
      <c r="R1248" s="124" t="str">
        <f>IF(OR(IFERROR(AND(H1248&gt;=VLOOKUP(L1248,受限情况!$A$3:$C$28,2,FALSE),H1248&lt;=VLOOKUP(L1248,受限情况!$A$3:$C$28,3,FALSE)),0),IFERROR(AND(H1248&gt;=VLOOKUP(M1248,受限情况!$A$3:$C$28,2,FALSE),H1248&lt;=VLOOKUP(M1248,受限情况!$A$3:$C$28,3,FALSE)),0),IFERROR(AND(H1248&gt;=VLOOKUP(N1248,受限情况!$A$3:$C$28,2,FALSE),H1248&lt;=VLOOKUP(N1248,受限情况!$A$3:$C$28,3,FALSE)),0),IFERROR(AND(H1248&gt;=VLOOKUP(O1248,受限情况!$A$3:$C$28,2,FALSE),H1248&lt;=VLOOKUP(O1248,受限情况!$A$3:$C$28,3,FALSE)),0))=TRUE,"错误","正确")</f>
        <v>正确</v>
      </c>
      <c r="S1248" s="123" t="str">
        <f>IF((IF(ISERROR(VLOOKUP(J1248,注销!I:I,1,FALSE)),0,1)+IF(ISERROR(VLOOKUP(J1248,注销!J:J,1,FALSE)),0,1))&gt;0,"注销","没有")</f>
        <v>没有</v>
      </c>
      <c r="T1248" s="123" t="str">
        <f>IF((IF(ISERROR(VLOOKUP(J1248,注销!I:I,1,FALSE)),0,1)+IF(ISERROR(VLOOKUP(J1248,注销!J:J,1,FALSE)),0,1))&gt;0,"注销","没有")</f>
        <v>没有</v>
      </c>
      <c r="U1248" s="10" t="str">
        <f>IF(IF(ISERROR(VLOOKUP(J1248,J$1:J1247,1,FALSE)),0,1)+IF(ISERROR(VLOOKUP(J1248,K$1:K1247,1,FALSE)),0,1),"已有","没有")</f>
        <v>已有</v>
      </c>
      <c r="W1248" s="9"/>
      <c r="X1248" s="9"/>
      <c r="Y1248" s="9"/>
    </row>
    <row r="1249" spans="1:25">
      <c r="A1249" s="126">
        <v>1246</v>
      </c>
      <c r="B1249" s="134" t="s">
        <v>2018</v>
      </c>
      <c r="C1249" s="66" t="s">
        <v>2020</v>
      </c>
      <c r="D1249" s="136" t="s">
        <v>2026</v>
      </c>
      <c r="E1249" s="6">
        <v>14</v>
      </c>
      <c r="F1249" s="80">
        <v>43169</v>
      </c>
      <c r="G1249" s="40" t="s">
        <v>2223</v>
      </c>
      <c r="H1249" s="80">
        <v>43182</v>
      </c>
      <c r="I1249" s="30" t="s">
        <v>2023</v>
      </c>
      <c r="J1249" s="137" t="str">
        <f t="shared" si="121"/>
        <v>天津呼和浩特-二连浩特</v>
      </c>
      <c r="K1249" s="124" t="str">
        <f t="shared" si="122"/>
        <v>天津二连浩特-呼和浩特</v>
      </c>
      <c r="L1249" s="167" t="str">
        <f t="shared" si="123"/>
        <v>呼和浩特</v>
      </c>
      <c r="M1249" s="167" t="str">
        <f t="shared" si="124"/>
        <v>二连浩特</v>
      </c>
      <c r="N1249" s="167" t="str">
        <f t="shared" si="125"/>
        <v/>
      </c>
      <c r="O1249" s="167" t="str">
        <f t="shared" si="126"/>
        <v/>
      </c>
      <c r="P1249" s="167" t="str">
        <f>IF(ISERROR(OR(IFERROR(VLOOKUP(B1249,受限情况!$G$3:$G$30,1,FALSE),0),IFERROR(VLOOKUP(L1249,受限情况!$A$3:$A$28,1,FALSE),0),IFERROR(VLOOKUP(M1249,受限情况!$A$3:$A$28,1,FALSE),0),IFERROR(VLOOKUP(N1249,受限情况!$A$3:$A$28,1,FALSE),0),IFERROR(VLOOKUP(O1249,受限情况!$A$3:$A$28,1,FALSE),0))),"受限","不限")</f>
        <v>不限</v>
      </c>
      <c r="Q1249" s="122" t="str">
        <f>IFERROR(IF(AND(H1249&gt;=VLOOKUP(B1249,受限情况!$G$3:$I$28,2,FALSE),H1249&lt;=VLOOKUP(B1249,受限情况!$G$3:$I$28,3,FALSE))=TRUE,"错误","正确"),"正确")</f>
        <v>正确</v>
      </c>
      <c r="R1249" s="124" t="str">
        <f>IF(OR(IFERROR(AND(H1249&gt;=VLOOKUP(L1249,受限情况!$A$3:$C$28,2,FALSE),H1249&lt;=VLOOKUP(L1249,受限情况!$A$3:$C$28,3,FALSE)),0),IFERROR(AND(H1249&gt;=VLOOKUP(M1249,受限情况!$A$3:$C$28,2,FALSE),H1249&lt;=VLOOKUP(M1249,受限情况!$A$3:$C$28,3,FALSE)),0),IFERROR(AND(H1249&gt;=VLOOKUP(N1249,受限情况!$A$3:$C$28,2,FALSE),H1249&lt;=VLOOKUP(N1249,受限情况!$A$3:$C$28,3,FALSE)),0),IFERROR(AND(H1249&gt;=VLOOKUP(O1249,受限情况!$A$3:$C$28,2,FALSE),H1249&lt;=VLOOKUP(O1249,受限情况!$A$3:$C$28,3,FALSE)),0))=TRUE,"错误","正确")</f>
        <v>正确</v>
      </c>
      <c r="S1249" s="123" t="str">
        <f>IF((IF(ISERROR(VLOOKUP(J1249,注销!I:I,1,FALSE)),0,1)+IF(ISERROR(VLOOKUP(J1249,注销!J:J,1,FALSE)),0,1))&gt;0,"注销","没有")</f>
        <v>没有</v>
      </c>
      <c r="T1249" s="123" t="str">
        <f>IF((IF(ISERROR(VLOOKUP(J1249,注销!I:I,1,FALSE)),0,1)+IF(ISERROR(VLOOKUP(J1249,注销!J:J,1,FALSE)),0,1))&gt;0,"注销","没有")</f>
        <v>没有</v>
      </c>
      <c r="U1249" s="10" t="str">
        <f>IF(IF(ISERROR(VLOOKUP(J1249,J$1:J1248,1,FALSE)),0,1)+IF(ISERROR(VLOOKUP(J1249,K$1:K1248,1,FALSE)),0,1),"已有","没有")</f>
        <v>已有</v>
      </c>
      <c r="W1249" s="9"/>
      <c r="X1249" s="9"/>
      <c r="Y1249" s="9"/>
    </row>
    <row r="1250" spans="1:25">
      <c r="A1250" s="126">
        <v>1247</v>
      </c>
      <c r="B1250" s="134" t="s">
        <v>2018</v>
      </c>
      <c r="C1250" s="66" t="s">
        <v>2021</v>
      </c>
      <c r="D1250" s="136" t="s">
        <v>2026</v>
      </c>
      <c r="E1250" s="6">
        <v>28</v>
      </c>
      <c r="F1250" s="80">
        <v>43169</v>
      </c>
      <c r="G1250" s="40" t="s">
        <v>2223</v>
      </c>
      <c r="H1250" s="80">
        <v>43182</v>
      </c>
      <c r="I1250" s="30" t="s">
        <v>2023</v>
      </c>
      <c r="J1250" s="137" t="str">
        <f t="shared" si="121"/>
        <v>天津呼和浩特-乌海</v>
      </c>
      <c r="K1250" s="124" t="str">
        <f t="shared" si="122"/>
        <v>天津乌海-呼和浩特</v>
      </c>
      <c r="L1250" s="167" t="str">
        <f t="shared" si="123"/>
        <v>呼和浩特</v>
      </c>
      <c r="M1250" s="167" t="str">
        <f t="shared" si="124"/>
        <v>乌海</v>
      </c>
      <c r="N1250" s="167" t="str">
        <f t="shared" si="125"/>
        <v/>
      </c>
      <c r="O1250" s="167" t="str">
        <f t="shared" si="126"/>
        <v/>
      </c>
      <c r="P1250" s="167" t="str">
        <f>IF(ISERROR(OR(IFERROR(VLOOKUP(B1250,受限情况!$G$3:$G$30,1,FALSE),0),IFERROR(VLOOKUP(L1250,受限情况!$A$3:$A$28,1,FALSE),0),IFERROR(VLOOKUP(M1250,受限情况!$A$3:$A$28,1,FALSE),0),IFERROR(VLOOKUP(N1250,受限情况!$A$3:$A$28,1,FALSE),0),IFERROR(VLOOKUP(O1250,受限情况!$A$3:$A$28,1,FALSE),0))),"受限","不限")</f>
        <v>不限</v>
      </c>
      <c r="Q1250" s="122" t="str">
        <f>IFERROR(IF(AND(H1250&gt;=VLOOKUP(B1250,受限情况!$G$3:$I$28,2,FALSE),H1250&lt;=VLOOKUP(B1250,受限情况!$G$3:$I$28,3,FALSE))=TRUE,"错误","正确"),"正确")</f>
        <v>正确</v>
      </c>
      <c r="R1250" s="124" t="str">
        <f>IF(OR(IFERROR(AND(H1250&gt;=VLOOKUP(L1250,受限情况!$A$3:$C$28,2,FALSE),H1250&lt;=VLOOKUP(L1250,受限情况!$A$3:$C$28,3,FALSE)),0),IFERROR(AND(H1250&gt;=VLOOKUP(M1250,受限情况!$A$3:$C$28,2,FALSE),H1250&lt;=VLOOKUP(M1250,受限情况!$A$3:$C$28,3,FALSE)),0),IFERROR(AND(H1250&gt;=VLOOKUP(N1250,受限情况!$A$3:$C$28,2,FALSE),H1250&lt;=VLOOKUP(N1250,受限情况!$A$3:$C$28,3,FALSE)),0),IFERROR(AND(H1250&gt;=VLOOKUP(O1250,受限情况!$A$3:$C$28,2,FALSE),H1250&lt;=VLOOKUP(O1250,受限情况!$A$3:$C$28,3,FALSE)),0))=TRUE,"错误","正确")</f>
        <v>正确</v>
      </c>
      <c r="S1250" s="123" t="str">
        <f>IF((IF(ISERROR(VLOOKUP(J1250,注销!I:I,1,FALSE)),0,1)+IF(ISERROR(VLOOKUP(J1250,注销!J:J,1,FALSE)),0,1))&gt;0,"注销","没有")</f>
        <v>没有</v>
      </c>
      <c r="T1250" s="123" t="str">
        <f>IF((IF(ISERROR(VLOOKUP(J1250,注销!I:I,1,FALSE)),0,1)+IF(ISERROR(VLOOKUP(J1250,注销!J:J,1,FALSE)),0,1))&gt;0,"注销","没有")</f>
        <v>没有</v>
      </c>
      <c r="U1250" s="10" t="str">
        <f>IF(IF(ISERROR(VLOOKUP(J1250,J$1:J1249,1,FALSE)),0,1)+IF(ISERROR(VLOOKUP(J1250,K$1:K1249,1,FALSE)),0,1),"已有","没有")</f>
        <v>已有</v>
      </c>
      <c r="W1250" s="9"/>
      <c r="X1250" s="9"/>
      <c r="Y1250" s="9"/>
    </row>
    <row r="1251" spans="1:25">
      <c r="A1251" s="126">
        <v>1248</v>
      </c>
      <c r="B1251" s="134" t="s">
        <v>2018</v>
      </c>
      <c r="C1251" s="66" t="s">
        <v>2022</v>
      </c>
      <c r="D1251" s="136" t="s">
        <v>2026</v>
      </c>
      <c r="E1251" s="6">
        <v>8</v>
      </c>
      <c r="F1251" s="80">
        <v>43169</v>
      </c>
      <c r="G1251" s="40" t="s">
        <v>2223</v>
      </c>
      <c r="H1251" s="80">
        <v>43182</v>
      </c>
      <c r="I1251" s="30" t="s">
        <v>2023</v>
      </c>
      <c r="J1251" s="137" t="str">
        <f t="shared" si="121"/>
        <v>天津天津-阜阳-厦门</v>
      </c>
      <c r="K1251" s="124" t="str">
        <f t="shared" si="122"/>
        <v>天津厦门-阜阳-天津</v>
      </c>
      <c r="L1251" s="167" t="str">
        <f t="shared" si="123"/>
        <v>天津</v>
      </c>
      <c r="M1251" s="167" t="str">
        <f t="shared" si="124"/>
        <v>阜阳</v>
      </c>
      <c r="N1251" s="167" t="str">
        <f t="shared" si="125"/>
        <v>厦门</v>
      </c>
      <c r="O1251" s="167" t="str">
        <f t="shared" si="126"/>
        <v/>
      </c>
      <c r="P1251" s="167" t="str">
        <f>IF(ISERROR(OR(IFERROR(VLOOKUP(B1251,受限情况!$G$3:$G$30,1,FALSE),0),IFERROR(VLOOKUP(L1251,受限情况!$A$3:$A$28,1,FALSE),0),IFERROR(VLOOKUP(M1251,受限情况!$A$3:$A$28,1,FALSE),0),IFERROR(VLOOKUP(N1251,受限情况!$A$3:$A$28,1,FALSE),0),IFERROR(VLOOKUP(O1251,受限情况!$A$3:$A$28,1,FALSE),0))),"受限","不限")</f>
        <v>不限</v>
      </c>
      <c r="Q1251" s="122" t="str">
        <f>IFERROR(IF(AND(H1251&gt;=VLOOKUP(B1251,受限情况!$G$3:$I$28,2,FALSE),H1251&lt;=VLOOKUP(B1251,受限情况!$G$3:$I$28,3,FALSE))=TRUE,"错误","正确"),"正确")</f>
        <v>正确</v>
      </c>
      <c r="R1251" s="124" t="str">
        <f>IF(OR(IFERROR(AND(H1251&gt;=VLOOKUP(L1251,受限情况!$A$3:$C$28,2,FALSE),H1251&lt;=VLOOKUP(L1251,受限情况!$A$3:$C$28,3,FALSE)),0),IFERROR(AND(H1251&gt;=VLOOKUP(M1251,受限情况!$A$3:$C$28,2,FALSE),H1251&lt;=VLOOKUP(M1251,受限情况!$A$3:$C$28,3,FALSE)),0),IFERROR(AND(H1251&gt;=VLOOKUP(N1251,受限情况!$A$3:$C$28,2,FALSE),H1251&lt;=VLOOKUP(N1251,受限情况!$A$3:$C$28,3,FALSE)),0),IFERROR(AND(H1251&gt;=VLOOKUP(O1251,受限情况!$A$3:$C$28,2,FALSE),H1251&lt;=VLOOKUP(O1251,受限情况!$A$3:$C$28,3,FALSE)),0))=TRUE,"错误","正确")</f>
        <v>正确</v>
      </c>
      <c r="S1251" s="123" t="str">
        <f>IF((IF(ISERROR(VLOOKUP(J1251,注销!I:I,1,FALSE)),0,1)+IF(ISERROR(VLOOKUP(J1251,注销!J:J,1,FALSE)),0,1))&gt;0,"注销","没有")</f>
        <v>没有</v>
      </c>
      <c r="T1251" s="123" t="str">
        <f>IF((IF(ISERROR(VLOOKUP(J1251,注销!I:I,1,FALSE)),0,1)+IF(ISERROR(VLOOKUP(J1251,注销!J:J,1,FALSE)),0,1))&gt;0,"注销","没有")</f>
        <v>没有</v>
      </c>
      <c r="U1251" s="10" t="str">
        <f>IF(IF(ISERROR(VLOOKUP(J1251,J$1:J1250,1,FALSE)),0,1)+IF(ISERROR(VLOOKUP(J1251,K$1:K1250,1,FALSE)),0,1),"已有","没有")</f>
        <v>已有</v>
      </c>
      <c r="W1251" s="9"/>
      <c r="X1251" s="9"/>
      <c r="Y1251" s="9"/>
    </row>
    <row r="1252" spans="1:25">
      <c r="A1252" s="126">
        <v>1249</v>
      </c>
      <c r="B1252" s="134" t="s">
        <v>1381</v>
      </c>
      <c r="C1252" s="66" t="s">
        <v>2025</v>
      </c>
      <c r="D1252" s="136" t="s">
        <v>2026</v>
      </c>
      <c r="E1252" s="6">
        <v>98</v>
      </c>
      <c r="F1252" s="80">
        <v>43172</v>
      </c>
      <c r="G1252" s="40" t="s">
        <v>2223</v>
      </c>
      <c r="H1252" s="80">
        <v>43182</v>
      </c>
      <c r="I1252" s="30" t="s">
        <v>2023</v>
      </c>
      <c r="J1252" s="137" t="str">
        <f t="shared" si="121"/>
        <v>天津海拉尔-呼和浩特</v>
      </c>
      <c r="K1252" s="124" t="str">
        <f t="shared" si="122"/>
        <v>天津呼和浩特-海拉尔</v>
      </c>
      <c r="L1252" s="167" t="str">
        <f t="shared" si="123"/>
        <v>海拉尔</v>
      </c>
      <c r="M1252" s="167" t="str">
        <f t="shared" si="124"/>
        <v>呼和浩特</v>
      </c>
      <c r="N1252" s="167" t="str">
        <f t="shared" si="125"/>
        <v/>
      </c>
      <c r="O1252" s="167" t="str">
        <f t="shared" si="126"/>
        <v/>
      </c>
      <c r="P1252" s="167" t="str">
        <f>IF(ISERROR(OR(IFERROR(VLOOKUP(B1252,受限情况!$G$3:$G$30,1,FALSE),0),IFERROR(VLOOKUP(L1252,受限情况!$A$3:$A$28,1,FALSE),0),IFERROR(VLOOKUP(M1252,受限情况!$A$3:$A$28,1,FALSE),0),IFERROR(VLOOKUP(N1252,受限情况!$A$3:$A$28,1,FALSE),0),IFERROR(VLOOKUP(O1252,受限情况!$A$3:$A$28,1,FALSE),0))),"受限","不限")</f>
        <v>不限</v>
      </c>
      <c r="Q1252" s="122" t="str">
        <f>IFERROR(IF(AND(H1252&gt;=VLOOKUP(B1252,受限情况!$G$3:$I$28,2,FALSE),H1252&lt;=VLOOKUP(B1252,受限情况!$G$3:$I$28,3,FALSE))=TRUE,"错误","正确"),"正确")</f>
        <v>正确</v>
      </c>
      <c r="R1252" s="124" t="str">
        <f>IF(OR(IFERROR(AND(H1252&gt;=VLOOKUP(L1252,受限情况!$A$3:$C$28,2,FALSE),H1252&lt;=VLOOKUP(L1252,受限情况!$A$3:$C$28,3,FALSE)),0),IFERROR(AND(H1252&gt;=VLOOKUP(M1252,受限情况!$A$3:$C$28,2,FALSE),H1252&lt;=VLOOKUP(M1252,受限情况!$A$3:$C$28,3,FALSE)),0),IFERROR(AND(H1252&gt;=VLOOKUP(N1252,受限情况!$A$3:$C$28,2,FALSE),H1252&lt;=VLOOKUP(N1252,受限情况!$A$3:$C$28,3,FALSE)),0),IFERROR(AND(H1252&gt;=VLOOKUP(O1252,受限情况!$A$3:$C$28,2,FALSE),H1252&lt;=VLOOKUP(O1252,受限情况!$A$3:$C$28,3,FALSE)),0))=TRUE,"错误","正确")</f>
        <v>正确</v>
      </c>
      <c r="S1252" s="123" t="str">
        <f>IF((IF(ISERROR(VLOOKUP(J1252,注销!I:I,1,FALSE)),0,1)+IF(ISERROR(VLOOKUP(J1252,注销!J:J,1,FALSE)),0,1))&gt;0,"注销","没有")</f>
        <v>没有</v>
      </c>
      <c r="T1252" s="123" t="str">
        <f>IF((IF(ISERROR(VLOOKUP(J1252,注销!I:I,1,FALSE)),0,1)+IF(ISERROR(VLOOKUP(J1252,注销!J:J,1,FALSE)),0,1))&gt;0,"注销","没有")</f>
        <v>没有</v>
      </c>
      <c r="U1252" s="10" t="str">
        <f>IF(IF(ISERROR(VLOOKUP(J1252,J$1:J1251,1,FALSE)),0,1)+IF(ISERROR(VLOOKUP(J1252,K$1:K1251,1,FALSE)),0,1),"已有","没有")</f>
        <v>已有</v>
      </c>
      <c r="W1252" s="9"/>
      <c r="X1252" s="9"/>
      <c r="Y1252" s="9"/>
    </row>
    <row r="1253" spans="1:25">
      <c r="A1253" s="126">
        <v>1250</v>
      </c>
      <c r="B1253" s="134" t="s">
        <v>2027</v>
      </c>
      <c r="C1253" s="66" t="s">
        <v>2028</v>
      </c>
      <c r="D1253" s="136" t="s">
        <v>2029</v>
      </c>
      <c r="E1253" s="6">
        <v>14</v>
      </c>
      <c r="F1253" s="80">
        <v>43172</v>
      </c>
      <c r="G1253" s="40" t="s">
        <v>2223</v>
      </c>
      <c r="H1253" s="80">
        <v>43182</v>
      </c>
      <c r="I1253" s="30" t="s">
        <v>2023</v>
      </c>
      <c r="J1253" s="137" t="str">
        <f t="shared" si="121"/>
        <v>天津呼和浩特-巴彦淖尔-西安</v>
      </c>
      <c r="K1253" s="124" t="str">
        <f t="shared" si="122"/>
        <v>天津西安-巴彦淖尔-呼和浩特</v>
      </c>
      <c r="L1253" s="167" t="str">
        <f t="shared" si="123"/>
        <v>呼和浩特</v>
      </c>
      <c r="M1253" s="167" t="str">
        <f t="shared" si="124"/>
        <v>巴彦淖尔</v>
      </c>
      <c r="N1253" s="167" t="str">
        <f t="shared" si="125"/>
        <v>西安</v>
      </c>
      <c r="O1253" s="167" t="str">
        <f t="shared" si="126"/>
        <v/>
      </c>
      <c r="P1253" s="167" t="str">
        <f>IF(ISERROR(OR(IFERROR(VLOOKUP(B1253,受限情况!$G$3:$G$30,1,FALSE),0),IFERROR(VLOOKUP(L1253,受限情况!$A$3:$A$28,1,FALSE),0),IFERROR(VLOOKUP(M1253,受限情况!$A$3:$A$28,1,FALSE),0),IFERROR(VLOOKUP(N1253,受限情况!$A$3:$A$28,1,FALSE),0),IFERROR(VLOOKUP(O1253,受限情况!$A$3:$A$28,1,FALSE),0))),"受限","不限")</f>
        <v>不限</v>
      </c>
      <c r="Q1253" s="122" t="str">
        <f>IFERROR(IF(AND(H1253&gt;=VLOOKUP(B1253,受限情况!$G$3:$I$28,2,FALSE),H1253&lt;=VLOOKUP(B1253,受限情况!$G$3:$I$28,3,FALSE))=TRUE,"错误","正确"),"正确")</f>
        <v>正确</v>
      </c>
      <c r="R1253" s="124" t="str">
        <f>IF(OR(IFERROR(AND(H1253&gt;=VLOOKUP(L1253,受限情况!$A$3:$C$28,2,FALSE),H1253&lt;=VLOOKUP(L1253,受限情况!$A$3:$C$28,3,FALSE)),0),IFERROR(AND(H1253&gt;=VLOOKUP(M1253,受限情况!$A$3:$C$28,2,FALSE),H1253&lt;=VLOOKUP(M1253,受限情况!$A$3:$C$28,3,FALSE)),0),IFERROR(AND(H1253&gt;=VLOOKUP(N1253,受限情况!$A$3:$C$28,2,FALSE),H1253&lt;=VLOOKUP(N1253,受限情况!$A$3:$C$28,3,FALSE)),0),IFERROR(AND(H1253&gt;=VLOOKUP(O1253,受限情况!$A$3:$C$28,2,FALSE),H1253&lt;=VLOOKUP(O1253,受限情况!$A$3:$C$28,3,FALSE)),0))=TRUE,"错误","正确")</f>
        <v>正确</v>
      </c>
      <c r="S1253" s="123" t="str">
        <f>IF((IF(ISERROR(VLOOKUP(J1253,注销!I:I,1,FALSE)),0,1)+IF(ISERROR(VLOOKUP(J1253,注销!J:J,1,FALSE)),0,1))&gt;0,"注销","没有")</f>
        <v>没有</v>
      </c>
      <c r="T1253" s="123" t="str">
        <f>IF((IF(ISERROR(VLOOKUP(J1253,注销!I:I,1,FALSE)),0,1)+IF(ISERROR(VLOOKUP(J1253,注销!J:J,1,FALSE)),0,1))&gt;0,"注销","没有")</f>
        <v>没有</v>
      </c>
      <c r="U1253" s="10" t="str">
        <f>IF(IF(ISERROR(VLOOKUP(J1253,J$1:J1252,1,FALSE)),0,1)+IF(ISERROR(VLOOKUP(J1253,K$1:K1252,1,FALSE)),0,1),"已有","没有")</f>
        <v>已有</v>
      </c>
      <c r="W1253" s="9"/>
      <c r="X1253" s="9"/>
      <c r="Y1253" s="9"/>
    </row>
    <row r="1254" spans="1:25">
      <c r="A1254" s="126">
        <v>1251</v>
      </c>
      <c r="B1254" s="134" t="s">
        <v>1381</v>
      </c>
      <c r="C1254" s="66" t="s">
        <v>2030</v>
      </c>
      <c r="D1254" s="136" t="s">
        <v>2029</v>
      </c>
      <c r="E1254" s="6">
        <v>28</v>
      </c>
      <c r="F1254" s="80">
        <v>43172</v>
      </c>
      <c r="G1254" s="40" t="s">
        <v>2223</v>
      </c>
      <c r="H1254" s="80">
        <v>43182</v>
      </c>
      <c r="I1254" s="30" t="s">
        <v>2023</v>
      </c>
      <c r="J1254" s="137" t="str">
        <f t="shared" si="121"/>
        <v>天津呼和浩特-通辽</v>
      </c>
      <c r="K1254" s="124" t="str">
        <f t="shared" si="122"/>
        <v>天津通辽-呼和浩特</v>
      </c>
      <c r="L1254" s="167" t="str">
        <f t="shared" si="123"/>
        <v>呼和浩特</v>
      </c>
      <c r="M1254" s="167" t="str">
        <f t="shared" si="124"/>
        <v>通辽</v>
      </c>
      <c r="N1254" s="167" t="str">
        <f t="shared" si="125"/>
        <v/>
      </c>
      <c r="O1254" s="167" t="str">
        <f t="shared" si="126"/>
        <v/>
      </c>
      <c r="P1254" s="167" t="str">
        <f>IF(ISERROR(OR(IFERROR(VLOOKUP(B1254,受限情况!$G$3:$G$30,1,FALSE),0),IFERROR(VLOOKUP(L1254,受限情况!$A$3:$A$28,1,FALSE),0),IFERROR(VLOOKUP(M1254,受限情况!$A$3:$A$28,1,FALSE),0),IFERROR(VLOOKUP(N1254,受限情况!$A$3:$A$28,1,FALSE),0),IFERROR(VLOOKUP(O1254,受限情况!$A$3:$A$28,1,FALSE),0))),"受限","不限")</f>
        <v>不限</v>
      </c>
      <c r="Q1254" s="122" t="str">
        <f>IFERROR(IF(AND(H1254&gt;=VLOOKUP(B1254,受限情况!$G$3:$I$28,2,FALSE),H1254&lt;=VLOOKUP(B1254,受限情况!$G$3:$I$28,3,FALSE))=TRUE,"错误","正确"),"正确")</f>
        <v>正确</v>
      </c>
      <c r="R1254" s="124" t="str">
        <f>IF(OR(IFERROR(AND(H1254&gt;=VLOOKUP(L1254,受限情况!$A$3:$C$28,2,FALSE),H1254&lt;=VLOOKUP(L1254,受限情况!$A$3:$C$28,3,FALSE)),0),IFERROR(AND(H1254&gt;=VLOOKUP(M1254,受限情况!$A$3:$C$28,2,FALSE),H1254&lt;=VLOOKUP(M1254,受限情况!$A$3:$C$28,3,FALSE)),0),IFERROR(AND(H1254&gt;=VLOOKUP(N1254,受限情况!$A$3:$C$28,2,FALSE),H1254&lt;=VLOOKUP(N1254,受限情况!$A$3:$C$28,3,FALSE)),0),IFERROR(AND(H1254&gt;=VLOOKUP(O1254,受限情况!$A$3:$C$28,2,FALSE),H1254&lt;=VLOOKUP(O1254,受限情况!$A$3:$C$28,3,FALSE)),0))=TRUE,"错误","正确")</f>
        <v>正确</v>
      </c>
      <c r="S1254" s="123" t="str">
        <f>IF((IF(ISERROR(VLOOKUP(J1254,注销!I:I,1,FALSE)),0,1)+IF(ISERROR(VLOOKUP(J1254,注销!J:J,1,FALSE)),0,1))&gt;0,"注销","没有")</f>
        <v>没有</v>
      </c>
      <c r="T1254" s="123" t="str">
        <f>IF((IF(ISERROR(VLOOKUP(J1254,注销!I:I,1,FALSE)),0,1)+IF(ISERROR(VLOOKUP(J1254,注销!J:J,1,FALSE)),0,1))&gt;0,"注销","没有")</f>
        <v>没有</v>
      </c>
      <c r="U1254" s="10" t="str">
        <f>IF(IF(ISERROR(VLOOKUP(J1254,J$1:J1253,1,FALSE)),0,1)+IF(ISERROR(VLOOKUP(J1254,K$1:K1253,1,FALSE)),0,1),"已有","没有")</f>
        <v>已有</v>
      </c>
      <c r="W1254" s="9"/>
      <c r="X1254" s="9"/>
      <c r="Y1254" s="9"/>
    </row>
    <row r="1255" spans="1:25">
      <c r="A1255" s="126">
        <v>1252</v>
      </c>
      <c r="B1255" s="134" t="s">
        <v>1381</v>
      </c>
      <c r="C1255" s="66" t="s">
        <v>2031</v>
      </c>
      <c r="D1255" s="136" t="s">
        <v>2029</v>
      </c>
      <c r="E1255" s="6">
        <v>8</v>
      </c>
      <c r="F1255" s="80">
        <v>43172</v>
      </c>
      <c r="G1255" s="40" t="s">
        <v>2223</v>
      </c>
      <c r="H1255" s="80">
        <v>43182</v>
      </c>
      <c r="I1255" s="30" t="s">
        <v>2023</v>
      </c>
      <c r="J1255" s="137" t="str">
        <f t="shared" si="121"/>
        <v>天津呼和浩特-锡林浩特</v>
      </c>
      <c r="K1255" s="124" t="str">
        <f t="shared" si="122"/>
        <v>天津锡林浩特-呼和浩特</v>
      </c>
      <c r="L1255" s="167" t="str">
        <f t="shared" si="123"/>
        <v>呼和浩特</v>
      </c>
      <c r="M1255" s="167" t="str">
        <f t="shared" si="124"/>
        <v>锡林浩特</v>
      </c>
      <c r="N1255" s="167" t="str">
        <f t="shared" si="125"/>
        <v/>
      </c>
      <c r="O1255" s="167" t="str">
        <f t="shared" si="126"/>
        <v/>
      </c>
      <c r="P1255" s="167" t="str">
        <f>IF(ISERROR(OR(IFERROR(VLOOKUP(B1255,受限情况!$G$3:$G$30,1,FALSE),0),IFERROR(VLOOKUP(L1255,受限情况!$A$3:$A$28,1,FALSE),0),IFERROR(VLOOKUP(M1255,受限情况!$A$3:$A$28,1,FALSE),0),IFERROR(VLOOKUP(N1255,受限情况!$A$3:$A$28,1,FALSE),0),IFERROR(VLOOKUP(O1255,受限情况!$A$3:$A$28,1,FALSE),0))),"受限","不限")</f>
        <v>不限</v>
      </c>
      <c r="Q1255" s="122" t="str">
        <f>IFERROR(IF(AND(H1255&gt;=VLOOKUP(B1255,受限情况!$G$3:$I$28,2,FALSE),H1255&lt;=VLOOKUP(B1255,受限情况!$G$3:$I$28,3,FALSE))=TRUE,"错误","正确"),"正确")</f>
        <v>正确</v>
      </c>
      <c r="R1255" s="124" t="str">
        <f>IF(OR(IFERROR(AND(H1255&gt;=VLOOKUP(L1255,受限情况!$A$3:$C$28,2,FALSE),H1255&lt;=VLOOKUP(L1255,受限情况!$A$3:$C$28,3,FALSE)),0),IFERROR(AND(H1255&gt;=VLOOKUP(M1255,受限情况!$A$3:$C$28,2,FALSE),H1255&lt;=VLOOKUP(M1255,受限情况!$A$3:$C$28,3,FALSE)),0),IFERROR(AND(H1255&gt;=VLOOKUP(N1255,受限情况!$A$3:$C$28,2,FALSE),H1255&lt;=VLOOKUP(N1255,受限情况!$A$3:$C$28,3,FALSE)),0),IFERROR(AND(H1255&gt;=VLOOKUP(O1255,受限情况!$A$3:$C$28,2,FALSE),H1255&lt;=VLOOKUP(O1255,受限情况!$A$3:$C$28,3,FALSE)),0))=TRUE,"错误","正确")</f>
        <v>正确</v>
      </c>
      <c r="S1255" s="123" t="str">
        <f>IF((IF(ISERROR(VLOOKUP(J1255,注销!I:I,1,FALSE)),0,1)+IF(ISERROR(VLOOKUP(J1255,注销!J:J,1,FALSE)),0,1))&gt;0,"注销","没有")</f>
        <v>没有</v>
      </c>
      <c r="T1255" s="123" t="str">
        <f>IF((IF(ISERROR(VLOOKUP(J1255,注销!I:I,1,FALSE)),0,1)+IF(ISERROR(VLOOKUP(J1255,注销!J:J,1,FALSE)),0,1))&gt;0,"注销","没有")</f>
        <v>没有</v>
      </c>
      <c r="U1255" s="10" t="str">
        <f>IF(IF(ISERROR(VLOOKUP(J1255,J$1:J1254,1,FALSE)),0,1)+IF(ISERROR(VLOOKUP(J1255,K$1:K1254,1,FALSE)),0,1),"已有","没有")</f>
        <v>已有</v>
      </c>
      <c r="W1255" s="9"/>
      <c r="X1255" s="9"/>
      <c r="Y1255" s="9"/>
    </row>
    <row r="1256" spans="1:25">
      <c r="A1256" s="126">
        <v>1253</v>
      </c>
      <c r="B1256" s="134" t="s">
        <v>2027</v>
      </c>
      <c r="C1256" s="66" t="s">
        <v>2032</v>
      </c>
      <c r="D1256" s="136" t="s">
        <v>2029</v>
      </c>
      <c r="E1256" s="6">
        <v>28</v>
      </c>
      <c r="F1256" s="80">
        <v>43172</v>
      </c>
      <c r="G1256" s="40" t="s">
        <v>2223</v>
      </c>
      <c r="H1256" s="80">
        <v>43182</v>
      </c>
      <c r="I1256" s="30" t="s">
        <v>2023</v>
      </c>
      <c r="J1256" s="137" t="str">
        <f t="shared" si="121"/>
        <v>天津天津-大连</v>
      </c>
      <c r="K1256" s="124" t="str">
        <f t="shared" si="122"/>
        <v>天津大连-天津</v>
      </c>
      <c r="L1256" s="167" t="str">
        <f t="shared" si="123"/>
        <v>天津</v>
      </c>
      <c r="M1256" s="167" t="str">
        <f t="shared" si="124"/>
        <v>大连</v>
      </c>
      <c r="N1256" s="167" t="str">
        <f t="shared" si="125"/>
        <v/>
      </c>
      <c r="O1256" s="167" t="str">
        <f t="shared" si="126"/>
        <v/>
      </c>
      <c r="P1256" s="167" t="str">
        <f>IF(ISERROR(OR(IFERROR(VLOOKUP(B1256,受限情况!$G$3:$G$30,1,FALSE),0),IFERROR(VLOOKUP(L1256,受限情况!$A$3:$A$28,1,FALSE),0),IFERROR(VLOOKUP(M1256,受限情况!$A$3:$A$28,1,FALSE),0),IFERROR(VLOOKUP(N1256,受限情况!$A$3:$A$28,1,FALSE),0),IFERROR(VLOOKUP(O1256,受限情况!$A$3:$A$28,1,FALSE),0))),"受限","不限")</f>
        <v>受限</v>
      </c>
      <c r="Q1256" s="122" t="str">
        <f>IFERROR(IF(AND(H1256&gt;=VLOOKUP(B1256,受限情况!$G$3:$I$28,2,FALSE),H1256&lt;=VLOOKUP(B1256,受限情况!$G$3:$I$28,3,FALSE))=TRUE,"错误","正确"),"正确")</f>
        <v>正确</v>
      </c>
      <c r="R1256" s="124" t="str">
        <f>IF(OR(IFERROR(AND(H1256&gt;=VLOOKUP(L1256,受限情况!$A$3:$C$28,2,FALSE),H1256&lt;=VLOOKUP(L1256,受限情况!$A$3:$C$28,3,FALSE)),0),IFERROR(AND(H1256&gt;=VLOOKUP(M1256,受限情况!$A$3:$C$28,2,FALSE),H1256&lt;=VLOOKUP(M1256,受限情况!$A$3:$C$28,3,FALSE)),0),IFERROR(AND(H1256&gt;=VLOOKUP(N1256,受限情况!$A$3:$C$28,2,FALSE),H1256&lt;=VLOOKUP(N1256,受限情况!$A$3:$C$28,3,FALSE)),0),IFERROR(AND(H1256&gt;=VLOOKUP(O1256,受限情况!$A$3:$C$28,2,FALSE),H1256&lt;=VLOOKUP(O1256,受限情况!$A$3:$C$28,3,FALSE)),0))=TRUE,"错误","正确")</f>
        <v>正确</v>
      </c>
      <c r="S1256" s="123" t="str">
        <f>IF((IF(ISERROR(VLOOKUP(J1256,注销!I:I,1,FALSE)),0,1)+IF(ISERROR(VLOOKUP(J1256,注销!J:J,1,FALSE)),0,1))&gt;0,"注销","没有")</f>
        <v>没有</v>
      </c>
      <c r="T1256" s="123" t="str">
        <f>IF((IF(ISERROR(VLOOKUP(J1256,注销!I:I,1,FALSE)),0,1)+IF(ISERROR(VLOOKUP(J1256,注销!J:J,1,FALSE)),0,1))&gt;0,"注销","没有")</f>
        <v>没有</v>
      </c>
      <c r="U1256" s="10" t="str">
        <f>IF(IF(ISERROR(VLOOKUP(J1256,J$1:J1255,1,FALSE)),0,1)+IF(ISERROR(VLOOKUP(J1256,K$1:K1255,1,FALSE)),0,1),"已有","没有")</f>
        <v>已有</v>
      </c>
      <c r="W1256" s="9"/>
      <c r="X1256" s="9"/>
      <c r="Y1256" s="9"/>
    </row>
    <row r="1257" spans="1:25">
      <c r="A1257" s="126">
        <v>1254</v>
      </c>
      <c r="B1257" s="134" t="s">
        <v>1381</v>
      </c>
      <c r="C1257" s="66" t="s">
        <v>2033</v>
      </c>
      <c r="D1257" s="136" t="s">
        <v>2029</v>
      </c>
      <c r="E1257" s="6">
        <v>14</v>
      </c>
      <c r="F1257" s="80">
        <v>43172</v>
      </c>
      <c r="G1257" s="40" t="s">
        <v>2223</v>
      </c>
      <c r="H1257" s="80">
        <v>43182</v>
      </c>
      <c r="I1257" s="30" t="s">
        <v>2023</v>
      </c>
      <c r="J1257" s="137" t="str">
        <f t="shared" si="121"/>
        <v>天津天津-鄂尔多斯-乌鲁木齐</v>
      </c>
      <c r="K1257" s="124" t="str">
        <f t="shared" si="122"/>
        <v>天津乌鲁木齐-鄂尔多斯-天津</v>
      </c>
      <c r="L1257" s="167" t="str">
        <f t="shared" si="123"/>
        <v>天津</v>
      </c>
      <c r="M1257" s="167" t="str">
        <f t="shared" si="124"/>
        <v>鄂尔多斯</v>
      </c>
      <c r="N1257" s="167" t="str">
        <f t="shared" si="125"/>
        <v>乌鲁木齐</v>
      </c>
      <c r="O1257" s="167" t="str">
        <f t="shared" si="126"/>
        <v/>
      </c>
      <c r="P1257" s="167" t="str">
        <f>IF(ISERROR(OR(IFERROR(VLOOKUP(B1257,受限情况!$G$3:$G$30,1,FALSE),0),IFERROR(VLOOKUP(L1257,受限情况!$A$3:$A$28,1,FALSE),0),IFERROR(VLOOKUP(M1257,受限情况!$A$3:$A$28,1,FALSE),0),IFERROR(VLOOKUP(N1257,受限情况!$A$3:$A$28,1,FALSE),0),IFERROR(VLOOKUP(O1257,受限情况!$A$3:$A$28,1,FALSE),0))),"受限","不限")</f>
        <v>不限</v>
      </c>
      <c r="Q1257" s="122" t="str">
        <f>IFERROR(IF(AND(H1257&gt;=VLOOKUP(B1257,受限情况!$G$3:$I$28,2,FALSE),H1257&lt;=VLOOKUP(B1257,受限情况!$G$3:$I$28,3,FALSE))=TRUE,"错误","正确"),"正确")</f>
        <v>正确</v>
      </c>
      <c r="R1257" s="124" t="str">
        <f>IF(OR(IFERROR(AND(H1257&gt;=VLOOKUP(L1257,受限情况!$A$3:$C$28,2,FALSE),H1257&lt;=VLOOKUP(L1257,受限情况!$A$3:$C$28,3,FALSE)),0),IFERROR(AND(H1257&gt;=VLOOKUP(M1257,受限情况!$A$3:$C$28,2,FALSE),H1257&lt;=VLOOKUP(M1257,受限情况!$A$3:$C$28,3,FALSE)),0),IFERROR(AND(H1257&gt;=VLOOKUP(N1257,受限情况!$A$3:$C$28,2,FALSE),H1257&lt;=VLOOKUP(N1257,受限情况!$A$3:$C$28,3,FALSE)),0),IFERROR(AND(H1257&gt;=VLOOKUP(O1257,受限情况!$A$3:$C$28,2,FALSE),H1257&lt;=VLOOKUP(O1257,受限情况!$A$3:$C$28,3,FALSE)),0))=TRUE,"错误","正确")</f>
        <v>正确</v>
      </c>
      <c r="S1257" s="123" t="str">
        <f>IF((IF(ISERROR(VLOOKUP(J1257,注销!I:I,1,FALSE)),0,1)+IF(ISERROR(VLOOKUP(J1257,注销!J:J,1,FALSE)),0,1))&gt;0,"注销","没有")</f>
        <v>没有</v>
      </c>
      <c r="T1257" s="123" t="str">
        <f>IF((IF(ISERROR(VLOOKUP(J1257,注销!I:I,1,FALSE)),0,1)+IF(ISERROR(VLOOKUP(J1257,注销!J:J,1,FALSE)),0,1))&gt;0,"注销","没有")</f>
        <v>没有</v>
      </c>
      <c r="U1257" s="10" t="str">
        <f>IF(IF(ISERROR(VLOOKUP(J1257,J$1:J1256,1,FALSE)),0,1)+IF(ISERROR(VLOOKUP(J1257,K$1:K1256,1,FALSE)),0,1),"已有","没有")</f>
        <v>已有</v>
      </c>
      <c r="W1257" s="9"/>
      <c r="X1257" s="9"/>
      <c r="Y1257" s="9"/>
    </row>
    <row r="1258" spans="1:25">
      <c r="A1258" s="126">
        <v>1255</v>
      </c>
      <c r="B1258" s="134" t="s">
        <v>1381</v>
      </c>
      <c r="C1258" s="66" t="s">
        <v>2034</v>
      </c>
      <c r="D1258" s="136" t="s">
        <v>2026</v>
      </c>
      <c r="E1258" s="6">
        <v>14</v>
      </c>
      <c r="F1258" s="80">
        <v>43172</v>
      </c>
      <c r="G1258" s="40" t="s">
        <v>2223</v>
      </c>
      <c r="H1258" s="80">
        <v>43182</v>
      </c>
      <c r="I1258" s="30" t="s">
        <v>2023</v>
      </c>
      <c r="J1258" s="137" t="str">
        <f t="shared" si="121"/>
        <v>天津天津-杭州</v>
      </c>
      <c r="K1258" s="124" t="str">
        <f t="shared" si="122"/>
        <v>天津杭州-天津</v>
      </c>
      <c r="L1258" s="167" t="str">
        <f t="shared" si="123"/>
        <v>天津</v>
      </c>
      <c r="M1258" s="167" t="str">
        <f t="shared" si="124"/>
        <v>杭州</v>
      </c>
      <c r="N1258" s="167" t="str">
        <f t="shared" si="125"/>
        <v/>
      </c>
      <c r="O1258" s="167" t="str">
        <f t="shared" si="126"/>
        <v/>
      </c>
      <c r="P1258" s="167" t="str">
        <f>IF(ISERROR(OR(IFERROR(VLOOKUP(B1258,受限情况!$G$3:$G$30,1,FALSE),0),IFERROR(VLOOKUP(L1258,受限情况!$A$3:$A$28,1,FALSE),0),IFERROR(VLOOKUP(M1258,受限情况!$A$3:$A$28,1,FALSE),0),IFERROR(VLOOKUP(N1258,受限情况!$A$3:$A$28,1,FALSE),0),IFERROR(VLOOKUP(O1258,受限情况!$A$3:$A$28,1,FALSE),0))),"受限","不限")</f>
        <v>不限</v>
      </c>
      <c r="Q1258" s="122" t="str">
        <f>IFERROR(IF(AND(H1258&gt;=VLOOKUP(B1258,受限情况!$G$3:$I$28,2,FALSE),H1258&lt;=VLOOKUP(B1258,受限情况!$G$3:$I$28,3,FALSE))=TRUE,"错误","正确"),"正确")</f>
        <v>正确</v>
      </c>
      <c r="R1258" s="124" t="str">
        <f>IF(OR(IFERROR(AND(H1258&gt;=VLOOKUP(L1258,受限情况!$A$3:$C$28,2,FALSE),H1258&lt;=VLOOKUP(L1258,受限情况!$A$3:$C$28,3,FALSE)),0),IFERROR(AND(H1258&gt;=VLOOKUP(M1258,受限情况!$A$3:$C$28,2,FALSE),H1258&lt;=VLOOKUP(M1258,受限情况!$A$3:$C$28,3,FALSE)),0),IFERROR(AND(H1258&gt;=VLOOKUP(N1258,受限情况!$A$3:$C$28,2,FALSE),H1258&lt;=VLOOKUP(N1258,受限情况!$A$3:$C$28,3,FALSE)),0),IFERROR(AND(H1258&gt;=VLOOKUP(O1258,受限情况!$A$3:$C$28,2,FALSE),H1258&lt;=VLOOKUP(O1258,受限情况!$A$3:$C$28,3,FALSE)),0))=TRUE,"错误","正确")</f>
        <v>正确</v>
      </c>
      <c r="S1258" s="123" t="str">
        <f>IF((IF(ISERROR(VLOOKUP(J1258,注销!I:I,1,FALSE)),0,1)+IF(ISERROR(VLOOKUP(J1258,注销!J:J,1,FALSE)),0,1))&gt;0,"注销","没有")</f>
        <v>没有</v>
      </c>
      <c r="T1258" s="123" t="str">
        <f>IF((IF(ISERROR(VLOOKUP(J1258,注销!I:I,1,FALSE)),0,1)+IF(ISERROR(VLOOKUP(J1258,注销!J:J,1,FALSE)),0,1))&gt;0,"注销","没有")</f>
        <v>没有</v>
      </c>
      <c r="U1258" s="10" t="str">
        <f>IF(IF(ISERROR(VLOOKUP(J1258,J$1:J1257,1,FALSE)),0,1)+IF(ISERROR(VLOOKUP(J1258,K$1:K1257,1,FALSE)),0,1),"已有","没有")</f>
        <v>已有</v>
      </c>
      <c r="W1258" s="9"/>
      <c r="X1258" s="9"/>
      <c r="Y1258" s="9"/>
    </row>
    <row r="1259" spans="1:25">
      <c r="A1259" s="126">
        <v>1256</v>
      </c>
      <c r="B1259" s="134" t="s">
        <v>2027</v>
      </c>
      <c r="C1259" s="66" t="s">
        <v>2035</v>
      </c>
      <c r="D1259" s="136" t="s">
        <v>2029</v>
      </c>
      <c r="E1259" s="6">
        <v>14</v>
      </c>
      <c r="F1259" s="80">
        <v>43172</v>
      </c>
      <c r="G1259" s="40" t="s">
        <v>2223</v>
      </c>
      <c r="H1259" s="80">
        <v>43182</v>
      </c>
      <c r="I1259" s="30" t="s">
        <v>2023</v>
      </c>
      <c r="J1259" s="137" t="str">
        <f t="shared" si="121"/>
        <v>天津天津-宁波</v>
      </c>
      <c r="K1259" s="124" t="str">
        <f t="shared" si="122"/>
        <v>天津宁波-天津</v>
      </c>
      <c r="L1259" s="167" t="str">
        <f t="shared" si="123"/>
        <v>天津</v>
      </c>
      <c r="M1259" s="167" t="str">
        <f t="shared" si="124"/>
        <v>宁波</v>
      </c>
      <c r="N1259" s="167" t="str">
        <f t="shared" si="125"/>
        <v/>
      </c>
      <c r="O1259" s="167" t="str">
        <f t="shared" si="126"/>
        <v/>
      </c>
      <c r="P1259" s="167" t="str">
        <f>IF(ISERROR(OR(IFERROR(VLOOKUP(B1259,受限情况!$G$3:$G$30,1,FALSE),0),IFERROR(VLOOKUP(L1259,受限情况!$A$3:$A$28,1,FALSE),0),IFERROR(VLOOKUP(M1259,受限情况!$A$3:$A$28,1,FALSE),0),IFERROR(VLOOKUP(N1259,受限情况!$A$3:$A$28,1,FALSE),0),IFERROR(VLOOKUP(O1259,受限情况!$A$3:$A$28,1,FALSE),0))),"受限","不限")</f>
        <v>不限</v>
      </c>
      <c r="Q1259" s="122" t="str">
        <f>IFERROR(IF(AND(H1259&gt;=VLOOKUP(B1259,受限情况!$G$3:$I$28,2,FALSE),H1259&lt;=VLOOKUP(B1259,受限情况!$G$3:$I$28,3,FALSE))=TRUE,"错误","正确"),"正确")</f>
        <v>正确</v>
      </c>
      <c r="R1259" s="124" t="str">
        <f>IF(OR(IFERROR(AND(H1259&gt;=VLOOKUP(L1259,受限情况!$A$3:$C$28,2,FALSE),H1259&lt;=VLOOKUP(L1259,受限情况!$A$3:$C$28,3,FALSE)),0),IFERROR(AND(H1259&gt;=VLOOKUP(M1259,受限情况!$A$3:$C$28,2,FALSE),H1259&lt;=VLOOKUP(M1259,受限情况!$A$3:$C$28,3,FALSE)),0),IFERROR(AND(H1259&gt;=VLOOKUP(N1259,受限情况!$A$3:$C$28,2,FALSE),H1259&lt;=VLOOKUP(N1259,受限情况!$A$3:$C$28,3,FALSE)),0),IFERROR(AND(H1259&gt;=VLOOKUP(O1259,受限情况!$A$3:$C$28,2,FALSE),H1259&lt;=VLOOKUP(O1259,受限情况!$A$3:$C$28,3,FALSE)),0))=TRUE,"错误","正确")</f>
        <v>正确</v>
      </c>
      <c r="S1259" s="123" t="str">
        <f>IF((IF(ISERROR(VLOOKUP(J1259,注销!I:I,1,FALSE)),0,1)+IF(ISERROR(VLOOKUP(J1259,注销!J:J,1,FALSE)),0,1))&gt;0,"注销","没有")</f>
        <v>没有</v>
      </c>
      <c r="T1259" s="123" t="str">
        <f>IF((IF(ISERROR(VLOOKUP(J1259,注销!I:I,1,FALSE)),0,1)+IF(ISERROR(VLOOKUP(J1259,注销!J:J,1,FALSE)),0,1))&gt;0,"注销","没有")</f>
        <v>没有</v>
      </c>
      <c r="U1259" s="10" t="str">
        <f>IF(IF(ISERROR(VLOOKUP(J1259,J$1:J1258,1,FALSE)),0,1)+IF(ISERROR(VLOOKUP(J1259,K$1:K1258,1,FALSE)),0,1),"已有","没有")</f>
        <v>已有</v>
      </c>
      <c r="W1259" s="9"/>
      <c r="X1259" s="9"/>
      <c r="Y1259" s="9"/>
    </row>
    <row r="1260" spans="1:25">
      <c r="A1260" s="126">
        <v>1257</v>
      </c>
      <c r="B1260" s="134" t="s">
        <v>2027</v>
      </c>
      <c r="C1260" s="66" t="s">
        <v>2036</v>
      </c>
      <c r="D1260" s="136" t="s">
        <v>2029</v>
      </c>
      <c r="E1260" s="6">
        <v>14</v>
      </c>
      <c r="F1260" s="80">
        <v>43172</v>
      </c>
      <c r="G1260" s="40" t="s">
        <v>2223</v>
      </c>
      <c r="H1260" s="80">
        <v>43182</v>
      </c>
      <c r="I1260" s="30" t="s">
        <v>2023</v>
      </c>
      <c r="J1260" s="137" t="str">
        <f t="shared" si="121"/>
        <v>天津天津-青岛-温州</v>
      </c>
      <c r="K1260" s="124" t="str">
        <f t="shared" si="122"/>
        <v>天津温州-青岛-天津</v>
      </c>
      <c r="L1260" s="167" t="str">
        <f t="shared" si="123"/>
        <v>天津</v>
      </c>
      <c r="M1260" s="167" t="str">
        <f t="shared" si="124"/>
        <v>青岛</v>
      </c>
      <c r="N1260" s="167" t="str">
        <f t="shared" si="125"/>
        <v>温州</v>
      </c>
      <c r="O1260" s="167" t="str">
        <f t="shared" si="126"/>
        <v/>
      </c>
      <c r="P1260" s="167" t="str">
        <f>IF(ISERROR(OR(IFERROR(VLOOKUP(B1260,受限情况!$G$3:$G$30,1,FALSE),0),IFERROR(VLOOKUP(L1260,受限情况!$A$3:$A$28,1,FALSE),0),IFERROR(VLOOKUP(M1260,受限情况!$A$3:$A$28,1,FALSE),0),IFERROR(VLOOKUP(N1260,受限情况!$A$3:$A$28,1,FALSE),0),IFERROR(VLOOKUP(O1260,受限情况!$A$3:$A$28,1,FALSE),0))),"受限","不限")</f>
        <v>不限</v>
      </c>
      <c r="Q1260" s="122" t="str">
        <f>IFERROR(IF(AND(H1260&gt;=VLOOKUP(B1260,受限情况!$G$3:$I$28,2,FALSE),H1260&lt;=VLOOKUP(B1260,受限情况!$G$3:$I$28,3,FALSE))=TRUE,"错误","正确"),"正确")</f>
        <v>正确</v>
      </c>
      <c r="R1260" s="124" t="str">
        <f>IF(OR(IFERROR(AND(H1260&gt;=VLOOKUP(L1260,受限情况!$A$3:$C$28,2,FALSE),H1260&lt;=VLOOKUP(L1260,受限情况!$A$3:$C$28,3,FALSE)),0),IFERROR(AND(H1260&gt;=VLOOKUP(M1260,受限情况!$A$3:$C$28,2,FALSE),H1260&lt;=VLOOKUP(M1260,受限情况!$A$3:$C$28,3,FALSE)),0),IFERROR(AND(H1260&gt;=VLOOKUP(N1260,受限情况!$A$3:$C$28,2,FALSE),H1260&lt;=VLOOKUP(N1260,受限情况!$A$3:$C$28,3,FALSE)),0),IFERROR(AND(H1260&gt;=VLOOKUP(O1260,受限情况!$A$3:$C$28,2,FALSE),H1260&lt;=VLOOKUP(O1260,受限情况!$A$3:$C$28,3,FALSE)),0))=TRUE,"错误","正确")</f>
        <v>正确</v>
      </c>
      <c r="S1260" s="123" t="str">
        <f>IF((IF(ISERROR(VLOOKUP(J1260,注销!I:I,1,FALSE)),0,1)+IF(ISERROR(VLOOKUP(J1260,注销!J:J,1,FALSE)),0,1))&gt;0,"注销","没有")</f>
        <v>没有</v>
      </c>
      <c r="T1260" s="123" t="str">
        <f>IF((IF(ISERROR(VLOOKUP(J1260,注销!I:I,1,FALSE)),0,1)+IF(ISERROR(VLOOKUP(J1260,注销!J:J,1,FALSE)),0,1))&gt;0,"注销","没有")</f>
        <v>没有</v>
      </c>
      <c r="U1260" s="10" t="str">
        <f>IF(IF(ISERROR(VLOOKUP(J1260,J$1:J1259,1,FALSE)),0,1)+IF(ISERROR(VLOOKUP(J1260,K$1:K1259,1,FALSE)),0,1),"已有","没有")</f>
        <v>已有</v>
      </c>
      <c r="W1260" s="9"/>
      <c r="X1260" s="9"/>
      <c r="Y1260" s="9"/>
    </row>
    <row r="1261" spans="1:25">
      <c r="A1261" s="126">
        <v>1258</v>
      </c>
      <c r="B1261" s="134" t="s">
        <v>2027</v>
      </c>
      <c r="C1261" s="66" t="s">
        <v>2037</v>
      </c>
      <c r="D1261" s="136" t="s">
        <v>2029</v>
      </c>
      <c r="E1261" s="6">
        <v>14</v>
      </c>
      <c r="F1261" s="80">
        <v>43172</v>
      </c>
      <c r="G1261" s="40" t="s">
        <v>2223</v>
      </c>
      <c r="H1261" s="80">
        <v>43182</v>
      </c>
      <c r="I1261" s="30" t="s">
        <v>2023</v>
      </c>
      <c r="J1261" s="137" t="str">
        <f t="shared" si="121"/>
        <v>天津天津-西安-贵阳</v>
      </c>
      <c r="K1261" s="124" t="str">
        <f t="shared" si="122"/>
        <v>天津贵阳-西安-天津</v>
      </c>
      <c r="L1261" s="167" t="str">
        <f t="shared" si="123"/>
        <v>天津</v>
      </c>
      <c r="M1261" s="167" t="str">
        <f t="shared" si="124"/>
        <v>西安</v>
      </c>
      <c r="N1261" s="167" t="str">
        <f t="shared" si="125"/>
        <v>贵阳</v>
      </c>
      <c r="O1261" s="167" t="str">
        <f t="shared" si="126"/>
        <v/>
      </c>
      <c r="P1261" s="167" t="str">
        <f>IF(ISERROR(OR(IFERROR(VLOOKUP(B1261,受限情况!$G$3:$G$30,1,FALSE),0),IFERROR(VLOOKUP(L1261,受限情况!$A$3:$A$28,1,FALSE),0),IFERROR(VLOOKUP(M1261,受限情况!$A$3:$A$28,1,FALSE),0),IFERROR(VLOOKUP(N1261,受限情况!$A$3:$A$28,1,FALSE),0),IFERROR(VLOOKUP(O1261,受限情况!$A$3:$A$28,1,FALSE),0))),"受限","不限")</f>
        <v>不限</v>
      </c>
      <c r="Q1261" s="122" t="str">
        <f>IFERROR(IF(AND(H1261&gt;=VLOOKUP(B1261,受限情况!$G$3:$I$28,2,FALSE),H1261&lt;=VLOOKUP(B1261,受限情况!$G$3:$I$28,3,FALSE))=TRUE,"错误","正确"),"正确")</f>
        <v>正确</v>
      </c>
      <c r="R1261" s="124" t="str">
        <f>IF(OR(IFERROR(AND(H1261&gt;=VLOOKUP(L1261,受限情况!$A$3:$C$28,2,FALSE),H1261&lt;=VLOOKUP(L1261,受限情况!$A$3:$C$28,3,FALSE)),0),IFERROR(AND(H1261&gt;=VLOOKUP(M1261,受限情况!$A$3:$C$28,2,FALSE),H1261&lt;=VLOOKUP(M1261,受限情况!$A$3:$C$28,3,FALSE)),0),IFERROR(AND(H1261&gt;=VLOOKUP(N1261,受限情况!$A$3:$C$28,2,FALSE),H1261&lt;=VLOOKUP(N1261,受限情况!$A$3:$C$28,3,FALSE)),0),IFERROR(AND(H1261&gt;=VLOOKUP(O1261,受限情况!$A$3:$C$28,2,FALSE),H1261&lt;=VLOOKUP(O1261,受限情况!$A$3:$C$28,3,FALSE)),0))=TRUE,"错误","正确")</f>
        <v>正确</v>
      </c>
      <c r="S1261" s="123" t="str">
        <f>IF((IF(ISERROR(VLOOKUP(J1261,注销!I:I,1,FALSE)),0,1)+IF(ISERROR(VLOOKUP(J1261,注销!J:J,1,FALSE)),0,1))&gt;0,"注销","没有")</f>
        <v>没有</v>
      </c>
      <c r="T1261" s="123" t="str">
        <f>IF((IF(ISERROR(VLOOKUP(J1261,注销!I:I,1,FALSE)),0,1)+IF(ISERROR(VLOOKUP(J1261,注销!J:J,1,FALSE)),0,1))&gt;0,"注销","没有")</f>
        <v>没有</v>
      </c>
      <c r="U1261" s="10" t="str">
        <f>IF(IF(ISERROR(VLOOKUP(J1261,J$1:J1260,1,FALSE)),0,1)+IF(ISERROR(VLOOKUP(J1261,K$1:K1260,1,FALSE)),0,1),"已有","没有")</f>
        <v>已有</v>
      </c>
      <c r="W1261" s="9"/>
      <c r="X1261" s="9"/>
      <c r="Y1261" s="9"/>
    </row>
    <row r="1262" spans="1:25">
      <c r="A1262" s="126">
        <v>1259</v>
      </c>
      <c r="B1262" s="134" t="s">
        <v>2027</v>
      </c>
      <c r="C1262" s="66" t="s">
        <v>2038</v>
      </c>
      <c r="D1262" s="136" t="s">
        <v>2029</v>
      </c>
      <c r="E1262" s="6">
        <v>16</v>
      </c>
      <c r="F1262" s="80">
        <v>43172</v>
      </c>
      <c r="G1262" s="40" t="s">
        <v>2223</v>
      </c>
      <c r="H1262" s="80">
        <v>43182</v>
      </c>
      <c r="I1262" s="30" t="s">
        <v>2023</v>
      </c>
      <c r="J1262" s="137" t="str">
        <f t="shared" si="121"/>
        <v>天津天津-西安-昆明</v>
      </c>
      <c r="K1262" s="124" t="str">
        <f t="shared" si="122"/>
        <v>天津昆明-西安-天津</v>
      </c>
      <c r="L1262" s="167" t="str">
        <f t="shared" si="123"/>
        <v>天津</v>
      </c>
      <c r="M1262" s="167" t="str">
        <f t="shared" si="124"/>
        <v>西安</v>
      </c>
      <c r="N1262" s="167" t="str">
        <f t="shared" si="125"/>
        <v>昆明</v>
      </c>
      <c r="O1262" s="167" t="str">
        <f t="shared" si="126"/>
        <v/>
      </c>
      <c r="P1262" s="167" t="str">
        <f>IF(ISERROR(OR(IFERROR(VLOOKUP(B1262,受限情况!$G$3:$G$30,1,FALSE),0),IFERROR(VLOOKUP(L1262,受限情况!$A$3:$A$28,1,FALSE),0),IFERROR(VLOOKUP(M1262,受限情况!$A$3:$A$28,1,FALSE),0),IFERROR(VLOOKUP(N1262,受限情况!$A$3:$A$28,1,FALSE),0),IFERROR(VLOOKUP(O1262,受限情况!$A$3:$A$28,1,FALSE),0))),"受限","不限")</f>
        <v>不限</v>
      </c>
      <c r="Q1262" s="122" t="str">
        <f>IFERROR(IF(AND(H1262&gt;=VLOOKUP(B1262,受限情况!$G$3:$I$28,2,FALSE),H1262&lt;=VLOOKUP(B1262,受限情况!$G$3:$I$28,3,FALSE))=TRUE,"错误","正确"),"正确")</f>
        <v>正确</v>
      </c>
      <c r="R1262" s="124" t="str">
        <f>IF(OR(IFERROR(AND(H1262&gt;=VLOOKUP(L1262,受限情况!$A$3:$C$28,2,FALSE),H1262&lt;=VLOOKUP(L1262,受限情况!$A$3:$C$28,3,FALSE)),0),IFERROR(AND(H1262&gt;=VLOOKUP(M1262,受限情况!$A$3:$C$28,2,FALSE),H1262&lt;=VLOOKUP(M1262,受限情况!$A$3:$C$28,3,FALSE)),0),IFERROR(AND(H1262&gt;=VLOOKUP(N1262,受限情况!$A$3:$C$28,2,FALSE),H1262&lt;=VLOOKUP(N1262,受限情况!$A$3:$C$28,3,FALSE)),0),IFERROR(AND(H1262&gt;=VLOOKUP(O1262,受限情况!$A$3:$C$28,2,FALSE),H1262&lt;=VLOOKUP(O1262,受限情况!$A$3:$C$28,3,FALSE)),0))=TRUE,"错误","正确")</f>
        <v>正确</v>
      </c>
      <c r="S1262" s="123" t="str">
        <f>IF((IF(ISERROR(VLOOKUP(J1262,注销!I:I,1,FALSE)),0,1)+IF(ISERROR(VLOOKUP(J1262,注销!J:J,1,FALSE)),0,1))&gt;0,"注销","没有")</f>
        <v>没有</v>
      </c>
      <c r="T1262" s="123" t="str">
        <f>IF((IF(ISERROR(VLOOKUP(J1262,注销!I:I,1,FALSE)),0,1)+IF(ISERROR(VLOOKUP(J1262,注销!J:J,1,FALSE)),0,1))&gt;0,"注销","没有")</f>
        <v>没有</v>
      </c>
      <c r="U1262" s="10" t="str">
        <f>IF(IF(ISERROR(VLOOKUP(J1262,J$1:J1261,1,FALSE)),0,1)+IF(ISERROR(VLOOKUP(J1262,K$1:K1261,1,FALSE)),0,1),"已有","没有")</f>
        <v>已有</v>
      </c>
      <c r="W1262" s="9"/>
      <c r="X1262" s="9"/>
      <c r="Y1262" s="9"/>
    </row>
    <row r="1263" spans="1:25">
      <c r="A1263" s="126">
        <v>1260</v>
      </c>
      <c r="B1263" s="134" t="s">
        <v>1381</v>
      </c>
      <c r="C1263" s="66" t="s">
        <v>2039</v>
      </c>
      <c r="D1263" s="136" t="s">
        <v>2029</v>
      </c>
      <c r="E1263" s="6">
        <v>14</v>
      </c>
      <c r="F1263" s="80">
        <v>43172</v>
      </c>
      <c r="G1263" s="40" t="s">
        <v>2223</v>
      </c>
      <c r="H1263" s="80">
        <v>43182</v>
      </c>
      <c r="I1263" s="30" t="s">
        <v>2023</v>
      </c>
      <c r="J1263" s="137" t="str">
        <f t="shared" si="121"/>
        <v>天津天津-烟台</v>
      </c>
      <c r="K1263" s="124" t="str">
        <f t="shared" si="122"/>
        <v>天津烟台-天津</v>
      </c>
      <c r="L1263" s="167" t="str">
        <f t="shared" si="123"/>
        <v>天津</v>
      </c>
      <c r="M1263" s="167" t="str">
        <f t="shared" si="124"/>
        <v>烟台</v>
      </c>
      <c r="N1263" s="167" t="str">
        <f t="shared" si="125"/>
        <v/>
      </c>
      <c r="O1263" s="167" t="str">
        <f t="shared" si="126"/>
        <v/>
      </c>
      <c r="P1263" s="167" t="str">
        <f>IF(ISERROR(OR(IFERROR(VLOOKUP(B1263,受限情况!$G$3:$G$30,1,FALSE),0),IFERROR(VLOOKUP(L1263,受限情况!$A$3:$A$28,1,FALSE),0),IFERROR(VLOOKUP(M1263,受限情况!$A$3:$A$28,1,FALSE),0),IFERROR(VLOOKUP(N1263,受限情况!$A$3:$A$28,1,FALSE),0),IFERROR(VLOOKUP(O1263,受限情况!$A$3:$A$28,1,FALSE),0))),"受限","不限")</f>
        <v>不限</v>
      </c>
      <c r="Q1263" s="122" t="str">
        <f>IFERROR(IF(AND(H1263&gt;=VLOOKUP(B1263,受限情况!$G$3:$I$28,2,FALSE),H1263&lt;=VLOOKUP(B1263,受限情况!$G$3:$I$28,3,FALSE))=TRUE,"错误","正确"),"正确")</f>
        <v>正确</v>
      </c>
      <c r="R1263" s="124" t="str">
        <f>IF(OR(IFERROR(AND(H1263&gt;=VLOOKUP(L1263,受限情况!$A$3:$C$28,2,FALSE),H1263&lt;=VLOOKUP(L1263,受限情况!$A$3:$C$28,3,FALSE)),0),IFERROR(AND(H1263&gt;=VLOOKUP(M1263,受限情况!$A$3:$C$28,2,FALSE),H1263&lt;=VLOOKUP(M1263,受限情况!$A$3:$C$28,3,FALSE)),0),IFERROR(AND(H1263&gt;=VLOOKUP(N1263,受限情况!$A$3:$C$28,2,FALSE),H1263&lt;=VLOOKUP(N1263,受限情况!$A$3:$C$28,3,FALSE)),0),IFERROR(AND(H1263&gt;=VLOOKUP(O1263,受限情况!$A$3:$C$28,2,FALSE),H1263&lt;=VLOOKUP(O1263,受限情况!$A$3:$C$28,3,FALSE)),0))=TRUE,"错误","正确")</f>
        <v>正确</v>
      </c>
      <c r="S1263" s="123" t="str">
        <f>IF((IF(ISERROR(VLOOKUP(J1263,注销!I:I,1,FALSE)),0,1)+IF(ISERROR(VLOOKUP(J1263,注销!J:J,1,FALSE)),0,1))&gt;0,"注销","没有")</f>
        <v>没有</v>
      </c>
      <c r="T1263" s="123" t="str">
        <f>IF((IF(ISERROR(VLOOKUP(J1263,注销!I:I,1,FALSE)),0,1)+IF(ISERROR(VLOOKUP(J1263,注销!J:J,1,FALSE)),0,1))&gt;0,"注销","没有")</f>
        <v>没有</v>
      </c>
      <c r="U1263" s="10" t="str">
        <f>IF(IF(ISERROR(VLOOKUP(J1263,J$1:J1262,1,FALSE)),0,1)+IF(ISERROR(VLOOKUP(J1263,K$1:K1262,1,FALSE)),0,1),"已有","没有")</f>
        <v>已有</v>
      </c>
      <c r="W1263" s="9"/>
      <c r="X1263" s="9"/>
      <c r="Y1263" s="9"/>
    </row>
    <row r="1264" spans="1:25">
      <c r="A1264" s="126">
        <v>1261</v>
      </c>
      <c r="B1264" s="134" t="s">
        <v>1381</v>
      </c>
      <c r="C1264" s="66" t="s">
        <v>2040</v>
      </c>
      <c r="D1264" s="136" t="s">
        <v>2029</v>
      </c>
      <c r="E1264" s="6">
        <v>22</v>
      </c>
      <c r="F1264" s="80">
        <v>43172</v>
      </c>
      <c r="G1264" s="40" t="s">
        <v>2223</v>
      </c>
      <c r="H1264" s="80">
        <v>43182</v>
      </c>
      <c r="I1264" s="30" t="s">
        <v>2023</v>
      </c>
      <c r="J1264" s="137" t="str">
        <f t="shared" si="121"/>
        <v>天津天津-重庆</v>
      </c>
      <c r="K1264" s="124" t="str">
        <f t="shared" si="122"/>
        <v>天津重庆-天津</v>
      </c>
      <c r="L1264" s="167" t="str">
        <f t="shared" si="123"/>
        <v>天津</v>
      </c>
      <c r="M1264" s="167" t="str">
        <f t="shared" si="124"/>
        <v>重庆</v>
      </c>
      <c r="N1264" s="167" t="str">
        <f t="shared" si="125"/>
        <v/>
      </c>
      <c r="O1264" s="167" t="str">
        <f t="shared" si="126"/>
        <v/>
      </c>
      <c r="P1264" s="167" t="str">
        <f>IF(ISERROR(OR(IFERROR(VLOOKUP(B1264,受限情况!$G$3:$G$30,1,FALSE),0),IFERROR(VLOOKUP(L1264,受限情况!$A$3:$A$28,1,FALSE),0),IFERROR(VLOOKUP(M1264,受限情况!$A$3:$A$28,1,FALSE),0),IFERROR(VLOOKUP(N1264,受限情况!$A$3:$A$28,1,FALSE),0),IFERROR(VLOOKUP(O1264,受限情况!$A$3:$A$28,1,FALSE),0))),"受限","不限")</f>
        <v>不限</v>
      </c>
      <c r="Q1264" s="122" t="str">
        <f>IFERROR(IF(AND(H1264&gt;=VLOOKUP(B1264,受限情况!$G$3:$I$28,2,FALSE),H1264&lt;=VLOOKUP(B1264,受限情况!$G$3:$I$28,3,FALSE))=TRUE,"错误","正确"),"正确")</f>
        <v>正确</v>
      </c>
      <c r="R1264" s="124" t="str">
        <f>IF(OR(IFERROR(AND(H1264&gt;=VLOOKUP(L1264,受限情况!$A$3:$C$28,2,FALSE),H1264&lt;=VLOOKUP(L1264,受限情况!$A$3:$C$28,3,FALSE)),0),IFERROR(AND(H1264&gt;=VLOOKUP(M1264,受限情况!$A$3:$C$28,2,FALSE),H1264&lt;=VLOOKUP(M1264,受限情况!$A$3:$C$28,3,FALSE)),0),IFERROR(AND(H1264&gt;=VLOOKUP(N1264,受限情况!$A$3:$C$28,2,FALSE),H1264&lt;=VLOOKUP(N1264,受限情况!$A$3:$C$28,3,FALSE)),0),IFERROR(AND(H1264&gt;=VLOOKUP(O1264,受限情况!$A$3:$C$28,2,FALSE),H1264&lt;=VLOOKUP(O1264,受限情况!$A$3:$C$28,3,FALSE)),0))=TRUE,"错误","正确")</f>
        <v>正确</v>
      </c>
      <c r="S1264" s="123" t="str">
        <f>IF((IF(ISERROR(VLOOKUP(J1264,注销!I:I,1,FALSE)),0,1)+IF(ISERROR(VLOOKUP(J1264,注销!J:J,1,FALSE)),0,1))&gt;0,"注销","没有")</f>
        <v>注销</v>
      </c>
      <c r="T1264" s="123" t="str">
        <f>IF((IF(ISERROR(VLOOKUP(J1264,注销!I:I,1,FALSE)),0,1)+IF(ISERROR(VLOOKUP(J1264,注销!J:J,1,FALSE)),0,1))&gt;0,"注销","没有")</f>
        <v>注销</v>
      </c>
      <c r="U1264" s="10" t="str">
        <f>IF(IF(ISERROR(VLOOKUP(J1264,J$1:J1263,1,FALSE)),0,1)+IF(ISERROR(VLOOKUP(J1264,K$1:K1263,1,FALSE)),0,1),"已有","没有")</f>
        <v>已有</v>
      </c>
      <c r="W1264" s="9"/>
      <c r="X1264" s="9"/>
      <c r="Y1264" s="9"/>
    </row>
    <row r="1265" spans="1:25">
      <c r="A1265" s="126">
        <v>1262</v>
      </c>
      <c r="B1265" s="134" t="s">
        <v>1381</v>
      </c>
      <c r="C1265" s="66" t="s">
        <v>2130</v>
      </c>
      <c r="D1265" s="136" t="s">
        <v>2026</v>
      </c>
      <c r="E1265" s="202">
        <v>6</v>
      </c>
      <c r="F1265" s="80">
        <v>43184</v>
      </c>
      <c r="G1265" s="40" t="s">
        <v>2223</v>
      </c>
      <c r="H1265" s="80">
        <v>43182</v>
      </c>
      <c r="I1265" s="30" t="s">
        <v>2157</v>
      </c>
      <c r="J1265" s="137" t="str">
        <f t="shared" si="121"/>
        <v>天津呼和浩特-唐山-杭州</v>
      </c>
      <c r="K1265" s="124" t="str">
        <f t="shared" si="122"/>
        <v>天津杭州-唐山-呼和浩特</v>
      </c>
      <c r="L1265" s="167" t="str">
        <f t="shared" si="123"/>
        <v>呼和浩特</v>
      </c>
      <c r="M1265" s="167" t="str">
        <f t="shared" si="124"/>
        <v>唐山</v>
      </c>
      <c r="N1265" s="167" t="str">
        <f t="shared" si="125"/>
        <v>杭州</v>
      </c>
      <c r="O1265" s="167" t="str">
        <f t="shared" si="126"/>
        <v/>
      </c>
      <c r="P1265" s="167" t="str">
        <f>IF(ISERROR(OR(IFERROR(VLOOKUP(B1265,受限情况!$G$3:$G$30,1,FALSE),0),IFERROR(VLOOKUP(L1265,受限情况!$A$3:$A$28,1,FALSE),0),IFERROR(VLOOKUP(M1265,受限情况!$A$3:$A$28,1,FALSE),0),IFERROR(VLOOKUP(N1265,受限情况!$A$3:$A$28,1,FALSE),0),IFERROR(VLOOKUP(O1265,受限情况!$A$3:$A$28,1,FALSE),0))),"受限","不限")</f>
        <v>不限</v>
      </c>
      <c r="Q1265" s="122" t="str">
        <f>IFERROR(IF(AND(H1265&gt;=VLOOKUP(B1265,受限情况!$G$3:$I$28,2,FALSE),H1265&lt;=VLOOKUP(B1265,受限情况!$G$3:$I$28,3,FALSE))=TRUE,"错误","正确"),"正确")</f>
        <v>正确</v>
      </c>
      <c r="R1265" s="124" t="str">
        <f>IF(OR(IFERROR(AND(H1265&gt;=VLOOKUP(L1265,受限情况!$A$3:$C$28,2,FALSE),H1265&lt;=VLOOKUP(L1265,受限情况!$A$3:$C$28,3,FALSE)),0),IFERROR(AND(H1265&gt;=VLOOKUP(M1265,受限情况!$A$3:$C$28,2,FALSE),H1265&lt;=VLOOKUP(M1265,受限情况!$A$3:$C$28,3,FALSE)),0),IFERROR(AND(H1265&gt;=VLOOKUP(N1265,受限情况!$A$3:$C$28,2,FALSE),H1265&lt;=VLOOKUP(N1265,受限情况!$A$3:$C$28,3,FALSE)),0),IFERROR(AND(H1265&gt;=VLOOKUP(O1265,受限情况!$A$3:$C$28,2,FALSE),H1265&lt;=VLOOKUP(O1265,受限情况!$A$3:$C$28,3,FALSE)),0))=TRUE,"错误","正确")</f>
        <v>正确</v>
      </c>
      <c r="S1265" s="123" t="str">
        <f>IF((IF(ISERROR(VLOOKUP(J1265,注销!I:I,1,FALSE)),0,1)+IF(ISERROR(VLOOKUP(J1265,注销!J:J,1,FALSE)),0,1))&gt;0,"注销","没有")</f>
        <v>没有</v>
      </c>
      <c r="T1265" s="123" t="str">
        <f>IF((IF(ISERROR(VLOOKUP(J1265,注销!I:I,1,FALSE)),0,1)+IF(ISERROR(VLOOKUP(J1265,注销!J:J,1,FALSE)),0,1))&gt;0,"注销","没有")</f>
        <v>没有</v>
      </c>
      <c r="U1265" s="10" t="str">
        <f>IF(IF(ISERROR(VLOOKUP(J1265,J$1:J1264,1,FALSE)),0,1)+IF(ISERROR(VLOOKUP(J1265,K$1:K1264,1,FALSE)),0,1),"已有","没有")</f>
        <v>没有</v>
      </c>
      <c r="W1265" s="9"/>
      <c r="X1265" s="9"/>
      <c r="Y1265" s="9"/>
    </row>
    <row r="1266" spans="1:25">
      <c r="A1266" s="126">
        <v>1263</v>
      </c>
      <c r="B1266" s="134" t="s">
        <v>2131</v>
      </c>
      <c r="C1266" s="66" t="s">
        <v>2176</v>
      </c>
      <c r="D1266" s="136" t="s">
        <v>2191</v>
      </c>
      <c r="E1266" s="202">
        <v>14</v>
      </c>
      <c r="F1266" s="80">
        <v>43184</v>
      </c>
      <c r="G1266" s="40" t="s">
        <v>2223</v>
      </c>
      <c r="H1266" s="80">
        <v>43182</v>
      </c>
      <c r="I1266" s="30" t="s">
        <v>2157</v>
      </c>
      <c r="J1266" s="137" t="str">
        <f t="shared" si="121"/>
        <v>天津呼和浩特-合肥</v>
      </c>
      <c r="K1266" s="124" t="str">
        <f t="shared" si="122"/>
        <v>天津合肥-呼和浩特</v>
      </c>
      <c r="L1266" s="167" t="str">
        <f t="shared" si="123"/>
        <v>呼和浩特</v>
      </c>
      <c r="M1266" s="167" t="str">
        <f t="shared" si="124"/>
        <v>合肥</v>
      </c>
      <c r="N1266" s="167" t="str">
        <f t="shared" si="125"/>
        <v/>
      </c>
      <c r="O1266" s="167" t="str">
        <f t="shared" si="126"/>
        <v/>
      </c>
      <c r="P1266" s="167" t="str">
        <f>IF(ISERROR(OR(IFERROR(VLOOKUP(B1266,受限情况!$G$3:$G$30,1,FALSE),0),IFERROR(VLOOKUP(L1266,受限情况!$A$3:$A$28,1,FALSE),0),IFERROR(VLOOKUP(M1266,受限情况!$A$3:$A$28,1,FALSE),0),IFERROR(VLOOKUP(N1266,受限情况!$A$3:$A$28,1,FALSE),0),IFERROR(VLOOKUP(O1266,受限情况!$A$3:$A$28,1,FALSE),0))),"受限","不限")</f>
        <v>不限</v>
      </c>
      <c r="Q1266" s="122" t="str">
        <f>IFERROR(IF(AND(H1266&gt;=VLOOKUP(B1266,受限情况!$G$3:$I$28,2,FALSE),H1266&lt;=VLOOKUP(B1266,受限情况!$G$3:$I$28,3,FALSE))=TRUE,"错误","正确"),"正确")</f>
        <v>正确</v>
      </c>
      <c r="R1266" s="124" t="str">
        <f>IF(OR(IFERROR(AND(H1266&gt;=VLOOKUP(L1266,受限情况!$A$3:$C$28,2,FALSE),H1266&lt;=VLOOKUP(L1266,受限情况!$A$3:$C$28,3,FALSE)),0),IFERROR(AND(H1266&gt;=VLOOKUP(M1266,受限情况!$A$3:$C$28,2,FALSE),H1266&lt;=VLOOKUP(M1266,受限情况!$A$3:$C$28,3,FALSE)),0),IFERROR(AND(H1266&gt;=VLOOKUP(N1266,受限情况!$A$3:$C$28,2,FALSE),H1266&lt;=VLOOKUP(N1266,受限情况!$A$3:$C$28,3,FALSE)),0),IFERROR(AND(H1266&gt;=VLOOKUP(O1266,受限情况!$A$3:$C$28,2,FALSE),H1266&lt;=VLOOKUP(O1266,受限情况!$A$3:$C$28,3,FALSE)),0))=TRUE,"错误","正确")</f>
        <v>正确</v>
      </c>
      <c r="S1266" s="123" t="str">
        <f>IF((IF(ISERROR(VLOOKUP(J1266,注销!I:I,1,FALSE)),0,1)+IF(ISERROR(VLOOKUP(J1266,注销!J:J,1,FALSE)),0,1))&gt;0,"注销","没有")</f>
        <v>注销</v>
      </c>
      <c r="T1266" s="123" t="str">
        <f>IF((IF(ISERROR(VLOOKUP(J1266,注销!I:I,1,FALSE)),0,1)+IF(ISERROR(VLOOKUP(J1266,注销!J:J,1,FALSE)),0,1))&gt;0,"注销","没有")</f>
        <v>注销</v>
      </c>
      <c r="U1266" s="10" t="str">
        <f>IF(IF(ISERROR(VLOOKUP(J1266,J$1:J1265,1,FALSE)),0,1)+IF(ISERROR(VLOOKUP(J1266,K$1:K1265,1,FALSE)),0,1),"已有","没有")</f>
        <v>没有</v>
      </c>
      <c r="W1266" s="9"/>
      <c r="X1266" s="9"/>
      <c r="Y1266" s="9"/>
    </row>
    <row r="1267" spans="1:25">
      <c r="A1267" s="126">
        <v>1264</v>
      </c>
      <c r="B1267" s="134" t="s">
        <v>1381</v>
      </c>
      <c r="C1267" s="66" t="s">
        <v>2132</v>
      </c>
      <c r="D1267" s="136" t="s">
        <v>2191</v>
      </c>
      <c r="E1267" s="202">
        <v>8</v>
      </c>
      <c r="F1267" s="80">
        <v>43184</v>
      </c>
      <c r="G1267" s="40" t="s">
        <v>2223</v>
      </c>
      <c r="H1267" s="80">
        <v>43182</v>
      </c>
      <c r="I1267" s="30" t="s">
        <v>2157</v>
      </c>
      <c r="J1267" s="137" t="str">
        <f t="shared" si="121"/>
        <v>天津呼和浩特-天津-烟台</v>
      </c>
      <c r="K1267" s="124" t="str">
        <f t="shared" si="122"/>
        <v>天津烟台-天津-呼和浩特</v>
      </c>
      <c r="L1267" s="167" t="str">
        <f t="shared" si="123"/>
        <v>呼和浩特</v>
      </c>
      <c r="M1267" s="167" t="str">
        <f t="shared" si="124"/>
        <v>天津</v>
      </c>
      <c r="N1267" s="167" t="str">
        <f t="shared" si="125"/>
        <v>烟台</v>
      </c>
      <c r="O1267" s="167" t="str">
        <f t="shared" si="126"/>
        <v/>
      </c>
      <c r="P1267" s="167" t="str">
        <f>IF(ISERROR(OR(IFERROR(VLOOKUP(B1267,受限情况!$G$3:$G$30,1,FALSE),0),IFERROR(VLOOKUP(L1267,受限情况!$A$3:$A$28,1,FALSE),0),IFERROR(VLOOKUP(M1267,受限情况!$A$3:$A$28,1,FALSE),0),IFERROR(VLOOKUP(N1267,受限情况!$A$3:$A$28,1,FALSE),0),IFERROR(VLOOKUP(O1267,受限情况!$A$3:$A$28,1,FALSE),0))),"受限","不限")</f>
        <v>不限</v>
      </c>
      <c r="Q1267" s="122" t="str">
        <f>IFERROR(IF(AND(H1267&gt;=VLOOKUP(B1267,受限情况!$G$3:$I$28,2,FALSE),H1267&lt;=VLOOKUP(B1267,受限情况!$G$3:$I$28,3,FALSE))=TRUE,"错误","正确"),"正确")</f>
        <v>正确</v>
      </c>
      <c r="R1267" s="124" t="str">
        <f>IF(OR(IFERROR(AND(H1267&gt;=VLOOKUP(L1267,受限情况!$A$3:$C$28,2,FALSE),H1267&lt;=VLOOKUP(L1267,受限情况!$A$3:$C$28,3,FALSE)),0),IFERROR(AND(H1267&gt;=VLOOKUP(M1267,受限情况!$A$3:$C$28,2,FALSE),H1267&lt;=VLOOKUP(M1267,受限情况!$A$3:$C$28,3,FALSE)),0),IFERROR(AND(H1267&gt;=VLOOKUP(N1267,受限情况!$A$3:$C$28,2,FALSE),H1267&lt;=VLOOKUP(N1267,受限情况!$A$3:$C$28,3,FALSE)),0),IFERROR(AND(H1267&gt;=VLOOKUP(O1267,受限情况!$A$3:$C$28,2,FALSE),H1267&lt;=VLOOKUP(O1267,受限情况!$A$3:$C$28,3,FALSE)),0))=TRUE,"错误","正确")</f>
        <v>正确</v>
      </c>
      <c r="S1267" s="123" t="str">
        <f>IF((IF(ISERROR(VLOOKUP(J1267,注销!I:I,1,FALSE)),0,1)+IF(ISERROR(VLOOKUP(J1267,注销!J:J,1,FALSE)),0,1))&gt;0,"注销","没有")</f>
        <v>注销</v>
      </c>
      <c r="T1267" s="123" t="str">
        <f>IF((IF(ISERROR(VLOOKUP(J1267,注销!I:I,1,FALSE)),0,1)+IF(ISERROR(VLOOKUP(J1267,注销!J:J,1,FALSE)),0,1))&gt;0,"注销","没有")</f>
        <v>注销</v>
      </c>
      <c r="U1267" s="10" t="str">
        <f>IF(IF(ISERROR(VLOOKUP(J1267,J$1:J1266,1,FALSE)),0,1)+IF(ISERROR(VLOOKUP(J1267,K$1:K1266,1,FALSE)),0,1),"已有","没有")</f>
        <v>已有</v>
      </c>
      <c r="W1267" s="9"/>
      <c r="X1267" s="9"/>
      <c r="Y1267" s="9"/>
    </row>
    <row r="1268" spans="1:25">
      <c r="A1268" s="126">
        <v>1265</v>
      </c>
      <c r="B1268" s="134" t="s">
        <v>2131</v>
      </c>
      <c r="C1268" s="66" t="s">
        <v>2177</v>
      </c>
      <c r="D1268" s="136" t="s">
        <v>2191</v>
      </c>
      <c r="E1268" s="202">
        <v>14</v>
      </c>
      <c r="F1268" s="80">
        <v>43184</v>
      </c>
      <c r="G1268" s="40" t="s">
        <v>2223</v>
      </c>
      <c r="H1268" s="80">
        <v>43182</v>
      </c>
      <c r="I1268" s="30" t="s">
        <v>2157</v>
      </c>
      <c r="J1268" s="137" t="str">
        <f t="shared" si="121"/>
        <v>天津天津-西安</v>
      </c>
      <c r="K1268" s="124" t="str">
        <f t="shared" si="122"/>
        <v>天津西安-天津</v>
      </c>
      <c r="L1268" s="167" t="str">
        <f t="shared" si="123"/>
        <v>天津</v>
      </c>
      <c r="M1268" s="167" t="str">
        <f t="shared" si="124"/>
        <v>西安</v>
      </c>
      <c r="N1268" s="167" t="str">
        <f t="shared" si="125"/>
        <v/>
      </c>
      <c r="O1268" s="167" t="str">
        <f t="shared" si="126"/>
        <v/>
      </c>
      <c r="P1268" s="167" t="str">
        <f>IF(ISERROR(OR(IFERROR(VLOOKUP(B1268,受限情况!$G$3:$G$30,1,FALSE),0),IFERROR(VLOOKUP(L1268,受限情况!$A$3:$A$28,1,FALSE),0),IFERROR(VLOOKUP(M1268,受限情况!$A$3:$A$28,1,FALSE),0),IFERROR(VLOOKUP(N1268,受限情况!$A$3:$A$28,1,FALSE),0),IFERROR(VLOOKUP(O1268,受限情况!$A$3:$A$28,1,FALSE),0))),"受限","不限")</f>
        <v>不限</v>
      </c>
      <c r="Q1268" s="122" t="str">
        <f>IFERROR(IF(AND(H1268&gt;=VLOOKUP(B1268,受限情况!$G$3:$I$28,2,FALSE),H1268&lt;=VLOOKUP(B1268,受限情况!$G$3:$I$28,3,FALSE))=TRUE,"错误","正确"),"正确")</f>
        <v>正确</v>
      </c>
      <c r="R1268" s="124" t="str">
        <f>IF(OR(IFERROR(AND(H1268&gt;=VLOOKUP(L1268,受限情况!$A$3:$C$28,2,FALSE),H1268&lt;=VLOOKUP(L1268,受限情况!$A$3:$C$28,3,FALSE)),0),IFERROR(AND(H1268&gt;=VLOOKUP(M1268,受限情况!$A$3:$C$28,2,FALSE),H1268&lt;=VLOOKUP(M1268,受限情况!$A$3:$C$28,3,FALSE)),0),IFERROR(AND(H1268&gt;=VLOOKUP(N1268,受限情况!$A$3:$C$28,2,FALSE),H1268&lt;=VLOOKUP(N1268,受限情况!$A$3:$C$28,3,FALSE)),0),IFERROR(AND(H1268&gt;=VLOOKUP(O1268,受限情况!$A$3:$C$28,2,FALSE),H1268&lt;=VLOOKUP(O1268,受限情况!$A$3:$C$28,3,FALSE)),0))=TRUE,"错误","正确")</f>
        <v>正确</v>
      </c>
      <c r="S1268" s="123" t="str">
        <f>IF((IF(ISERROR(VLOOKUP(J1268,注销!I:I,1,FALSE)),0,1)+IF(ISERROR(VLOOKUP(J1268,注销!J:J,1,FALSE)),0,1))&gt;0,"注销","没有")</f>
        <v>没有</v>
      </c>
      <c r="T1268" s="123" t="str">
        <f>IF((IF(ISERROR(VLOOKUP(J1268,注销!I:I,1,FALSE)),0,1)+IF(ISERROR(VLOOKUP(J1268,注销!J:J,1,FALSE)),0,1))&gt;0,"注销","没有")</f>
        <v>没有</v>
      </c>
      <c r="U1268" s="10" t="str">
        <f>IF(IF(ISERROR(VLOOKUP(J1268,J$1:J1267,1,FALSE)),0,1)+IF(ISERROR(VLOOKUP(J1268,K$1:K1267,1,FALSE)),0,1),"已有","没有")</f>
        <v>没有</v>
      </c>
      <c r="W1268" s="9"/>
      <c r="X1268" s="9"/>
      <c r="Y1268" s="9"/>
    </row>
    <row r="1269" spans="1:25" ht="18.75">
      <c r="A1269" s="126">
        <v>1266</v>
      </c>
      <c r="B1269" s="134" t="s">
        <v>1381</v>
      </c>
      <c r="C1269" s="66" t="s">
        <v>2067</v>
      </c>
      <c r="D1269" s="136" t="s">
        <v>2191</v>
      </c>
      <c r="E1269" s="202">
        <v>14</v>
      </c>
      <c r="F1269" s="80">
        <v>43184</v>
      </c>
      <c r="G1269" s="40" t="s">
        <v>2223</v>
      </c>
      <c r="H1269" s="80">
        <v>43182</v>
      </c>
      <c r="I1269" s="30" t="s">
        <v>2157</v>
      </c>
      <c r="J1269" s="137" t="str">
        <f t="shared" si="121"/>
        <v>天津呼和浩特-大连</v>
      </c>
      <c r="K1269" s="124" t="str">
        <f t="shared" si="122"/>
        <v>天津大连-呼和浩特</v>
      </c>
      <c r="L1269" s="167" t="str">
        <f t="shared" si="123"/>
        <v>呼和浩特</v>
      </c>
      <c r="M1269" s="167" t="str">
        <f t="shared" si="124"/>
        <v>大连</v>
      </c>
      <c r="N1269" s="167" t="str">
        <f t="shared" si="125"/>
        <v/>
      </c>
      <c r="O1269" s="167" t="str">
        <f t="shared" si="126"/>
        <v/>
      </c>
      <c r="P1269" s="167" t="str">
        <f>IF(ISERROR(OR(IFERROR(VLOOKUP(B1269,受限情况!$G$3:$G$30,1,FALSE),0),IFERROR(VLOOKUP(L1269,受限情况!$A$3:$A$28,1,FALSE),0),IFERROR(VLOOKUP(M1269,受限情况!$A$3:$A$28,1,FALSE),0),IFERROR(VLOOKUP(N1269,受限情况!$A$3:$A$28,1,FALSE),0),IFERROR(VLOOKUP(O1269,受限情况!$A$3:$A$28,1,FALSE),0))),"受限","不限")</f>
        <v>受限</v>
      </c>
      <c r="Q1269" s="122" t="str">
        <f>IFERROR(IF(AND(H1269&gt;=VLOOKUP(B1269,受限情况!$G$3:$I$28,2,FALSE),H1269&lt;=VLOOKUP(B1269,受限情况!$G$3:$I$28,3,FALSE))=TRUE,"错误","正确"),"正确")</f>
        <v>正确</v>
      </c>
      <c r="R1269" s="124" t="str">
        <f>IF(OR(IFERROR(AND(H1269&gt;=VLOOKUP(L1269,受限情况!$A$3:$C$28,2,FALSE),H1269&lt;=VLOOKUP(L1269,受限情况!$A$3:$C$28,3,FALSE)),0),IFERROR(AND(H1269&gt;=VLOOKUP(M1269,受限情况!$A$3:$C$28,2,FALSE),H1269&lt;=VLOOKUP(M1269,受限情况!$A$3:$C$28,3,FALSE)),0),IFERROR(AND(H1269&gt;=VLOOKUP(N1269,受限情况!$A$3:$C$28,2,FALSE),H1269&lt;=VLOOKUP(N1269,受限情况!$A$3:$C$28,3,FALSE)),0),IFERROR(AND(H1269&gt;=VLOOKUP(O1269,受限情况!$A$3:$C$28,2,FALSE),H1269&lt;=VLOOKUP(O1269,受限情况!$A$3:$C$28,3,FALSE)),0))=TRUE,"错误","正确")</f>
        <v>正确</v>
      </c>
      <c r="S1269" s="123" t="str">
        <f>IF((IF(ISERROR(VLOOKUP(J1269,注销!I:I,1,FALSE)),0,1)+IF(ISERROR(VLOOKUP(J1269,注销!J:J,1,FALSE)),0,1))&gt;0,"注销","没有")</f>
        <v>注销</v>
      </c>
      <c r="T1269" s="123" t="str">
        <f>IF((IF(ISERROR(VLOOKUP(J1269,注销!I:I,1,FALSE)),0,1)+IF(ISERROR(VLOOKUP(J1269,注销!J:J,1,FALSE)),0,1))&gt;0,"注销","没有")</f>
        <v>注销</v>
      </c>
      <c r="U1269" s="10" t="str">
        <f>IF(IF(ISERROR(VLOOKUP(J1269,J$1:J1268,1,FALSE)),0,1)+IF(ISERROR(VLOOKUP(J1269,K$1:K1268,1,FALSE)),0,1),"已有","没有")</f>
        <v>已有</v>
      </c>
      <c r="W1269" s="9"/>
      <c r="X1269" s="9"/>
      <c r="Y1269" s="9"/>
    </row>
    <row r="1270" spans="1:25">
      <c r="A1270" s="126">
        <v>1267</v>
      </c>
      <c r="B1270" s="134" t="s">
        <v>2131</v>
      </c>
      <c r="C1270" s="66" t="s">
        <v>2133</v>
      </c>
      <c r="D1270" s="136" t="s">
        <v>2191</v>
      </c>
      <c r="E1270" s="202">
        <v>14</v>
      </c>
      <c r="F1270" s="80">
        <v>43184</v>
      </c>
      <c r="G1270" s="40" t="s">
        <v>2223</v>
      </c>
      <c r="H1270" s="80">
        <v>43182</v>
      </c>
      <c r="I1270" s="30" t="s">
        <v>2157</v>
      </c>
      <c r="J1270" s="137" t="str">
        <f t="shared" si="121"/>
        <v>天津锡林浩特-呼和浩特-重庆</v>
      </c>
      <c r="K1270" s="124" t="str">
        <f t="shared" si="122"/>
        <v>天津重庆-呼和浩特-锡林浩特</v>
      </c>
      <c r="L1270" s="167" t="str">
        <f t="shared" si="123"/>
        <v>锡林浩特</v>
      </c>
      <c r="M1270" s="167" t="str">
        <f t="shared" si="124"/>
        <v>呼和浩特</v>
      </c>
      <c r="N1270" s="167" t="str">
        <f t="shared" si="125"/>
        <v>重庆</v>
      </c>
      <c r="O1270" s="167" t="str">
        <f t="shared" si="126"/>
        <v/>
      </c>
      <c r="P1270" s="167" t="str">
        <f>IF(ISERROR(OR(IFERROR(VLOOKUP(B1270,受限情况!$G$3:$G$30,1,FALSE),0),IFERROR(VLOOKUP(L1270,受限情况!$A$3:$A$28,1,FALSE),0),IFERROR(VLOOKUP(M1270,受限情况!$A$3:$A$28,1,FALSE),0),IFERROR(VLOOKUP(N1270,受限情况!$A$3:$A$28,1,FALSE),0),IFERROR(VLOOKUP(O1270,受限情况!$A$3:$A$28,1,FALSE),0))),"受限","不限")</f>
        <v>不限</v>
      </c>
      <c r="Q1270" s="122" t="str">
        <f>IFERROR(IF(AND(H1270&gt;=VLOOKUP(B1270,受限情况!$G$3:$I$28,2,FALSE),H1270&lt;=VLOOKUP(B1270,受限情况!$G$3:$I$28,3,FALSE))=TRUE,"错误","正确"),"正确")</f>
        <v>正确</v>
      </c>
      <c r="R1270" s="124" t="str">
        <f>IF(OR(IFERROR(AND(H1270&gt;=VLOOKUP(L1270,受限情况!$A$3:$C$28,2,FALSE),H1270&lt;=VLOOKUP(L1270,受限情况!$A$3:$C$28,3,FALSE)),0),IFERROR(AND(H1270&gt;=VLOOKUP(M1270,受限情况!$A$3:$C$28,2,FALSE),H1270&lt;=VLOOKUP(M1270,受限情况!$A$3:$C$28,3,FALSE)),0),IFERROR(AND(H1270&gt;=VLOOKUP(N1270,受限情况!$A$3:$C$28,2,FALSE),H1270&lt;=VLOOKUP(N1270,受限情况!$A$3:$C$28,3,FALSE)),0),IFERROR(AND(H1270&gt;=VLOOKUP(O1270,受限情况!$A$3:$C$28,2,FALSE),H1270&lt;=VLOOKUP(O1270,受限情况!$A$3:$C$28,3,FALSE)),0))=TRUE,"错误","正确")</f>
        <v>正确</v>
      </c>
      <c r="S1270" s="123" t="str">
        <f>IF((IF(ISERROR(VLOOKUP(J1270,注销!I:I,1,FALSE)),0,1)+IF(ISERROR(VLOOKUP(J1270,注销!J:J,1,FALSE)),0,1))&gt;0,"注销","没有")</f>
        <v>没有</v>
      </c>
      <c r="T1270" s="123" t="str">
        <f>IF((IF(ISERROR(VLOOKUP(J1270,注销!I:I,1,FALSE)),0,1)+IF(ISERROR(VLOOKUP(J1270,注销!J:J,1,FALSE)),0,1))&gt;0,"注销","没有")</f>
        <v>没有</v>
      </c>
      <c r="U1270" s="10" t="str">
        <f>IF(IF(ISERROR(VLOOKUP(J1270,J$1:J1269,1,FALSE)),0,1)+IF(ISERROR(VLOOKUP(J1270,K$1:K1269,1,FALSE)),0,1),"已有","没有")</f>
        <v>没有</v>
      </c>
      <c r="W1270" s="9"/>
      <c r="X1270" s="9"/>
      <c r="Y1270" s="9"/>
    </row>
    <row r="1271" spans="1:25">
      <c r="A1271" s="126">
        <v>1268</v>
      </c>
      <c r="B1271" s="134" t="s">
        <v>1381</v>
      </c>
      <c r="C1271" s="66" t="s">
        <v>2178</v>
      </c>
      <c r="D1271" s="136" t="s">
        <v>2191</v>
      </c>
      <c r="E1271" s="202">
        <v>4</v>
      </c>
      <c r="F1271" s="80">
        <v>43184</v>
      </c>
      <c r="G1271" s="40" t="s">
        <v>2223</v>
      </c>
      <c r="H1271" s="80">
        <v>43182</v>
      </c>
      <c r="I1271" s="30" t="s">
        <v>2157</v>
      </c>
      <c r="J1271" s="137" t="str">
        <f t="shared" si="121"/>
        <v>天津海拉尔-大庆</v>
      </c>
      <c r="K1271" s="124" t="str">
        <f t="shared" si="122"/>
        <v>天津大庆-海拉尔</v>
      </c>
      <c r="L1271" s="167" t="str">
        <f t="shared" si="123"/>
        <v>海拉尔</v>
      </c>
      <c r="M1271" s="167" t="str">
        <f t="shared" si="124"/>
        <v>大庆</v>
      </c>
      <c r="N1271" s="167" t="str">
        <f t="shared" si="125"/>
        <v/>
      </c>
      <c r="O1271" s="167" t="str">
        <f t="shared" si="126"/>
        <v/>
      </c>
      <c r="P1271" s="167" t="str">
        <f>IF(ISERROR(OR(IFERROR(VLOOKUP(B1271,受限情况!$G$3:$G$30,1,FALSE),0),IFERROR(VLOOKUP(L1271,受限情况!$A$3:$A$28,1,FALSE),0),IFERROR(VLOOKUP(M1271,受限情况!$A$3:$A$28,1,FALSE),0),IFERROR(VLOOKUP(N1271,受限情况!$A$3:$A$28,1,FALSE),0),IFERROR(VLOOKUP(O1271,受限情况!$A$3:$A$28,1,FALSE),0))),"受限","不限")</f>
        <v>不限</v>
      </c>
      <c r="Q1271" s="122" t="str">
        <f>IFERROR(IF(AND(H1271&gt;=VLOOKUP(B1271,受限情况!$G$3:$I$28,2,FALSE),H1271&lt;=VLOOKUP(B1271,受限情况!$G$3:$I$28,3,FALSE))=TRUE,"错误","正确"),"正确")</f>
        <v>正确</v>
      </c>
      <c r="R1271" s="124" t="str">
        <f>IF(OR(IFERROR(AND(H1271&gt;=VLOOKUP(L1271,受限情况!$A$3:$C$28,2,FALSE),H1271&lt;=VLOOKUP(L1271,受限情况!$A$3:$C$28,3,FALSE)),0),IFERROR(AND(H1271&gt;=VLOOKUP(M1271,受限情况!$A$3:$C$28,2,FALSE),H1271&lt;=VLOOKUP(M1271,受限情况!$A$3:$C$28,3,FALSE)),0),IFERROR(AND(H1271&gt;=VLOOKUP(N1271,受限情况!$A$3:$C$28,2,FALSE),H1271&lt;=VLOOKUP(N1271,受限情况!$A$3:$C$28,3,FALSE)),0),IFERROR(AND(H1271&gt;=VLOOKUP(O1271,受限情况!$A$3:$C$28,2,FALSE),H1271&lt;=VLOOKUP(O1271,受限情况!$A$3:$C$28,3,FALSE)),0))=TRUE,"错误","正确")</f>
        <v>正确</v>
      </c>
      <c r="S1271" s="123" t="str">
        <f>IF((IF(ISERROR(VLOOKUP(J1271,注销!I:I,1,FALSE)),0,1)+IF(ISERROR(VLOOKUP(J1271,注销!J:J,1,FALSE)),0,1))&gt;0,"注销","没有")</f>
        <v>注销</v>
      </c>
      <c r="T1271" s="123" t="str">
        <f>IF((IF(ISERROR(VLOOKUP(J1271,注销!I:I,1,FALSE)),0,1)+IF(ISERROR(VLOOKUP(J1271,注销!J:J,1,FALSE)),0,1))&gt;0,"注销","没有")</f>
        <v>注销</v>
      </c>
      <c r="U1271" s="10" t="str">
        <f>IF(IF(ISERROR(VLOOKUP(J1271,J$1:J1270,1,FALSE)),0,1)+IF(ISERROR(VLOOKUP(J1271,K$1:K1270,1,FALSE)),0,1),"已有","没有")</f>
        <v>已有</v>
      </c>
      <c r="W1271" s="9"/>
      <c r="X1271" s="9"/>
      <c r="Y1271" s="9"/>
    </row>
    <row r="1272" spans="1:25">
      <c r="A1272" s="126">
        <v>1269</v>
      </c>
      <c r="B1272" s="134" t="s">
        <v>2131</v>
      </c>
      <c r="C1272" s="66" t="s">
        <v>2179</v>
      </c>
      <c r="D1272" s="136" t="s">
        <v>2191</v>
      </c>
      <c r="E1272" s="202">
        <v>6</v>
      </c>
      <c r="F1272" s="80">
        <v>43184</v>
      </c>
      <c r="G1272" s="40" t="s">
        <v>2223</v>
      </c>
      <c r="H1272" s="80">
        <v>43182</v>
      </c>
      <c r="I1272" s="30" t="s">
        <v>2157</v>
      </c>
      <c r="J1272" s="137" t="str">
        <f t="shared" si="121"/>
        <v>天津呼和浩特-沈阳-海拉尔</v>
      </c>
      <c r="K1272" s="124" t="str">
        <f t="shared" si="122"/>
        <v>天津海拉尔-沈阳-呼和浩特</v>
      </c>
      <c r="L1272" s="167" t="str">
        <f t="shared" si="123"/>
        <v>呼和浩特</v>
      </c>
      <c r="M1272" s="167" t="str">
        <f t="shared" si="124"/>
        <v>沈阳</v>
      </c>
      <c r="N1272" s="167" t="str">
        <f t="shared" si="125"/>
        <v>海拉尔</v>
      </c>
      <c r="O1272" s="167" t="str">
        <f t="shared" si="126"/>
        <v/>
      </c>
      <c r="P1272" s="167" t="str">
        <f>IF(ISERROR(OR(IFERROR(VLOOKUP(B1272,受限情况!$G$3:$G$30,1,FALSE),0),IFERROR(VLOOKUP(L1272,受限情况!$A$3:$A$28,1,FALSE),0),IFERROR(VLOOKUP(M1272,受限情况!$A$3:$A$28,1,FALSE),0),IFERROR(VLOOKUP(N1272,受限情况!$A$3:$A$28,1,FALSE),0),IFERROR(VLOOKUP(O1272,受限情况!$A$3:$A$28,1,FALSE),0))),"受限","不限")</f>
        <v>不限</v>
      </c>
      <c r="Q1272" s="122" t="str">
        <f>IFERROR(IF(AND(H1272&gt;=VLOOKUP(B1272,受限情况!$G$3:$I$28,2,FALSE),H1272&lt;=VLOOKUP(B1272,受限情况!$G$3:$I$28,3,FALSE))=TRUE,"错误","正确"),"正确")</f>
        <v>正确</v>
      </c>
      <c r="R1272" s="124" t="str">
        <f>IF(OR(IFERROR(AND(H1272&gt;=VLOOKUP(L1272,受限情况!$A$3:$C$28,2,FALSE),H1272&lt;=VLOOKUP(L1272,受限情况!$A$3:$C$28,3,FALSE)),0),IFERROR(AND(H1272&gt;=VLOOKUP(M1272,受限情况!$A$3:$C$28,2,FALSE),H1272&lt;=VLOOKUP(M1272,受限情况!$A$3:$C$28,3,FALSE)),0),IFERROR(AND(H1272&gt;=VLOOKUP(N1272,受限情况!$A$3:$C$28,2,FALSE),H1272&lt;=VLOOKUP(N1272,受限情况!$A$3:$C$28,3,FALSE)),0),IFERROR(AND(H1272&gt;=VLOOKUP(O1272,受限情况!$A$3:$C$28,2,FALSE),H1272&lt;=VLOOKUP(O1272,受限情况!$A$3:$C$28,3,FALSE)),0))=TRUE,"错误","正确")</f>
        <v>正确</v>
      </c>
      <c r="S1272" s="123" t="str">
        <f>IF((IF(ISERROR(VLOOKUP(J1272,注销!I:I,1,FALSE)),0,1)+IF(ISERROR(VLOOKUP(J1272,注销!J:J,1,FALSE)),0,1))&gt;0,"注销","没有")</f>
        <v>没有</v>
      </c>
      <c r="T1272" s="123" t="str">
        <f>IF((IF(ISERROR(VLOOKUP(J1272,注销!I:I,1,FALSE)),0,1)+IF(ISERROR(VLOOKUP(J1272,注销!J:J,1,FALSE)),0,1))&gt;0,"注销","没有")</f>
        <v>没有</v>
      </c>
      <c r="U1272" s="10" t="str">
        <f>IF(IF(ISERROR(VLOOKUP(J1272,J$1:J1271,1,FALSE)),0,1)+IF(ISERROR(VLOOKUP(J1272,K$1:K1271,1,FALSE)),0,1),"已有","没有")</f>
        <v>没有</v>
      </c>
      <c r="W1272" s="9"/>
      <c r="X1272" s="9"/>
      <c r="Y1272" s="9"/>
    </row>
    <row r="1273" spans="1:25">
      <c r="A1273" s="126">
        <v>1270</v>
      </c>
      <c r="B1273" s="134" t="s">
        <v>2131</v>
      </c>
      <c r="C1273" s="66" t="s">
        <v>2180</v>
      </c>
      <c r="D1273" s="136" t="s">
        <v>2191</v>
      </c>
      <c r="E1273" s="202">
        <v>14</v>
      </c>
      <c r="F1273" s="80">
        <v>43184</v>
      </c>
      <c r="G1273" s="40" t="s">
        <v>2223</v>
      </c>
      <c r="H1273" s="80">
        <v>43182</v>
      </c>
      <c r="I1273" s="30" t="s">
        <v>2157</v>
      </c>
      <c r="J1273" s="137" t="str">
        <f t="shared" si="121"/>
        <v>天津呼和浩特-巴彦淖尔-兰州</v>
      </c>
      <c r="K1273" s="124" t="str">
        <f t="shared" si="122"/>
        <v>天津兰州-巴彦淖尔-呼和浩特</v>
      </c>
      <c r="L1273" s="167" t="str">
        <f t="shared" si="123"/>
        <v>呼和浩特</v>
      </c>
      <c r="M1273" s="167" t="str">
        <f t="shared" si="124"/>
        <v>巴彦淖尔</v>
      </c>
      <c r="N1273" s="167" t="str">
        <f t="shared" si="125"/>
        <v>兰州</v>
      </c>
      <c r="O1273" s="167" t="str">
        <f t="shared" si="126"/>
        <v/>
      </c>
      <c r="P1273" s="167" t="str">
        <f>IF(ISERROR(OR(IFERROR(VLOOKUP(B1273,受限情况!$G$3:$G$30,1,FALSE),0),IFERROR(VLOOKUP(L1273,受限情况!$A$3:$A$28,1,FALSE),0),IFERROR(VLOOKUP(M1273,受限情况!$A$3:$A$28,1,FALSE),0),IFERROR(VLOOKUP(N1273,受限情况!$A$3:$A$28,1,FALSE),0),IFERROR(VLOOKUP(O1273,受限情况!$A$3:$A$28,1,FALSE),0))),"受限","不限")</f>
        <v>不限</v>
      </c>
      <c r="Q1273" s="122" t="str">
        <f>IFERROR(IF(AND(H1273&gt;=VLOOKUP(B1273,受限情况!$G$3:$I$28,2,FALSE),H1273&lt;=VLOOKUP(B1273,受限情况!$G$3:$I$28,3,FALSE))=TRUE,"错误","正确"),"正确")</f>
        <v>正确</v>
      </c>
      <c r="R1273" s="124" t="str">
        <f>IF(OR(IFERROR(AND(H1273&gt;=VLOOKUP(L1273,受限情况!$A$3:$C$28,2,FALSE),H1273&lt;=VLOOKUP(L1273,受限情况!$A$3:$C$28,3,FALSE)),0),IFERROR(AND(H1273&gt;=VLOOKUP(M1273,受限情况!$A$3:$C$28,2,FALSE),H1273&lt;=VLOOKUP(M1273,受限情况!$A$3:$C$28,3,FALSE)),0),IFERROR(AND(H1273&gt;=VLOOKUP(N1273,受限情况!$A$3:$C$28,2,FALSE),H1273&lt;=VLOOKUP(N1273,受限情况!$A$3:$C$28,3,FALSE)),0),IFERROR(AND(H1273&gt;=VLOOKUP(O1273,受限情况!$A$3:$C$28,2,FALSE),H1273&lt;=VLOOKUP(O1273,受限情况!$A$3:$C$28,3,FALSE)),0))=TRUE,"错误","正确")</f>
        <v>正确</v>
      </c>
      <c r="S1273" s="123" t="str">
        <f>IF((IF(ISERROR(VLOOKUP(J1273,注销!I:I,1,FALSE)),0,1)+IF(ISERROR(VLOOKUP(J1273,注销!J:J,1,FALSE)),0,1))&gt;0,"注销","没有")</f>
        <v>没有</v>
      </c>
      <c r="T1273" s="123" t="str">
        <f>IF((IF(ISERROR(VLOOKUP(J1273,注销!I:I,1,FALSE)),0,1)+IF(ISERROR(VLOOKUP(J1273,注销!J:J,1,FALSE)),0,1))&gt;0,"注销","没有")</f>
        <v>没有</v>
      </c>
      <c r="U1273" s="10" t="str">
        <f>IF(IF(ISERROR(VLOOKUP(J1273,J$1:J1272,1,FALSE)),0,1)+IF(ISERROR(VLOOKUP(J1273,K$1:K1272,1,FALSE)),0,1),"已有","没有")</f>
        <v>没有</v>
      </c>
      <c r="W1273" s="9"/>
      <c r="X1273" s="9"/>
      <c r="Y1273" s="9"/>
    </row>
    <row r="1274" spans="1:25">
      <c r="A1274" s="126">
        <v>1271</v>
      </c>
      <c r="B1274" s="134" t="s">
        <v>2131</v>
      </c>
      <c r="C1274" s="66" t="s">
        <v>2181</v>
      </c>
      <c r="D1274" s="136" t="s">
        <v>2191</v>
      </c>
      <c r="E1274" s="202">
        <v>6</v>
      </c>
      <c r="F1274" s="80">
        <v>43184</v>
      </c>
      <c r="G1274" s="40" t="s">
        <v>2223</v>
      </c>
      <c r="H1274" s="80">
        <v>43182</v>
      </c>
      <c r="I1274" s="30" t="s">
        <v>2157</v>
      </c>
      <c r="J1274" s="137" t="str">
        <f t="shared" si="121"/>
        <v>天津呼和浩特-天津-宁波</v>
      </c>
      <c r="K1274" s="124" t="str">
        <f t="shared" si="122"/>
        <v>天津宁波-天津-呼和浩特</v>
      </c>
      <c r="L1274" s="167" t="str">
        <f t="shared" si="123"/>
        <v>呼和浩特</v>
      </c>
      <c r="M1274" s="167" t="str">
        <f t="shared" si="124"/>
        <v>天津</v>
      </c>
      <c r="N1274" s="167" t="str">
        <f t="shared" si="125"/>
        <v>宁波</v>
      </c>
      <c r="O1274" s="167" t="str">
        <f t="shared" si="126"/>
        <v/>
      </c>
      <c r="P1274" s="167" t="str">
        <f>IF(ISERROR(OR(IFERROR(VLOOKUP(B1274,受限情况!$G$3:$G$30,1,FALSE),0),IFERROR(VLOOKUP(L1274,受限情况!$A$3:$A$28,1,FALSE),0),IFERROR(VLOOKUP(M1274,受限情况!$A$3:$A$28,1,FALSE),0),IFERROR(VLOOKUP(N1274,受限情况!$A$3:$A$28,1,FALSE),0),IFERROR(VLOOKUP(O1274,受限情况!$A$3:$A$28,1,FALSE),0))),"受限","不限")</f>
        <v>不限</v>
      </c>
      <c r="Q1274" s="122" t="str">
        <f>IFERROR(IF(AND(H1274&gt;=VLOOKUP(B1274,受限情况!$G$3:$I$28,2,FALSE),H1274&lt;=VLOOKUP(B1274,受限情况!$G$3:$I$28,3,FALSE))=TRUE,"错误","正确"),"正确")</f>
        <v>正确</v>
      </c>
      <c r="R1274" s="124" t="str">
        <f>IF(OR(IFERROR(AND(H1274&gt;=VLOOKUP(L1274,受限情况!$A$3:$C$28,2,FALSE),H1274&lt;=VLOOKUP(L1274,受限情况!$A$3:$C$28,3,FALSE)),0),IFERROR(AND(H1274&gt;=VLOOKUP(M1274,受限情况!$A$3:$C$28,2,FALSE),H1274&lt;=VLOOKUP(M1274,受限情况!$A$3:$C$28,3,FALSE)),0),IFERROR(AND(H1274&gt;=VLOOKUP(N1274,受限情况!$A$3:$C$28,2,FALSE),H1274&lt;=VLOOKUP(N1274,受限情况!$A$3:$C$28,3,FALSE)),0),IFERROR(AND(H1274&gt;=VLOOKUP(O1274,受限情况!$A$3:$C$28,2,FALSE),H1274&lt;=VLOOKUP(O1274,受限情况!$A$3:$C$28,3,FALSE)),0))=TRUE,"错误","正确")</f>
        <v>正确</v>
      </c>
      <c r="S1274" s="123" t="str">
        <f>IF((IF(ISERROR(VLOOKUP(J1274,注销!I:I,1,FALSE)),0,1)+IF(ISERROR(VLOOKUP(J1274,注销!J:J,1,FALSE)),0,1))&gt;0,"注销","没有")</f>
        <v>没有</v>
      </c>
      <c r="T1274" s="123" t="str">
        <f>IF((IF(ISERROR(VLOOKUP(J1274,注销!I:I,1,FALSE)),0,1)+IF(ISERROR(VLOOKUP(J1274,注销!J:J,1,FALSE)),0,1))&gt;0,"注销","没有")</f>
        <v>没有</v>
      </c>
      <c r="U1274" s="10" t="str">
        <f>IF(IF(ISERROR(VLOOKUP(J1274,J$1:J1273,1,FALSE)),0,1)+IF(ISERROR(VLOOKUP(J1274,K$1:K1273,1,FALSE)),0,1),"已有","没有")</f>
        <v>没有</v>
      </c>
      <c r="W1274" s="9"/>
      <c r="X1274" s="9"/>
      <c r="Y1274" s="9"/>
    </row>
    <row r="1275" spans="1:25">
      <c r="A1275" s="126">
        <v>1272</v>
      </c>
      <c r="B1275" s="134" t="s">
        <v>2131</v>
      </c>
      <c r="C1275" s="66" t="s">
        <v>2182</v>
      </c>
      <c r="D1275" s="136" t="s">
        <v>2191</v>
      </c>
      <c r="E1275" s="202">
        <v>6</v>
      </c>
      <c r="F1275" s="80">
        <v>43184</v>
      </c>
      <c r="G1275" s="40" t="s">
        <v>2223</v>
      </c>
      <c r="H1275" s="80">
        <v>43182</v>
      </c>
      <c r="I1275" s="30" t="s">
        <v>2157</v>
      </c>
      <c r="J1275" s="137" t="str">
        <f t="shared" si="121"/>
        <v>天津天津-遵义-海口</v>
      </c>
      <c r="K1275" s="124" t="str">
        <f t="shared" si="122"/>
        <v>天津海口-遵义-天津</v>
      </c>
      <c r="L1275" s="167" t="str">
        <f t="shared" si="123"/>
        <v>天津</v>
      </c>
      <c r="M1275" s="167" t="str">
        <f t="shared" si="124"/>
        <v>遵义</v>
      </c>
      <c r="N1275" s="167" t="str">
        <f t="shared" si="125"/>
        <v>海口</v>
      </c>
      <c r="O1275" s="167" t="str">
        <f t="shared" si="126"/>
        <v/>
      </c>
      <c r="P1275" s="167" t="str">
        <f>IF(ISERROR(OR(IFERROR(VLOOKUP(B1275,受限情况!$G$3:$G$30,1,FALSE),0),IFERROR(VLOOKUP(L1275,受限情况!$A$3:$A$28,1,FALSE),0),IFERROR(VLOOKUP(M1275,受限情况!$A$3:$A$28,1,FALSE),0),IFERROR(VLOOKUP(N1275,受限情况!$A$3:$A$28,1,FALSE),0),IFERROR(VLOOKUP(O1275,受限情况!$A$3:$A$28,1,FALSE),0))),"受限","不限")</f>
        <v>不限</v>
      </c>
      <c r="Q1275" s="122" t="str">
        <f>IFERROR(IF(AND(H1275&gt;=VLOOKUP(B1275,受限情况!$G$3:$I$28,2,FALSE),H1275&lt;=VLOOKUP(B1275,受限情况!$G$3:$I$28,3,FALSE))=TRUE,"错误","正确"),"正确")</f>
        <v>正确</v>
      </c>
      <c r="R1275" s="124" t="str">
        <f>IF(OR(IFERROR(AND(H1275&gt;=VLOOKUP(L1275,受限情况!$A$3:$C$28,2,FALSE),H1275&lt;=VLOOKUP(L1275,受限情况!$A$3:$C$28,3,FALSE)),0),IFERROR(AND(H1275&gt;=VLOOKUP(M1275,受限情况!$A$3:$C$28,2,FALSE),H1275&lt;=VLOOKUP(M1275,受限情况!$A$3:$C$28,3,FALSE)),0),IFERROR(AND(H1275&gt;=VLOOKUP(N1275,受限情况!$A$3:$C$28,2,FALSE),H1275&lt;=VLOOKUP(N1275,受限情况!$A$3:$C$28,3,FALSE)),0),IFERROR(AND(H1275&gt;=VLOOKUP(O1275,受限情况!$A$3:$C$28,2,FALSE),H1275&lt;=VLOOKUP(O1275,受限情况!$A$3:$C$28,3,FALSE)),0))=TRUE,"错误","正确")</f>
        <v>正确</v>
      </c>
      <c r="S1275" s="123" t="str">
        <f>IF((IF(ISERROR(VLOOKUP(J1275,注销!I:I,1,FALSE)),0,1)+IF(ISERROR(VLOOKUP(J1275,注销!J:J,1,FALSE)),0,1))&gt;0,"注销","没有")</f>
        <v>没有</v>
      </c>
      <c r="T1275" s="123" t="str">
        <f>IF((IF(ISERROR(VLOOKUP(J1275,注销!I:I,1,FALSE)),0,1)+IF(ISERROR(VLOOKUP(J1275,注销!J:J,1,FALSE)),0,1))&gt;0,"注销","没有")</f>
        <v>没有</v>
      </c>
      <c r="U1275" s="10" t="str">
        <f>IF(IF(ISERROR(VLOOKUP(J1275,J$1:J1274,1,FALSE)),0,1)+IF(ISERROR(VLOOKUP(J1275,K$1:K1274,1,FALSE)),0,1),"已有","没有")</f>
        <v>没有</v>
      </c>
      <c r="W1275" s="9"/>
      <c r="X1275" s="9"/>
      <c r="Y1275" s="9"/>
    </row>
    <row r="1276" spans="1:25">
      <c r="A1276" s="126">
        <v>1273</v>
      </c>
      <c r="B1276" s="134" t="s">
        <v>2134</v>
      </c>
      <c r="C1276" s="66" t="s">
        <v>2135</v>
      </c>
      <c r="D1276" s="136" t="s">
        <v>2191</v>
      </c>
      <c r="E1276" s="202">
        <v>8</v>
      </c>
      <c r="F1276" s="80">
        <v>43184</v>
      </c>
      <c r="G1276" s="40" t="s">
        <v>2223</v>
      </c>
      <c r="H1276" s="80">
        <v>43182</v>
      </c>
      <c r="I1276" s="30" t="s">
        <v>2157</v>
      </c>
      <c r="J1276" s="137" t="str">
        <f t="shared" si="121"/>
        <v>天津天津-大同</v>
      </c>
      <c r="K1276" s="124" t="str">
        <f t="shared" si="122"/>
        <v>天津大同-天津</v>
      </c>
      <c r="L1276" s="167" t="str">
        <f t="shared" si="123"/>
        <v>天津</v>
      </c>
      <c r="M1276" s="167" t="str">
        <f t="shared" si="124"/>
        <v>大同</v>
      </c>
      <c r="N1276" s="167" t="str">
        <f t="shared" si="125"/>
        <v/>
      </c>
      <c r="O1276" s="167" t="str">
        <f t="shared" si="126"/>
        <v/>
      </c>
      <c r="P1276" s="167" t="str">
        <f>IF(ISERROR(OR(IFERROR(VLOOKUP(B1276,受限情况!$G$3:$G$30,1,FALSE),0),IFERROR(VLOOKUP(L1276,受限情况!$A$3:$A$28,1,FALSE),0),IFERROR(VLOOKUP(M1276,受限情况!$A$3:$A$28,1,FALSE),0),IFERROR(VLOOKUP(N1276,受限情况!$A$3:$A$28,1,FALSE),0),IFERROR(VLOOKUP(O1276,受限情况!$A$3:$A$28,1,FALSE),0))),"受限","不限")</f>
        <v>不限</v>
      </c>
      <c r="Q1276" s="122" t="str">
        <f>IFERROR(IF(AND(H1276&gt;=VLOOKUP(B1276,受限情况!$G$3:$I$28,2,FALSE),H1276&lt;=VLOOKUP(B1276,受限情况!$G$3:$I$28,3,FALSE))=TRUE,"错误","正确"),"正确")</f>
        <v>正确</v>
      </c>
      <c r="R1276" s="124" t="str">
        <f>IF(OR(IFERROR(AND(H1276&gt;=VLOOKUP(L1276,受限情况!$A$3:$C$28,2,FALSE),H1276&lt;=VLOOKUP(L1276,受限情况!$A$3:$C$28,3,FALSE)),0),IFERROR(AND(H1276&gt;=VLOOKUP(M1276,受限情况!$A$3:$C$28,2,FALSE),H1276&lt;=VLOOKUP(M1276,受限情况!$A$3:$C$28,3,FALSE)),0),IFERROR(AND(H1276&gt;=VLOOKUP(N1276,受限情况!$A$3:$C$28,2,FALSE),H1276&lt;=VLOOKUP(N1276,受限情况!$A$3:$C$28,3,FALSE)),0),IFERROR(AND(H1276&gt;=VLOOKUP(O1276,受限情况!$A$3:$C$28,2,FALSE),H1276&lt;=VLOOKUP(O1276,受限情况!$A$3:$C$28,3,FALSE)),0))=TRUE,"错误","正确")</f>
        <v>正确</v>
      </c>
      <c r="S1276" s="123" t="str">
        <f>IF((IF(ISERROR(VLOOKUP(J1276,注销!I:I,1,FALSE)),0,1)+IF(ISERROR(VLOOKUP(J1276,注销!J:J,1,FALSE)),0,1))&gt;0,"注销","没有")</f>
        <v>没有</v>
      </c>
      <c r="T1276" s="123" t="str">
        <f>IF((IF(ISERROR(VLOOKUP(J1276,注销!I:I,1,FALSE)),0,1)+IF(ISERROR(VLOOKUP(J1276,注销!J:J,1,FALSE)),0,1))&gt;0,"注销","没有")</f>
        <v>没有</v>
      </c>
      <c r="U1276" s="10" t="str">
        <f>IF(IF(ISERROR(VLOOKUP(J1276,J$1:J1275,1,FALSE)),0,1)+IF(ISERROR(VLOOKUP(J1276,K$1:K1275,1,FALSE)),0,1),"已有","没有")</f>
        <v>没有</v>
      </c>
      <c r="W1276" s="9"/>
      <c r="X1276" s="9"/>
      <c r="Y1276" s="9"/>
    </row>
    <row r="1277" spans="1:25">
      <c r="A1277" s="126">
        <v>1274</v>
      </c>
      <c r="B1277" s="134" t="s">
        <v>2134</v>
      </c>
      <c r="C1277" s="66" t="s">
        <v>2136</v>
      </c>
      <c r="D1277" s="136" t="s">
        <v>2191</v>
      </c>
      <c r="E1277" s="202">
        <v>6</v>
      </c>
      <c r="F1277" s="80">
        <v>43184</v>
      </c>
      <c r="G1277" s="40" t="s">
        <v>2223</v>
      </c>
      <c r="H1277" s="80">
        <v>43182</v>
      </c>
      <c r="I1277" s="30" t="s">
        <v>2157</v>
      </c>
      <c r="J1277" s="137" t="str">
        <f t="shared" si="121"/>
        <v>天津天津-东营-重庆</v>
      </c>
      <c r="K1277" s="124" t="str">
        <f t="shared" si="122"/>
        <v>天津重庆-东营-天津</v>
      </c>
      <c r="L1277" s="167" t="str">
        <f t="shared" si="123"/>
        <v>天津</v>
      </c>
      <c r="M1277" s="167" t="str">
        <f t="shared" si="124"/>
        <v>东营</v>
      </c>
      <c r="N1277" s="167" t="str">
        <f t="shared" si="125"/>
        <v>重庆</v>
      </c>
      <c r="O1277" s="167" t="str">
        <f t="shared" si="126"/>
        <v/>
      </c>
      <c r="P1277" s="167" t="str">
        <f>IF(ISERROR(OR(IFERROR(VLOOKUP(B1277,受限情况!$G$3:$G$30,1,FALSE),0),IFERROR(VLOOKUP(L1277,受限情况!$A$3:$A$28,1,FALSE),0),IFERROR(VLOOKUP(M1277,受限情况!$A$3:$A$28,1,FALSE),0),IFERROR(VLOOKUP(N1277,受限情况!$A$3:$A$28,1,FALSE),0),IFERROR(VLOOKUP(O1277,受限情况!$A$3:$A$28,1,FALSE),0))),"受限","不限")</f>
        <v>不限</v>
      </c>
      <c r="Q1277" s="122" t="str">
        <f>IFERROR(IF(AND(H1277&gt;=VLOOKUP(B1277,受限情况!$G$3:$I$28,2,FALSE),H1277&lt;=VLOOKUP(B1277,受限情况!$G$3:$I$28,3,FALSE))=TRUE,"错误","正确"),"正确")</f>
        <v>正确</v>
      </c>
      <c r="R1277" s="124" t="str">
        <f>IF(OR(IFERROR(AND(H1277&gt;=VLOOKUP(L1277,受限情况!$A$3:$C$28,2,FALSE),H1277&lt;=VLOOKUP(L1277,受限情况!$A$3:$C$28,3,FALSE)),0),IFERROR(AND(H1277&gt;=VLOOKUP(M1277,受限情况!$A$3:$C$28,2,FALSE),H1277&lt;=VLOOKUP(M1277,受限情况!$A$3:$C$28,3,FALSE)),0),IFERROR(AND(H1277&gt;=VLOOKUP(N1277,受限情况!$A$3:$C$28,2,FALSE),H1277&lt;=VLOOKUP(N1277,受限情况!$A$3:$C$28,3,FALSE)),0),IFERROR(AND(H1277&gt;=VLOOKUP(O1277,受限情况!$A$3:$C$28,2,FALSE),H1277&lt;=VLOOKUP(O1277,受限情况!$A$3:$C$28,3,FALSE)),0))=TRUE,"错误","正确")</f>
        <v>正确</v>
      </c>
      <c r="S1277" s="123" t="str">
        <f>IF((IF(ISERROR(VLOOKUP(J1277,注销!I:I,1,FALSE)),0,1)+IF(ISERROR(VLOOKUP(J1277,注销!J:J,1,FALSE)),0,1))&gt;0,"注销","没有")</f>
        <v>没有</v>
      </c>
      <c r="T1277" s="123" t="str">
        <f>IF((IF(ISERROR(VLOOKUP(J1277,注销!I:I,1,FALSE)),0,1)+IF(ISERROR(VLOOKUP(J1277,注销!J:J,1,FALSE)),0,1))&gt;0,"注销","没有")</f>
        <v>没有</v>
      </c>
      <c r="U1277" s="10" t="str">
        <f>IF(IF(ISERROR(VLOOKUP(J1277,J$1:J1276,1,FALSE)),0,1)+IF(ISERROR(VLOOKUP(J1277,K$1:K1276,1,FALSE)),0,1),"已有","没有")</f>
        <v>没有</v>
      </c>
      <c r="W1277" s="9"/>
      <c r="X1277" s="9"/>
      <c r="Y1277" s="9"/>
    </row>
    <row r="1278" spans="1:25">
      <c r="A1278" s="126">
        <v>1275</v>
      </c>
      <c r="B1278" s="134" t="s">
        <v>1381</v>
      </c>
      <c r="C1278" s="66" t="s">
        <v>2137</v>
      </c>
      <c r="D1278" s="136" t="s">
        <v>2191</v>
      </c>
      <c r="E1278" s="202">
        <v>8</v>
      </c>
      <c r="F1278" s="80">
        <v>43184</v>
      </c>
      <c r="G1278" s="40" t="s">
        <v>2223</v>
      </c>
      <c r="H1278" s="80">
        <v>43182</v>
      </c>
      <c r="I1278" s="30" t="s">
        <v>2157</v>
      </c>
      <c r="J1278" s="137" t="str">
        <f t="shared" si="121"/>
        <v>天津天津-庆阳-兰州</v>
      </c>
      <c r="K1278" s="124" t="str">
        <f t="shared" si="122"/>
        <v>天津兰州-庆阳-天津</v>
      </c>
      <c r="L1278" s="167" t="str">
        <f t="shared" si="123"/>
        <v>天津</v>
      </c>
      <c r="M1278" s="167" t="str">
        <f t="shared" si="124"/>
        <v>庆阳</v>
      </c>
      <c r="N1278" s="167" t="str">
        <f t="shared" si="125"/>
        <v>兰州</v>
      </c>
      <c r="O1278" s="167" t="str">
        <f t="shared" si="126"/>
        <v/>
      </c>
      <c r="P1278" s="167" t="str">
        <f>IF(ISERROR(OR(IFERROR(VLOOKUP(B1278,受限情况!$G$3:$G$30,1,FALSE),0),IFERROR(VLOOKUP(L1278,受限情况!$A$3:$A$28,1,FALSE),0),IFERROR(VLOOKUP(M1278,受限情况!$A$3:$A$28,1,FALSE),0),IFERROR(VLOOKUP(N1278,受限情况!$A$3:$A$28,1,FALSE),0),IFERROR(VLOOKUP(O1278,受限情况!$A$3:$A$28,1,FALSE),0))),"受限","不限")</f>
        <v>不限</v>
      </c>
      <c r="Q1278" s="122" t="str">
        <f>IFERROR(IF(AND(H1278&gt;=VLOOKUP(B1278,受限情况!$G$3:$I$28,2,FALSE),H1278&lt;=VLOOKUP(B1278,受限情况!$G$3:$I$28,3,FALSE))=TRUE,"错误","正确"),"正确")</f>
        <v>正确</v>
      </c>
      <c r="R1278" s="124" t="str">
        <f>IF(OR(IFERROR(AND(H1278&gt;=VLOOKUP(L1278,受限情况!$A$3:$C$28,2,FALSE),H1278&lt;=VLOOKUP(L1278,受限情况!$A$3:$C$28,3,FALSE)),0),IFERROR(AND(H1278&gt;=VLOOKUP(M1278,受限情况!$A$3:$C$28,2,FALSE),H1278&lt;=VLOOKUP(M1278,受限情况!$A$3:$C$28,3,FALSE)),0),IFERROR(AND(H1278&gt;=VLOOKUP(N1278,受限情况!$A$3:$C$28,2,FALSE),H1278&lt;=VLOOKUP(N1278,受限情况!$A$3:$C$28,3,FALSE)),0),IFERROR(AND(H1278&gt;=VLOOKUP(O1278,受限情况!$A$3:$C$28,2,FALSE),H1278&lt;=VLOOKUP(O1278,受限情况!$A$3:$C$28,3,FALSE)),0))=TRUE,"错误","正确")</f>
        <v>正确</v>
      </c>
      <c r="S1278" s="123" t="str">
        <f>IF((IF(ISERROR(VLOOKUP(J1278,注销!I:I,1,FALSE)),0,1)+IF(ISERROR(VLOOKUP(J1278,注销!J:J,1,FALSE)),0,1))&gt;0,"注销","没有")</f>
        <v>没有</v>
      </c>
      <c r="T1278" s="123" t="str">
        <f>IF((IF(ISERROR(VLOOKUP(J1278,注销!I:I,1,FALSE)),0,1)+IF(ISERROR(VLOOKUP(J1278,注销!J:J,1,FALSE)),0,1))&gt;0,"注销","没有")</f>
        <v>没有</v>
      </c>
      <c r="U1278" s="10" t="str">
        <f>IF(IF(ISERROR(VLOOKUP(J1278,J$1:J1277,1,FALSE)),0,1)+IF(ISERROR(VLOOKUP(J1278,K$1:K1277,1,FALSE)),0,1),"已有","没有")</f>
        <v>没有</v>
      </c>
      <c r="W1278" s="9"/>
      <c r="X1278" s="9"/>
      <c r="Y1278" s="9"/>
    </row>
    <row r="1279" spans="1:25">
      <c r="A1279" s="126">
        <v>1276</v>
      </c>
      <c r="B1279" s="134" t="s">
        <v>1381</v>
      </c>
      <c r="C1279" s="66" t="s">
        <v>2183</v>
      </c>
      <c r="D1279" s="136" t="s">
        <v>2191</v>
      </c>
      <c r="E1279" s="202">
        <v>6</v>
      </c>
      <c r="F1279" s="80">
        <v>43184</v>
      </c>
      <c r="G1279" s="40" t="s">
        <v>2223</v>
      </c>
      <c r="H1279" s="80">
        <v>43182</v>
      </c>
      <c r="I1279" s="30" t="s">
        <v>2157</v>
      </c>
      <c r="J1279" s="137" t="str">
        <f t="shared" si="121"/>
        <v>天津天津-衡阳-北海</v>
      </c>
      <c r="K1279" s="124" t="str">
        <f t="shared" si="122"/>
        <v>天津北海-衡阳-天津</v>
      </c>
      <c r="L1279" s="167" t="str">
        <f t="shared" si="123"/>
        <v>天津</v>
      </c>
      <c r="M1279" s="167" t="str">
        <f t="shared" si="124"/>
        <v>衡阳</v>
      </c>
      <c r="N1279" s="167" t="str">
        <f t="shared" si="125"/>
        <v>北海</v>
      </c>
      <c r="O1279" s="167" t="str">
        <f t="shared" si="126"/>
        <v/>
      </c>
      <c r="P1279" s="167" t="str">
        <f>IF(ISERROR(OR(IFERROR(VLOOKUP(B1279,受限情况!$G$3:$G$30,1,FALSE),0),IFERROR(VLOOKUP(L1279,受限情况!$A$3:$A$28,1,FALSE),0),IFERROR(VLOOKUP(M1279,受限情况!$A$3:$A$28,1,FALSE),0),IFERROR(VLOOKUP(N1279,受限情况!$A$3:$A$28,1,FALSE),0),IFERROR(VLOOKUP(O1279,受限情况!$A$3:$A$28,1,FALSE),0))),"受限","不限")</f>
        <v>不限</v>
      </c>
      <c r="Q1279" s="122" t="str">
        <f>IFERROR(IF(AND(H1279&gt;=VLOOKUP(B1279,受限情况!$G$3:$I$28,2,FALSE),H1279&lt;=VLOOKUP(B1279,受限情况!$G$3:$I$28,3,FALSE))=TRUE,"错误","正确"),"正确")</f>
        <v>正确</v>
      </c>
      <c r="R1279" s="124" t="str">
        <f>IF(OR(IFERROR(AND(H1279&gt;=VLOOKUP(L1279,受限情况!$A$3:$C$28,2,FALSE),H1279&lt;=VLOOKUP(L1279,受限情况!$A$3:$C$28,3,FALSE)),0),IFERROR(AND(H1279&gt;=VLOOKUP(M1279,受限情况!$A$3:$C$28,2,FALSE),H1279&lt;=VLOOKUP(M1279,受限情况!$A$3:$C$28,3,FALSE)),0),IFERROR(AND(H1279&gt;=VLOOKUP(N1279,受限情况!$A$3:$C$28,2,FALSE),H1279&lt;=VLOOKUP(N1279,受限情况!$A$3:$C$28,3,FALSE)),0),IFERROR(AND(H1279&gt;=VLOOKUP(O1279,受限情况!$A$3:$C$28,2,FALSE),H1279&lt;=VLOOKUP(O1279,受限情况!$A$3:$C$28,3,FALSE)),0))=TRUE,"错误","正确")</f>
        <v>正确</v>
      </c>
      <c r="S1279" s="123" t="str">
        <f>IF((IF(ISERROR(VLOOKUP(J1279,注销!I:I,1,FALSE)),0,1)+IF(ISERROR(VLOOKUP(J1279,注销!J:J,1,FALSE)),0,1))&gt;0,"注销","没有")</f>
        <v>没有</v>
      </c>
      <c r="T1279" s="123" t="str">
        <f>IF((IF(ISERROR(VLOOKUP(J1279,注销!I:I,1,FALSE)),0,1)+IF(ISERROR(VLOOKUP(J1279,注销!J:J,1,FALSE)),0,1))&gt;0,"注销","没有")</f>
        <v>没有</v>
      </c>
      <c r="U1279" s="10" t="str">
        <f>IF(IF(ISERROR(VLOOKUP(J1279,J$1:J1278,1,FALSE)),0,1)+IF(ISERROR(VLOOKUP(J1279,K$1:K1278,1,FALSE)),0,1),"已有","没有")</f>
        <v>没有</v>
      </c>
      <c r="W1279" s="9"/>
      <c r="X1279" s="9"/>
      <c r="Y1279" s="9"/>
    </row>
    <row r="1280" spans="1:25" ht="18.75">
      <c r="A1280" s="126">
        <v>1277</v>
      </c>
      <c r="B1280" s="134" t="s">
        <v>2131</v>
      </c>
      <c r="C1280" s="66" t="s">
        <v>2184</v>
      </c>
      <c r="D1280" s="136" t="s">
        <v>2191</v>
      </c>
      <c r="E1280" s="202">
        <v>14</v>
      </c>
      <c r="F1280" s="80">
        <v>43184</v>
      </c>
      <c r="G1280" s="40" t="s">
        <v>2223</v>
      </c>
      <c r="H1280" s="80">
        <v>43182</v>
      </c>
      <c r="I1280" s="30" t="s">
        <v>2157</v>
      </c>
      <c r="J1280" s="137" t="str">
        <f t="shared" si="121"/>
        <v>天津呼和浩特-揭阳潮汕</v>
      </c>
      <c r="K1280" s="124" t="str">
        <f t="shared" si="122"/>
        <v>天津揭阳潮汕-呼和浩特</v>
      </c>
      <c r="L1280" s="167" t="str">
        <f t="shared" si="123"/>
        <v>呼和浩特</v>
      </c>
      <c r="M1280" s="167" t="str">
        <f t="shared" si="124"/>
        <v>揭阳潮汕</v>
      </c>
      <c r="N1280" s="167" t="str">
        <f t="shared" si="125"/>
        <v/>
      </c>
      <c r="O1280" s="167" t="str">
        <f t="shared" si="126"/>
        <v/>
      </c>
      <c r="P1280" s="167" t="str">
        <f>IF(ISERROR(OR(IFERROR(VLOOKUP(B1280,受限情况!$G$3:$G$30,1,FALSE),0),IFERROR(VLOOKUP(L1280,受限情况!$A$3:$A$28,1,FALSE),0),IFERROR(VLOOKUP(M1280,受限情况!$A$3:$A$28,1,FALSE),0),IFERROR(VLOOKUP(N1280,受限情况!$A$3:$A$28,1,FALSE),0),IFERROR(VLOOKUP(O1280,受限情况!$A$3:$A$28,1,FALSE),0))),"受限","不限")</f>
        <v>不限</v>
      </c>
      <c r="Q1280" s="122" t="str">
        <f>IFERROR(IF(AND(H1280&gt;=VLOOKUP(B1280,受限情况!$G$3:$I$28,2,FALSE),H1280&lt;=VLOOKUP(B1280,受限情况!$G$3:$I$28,3,FALSE))=TRUE,"错误","正确"),"正确")</f>
        <v>正确</v>
      </c>
      <c r="R1280" s="124" t="str">
        <f>IF(OR(IFERROR(AND(H1280&gt;=VLOOKUP(L1280,受限情况!$A$3:$C$28,2,FALSE),H1280&lt;=VLOOKUP(L1280,受限情况!$A$3:$C$28,3,FALSE)),0),IFERROR(AND(H1280&gt;=VLOOKUP(M1280,受限情况!$A$3:$C$28,2,FALSE),H1280&lt;=VLOOKUP(M1280,受限情况!$A$3:$C$28,3,FALSE)),0),IFERROR(AND(H1280&gt;=VLOOKUP(N1280,受限情况!$A$3:$C$28,2,FALSE),H1280&lt;=VLOOKUP(N1280,受限情况!$A$3:$C$28,3,FALSE)),0),IFERROR(AND(H1280&gt;=VLOOKUP(O1280,受限情况!$A$3:$C$28,2,FALSE),H1280&lt;=VLOOKUP(O1280,受限情况!$A$3:$C$28,3,FALSE)),0))=TRUE,"错误","正确")</f>
        <v>正确</v>
      </c>
      <c r="S1280" s="123" t="str">
        <f>IF((IF(ISERROR(VLOOKUP(J1280,注销!I:I,1,FALSE)),0,1)+IF(ISERROR(VLOOKUP(J1280,注销!J:J,1,FALSE)),0,1))&gt;0,"注销","没有")</f>
        <v>注销</v>
      </c>
      <c r="T1280" s="123" t="str">
        <f>IF((IF(ISERROR(VLOOKUP(J1280,注销!I:I,1,FALSE)),0,1)+IF(ISERROR(VLOOKUP(J1280,注销!J:J,1,FALSE)),0,1))&gt;0,"注销","没有")</f>
        <v>注销</v>
      </c>
      <c r="U1280" s="10" t="str">
        <f>IF(IF(ISERROR(VLOOKUP(J1280,J$1:J1279,1,FALSE)),0,1)+IF(ISERROR(VLOOKUP(J1280,K$1:K1279,1,FALSE)),0,1),"已有","没有")</f>
        <v>没有</v>
      </c>
      <c r="W1280" s="9"/>
      <c r="X1280" s="9"/>
      <c r="Y1280" s="9"/>
    </row>
    <row r="1281" spans="1:25" ht="18.75">
      <c r="A1281" s="126">
        <v>1278</v>
      </c>
      <c r="B1281" s="134" t="s">
        <v>1381</v>
      </c>
      <c r="C1281" s="66" t="s">
        <v>2185</v>
      </c>
      <c r="D1281" s="136" t="s">
        <v>2191</v>
      </c>
      <c r="E1281" s="202">
        <v>14</v>
      </c>
      <c r="F1281" s="80">
        <v>43184</v>
      </c>
      <c r="G1281" s="40" t="s">
        <v>2223</v>
      </c>
      <c r="H1281" s="80">
        <v>43182</v>
      </c>
      <c r="I1281" s="30" t="s">
        <v>2157</v>
      </c>
      <c r="J1281" s="137" t="str">
        <f t="shared" si="121"/>
        <v>天津呼和浩特-烟台</v>
      </c>
      <c r="K1281" s="124" t="str">
        <f t="shared" si="122"/>
        <v>天津烟台-呼和浩特</v>
      </c>
      <c r="L1281" s="167" t="str">
        <f t="shared" si="123"/>
        <v>呼和浩特</v>
      </c>
      <c r="M1281" s="167" t="str">
        <f t="shared" si="124"/>
        <v>烟台</v>
      </c>
      <c r="N1281" s="167" t="str">
        <f t="shared" si="125"/>
        <v/>
      </c>
      <c r="O1281" s="167" t="str">
        <f t="shared" si="126"/>
        <v/>
      </c>
      <c r="P1281" s="167" t="str">
        <f>IF(ISERROR(OR(IFERROR(VLOOKUP(B1281,受限情况!$G$3:$G$30,1,FALSE),0),IFERROR(VLOOKUP(L1281,受限情况!$A$3:$A$28,1,FALSE),0),IFERROR(VLOOKUP(M1281,受限情况!$A$3:$A$28,1,FALSE),0),IFERROR(VLOOKUP(N1281,受限情况!$A$3:$A$28,1,FALSE),0),IFERROR(VLOOKUP(O1281,受限情况!$A$3:$A$28,1,FALSE),0))),"受限","不限")</f>
        <v>不限</v>
      </c>
      <c r="Q1281" s="122" t="str">
        <f>IFERROR(IF(AND(H1281&gt;=VLOOKUP(B1281,受限情况!$G$3:$I$28,2,FALSE),H1281&lt;=VLOOKUP(B1281,受限情况!$G$3:$I$28,3,FALSE))=TRUE,"错误","正确"),"正确")</f>
        <v>正确</v>
      </c>
      <c r="R1281" s="124" t="str">
        <f>IF(OR(IFERROR(AND(H1281&gt;=VLOOKUP(L1281,受限情况!$A$3:$C$28,2,FALSE),H1281&lt;=VLOOKUP(L1281,受限情况!$A$3:$C$28,3,FALSE)),0),IFERROR(AND(H1281&gt;=VLOOKUP(M1281,受限情况!$A$3:$C$28,2,FALSE),H1281&lt;=VLOOKUP(M1281,受限情况!$A$3:$C$28,3,FALSE)),0),IFERROR(AND(H1281&gt;=VLOOKUP(N1281,受限情况!$A$3:$C$28,2,FALSE),H1281&lt;=VLOOKUP(N1281,受限情况!$A$3:$C$28,3,FALSE)),0),IFERROR(AND(H1281&gt;=VLOOKUP(O1281,受限情况!$A$3:$C$28,2,FALSE),H1281&lt;=VLOOKUP(O1281,受限情况!$A$3:$C$28,3,FALSE)),0))=TRUE,"错误","正确")</f>
        <v>正确</v>
      </c>
      <c r="S1281" s="123" t="str">
        <f>IF((IF(ISERROR(VLOOKUP(J1281,注销!I:I,1,FALSE)),0,1)+IF(ISERROR(VLOOKUP(J1281,注销!J:J,1,FALSE)),0,1))&gt;0,"注销","没有")</f>
        <v>注销</v>
      </c>
      <c r="T1281" s="123" t="str">
        <f>IF((IF(ISERROR(VLOOKUP(J1281,注销!I:I,1,FALSE)),0,1)+IF(ISERROR(VLOOKUP(J1281,注销!J:J,1,FALSE)),0,1))&gt;0,"注销","没有")</f>
        <v>注销</v>
      </c>
      <c r="U1281" s="10" t="str">
        <f>IF(IF(ISERROR(VLOOKUP(J1281,J$1:J1280,1,FALSE)),0,1)+IF(ISERROR(VLOOKUP(J1281,K$1:K1280,1,FALSE)),0,1),"已有","没有")</f>
        <v>没有</v>
      </c>
      <c r="W1281" s="9"/>
      <c r="X1281" s="9"/>
      <c r="Y1281" s="9"/>
    </row>
    <row r="1282" spans="1:25">
      <c r="A1282" s="126">
        <v>1279</v>
      </c>
      <c r="B1282" s="134" t="s">
        <v>2138</v>
      </c>
      <c r="C1282" s="66" t="s">
        <v>2139</v>
      </c>
      <c r="D1282" s="136" t="s">
        <v>2172</v>
      </c>
      <c r="E1282" s="202">
        <v>8</v>
      </c>
      <c r="F1282" s="80">
        <v>43221</v>
      </c>
      <c r="G1282" s="40" t="s">
        <v>2224</v>
      </c>
      <c r="H1282" s="80">
        <v>43182</v>
      </c>
      <c r="I1282" s="30" t="s">
        <v>2157</v>
      </c>
      <c r="J1282" s="137" t="str">
        <f t="shared" si="121"/>
        <v>幸福乌海-包头</v>
      </c>
      <c r="K1282" s="124" t="str">
        <f t="shared" si="122"/>
        <v>幸福包头-乌海</v>
      </c>
      <c r="L1282" s="167" t="str">
        <f t="shared" si="123"/>
        <v>乌海</v>
      </c>
      <c r="M1282" s="167" t="str">
        <f t="shared" si="124"/>
        <v>包头</v>
      </c>
      <c r="N1282" s="167" t="str">
        <f t="shared" si="125"/>
        <v/>
      </c>
      <c r="O1282" s="167" t="str">
        <f t="shared" si="126"/>
        <v/>
      </c>
      <c r="P1282" s="167" t="str">
        <f>IF(ISERROR(OR(IFERROR(VLOOKUP(B1282,受限情况!$G$3:$G$30,1,FALSE),0),IFERROR(VLOOKUP(L1282,受限情况!$A$3:$A$28,1,FALSE),0),IFERROR(VLOOKUP(M1282,受限情况!$A$3:$A$28,1,FALSE),0),IFERROR(VLOOKUP(N1282,受限情况!$A$3:$A$28,1,FALSE),0),IFERROR(VLOOKUP(O1282,受限情况!$A$3:$A$28,1,FALSE),0))),"受限","不限")</f>
        <v>不限</v>
      </c>
      <c r="Q1282" s="122" t="str">
        <f>IFERROR(IF(AND(H1282&gt;=VLOOKUP(B1282,受限情况!$G$3:$I$28,2,FALSE),H1282&lt;=VLOOKUP(B1282,受限情况!$G$3:$I$28,3,FALSE))=TRUE,"错误","正确"),"正确")</f>
        <v>正确</v>
      </c>
      <c r="R1282" s="124" t="str">
        <f>IF(OR(IFERROR(AND(H1282&gt;=VLOOKUP(L1282,受限情况!$A$3:$C$28,2,FALSE),H1282&lt;=VLOOKUP(L1282,受限情况!$A$3:$C$28,3,FALSE)),0),IFERROR(AND(H1282&gt;=VLOOKUP(M1282,受限情况!$A$3:$C$28,2,FALSE),H1282&lt;=VLOOKUP(M1282,受限情况!$A$3:$C$28,3,FALSE)),0),IFERROR(AND(H1282&gt;=VLOOKUP(N1282,受限情况!$A$3:$C$28,2,FALSE),H1282&lt;=VLOOKUP(N1282,受限情况!$A$3:$C$28,3,FALSE)),0),IFERROR(AND(H1282&gt;=VLOOKUP(O1282,受限情况!$A$3:$C$28,2,FALSE),H1282&lt;=VLOOKUP(O1282,受限情况!$A$3:$C$28,3,FALSE)),0))=TRUE,"错误","正确")</f>
        <v>正确</v>
      </c>
      <c r="S1282" s="123" t="str">
        <f>IF((IF(ISERROR(VLOOKUP(J1282,注销!I:I,1,FALSE)),0,1)+IF(ISERROR(VLOOKUP(J1282,注销!J:J,1,FALSE)),0,1))&gt;0,"注销","没有")</f>
        <v>没有</v>
      </c>
      <c r="T1282" s="123" t="str">
        <f>IF((IF(ISERROR(VLOOKUP(J1282,注销!I:I,1,FALSE)),0,1)+IF(ISERROR(VLOOKUP(J1282,注销!J:J,1,FALSE)),0,1))&gt;0,"注销","没有")</f>
        <v>没有</v>
      </c>
      <c r="U1282" s="10" t="str">
        <f>IF(IF(ISERROR(VLOOKUP(J1282,J$1:J1281,1,FALSE)),0,1)+IF(ISERROR(VLOOKUP(J1282,K$1:K1281,1,FALSE)),0,1),"已有","没有")</f>
        <v>没有</v>
      </c>
      <c r="W1282" s="9"/>
      <c r="X1282" s="9"/>
      <c r="Y1282" s="9"/>
    </row>
    <row r="1283" spans="1:25">
      <c r="A1283" s="126">
        <v>1280</v>
      </c>
      <c r="B1283" s="134" t="s">
        <v>2234</v>
      </c>
      <c r="C1283" s="66" t="s">
        <v>2186</v>
      </c>
      <c r="D1283" s="136" t="s">
        <v>2173</v>
      </c>
      <c r="E1283" s="202">
        <v>14</v>
      </c>
      <c r="F1283" s="80">
        <v>43184</v>
      </c>
      <c r="G1283" s="40" t="s">
        <v>2225</v>
      </c>
      <c r="H1283" s="80">
        <v>43182</v>
      </c>
      <c r="I1283" s="30" t="s">
        <v>2157</v>
      </c>
      <c r="J1283" s="137" t="str">
        <f t="shared" si="121"/>
        <v>圆通天津-义乌</v>
      </c>
      <c r="K1283" s="124" t="str">
        <f t="shared" si="122"/>
        <v>圆通义乌-天津</v>
      </c>
      <c r="L1283" s="167" t="str">
        <f t="shared" si="123"/>
        <v>天津</v>
      </c>
      <c r="M1283" s="167" t="str">
        <f t="shared" si="124"/>
        <v>义乌</v>
      </c>
      <c r="N1283" s="167" t="str">
        <f t="shared" si="125"/>
        <v/>
      </c>
      <c r="O1283" s="167" t="str">
        <f t="shared" si="126"/>
        <v/>
      </c>
      <c r="P1283" s="167" t="str">
        <f>IF(ISERROR(OR(IFERROR(VLOOKUP(B1283,受限情况!$G$3:$G$30,1,FALSE),0),IFERROR(VLOOKUP(L1283,受限情况!$A$3:$A$28,1,FALSE),0),IFERROR(VLOOKUP(M1283,受限情况!$A$3:$A$28,1,FALSE),0),IFERROR(VLOOKUP(N1283,受限情况!$A$3:$A$28,1,FALSE),0),IFERROR(VLOOKUP(O1283,受限情况!$A$3:$A$28,1,FALSE),0))),"受限","不限")</f>
        <v>不限</v>
      </c>
      <c r="Q1283" s="122" t="str">
        <f>IFERROR(IF(AND(H1283&gt;=VLOOKUP(B1283,受限情况!$G$3:$I$28,2,FALSE),H1283&lt;=VLOOKUP(B1283,受限情况!$G$3:$I$28,3,FALSE))=TRUE,"错误","正确"),"正确")</f>
        <v>正确</v>
      </c>
      <c r="R1283" s="124" t="str">
        <f>IF(OR(IFERROR(AND(H1283&gt;=VLOOKUP(L1283,受限情况!$A$3:$C$28,2,FALSE),H1283&lt;=VLOOKUP(L1283,受限情况!$A$3:$C$28,3,FALSE)),0),IFERROR(AND(H1283&gt;=VLOOKUP(M1283,受限情况!$A$3:$C$28,2,FALSE),H1283&lt;=VLOOKUP(M1283,受限情况!$A$3:$C$28,3,FALSE)),0),IFERROR(AND(H1283&gt;=VLOOKUP(N1283,受限情况!$A$3:$C$28,2,FALSE),H1283&lt;=VLOOKUP(N1283,受限情况!$A$3:$C$28,3,FALSE)),0),IFERROR(AND(H1283&gt;=VLOOKUP(O1283,受限情况!$A$3:$C$28,2,FALSE),H1283&lt;=VLOOKUP(O1283,受限情况!$A$3:$C$28,3,FALSE)),0))=TRUE,"错误","正确")</f>
        <v>正确</v>
      </c>
      <c r="S1283" s="123" t="str">
        <f>IF((IF(ISERROR(VLOOKUP(J1283,注销!I:I,1,FALSE)),0,1)+IF(ISERROR(VLOOKUP(J1283,注销!J:J,1,FALSE)),0,1))&gt;0,"注销","没有")</f>
        <v>没有</v>
      </c>
      <c r="T1283" s="123" t="str">
        <f>IF((IF(ISERROR(VLOOKUP(J1283,注销!I:I,1,FALSE)),0,1)+IF(ISERROR(VLOOKUP(J1283,注销!J:J,1,FALSE)),0,1))&gt;0,"注销","没有")</f>
        <v>没有</v>
      </c>
      <c r="U1283" s="10" t="str">
        <f>IF(IF(ISERROR(VLOOKUP(J1283,J$1:J1282,1,FALSE)),0,1)+IF(ISERROR(VLOOKUP(J1283,K$1:K1282,1,FALSE)),0,1),"已有","没有")</f>
        <v>没有</v>
      </c>
      <c r="W1283" s="9"/>
      <c r="X1283" s="9"/>
      <c r="Y1283" s="9"/>
    </row>
    <row r="1284" spans="1:25">
      <c r="A1284" s="126">
        <v>1281</v>
      </c>
      <c r="B1284" s="134" t="s">
        <v>2257</v>
      </c>
      <c r="C1284" s="66" t="s">
        <v>2258</v>
      </c>
      <c r="D1284" s="136" t="s">
        <v>2259</v>
      </c>
      <c r="E1284" s="202">
        <v>14</v>
      </c>
      <c r="F1284" s="80">
        <v>43231</v>
      </c>
      <c r="G1284" s="40" t="s">
        <v>2277</v>
      </c>
      <c r="H1284" s="80">
        <v>43218</v>
      </c>
      <c r="I1284" s="30" t="s">
        <v>2262</v>
      </c>
      <c r="J1284" s="137" t="str">
        <f t="shared" ref="J1284:J1346" si="127">B1284&amp;C1284</f>
        <v>华夏天津-怀化</v>
      </c>
      <c r="K1284" s="124" t="str">
        <f t="shared" ref="K1284:K1346" si="128">B1284&amp;O1284&amp;IF(O1284="",,"-")&amp;N1284&amp;IF(N1284="",,"-")&amp;M1284&amp;IF(M1284="",,"-")&amp;L1284</f>
        <v>华夏怀化-天津</v>
      </c>
      <c r="L1284" s="167" t="str">
        <f t="shared" ref="L1284:L1346" si="129">TRIM(MID(SUBSTITUTE($C1284,"-",REPT(" ",50)),COLUMN(A1284)*50-49,50))</f>
        <v>天津</v>
      </c>
      <c r="M1284" s="167" t="str">
        <f t="shared" ref="M1284:M1346" si="130">TRIM(MID(SUBSTITUTE($C1284,"-",REPT(" ",50)),COLUMN(B1284)*50-49,50))</f>
        <v>怀化</v>
      </c>
      <c r="N1284" s="167" t="str">
        <f t="shared" ref="N1284:N1346" si="131">TRIM(MID(SUBSTITUTE($C1284,"-",REPT(" ",50)),COLUMN(C1284)*50-49,50))</f>
        <v/>
      </c>
      <c r="O1284" s="167" t="str">
        <f t="shared" ref="O1284:O1346" si="132">TRIM(MID(SUBSTITUTE($C1284,"-",REPT(" ",50)),COLUMN(D1284)*50-49,50))</f>
        <v/>
      </c>
      <c r="P1284" s="167" t="str">
        <f>IF(ISERROR(OR(IFERROR(VLOOKUP(B1284,受限情况!$G$3:$G$30,1,FALSE),0),IFERROR(VLOOKUP(L1284,受限情况!$A$3:$A$28,1,FALSE),0),IFERROR(VLOOKUP(M1284,受限情况!$A$3:$A$28,1,FALSE),0),IFERROR(VLOOKUP(N1284,受限情况!$A$3:$A$28,1,FALSE),0),IFERROR(VLOOKUP(O1284,受限情况!$A$3:$A$28,1,FALSE),0))),"受限","不限")</f>
        <v>不限</v>
      </c>
      <c r="Q1284" s="122" t="str">
        <f>IFERROR(IF(AND(H1284&gt;=VLOOKUP(B1284,受限情况!$G$3:$I$28,2,FALSE),H1284&lt;=VLOOKUP(B1284,受限情况!$G$3:$I$28,3,FALSE))=TRUE,"错误","正确"),"正确")</f>
        <v>正确</v>
      </c>
      <c r="R1284" s="124" t="str">
        <f>IF(OR(IFERROR(AND(H1284&gt;=VLOOKUP(L1284,受限情况!$A$3:$C$28,2,FALSE),H1284&lt;=VLOOKUP(L1284,受限情况!$A$3:$C$28,3,FALSE)),0),IFERROR(AND(H1284&gt;=VLOOKUP(M1284,受限情况!$A$3:$C$28,2,FALSE),H1284&lt;=VLOOKUP(M1284,受限情况!$A$3:$C$28,3,FALSE)),0),IFERROR(AND(H1284&gt;=VLOOKUP(N1284,受限情况!$A$3:$C$28,2,FALSE),H1284&lt;=VLOOKUP(N1284,受限情况!$A$3:$C$28,3,FALSE)),0),IFERROR(AND(H1284&gt;=VLOOKUP(O1284,受限情况!$A$3:$C$28,2,FALSE),H1284&lt;=VLOOKUP(O1284,受限情况!$A$3:$C$28,3,FALSE)),0))=TRUE,"错误","正确")</f>
        <v>正确</v>
      </c>
      <c r="S1284" s="123" t="str">
        <f>IF((IF(ISERROR(VLOOKUP(J1284,注销!I:I,1,FALSE)),0,1)+IF(ISERROR(VLOOKUP(J1284,注销!J:J,1,FALSE)),0,1))&gt;0,"注销","没有")</f>
        <v>没有</v>
      </c>
      <c r="T1284" s="123" t="str">
        <f>IF((IF(ISERROR(VLOOKUP(J1284,注销!I:I,1,FALSE)),0,1)+IF(ISERROR(VLOOKUP(J1284,注销!J:J,1,FALSE)),0,1))&gt;0,"注销","没有")</f>
        <v>没有</v>
      </c>
      <c r="U1284" s="10" t="str">
        <f>IF(IF(ISERROR(VLOOKUP(J1284,J$1:J1283,1,FALSE)),0,1)+IF(ISERROR(VLOOKUP(J1284,K$1:K1283,1,FALSE)),0,1),"已有","没有")</f>
        <v>没有</v>
      </c>
      <c r="W1284" s="9"/>
      <c r="X1284" s="9"/>
      <c r="Y1284" s="9"/>
    </row>
    <row r="1285" spans="1:25">
      <c r="A1285" s="126">
        <v>1282</v>
      </c>
      <c r="B1285" s="134" t="s">
        <v>2257</v>
      </c>
      <c r="C1285" s="66" t="s">
        <v>879</v>
      </c>
      <c r="D1285" s="136" t="s">
        <v>2259</v>
      </c>
      <c r="E1285" s="202">
        <v>14</v>
      </c>
      <c r="F1285" s="80">
        <v>43231</v>
      </c>
      <c r="G1285" s="40" t="s">
        <v>2277</v>
      </c>
      <c r="H1285" s="80">
        <v>43218</v>
      </c>
      <c r="I1285" s="30" t="s">
        <v>2262</v>
      </c>
      <c r="J1285" s="137" t="str">
        <f t="shared" si="127"/>
        <v>华夏呼和浩特-阿拉善左旗-西安</v>
      </c>
      <c r="K1285" s="124" t="str">
        <f t="shared" si="128"/>
        <v>华夏西安-阿拉善左旗-呼和浩特</v>
      </c>
      <c r="L1285" s="167" t="str">
        <f t="shared" si="129"/>
        <v>呼和浩特</v>
      </c>
      <c r="M1285" s="167" t="str">
        <f t="shared" si="130"/>
        <v>阿拉善左旗</v>
      </c>
      <c r="N1285" s="167" t="str">
        <f t="shared" si="131"/>
        <v>西安</v>
      </c>
      <c r="O1285" s="167" t="str">
        <f t="shared" si="132"/>
        <v/>
      </c>
      <c r="P1285" s="167" t="str">
        <f>IF(ISERROR(OR(IFERROR(VLOOKUP(B1285,受限情况!$G$3:$G$30,1,FALSE),0),IFERROR(VLOOKUP(L1285,受限情况!$A$3:$A$28,1,FALSE),0),IFERROR(VLOOKUP(M1285,受限情况!$A$3:$A$28,1,FALSE),0),IFERROR(VLOOKUP(N1285,受限情况!$A$3:$A$28,1,FALSE),0),IFERROR(VLOOKUP(O1285,受限情况!$A$3:$A$28,1,FALSE),0))),"受限","不限")</f>
        <v>受限</v>
      </c>
      <c r="Q1285" s="122" t="str">
        <f>IFERROR(IF(AND(H1285&gt;=VLOOKUP(B1285,受限情况!$G$3:$I$28,2,FALSE),H1285&lt;=VLOOKUP(B1285,受限情况!$G$3:$I$28,3,FALSE))=TRUE,"错误","正确"),"正确")</f>
        <v>正确</v>
      </c>
      <c r="R1285" s="124" t="str">
        <f>IF(OR(IFERROR(AND(H1285&gt;=VLOOKUP(L1285,受限情况!$A$3:$C$28,2,FALSE),H1285&lt;=VLOOKUP(L1285,受限情况!$A$3:$C$28,3,FALSE)),0),IFERROR(AND(H1285&gt;=VLOOKUP(M1285,受限情况!$A$3:$C$28,2,FALSE),H1285&lt;=VLOOKUP(M1285,受限情况!$A$3:$C$28,3,FALSE)),0),IFERROR(AND(H1285&gt;=VLOOKUP(N1285,受限情况!$A$3:$C$28,2,FALSE),H1285&lt;=VLOOKUP(N1285,受限情况!$A$3:$C$28,3,FALSE)),0),IFERROR(AND(H1285&gt;=VLOOKUP(O1285,受限情况!$A$3:$C$28,2,FALSE),H1285&lt;=VLOOKUP(O1285,受限情况!$A$3:$C$28,3,FALSE)),0))=TRUE,"错误","正确")</f>
        <v>正确</v>
      </c>
      <c r="S1285" s="123" t="str">
        <f>IF((IF(ISERROR(VLOOKUP(J1285,注销!I:I,1,FALSE)),0,1)+IF(ISERROR(VLOOKUP(J1285,注销!J:J,1,FALSE)),0,1))&gt;0,"注销","没有")</f>
        <v>没有</v>
      </c>
      <c r="T1285" s="123" t="str">
        <f>IF((IF(ISERROR(VLOOKUP(J1285,注销!I:I,1,FALSE)),0,1)+IF(ISERROR(VLOOKUP(J1285,注销!J:J,1,FALSE)),0,1))&gt;0,"注销","没有")</f>
        <v>没有</v>
      </c>
      <c r="U1285" s="10" t="str">
        <f>IF(IF(ISERROR(VLOOKUP(J1285,J$1:J1284,1,FALSE)),0,1)+IF(ISERROR(VLOOKUP(J1285,K$1:K1284,1,FALSE)),0,1),"已有","没有")</f>
        <v>没有</v>
      </c>
      <c r="W1285" s="9"/>
      <c r="X1285" s="9"/>
      <c r="Y1285" s="9"/>
    </row>
    <row r="1286" spans="1:25">
      <c r="A1286" s="126">
        <v>1283</v>
      </c>
      <c r="B1286" s="134" t="s">
        <v>922</v>
      </c>
      <c r="C1286" s="66" t="s">
        <v>2260</v>
      </c>
      <c r="D1286" s="136" t="s">
        <v>2259</v>
      </c>
      <c r="E1286" s="202">
        <v>14</v>
      </c>
      <c r="F1286" s="80">
        <v>43231</v>
      </c>
      <c r="G1286" s="40" t="s">
        <v>2277</v>
      </c>
      <c r="H1286" s="80">
        <v>43218</v>
      </c>
      <c r="I1286" s="30" t="s">
        <v>2262</v>
      </c>
      <c r="J1286" s="137" t="str">
        <f t="shared" si="127"/>
        <v>华夏天津-松原-牡丹江</v>
      </c>
      <c r="K1286" s="124" t="str">
        <f t="shared" si="128"/>
        <v>华夏牡丹江-松原-天津</v>
      </c>
      <c r="L1286" s="167" t="str">
        <f t="shared" si="129"/>
        <v>天津</v>
      </c>
      <c r="M1286" s="167" t="str">
        <f t="shared" si="130"/>
        <v>松原</v>
      </c>
      <c r="N1286" s="167" t="str">
        <f t="shared" si="131"/>
        <v>牡丹江</v>
      </c>
      <c r="O1286" s="167" t="str">
        <f t="shared" si="132"/>
        <v/>
      </c>
      <c r="P1286" s="167" t="str">
        <f>IF(ISERROR(OR(IFERROR(VLOOKUP(B1286,受限情况!$G$3:$G$30,1,FALSE),0),IFERROR(VLOOKUP(L1286,受限情况!$A$3:$A$28,1,FALSE),0),IFERROR(VLOOKUP(M1286,受限情况!$A$3:$A$28,1,FALSE),0),IFERROR(VLOOKUP(N1286,受限情况!$A$3:$A$28,1,FALSE),0),IFERROR(VLOOKUP(O1286,受限情况!$A$3:$A$28,1,FALSE),0))),"受限","不限")</f>
        <v>不限</v>
      </c>
      <c r="Q1286" s="122" t="str">
        <f>IFERROR(IF(AND(H1286&gt;=VLOOKUP(B1286,受限情况!$G$3:$I$28,2,FALSE),H1286&lt;=VLOOKUP(B1286,受限情况!$G$3:$I$28,3,FALSE))=TRUE,"错误","正确"),"正确")</f>
        <v>正确</v>
      </c>
      <c r="R1286" s="124" t="str">
        <f>IF(OR(IFERROR(AND(H1286&gt;=VLOOKUP(L1286,受限情况!$A$3:$C$28,2,FALSE),H1286&lt;=VLOOKUP(L1286,受限情况!$A$3:$C$28,3,FALSE)),0),IFERROR(AND(H1286&gt;=VLOOKUP(M1286,受限情况!$A$3:$C$28,2,FALSE),H1286&lt;=VLOOKUP(M1286,受限情况!$A$3:$C$28,3,FALSE)),0),IFERROR(AND(H1286&gt;=VLOOKUP(N1286,受限情况!$A$3:$C$28,2,FALSE),H1286&lt;=VLOOKUP(N1286,受限情况!$A$3:$C$28,3,FALSE)),0),IFERROR(AND(H1286&gt;=VLOOKUP(O1286,受限情况!$A$3:$C$28,2,FALSE),H1286&lt;=VLOOKUP(O1286,受限情况!$A$3:$C$28,3,FALSE)),0))=TRUE,"错误","正确")</f>
        <v>正确</v>
      </c>
      <c r="S1286" s="123" t="str">
        <f>IF((IF(ISERROR(VLOOKUP(J1286,注销!I:I,1,FALSE)),0,1)+IF(ISERROR(VLOOKUP(J1286,注销!J:J,1,FALSE)),0,1))&gt;0,"注销","没有")</f>
        <v>没有</v>
      </c>
      <c r="T1286" s="123" t="str">
        <f>IF((IF(ISERROR(VLOOKUP(J1286,注销!I:I,1,FALSE)),0,1)+IF(ISERROR(VLOOKUP(J1286,注销!J:J,1,FALSE)),0,1))&gt;0,"注销","没有")</f>
        <v>没有</v>
      </c>
      <c r="U1286" s="10" t="str">
        <f>IF(IF(ISERROR(VLOOKUP(J1286,J$1:J1285,1,FALSE)),0,1)+IF(ISERROR(VLOOKUP(J1286,K$1:K1285,1,FALSE)),0,1),"已有","没有")</f>
        <v>没有</v>
      </c>
      <c r="W1286" s="9"/>
      <c r="X1286" s="9"/>
      <c r="Y1286" s="9"/>
    </row>
    <row r="1287" spans="1:25">
      <c r="A1287" s="126">
        <v>1284</v>
      </c>
      <c r="B1287" s="134" t="s">
        <v>922</v>
      </c>
      <c r="C1287" s="66" t="s">
        <v>2261</v>
      </c>
      <c r="D1287" s="136" t="s">
        <v>354</v>
      </c>
      <c r="E1287" s="202">
        <v>14</v>
      </c>
      <c r="F1287" s="80">
        <v>43231</v>
      </c>
      <c r="G1287" s="40" t="s">
        <v>2277</v>
      </c>
      <c r="H1287" s="80">
        <v>43218</v>
      </c>
      <c r="I1287" s="30" t="s">
        <v>2262</v>
      </c>
      <c r="J1287" s="137" t="str">
        <f t="shared" si="127"/>
        <v>华夏呼和浩特-西宁</v>
      </c>
      <c r="K1287" s="124" t="str">
        <f t="shared" si="128"/>
        <v>华夏西宁-呼和浩特</v>
      </c>
      <c r="L1287" s="167" t="str">
        <f t="shared" si="129"/>
        <v>呼和浩特</v>
      </c>
      <c r="M1287" s="167" t="str">
        <f t="shared" si="130"/>
        <v>西宁</v>
      </c>
      <c r="N1287" s="167" t="str">
        <f t="shared" si="131"/>
        <v/>
      </c>
      <c r="O1287" s="167" t="str">
        <f t="shared" si="132"/>
        <v/>
      </c>
      <c r="P1287" s="167" t="str">
        <f>IF(ISERROR(OR(IFERROR(VLOOKUP(B1287,受限情况!$G$3:$G$30,1,FALSE),0),IFERROR(VLOOKUP(L1287,受限情况!$A$3:$A$28,1,FALSE),0),IFERROR(VLOOKUP(M1287,受限情况!$A$3:$A$28,1,FALSE),0),IFERROR(VLOOKUP(N1287,受限情况!$A$3:$A$28,1,FALSE),0),IFERROR(VLOOKUP(O1287,受限情况!$A$3:$A$28,1,FALSE),0))),"受限","不限")</f>
        <v>不限</v>
      </c>
      <c r="Q1287" s="122" t="str">
        <f>IFERROR(IF(AND(H1287&gt;=VLOOKUP(B1287,受限情况!$G$3:$I$28,2,FALSE),H1287&lt;=VLOOKUP(B1287,受限情况!$G$3:$I$28,3,FALSE))=TRUE,"错误","正确"),"正确")</f>
        <v>正确</v>
      </c>
      <c r="R1287" s="124" t="str">
        <f>IF(OR(IFERROR(AND(H1287&gt;=VLOOKUP(L1287,受限情况!$A$3:$C$28,2,FALSE),H1287&lt;=VLOOKUP(L1287,受限情况!$A$3:$C$28,3,FALSE)),0),IFERROR(AND(H1287&gt;=VLOOKUP(M1287,受限情况!$A$3:$C$28,2,FALSE),H1287&lt;=VLOOKUP(M1287,受限情况!$A$3:$C$28,3,FALSE)),0),IFERROR(AND(H1287&gt;=VLOOKUP(N1287,受限情况!$A$3:$C$28,2,FALSE),H1287&lt;=VLOOKUP(N1287,受限情况!$A$3:$C$28,3,FALSE)),0),IFERROR(AND(H1287&gt;=VLOOKUP(O1287,受限情况!$A$3:$C$28,2,FALSE),H1287&lt;=VLOOKUP(O1287,受限情况!$A$3:$C$28,3,FALSE)),0))=TRUE,"错误","正确")</f>
        <v>正确</v>
      </c>
      <c r="S1287" s="123" t="str">
        <f>IF((IF(ISERROR(VLOOKUP(J1287,注销!I:I,1,FALSE)),0,1)+IF(ISERROR(VLOOKUP(J1287,注销!J:J,1,FALSE)),0,1))&gt;0,"注销","没有")</f>
        <v>没有</v>
      </c>
      <c r="T1287" s="123" t="str">
        <f>IF((IF(ISERROR(VLOOKUP(J1287,注销!I:I,1,FALSE)),0,1)+IF(ISERROR(VLOOKUP(J1287,注销!J:J,1,FALSE)),0,1))&gt;0,"注销","没有")</f>
        <v>没有</v>
      </c>
      <c r="U1287" s="10" t="str">
        <f>IF(IF(ISERROR(VLOOKUP(J1287,J$1:J1286,1,FALSE)),0,1)+IF(ISERROR(VLOOKUP(J1287,K$1:K1286,1,FALSE)),0,1),"已有","没有")</f>
        <v>没有</v>
      </c>
      <c r="W1287" s="9"/>
      <c r="X1287" s="9"/>
      <c r="Y1287" s="9"/>
    </row>
    <row r="1288" spans="1:25">
      <c r="A1288" s="126">
        <v>1285</v>
      </c>
      <c r="B1288" s="134" t="s">
        <v>2271</v>
      </c>
      <c r="C1288" s="66" t="s">
        <v>2274</v>
      </c>
      <c r="D1288" s="136" t="s">
        <v>2272</v>
      </c>
      <c r="E1288" s="6">
        <v>14</v>
      </c>
      <c r="F1288" s="80">
        <v>43218</v>
      </c>
      <c r="G1288" s="40" t="s">
        <v>2278</v>
      </c>
      <c r="H1288" s="80">
        <v>43218</v>
      </c>
      <c r="I1288" s="30" t="s">
        <v>2276</v>
      </c>
      <c r="J1288" s="137" t="str">
        <f t="shared" si="127"/>
        <v>国航北京首都-巴彦淖尔</v>
      </c>
      <c r="K1288" s="124" t="str">
        <f t="shared" si="128"/>
        <v>国航巴彦淖尔-北京首都</v>
      </c>
      <c r="L1288" s="167" t="str">
        <f t="shared" si="129"/>
        <v>北京首都</v>
      </c>
      <c r="M1288" s="167" t="str">
        <f t="shared" si="130"/>
        <v>巴彦淖尔</v>
      </c>
      <c r="N1288" s="167" t="str">
        <f t="shared" si="131"/>
        <v/>
      </c>
      <c r="O1288" s="167" t="str">
        <f t="shared" si="132"/>
        <v/>
      </c>
      <c r="P1288" s="167" t="str">
        <f>IF(ISERROR(OR(IFERROR(VLOOKUP(B1288,受限情况!$G$3:$G$30,1,FALSE),0),IFERROR(VLOOKUP(L1288,受限情况!$A$3:$A$28,1,FALSE),0),IFERROR(VLOOKUP(M1288,受限情况!$A$3:$A$28,1,FALSE),0),IFERROR(VLOOKUP(N1288,受限情况!$A$3:$A$28,1,FALSE),0),IFERROR(VLOOKUP(O1288,受限情况!$A$3:$A$28,1,FALSE),0))),"受限","不限")</f>
        <v>受限</v>
      </c>
      <c r="Q1288" s="122" t="str">
        <f>IFERROR(IF(AND(H1288&gt;=VLOOKUP(B1288,受限情况!$G$3:$I$28,2,FALSE),H1288&lt;=VLOOKUP(B1288,受限情况!$G$3:$I$28,3,FALSE))=TRUE,"错误","正确"),"正确")</f>
        <v>正确</v>
      </c>
      <c r="R1288" s="124" t="str">
        <f>IF(OR(IFERROR(AND(H1288&gt;=VLOOKUP(L1288,受限情况!$A$3:$C$28,2,FALSE),H1288&lt;=VLOOKUP(L1288,受限情况!$A$3:$C$28,3,FALSE)),0),IFERROR(AND(H1288&gt;=VLOOKUP(M1288,受限情况!$A$3:$C$28,2,FALSE),H1288&lt;=VLOOKUP(M1288,受限情况!$A$3:$C$28,3,FALSE)),0),IFERROR(AND(H1288&gt;=VLOOKUP(N1288,受限情况!$A$3:$C$28,2,FALSE),H1288&lt;=VLOOKUP(N1288,受限情况!$A$3:$C$28,3,FALSE)),0),IFERROR(AND(H1288&gt;=VLOOKUP(O1288,受限情况!$A$3:$C$28,2,FALSE),H1288&lt;=VLOOKUP(O1288,受限情况!$A$3:$C$28,3,FALSE)),0))=TRUE,"错误","正确")</f>
        <v>正确</v>
      </c>
      <c r="S1288" s="123" t="str">
        <f>IF((IF(ISERROR(VLOOKUP(J1288,注销!I:I,1,FALSE)),0,1)+IF(ISERROR(VLOOKUP(J1288,注销!J:J,1,FALSE)),0,1))&gt;0,"注销","没有")</f>
        <v>没有</v>
      </c>
      <c r="T1288" s="123" t="str">
        <f>IF((IF(ISERROR(VLOOKUP(J1288,注销!I:I,1,FALSE)),0,1)+IF(ISERROR(VLOOKUP(J1288,注销!J:J,1,FALSE)),0,1))&gt;0,"注销","没有")</f>
        <v>没有</v>
      </c>
      <c r="U1288" s="10" t="str">
        <f>IF(IF(ISERROR(VLOOKUP(J1288,J$1:J1287,1,FALSE)),0,1)+IF(ISERROR(VLOOKUP(J1288,K$1:K1287,1,FALSE)),0,1),"已有","没有")</f>
        <v>已有</v>
      </c>
      <c r="W1288" s="9"/>
      <c r="X1288" s="9"/>
      <c r="Y1288" s="9"/>
    </row>
    <row r="1289" spans="1:25">
      <c r="A1289" s="126">
        <v>1286</v>
      </c>
      <c r="B1289" s="134" t="s">
        <v>2271</v>
      </c>
      <c r="C1289" s="66" t="s">
        <v>2275</v>
      </c>
      <c r="D1289" s="136" t="s">
        <v>2272</v>
      </c>
      <c r="E1289" s="6">
        <v>14</v>
      </c>
      <c r="F1289" s="80">
        <v>43218</v>
      </c>
      <c r="G1289" s="40" t="s">
        <v>2278</v>
      </c>
      <c r="H1289" s="80">
        <v>43218</v>
      </c>
      <c r="I1289" s="30" t="s">
        <v>2276</v>
      </c>
      <c r="J1289" s="137" t="str">
        <f t="shared" si="127"/>
        <v>国航北京首都-乌海</v>
      </c>
      <c r="K1289" s="124" t="str">
        <f t="shared" si="128"/>
        <v>国航乌海-北京首都</v>
      </c>
      <c r="L1289" s="167" t="str">
        <f t="shared" si="129"/>
        <v>北京首都</v>
      </c>
      <c r="M1289" s="167" t="str">
        <f t="shared" si="130"/>
        <v>乌海</v>
      </c>
      <c r="N1289" s="167" t="str">
        <f t="shared" si="131"/>
        <v/>
      </c>
      <c r="O1289" s="167" t="str">
        <f t="shared" si="132"/>
        <v/>
      </c>
      <c r="P1289" s="167" t="str">
        <f>IF(ISERROR(OR(IFERROR(VLOOKUP(B1289,受限情况!$G$3:$G$30,1,FALSE),0),IFERROR(VLOOKUP(L1289,受限情况!$A$3:$A$28,1,FALSE),0),IFERROR(VLOOKUP(M1289,受限情况!$A$3:$A$28,1,FALSE),0),IFERROR(VLOOKUP(N1289,受限情况!$A$3:$A$28,1,FALSE),0),IFERROR(VLOOKUP(O1289,受限情况!$A$3:$A$28,1,FALSE),0))),"受限","不限")</f>
        <v>受限</v>
      </c>
      <c r="Q1289" s="122" t="str">
        <f>IFERROR(IF(AND(H1289&gt;=VLOOKUP(B1289,受限情况!$G$3:$I$28,2,FALSE),H1289&lt;=VLOOKUP(B1289,受限情况!$G$3:$I$28,3,FALSE))=TRUE,"错误","正确"),"正确")</f>
        <v>正确</v>
      </c>
      <c r="R1289" s="124" t="str">
        <f>IF(OR(IFERROR(AND(H1289&gt;=VLOOKUP(L1289,受限情况!$A$3:$C$28,2,FALSE),H1289&lt;=VLOOKUP(L1289,受限情况!$A$3:$C$28,3,FALSE)),0),IFERROR(AND(H1289&gt;=VLOOKUP(M1289,受限情况!$A$3:$C$28,2,FALSE),H1289&lt;=VLOOKUP(M1289,受限情况!$A$3:$C$28,3,FALSE)),0),IFERROR(AND(H1289&gt;=VLOOKUP(N1289,受限情况!$A$3:$C$28,2,FALSE),H1289&lt;=VLOOKUP(N1289,受限情况!$A$3:$C$28,3,FALSE)),0),IFERROR(AND(H1289&gt;=VLOOKUP(O1289,受限情况!$A$3:$C$28,2,FALSE),H1289&lt;=VLOOKUP(O1289,受限情况!$A$3:$C$28,3,FALSE)),0))=TRUE,"错误","正确")</f>
        <v>正确</v>
      </c>
      <c r="S1289" s="123" t="str">
        <f>IF((IF(ISERROR(VLOOKUP(J1289,注销!I:I,1,FALSE)),0,1)+IF(ISERROR(VLOOKUP(J1289,注销!J:J,1,FALSE)),0,1))&gt;0,"注销","没有")</f>
        <v>没有</v>
      </c>
      <c r="T1289" s="123" t="str">
        <f>IF((IF(ISERROR(VLOOKUP(J1289,注销!I:I,1,FALSE)),0,1)+IF(ISERROR(VLOOKUP(J1289,注销!J:J,1,FALSE)),0,1))&gt;0,"注销","没有")</f>
        <v>没有</v>
      </c>
      <c r="U1289" s="10" t="str">
        <f>IF(IF(ISERROR(VLOOKUP(J1289,J$1:J1288,1,FALSE)),0,1)+IF(ISERROR(VLOOKUP(J1289,K$1:K1288,1,FALSE)),0,1),"已有","没有")</f>
        <v>已有</v>
      </c>
      <c r="W1289" s="9"/>
      <c r="X1289" s="9"/>
      <c r="Y1289" s="9"/>
    </row>
    <row r="1290" spans="1:25">
      <c r="A1290" s="126">
        <v>1287</v>
      </c>
      <c r="B1290" s="134" t="s">
        <v>2271</v>
      </c>
      <c r="C1290" s="66" t="s">
        <v>2273</v>
      </c>
      <c r="D1290" s="136" t="s">
        <v>2272</v>
      </c>
      <c r="E1290" s="6">
        <v>28</v>
      </c>
      <c r="F1290" s="80">
        <v>43218</v>
      </c>
      <c r="G1290" s="40" t="s">
        <v>2278</v>
      </c>
      <c r="H1290" s="80">
        <v>43218</v>
      </c>
      <c r="I1290" s="30" t="s">
        <v>2276</v>
      </c>
      <c r="J1290" s="137" t="str">
        <f t="shared" si="127"/>
        <v>国航天津-昆明</v>
      </c>
      <c r="K1290" s="124" t="str">
        <f t="shared" si="128"/>
        <v>国航昆明-天津</v>
      </c>
      <c r="L1290" s="167" t="str">
        <f t="shared" si="129"/>
        <v>天津</v>
      </c>
      <c r="M1290" s="167" t="str">
        <f t="shared" si="130"/>
        <v>昆明</v>
      </c>
      <c r="N1290" s="167" t="str">
        <f t="shared" si="131"/>
        <v/>
      </c>
      <c r="O1290" s="167" t="str">
        <f t="shared" si="132"/>
        <v/>
      </c>
      <c r="P1290" s="167" t="str">
        <f>IF(ISERROR(OR(IFERROR(VLOOKUP(B1290,受限情况!$G$3:$G$30,1,FALSE),0),IFERROR(VLOOKUP(L1290,受限情况!$A$3:$A$28,1,FALSE),0),IFERROR(VLOOKUP(M1290,受限情况!$A$3:$A$28,1,FALSE),0),IFERROR(VLOOKUP(N1290,受限情况!$A$3:$A$28,1,FALSE),0),IFERROR(VLOOKUP(O1290,受限情况!$A$3:$A$28,1,FALSE),0))),"受限","不限")</f>
        <v>不限</v>
      </c>
      <c r="Q1290" s="122" t="str">
        <f>IFERROR(IF(AND(H1290&gt;=VLOOKUP(B1290,受限情况!$G$3:$I$28,2,FALSE),H1290&lt;=VLOOKUP(B1290,受限情况!$G$3:$I$28,3,FALSE))=TRUE,"错误","正确"),"正确")</f>
        <v>正确</v>
      </c>
      <c r="R1290" s="124" t="str">
        <f>IF(OR(IFERROR(AND(H1290&gt;=VLOOKUP(L1290,受限情况!$A$3:$C$28,2,FALSE),H1290&lt;=VLOOKUP(L1290,受限情况!$A$3:$C$28,3,FALSE)),0),IFERROR(AND(H1290&gt;=VLOOKUP(M1290,受限情况!$A$3:$C$28,2,FALSE),H1290&lt;=VLOOKUP(M1290,受限情况!$A$3:$C$28,3,FALSE)),0),IFERROR(AND(H1290&gt;=VLOOKUP(N1290,受限情况!$A$3:$C$28,2,FALSE),H1290&lt;=VLOOKUP(N1290,受限情况!$A$3:$C$28,3,FALSE)),0),IFERROR(AND(H1290&gt;=VLOOKUP(O1290,受限情况!$A$3:$C$28,2,FALSE),H1290&lt;=VLOOKUP(O1290,受限情况!$A$3:$C$28,3,FALSE)),0))=TRUE,"错误","正确")</f>
        <v>正确</v>
      </c>
      <c r="S1290" s="123" t="str">
        <f>IF((IF(ISERROR(VLOOKUP(J1290,注销!I:I,1,FALSE)),0,1)+IF(ISERROR(VLOOKUP(J1290,注销!J:J,1,FALSE)),0,1))&gt;0,"注销","没有")</f>
        <v>没有</v>
      </c>
      <c r="T1290" s="123" t="str">
        <f>IF((IF(ISERROR(VLOOKUP(J1290,注销!I:I,1,FALSE)),0,1)+IF(ISERROR(VLOOKUP(J1290,注销!J:J,1,FALSE)),0,1))&gt;0,"注销","没有")</f>
        <v>没有</v>
      </c>
      <c r="U1290" s="10" t="str">
        <f>IF(IF(ISERROR(VLOOKUP(J1290,J$1:J1289,1,FALSE)),0,1)+IF(ISERROR(VLOOKUP(J1290,K$1:K1289,1,FALSE)),0,1),"已有","没有")</f>
        <v>已有</v>
      </c>
      <c r="W1290" s="9"/>
      <c r="X1290" s="9"/>
      <c r="Y1290" s="9"/>
    </row>
    <row r="1291" spans="1:25">
      <c r="A1291" s="126">
        <v>1288</v>
      </c>
      <c r="B1291" s="134" t="s">
        <v>2281</v>
      </c>
      <c r="C1291" s="66" t="s">
        <v>2282</v>
      </c>
      <c r="D1291" s="55">
        <v>737</v>
      </c>
      <c r="E1291" s="6">
        <v>20</v>
      </c>
      <c r="F1291" s="80">
        <v>43241</v>
      </c>
      <c r="G1291" s="40" t="s">
        <v>5383</v>
      </c>
      <c r="H1291" s="80">
        <v>43241</v>
      </c>
      <c r="I1291" s="30" t="s">
        <v>2287</v>
      </c>
      <c r="J1291" s="137" t="str">
        <f t="shared" si="127"/>
        <v>奥凯天津-桂林</v>
      </c>
      <c r="K1291" s="124" t="str">
        <f t="shared" si="128"/>
        <v>奥凯桂林-天津</v>
      </c>
      <c r="L1291" s="167" t="str">
        <f t="shared" si="129"/>
        <v>天津</v>
      </c>
      <c r="M1291" s="167" t="str">
        <f t="shared" si="130"/>
        <v>桂林</v>
      </c>
      <c r="N1291" s="167" t="str">
        <f t="shared" si="131"/>
        <v/>
      </c>
      <c r="O1291" s="167" t="str">
        <f t="shared" si="132"/>
        <v/>
      </c>
      <c r="P1291" s="167" t="str">
        <f>IF(ISERROR(OR(IFERROR(VLOOKUP(B1291,受限情况!$G$3:$G$30,1,FALSE),0),IFERROR(VLOOKUP(L1291,受限情况!$A$3:$A$28,1,FALSE),0),IFERROR(VLOOKUP(M1291,受限情况!$A$3:$A$28,1,FALSE),0),IFERROR(VLOOKUP(N1291,受限情况!$A$3:$A$28,1,FALSE),0),IFERROR(VLOOKUP(O1291,受限情况!$A$3:$A$28,1,FALSE),0))),"受限","不限")</f>
        <v>不限</v>
      </c>
      <c r="Q1291" s="122" t="str">
        <f>IFERROR(IF(AND(H1291&gt;=VLOOKUP(B1291,受限情况!$G$3:$I$28,2,FALSE),H1291&lt;=VLOOKUP(B1291,受限情况!$G$3:$I$28,3,FALSE))=TRUE,"错误","正确"),"正确")</f>
        <v>正确</v>
      </c>
      <c r="R1291" s="124" t="str">
        <f>IF(OR(IFERROR(AND(H1291&gt;=VLOOKUP(L1291,受限情况!$A$3:$C$28,2,FALSE),H1291&lt;=VLOOKUP(L1291,受限情况!$A$3:$C$28,3,FALSE)),0),IFERROR(AND(H1291&gt;=VLOOKUP(M1291,受限情况!$A$3:$C$28,2,FALSE),H1291&lt;=VLOOKUP(M1291,受限情况!$A$3:$C$28,3,FALSE)),0),IFERROR(AND(H1291&gt;=VLOOKUP(N1291,受限情况!$A$3:$C$28,2,FALSE),H1291&lt;=VLOOKUP(N1291,受限情况!$A$3:$C$28,3,FALSE)),0),IFERROR(AND(H1291&gt;=VLOOKUP(O1291,受限情况!$A$3:$C$28,2,FALSE),H1291&lt;=VLOOKUP(O1291,受限情况!$A$3:$C$28,3,FALSE)),0))=TRUE,"错误","正确")</f>
        <v>正确</v>
      </c>
      <c r="S1291" s="123" t="str">
        <f>IF((IF(ISERROR(VLOOKUP(J1291,注销!I:I,1,FALSE)),0,1)+IF(ISERROR(VLOOKUP(J1291,注销!J:J,1,FALSE)),0,1))&gt;0,"注销","没有")</f>
        <v>没有</v>
      </c>
      <c r="T1291" s="123" t="str">
        <f>IF((IF(ISERROR(VLOOKUP(J1291,注销!I:I,1,FALSE)),0,1)+IF(ISERROR(VLOOKUP(J1291,注销!J:J,1,FALSE)),0,1))&gt;0,"注销","没有")</f>
        <v>没有</v>
      </c>
      <c r="U1291" s="10" t="str">
        <f>IF(IF(ISERROR(VLOOKUP(J1291,J$1:J1290,1,FALSE)),0,1)+IF(ISERROR(VLOOKUP(J1291,K$1:K1290,1,FALSE)),0,1),"已有","没有")</f>
        <v>已有</v>
      </c>
      <c r="W1291" s="9"/>
      <c r="X1291" s="9"/>
      <c r="Y1291" s="9"/>
    </row>
    <row r="1292" spans="1:25">
      <c r="A1292" s="126">
        <v>1289</v>
      </c>
      <c r="B1292" s="134" t="s">
        <v>2283</v>
      </c>
      <c r="C1292" s="66" t="s">
        <v>2284</v>
      </c>
      <c r="D1292" s="55">
        <v>737</v>
      </c>
      <c r="E1292" s="6">
        <v>14</v>
      </c>
      <c r="F1292" s="80">
        <v>43241</v>
      </c>
      <c r="G1292" s="40" t="s">
        <v>2309</v>
      </c>
      <c r="H1292" s="80">
        <v>43241</v>
      </c>
      <c r="I1292" s="30" t="s">
        <v>2287</v>
      </c>
      <c r="J1292" s="137" t="str">
        <f t="shared" si="127"/>
        <v>奥凯天津-福州</v>
      </c>
      <c r="K1292" s="124" t="str">
        <f t="shared" si="128"/>
        <v>奥凯福州-天津</v>
      </c>
      <c r="L1292" s="167" t="str">
        <f t="shared" si="129"/>
        <v>天津</v>
      </c>
      <c r="M1292" s="167" t="str">
        <f t="shared" si="130"/>
        <v>福州</v>
      </c>
      <c r="N1292" s="167" t="str">
        <f t="shared" si="131"/>
        <v/>
      </c>
      <c r="O1292" s="167" t="str">
        <f t="shared" si="132"/>
        <v/>
      </c>
      <c r="P1292" s="167" t="str">
        <f>IF(ISERROR(OR(IFERROR(VLOOKUP(B1292,受限情况!$G$3:$G$30,1,FALSE),0),IFERROR(VLOOKUP(L1292,受限情况!$A$3:$A$28,1,FALSE),0),IFERROR(VLOOKUP(M1292,受限情况!$A$3:$A$28,1,FALSE),0),IFERROR(VLOOKUP(N1292,受限情况!$A$3:$A$28,1,FALSE),0),IFERROR(VLOOKUP(O1292,受限情况!$A$3:$A$28,1,FALSE),0))),"受限","不限")</f>
        <v>不限</v>
      </c>
      <c r="Q1292" s="122" t="str">
        <f>IFERROR(IF(AND(H1292&gt;=VLOOKUP(B1292,受限情况!$G$3:$I$28,2,FALSE),H1292&lt;=VLOOKUP(B1292,受限情况!$G$3:$I$28,3,FALSE))=TRUE,"错误","正确"),"正确")</f>
        <v>正确</v>
      </c>
      <c r="R1292" s="124" t="str">
        <f>IF(OR(IFERROR(AND(H1292&gt;=VLOOKUP(L1292,受限情况!$A$3:$C$28,2,FALSE),H1292&lt;=VLOOKUP(L1292,受限情况!$A$3:$C$28,3,FALSE)),0),IFERROR(AND(H1292&gt;=VLOOKUP(M1292,受限情况!$A$3:$C$28,2,FALSE),H1292&lt;=VLOOKUP(M1292,受限情况!$A$3:$C$28,3,FALSE)),0),IFERROR(AND(H1292&gt;=VLOOKUP(N1292,受限情况!$A$3:$C$28,2,FALSE),H1292&lt;=VLOOKUP(N1292,受限情况!$A$3:$C$28,3,FALSE)),0),IFERROR(AND(H1292&gt;=VLOOKUP(O1292,受限情况!$A$3:$C$28,2,FALSE),H1292&lt;=VLOOKUP(O1292,受限情况!$A$3:$C$28,3,FALSE)),0))=TRUE,"错误","正确")</f>
        <v>正确</v>
      </c>
      <c r="S1292" s="123" t="str">
        <f>IF((IF(ISERROR(VLOOKUP(J1292,注销!I:I,1,FALSE)),0,1)+IF(ISERROR(VLOOKUP(J1292,注销!J:J,1,FALSE)),0,1))&gt;0,"注销","没有")</f>
        <v>没有</v>
      </c>
      <c r="T1292" s="123" t="str">
        <f>IF((IF(ISERROR(VLOOKUP(J1292,注销!I:I,1,FALSE)),0,1)+IF(ISERROR(VLOOKUP(J1292,注销!J:J,1,FALSE)),0,1))&gt;0,"注销","没有")</f>
        <v>没有</v>
      </c>
      <c r="U1292" s="10" t="str">
        <f>IF(IF(ISERROR(VLOOKUP(J1292,J$1:J1291,1,FALSE)),0,1)+IF(ISERROR(VLOOKUP(J1292,K$1:K1291,1,FALSE)),0,1),"已有","没有")</f>
        <v>已有</v>
      </c>
      <c r="W1292" s="9"/>
      <c r="X1292" s="9"/>
      <c r="Y1292" s="9"/>
    </row>
    <row r="1293" spans="1:25">
      <c r="A1293" s="126">
        <v>1290</v>
      </c>
      <c r="B1293" s="134" t="s">
        <v>2285</v>
      </c>
      <c r="C1293" s="66" t="s">
        <v>2286</v>
      </c>
      <c r="D1293" s="55">
        <v>737</v>
      </c>
      <c r="E1293" s="6">
        <v>14</v>
      </c>
      <c r="F1293" s="80">
        <v>43241</v>
      </c>
      <c r="G1293" s="40" t="s">
        <v>2309</v>
      </c>
      <c r="H1293" s="80">
        <v>43241</v>
      </c>
      <c r="I1293" s="30" t="s">
        <v>2287</v>
      </c>
      <c r="J1293" s="137" t="str">
        <f t="shared" si="127"/>
        <v>奥凯天津-西安</v>
      </c>
      <c r="K1293" s="124" t="str">
        <f t="shared" si="128"/>
        <v>奥凯西安-天津</v>
      </c>
      <c r="L1293" s="167" t="str">
        <f t="shared" si="129"/>
        <v>天津</v>
      </c>
      <c r="M1293" s="167" t="str">
        <f t="shared" si="130"/>
        <v>西安</v>
      </c>
      <c r="N1293" s="167" t="str">
        <f t="shared" si="131"/>
        <v/>
      </c>
      <c r="O1293" s="167" t="str">
        <f t="shared" si="132"/>
        <v/>
      </c>
      <c r="P1293" s="167" t="str">
        <f>IF(ISERROR(OR(IFERROR(VLOOKUP(B1293,受限情况!$G$3:$G$30,1,FALSE),0),IFERROR(VLOOKUP(L1293,受限情况!$A$3:$A$28,1,FALSE),0),IFERROR(VLOOKUP(M1293,受限情况!$A$3:$A$28,1,FALSE),0),IFERROR(VLOOKUP(N1293,受限情况!$A$3:$A$28,1,FALSE),0),IFERROR(VLOOKUP(O1293,受限情况!$A$3:$A$28,1,FALSE),0))),"受限","不限")</f>
        <v>不限</v>
      </c>
      <c r="Q1293" s="122" t="str">
        <f>IFERROR(IF(AND(H1293&gt;=VLOOKUP(B1293,受限情况!$G$3:$I$28,2,FALSE),H1293&lt;=VLOOKUP(B1293,受限情况!$G$3:$I$28,3,FALSE))=TRUE,"错误","正确"),"正确")</f>
        <v>正确</v>
      </c>
      <c r="R1293" s="124" t="str">
        <f>IF(OR(IFERROR(AND(H1293&gt;=VLOOKUP(L1293,受限情况!$A$3:$C$28,2,FALSE),H1293&lt;=VLOOKUP(L1293,受限情况!$A$3:$C$28,3,FALSE)),0),IFERROR(AND(H1293&gt;=VLOOKUP(M1293,受限情况!$A$3:$C$28,2,FALSE),H1293&lt;=VLOOKUP(M1293,受限情况!$A$3:$C$28,3,FALSE)),0),IFERROR(AND(H1293&gt;=VLOOKUP(N1293,受限情况!$A$3:$C$28,2,FALSE),H1293&lt;=VLOOKUP(N1293,受限情况!$A$3:$C$28,3,FALSE)),0),IFERROR(AND(H1293&gt;=VLOOKUP(O1293,受限情况!$A$3:$C$28,2,FALSE),H1293&lt;=VLOOKUP(O1293,受限情况!$A$3:$C$28,3,FALSE)),0))=TRUE,"错误","正确")</f>
        <v>正确</v>
      </c>
      <c r="S1293" s="123" t="str">
        <f>IF((IF(ISERROR(VLOOKUP(J1293,注销!I:I,1,FALSE)),0,1)+IF(ISERROR(VLOOKUP(J1293,注销!J:J,1,FALSE)),0,1))&gt;0,"注销","没有")</f>
        <v>没有</v>
      </c>
      <c r="T1293" s="123" t="str">
        <f>IF((IF(ISERROR(VLOOKUP(J1293,注销!I:I,1,FALSE)),0,1)+IF(ISERROR(VLOOKUP(J1293,注销!J:J,1,FALSE)),0,1))&gt;0,"注销","没有")</f>
        <v>没有</v>
      </c>
      <c r="U1293" s="10" t="str">
        <f>IF(IF(ISERROR(VLOOKUP(J1293,J$1:J1292,1,FALSE)),0,1)+IF(ISERROR(VLOOKUP(J1293,K$1:K1292,1,FALSE)),0,1),"已有","没有")</f>
        <v>已有</v>
      </c>
      <c r="W1293" s="9"/>
      <c r="X1293" s="9"/>
      <c r="Y1293" s="9"/>
    </row>
    <row r="1294" spans="1:25">
      <c r="A1294" s="126">
        <v>1291</v>
      </c>
      <c r="B1294" s="134" t="s">
        <v>2313</v>
      </c>
      <c r="C1294" s="66" t="s">
        <v>2314</v>
      </c>
      <c r="D1294" s="136" t="s">
        <v>5394</v>
      </c>
      <c r="E1294" s="202">
        <v>14</v>
      </c>
      <c r="F1294" s="80">
        <v>43266</v>
      </c>
      <c r="G1294" s="40" t="s">
        <v>5403</v>
      </c>
      <c r="H1294" s="80">
        <v>43265</v>
      </c>
      <c r="I1294" s="30" t="s">
        <v>2322</v>
      </c>
      <c r="J1294" s="137" t="str">
        <f t="shared" si="127"/>
        <v>华夏通辽-济南</v>
      </c>
      <c r="K1294" s="124" t="str">
        <f t="shared" si="128"/>
        <v>华夏济南-通辽</v>
      </c>
      <c r="L1294" s="167" t="str">
        <f t="shared" si="129"/>
        <v>通辽</v>
      </c>
      <c r="M1294" s="167" t="str">
        <f t="shared" si="130"/>
        <v>济南</v>
      </c>
      <c r="N1294" s="167" t="str">
        <f t="shared" si="131"/>
        <v/>
      </c>
      <c r="O1294" s="167" t="str">
        <f t="shared" si="132"/>
        <v/>
      </c>
      <c r="P1294" s="167" t="str">
        <f>IF(ISERROR(OR(IFERROR(VLOOKUP(B1294,受限情况!$G$3:$G$30,1,FALSE),0),IFERROR(VLOOKUP(L1294,受限情况!$A$3:$A$28,1,FALSE),0),IFERROR(VLOOKUP(M1294,受限情况!$A$3:$A$28,1,FALSE),0),IFERROR(VLOOKUP(N1294,受限情况!$A$3:$A$28,1,FALSE),0),IFERROR(VLOOKUP(O1294,受限情况!$A$3:$A$28,1,FALSE),0))),"受限","不限")</f>
        <v>不限</v>
      </c>
      <c r="Q1294" s="122" t="str">
        <f>IFERROR(IF(AND(H1294&gt;=VLOOKUP(B1294,受限情况!$G$3:$I$28,2,FALSE),H1294&lt;=VLOOKUP(B1294,受限情况!$G$3:$I$28,3,FALSE))=TRUE,"错误","正确"),"正确")</f>
        <v>正确</v>
      </c>
      <c r="R1294" s="124" t="str">
        <f>IF(OR(IFERROR(AND(H1294&gt;=VLOOKUP(L1294,受限情况!$A$3:$C$28,2,FALSE),H1294&lt;=VLOOKUP(L1294,受限情况!$A$3:$C$28,3,FALSE)),0),IFERROR(AND(H1294&gt;=VLOOKUP(M1294,受限情况!$A$3:$C$28,2,FALSE),H1294&lt;=VLOOKUP(M1294,受限情况!$A$3:$C$28,3,FALSE)),0),IFERROR(AND(H1294&gt;=VLOOKUP(N1294,受限情况!$A$3:$C$28,2,FALSE),H1294&lt;=VLOOKUP(N1294,受限情况!$A$3:$C$28,3,FALSE)),0),IFERROR(AND(H1294&gt;=VLOOKUP(O1294,受限情况!$A$3:$C$28,2,FALSE),H1294&lt;=VLOOKUP(O1294,受限情况!$A$3:$C$28,3,FALSE)),0))=TRUE,"错误","正确")</f>
        <v>正确</v>
      </c>
      <c r="S1294" s="123" t="str">
        <f>IF((IF(ISERROR(VLOOKUP(J1294,注销!I:I,1,FALSE)),0,1)+IF(ISERROR(VLOOKUP(J1294,注销!J:J,1,FALSE)),0,1))&gt;0,"注销","没有")</f>
        <v>没有</v>
      </c>
      <c r="T1294" s="123" t="str">
        <f>IF((IF(ISERROR(VLOOKUP(J1294,注销!I:I,1,FALSE)),0,1)+IF(ISERROR(VLOOKUP(J1294,注销!J:J,1,FALSE)),0,1))&gt;0,"注销","没有")</f>
        <v>没有</v>
      </c>
      <c r="U1294" s="10" t="str">
        <f>IF(IF(ISERROR(VLOOKUP(J1294,J$1:J1293,1,FALSE)),0,1)+IF(ISERROR(VLOOKUP(J1294,K$1:K1293,1,FALSE)),0,1),"已有","没有")</f>
        <v>没有</v>
      </c>
      <c r="W1294" s="9"/>
      <c r="X1294" s="9"/>
      <c r="Y1294" s="9"/>
    </row>
    <row r="1295" spans="1:25">
      <c r="A1295" s="126">
        <v>1292</v>
      </c>
      <c r="B1295" s="134" t="s">
        <v>2313</v>
      </c>
      <c r="C1295" s="66" t="s">
        <v>5395</v>
      </c>
      <c r="D1295" s="136" t="s">
        <v>1484</v>
      </c>
      <c r="E1295" s="202">
        <v>14</v>
      </c>
      <c r="F1295" s="80">
        <v>43282</v>
      </c>
      <c r="G1295" s="40" t="s">
        <v>5403</v>
      </c>
      <c r="H1295" s="80">
        <v>43265</v>
      </c>
      <c r="I1295" s="30" t="s">
        <v>2262</v>
      </c>
      <c r="J1295" s="137" t="str">
        <f t="shared" si="127"/>
        <v>华夏天津-张家界-长沙</v>
      </c>
      <c r="K1295" s="124" t="str">
        <f t="shared" si="128"/>
        <v>华夏长沙-张家界-天津</v>
      </c>
      <c r="L1295" s="167" t="str">
        <f t="shared" si="129"/>
        <v>天津</v>
      </c>
      <c r="M1295" s="167" t="str">
        <f t="shared" si="130"/>
        <v>张家界</v>
      </c>
      <c r="N1295" s="167" t="str">
        <f t="shared" si="131"/>
        <v>长沙</v>
      </c>
      <c r="O1295" s="167" t="str">
        <f t="shared" si="132"/>
        <v/>
      </c>
      <c r="P1295" s="167" t="str">
        <f>IF(ISERROR(OR(IFERROR(VLOOKUP(B1295,受限情况!$G$3:$G$30,1,FALSE),0),IFERROR(VLOOKUP(L1295,受限情况!$A$3:$A$28,1,FALSE),0),IFERROR(VLOOKUP(M1295,受限情况!$A$3:$A$28,1,FALSE),0),IFERROR(VLOOKUP(N1295,受限情况!$A$3:$A$28,1,FALSE),0),IFERROR(VLOOKUP(O1295,受限情况!$A$3:$A$28,1,FALSE),0))),"受限","不限")</f>
        <v>不限</v>
      </c>
      <c r="Q1295" s="122" t="str">
        <f>IFERROR(IF(AND(H1295&gt;=VLOOKUP(B1295,受限情况!$G$3:$I$28,2,FALSE),H1295&lt;=VLOOKUP(B1295,受限情况!$G$3:$I$28,3,FALSE))=TRUE,"错误","正确"),"正确")</f>
        <v>正确</v>
      </c>
      <c r="R1295" s="124" t="str">
        <f>IF(OR(IFERROR(AND(H1295&gt;=VLOOKUP(L1295,受限情况!$A$3:$C$28,2,FALSE),H1295&lt;=VLOOKUP(L1295,受限情况!$A$3:$C$28,3,FALSE)),0),IFERROR(AND(H1295&gt;=VLOOKUP(M1295,受限情况!$A$3:$C$28,2,FALSE),H1295&lt;=VLOOKUP(M1295,受限情况!$A$3:$C$28,3,FALSE)),0),IFERROR(AND(H1295&gt;=VLOOKUP(N1295,受限情况!$A$3:$C$28,2,FALSE),H1295&lt;=VLOOKUP(N1295,受限情况!$A$3:$C$28,3,FALSE)),0),IFERROR(AND(H1295&gt;=VLOOKUP(O1295,受限情况!$A$3:$C$28,2,FALSE),H1295&lt;=VLOOKUP(O1295,受限情况!$A$3:$C$28,3,FALSE)),0))=TRUE,"错误","正确")</f>
        <v>正确</v>
      </c>
      <c r="S1295" s="123" t="str">
        <f>IF((IF(ISERROR(VLOOKUP(J1295,注销!I:I,1,FALSE)),0,1)+IF(ISERROR(VLOOKUP(J1295,注销!J:J,1,FALSE)),0,1))&gt;0,"注销","没有")</f>
        <v>没有</v>
      </c>
      <c r="T1295" s="123" t="str">
        <f>IF((IF(ISERROR(VLOOKUP(J1295,注销!I:I,1,FALSE)),0,1)+IF(ISERROR(VLOOKUP(J1295,注销!J:J,1,FALSE)),0,1))&gt;0,"注销","没有")</f>
        <v>没有</v>
      </c>
      <c r="U1295" s="10" t="str">
        <f>IF(IF(ISERROR(VLOOKUP(J1295,J$1:J1294,1,FALSE)),0,1)+IF(ISERROR(VLOOKUP(J1295,K$1:K1294,1,FALSE)),0,1),"已有","没有")</f>
        <v>没有</v>
      </c>
      <c r="W1295" s="9"/>
      <c r="X1295" s="9"/>
      <c r="Y1295" s="9"/>
    </row>
    <row r="1296" spans="1:25">
      <c r="A1296" s="126">
        <v>1293</v>
      </c>
      <c r="B1296" s="134" t="s">
        <v>2313</v>
      </c>
      <c r="C1296" s="66" t="s">
        <v>5396</v>
      </c>
      <c r="D1296" s="136" t="s">
        <v>1484</v>
      </c>
      <c r="E1296" s="202">
        <v>14</v>
      </c>
      <c r="F1296" s="80">
        <v>43272</v>
      </c>
      <c r="G1296" s="40" t="s">
        <v>5403</v>
      </c>
      <c r="H1296" s="80">
        <v>43265</v>
      </c>
      <c r="I1296" s="30" t="s">
        <v>2262</v>
      </c>
      <c r="J1296" s="137" t="str">
        <f t="shared" si="127"/>
        <v>华夏秦皇岛北戴河-太原-兰州</v>
      </c>
      <c r="K1296" s="124" t="str">
        <f t="shared" si="128"/>
        <v>华夏兰州-太原-秦皇岛北戴河</v>
      </c>
      <c r="L1296" s="167" t="str">
        <f t="shared" si="129"/>
        <v>秦皇岛北戴河</v>
      </c>
      <c r="M1296" s="167" t="str">
        <f t="shared" si="130"/>
        <v>太原</v>
      </c>
      <c r="N1296" s="167" t="str">
        <f t="shared" si="131"/>
        <v>兰州</v>
      </c>
      <c r="O1296" s="167" t="str">
        <f t="shared" si="132"/>
        <v/>
      </c>
      <c r="P1296" s="167" t="str">
        <f>IF(ISERROR(OR(IFERROR(VLOOKUP(B1296,受限情况!$G$3:$G$30,1,FALSE),0),IFERROR(VLOOKUP(L1296,受限情况!$A$3:$A$28,1,FALSE),0),IFERROR(VLOOKUP(M1296,受限情况!$A$3:$A$28,1,FALSE),0),IFERROR(VLOOKUP(N1296,受限情况!$A$3:$A$28,1,FALSE),0),IFERROR(VLOOKUP(O1296,受限情况!$A$3:$A$28,1,FALSE),0))),"受限","不限")</f>
        <v>不限</v>
      </c>
      <c r="Q1296" s="122" t="str">
        <f>IFERROR(IF(AND(H1296&gt;=VLOOKUP(B1296,受限情况!$G$3:$I$28,2,FALSE),H1296&lt;=VLOOKUP(B1296,受限情况!$G$3:$I$28,3,FALSE))=TRUE,"错误","正确"),"正确")</f>
        <v>正确</v>
      </c>
      <c r="R1296" s="124" t="str">
        <f>IF(OR(IFERROR(AND(H1296&gt;=VLOOKUP(L1296,受限情况!$A$3:$C$28,2,FALSE),H1296&lt;=VLOOKUP(L1296,受限情况!$A$3:$C$28,3,FALSE)),0),IFERROR(AND(H1296&gt;=VLOOKUP(M1296,受限情况!$A$3:$C$28,2,FALSE),H1296&lt;=VLOOKUP(M1296,受限情况!$A$3:$C$28,3,FALSE)),0),IFERROR(AND(H1296&gt;=VLOOKUP(N1296,受限情况!$A$3:$C$28,2,FALSE),H1296&lt;=VLOOKUP(N1296,受限情况!$A$3:$C$28,3,FALSE)),0),IFERROR(AND(H1296&gt;=VLOOKUP(O1296,受限情况!$A$3:$C$28,2,FALSE),H1296&lt;=VLOOKUP(O1296,受限情况!$A$3:$C$28,3,FALSE)),0))=TRUE,"错误","正确")</f>
        <v>正确</v>
      </c>
      <c r="S1296" s="123" t="str">
        <f>IF((IF(ISERROR(VLOOKUP(J1296,注销!I:I,1,FALSE)),0,1)+IF(ISERROR(VLOOKUP(J1296,注销!J:J,1,FALSE)),0,1))&gt;0,"注销","没有")</f>
        <v>没有</v>
      </c>
      <c r="T1296" s="123" t="str">
        <f>IF((IF(ISERROR(VLOOKUP(J1296,注销!I:I,1,FALSE)),0,1)+IF(ISERROR(VLOOKUP(J1296,注销!J:J,1,FALSE)),0,1))&gt;0,"注销","没有")</f>
        <v>没有</v>
      </c>
      <c r="U1296" s="10" t="str">
        <f>IF(IF(ISERROR(VLOOKUP(J1296,J$1:J1295,1,FALSE)),0,1)+IF(ISERROR(VLOOKUP(J1296,K$1:K1295,1,FALSE)),0,1),"已有","没有")</f>
        <v>没有</v>
      </c>
      <c r="W1296" s="9"/>
      <c r="X1296" s="9"/>
      <c r="Y1296" s="9"/>
    </row>
    <row r="1297" spans="1:25">
      <c r="A1297" s="126">
        <v>1294</v>
      </c>
      <c r="B1297" s="134" t="s">
        <v>2313</v>
      </c>
      <c r="C1297" s="66" t="s">
        <v>1569</v>
      </c>
      <c r="D1297" s="136" t="s">
        <v>1484</v>
      </c>
      <c r="E1297" s="202">
        <v>14</v>
      </c>
      <c r="F1297" s="80">
        <v>43282</v>
      </c>
      <c r="G1297" s="40" t="s">
        <v>5403</v>
      </c>
      <c r="H1297" s="80">
        <v>43265</v>
      </c>
      <c r="I1297" s="30" t="s">
        <v>2262</v>
      </c>
      <c r="J1297" s="137" t="str">
        <f t="shared" si="127"/>
        <v>华夏天津-海拉尔</v>
      </c>
      <c r="K1297" s="124" t="str">
        <f t="shared" si="128"/>
        <v>华夏海拉尔-天津</v>
      </c>
      <c r="L1297" s="167" t="str">
        <f t="shared" si="129"/>
        <v>天津</v>
      </c>
      <c r="M1297" s="167" t="str">
        <f t="shared" si="130"/>
        <v>海拉尔</v>
      </c>
      <c r="N1297" s="167" t="str">
        <f t="shared" si="131"/>
        <v/>
      </c>
      <c r="O1297" s="167" t="str">
        <f t="shared" si="132"/>
        <v/>
      </c>
      <c r="P1297" s="167" t="str">
        <f>IF(ISERROR(OR(IFERROR(VLOOKUP(B1297,受限情况!$G$3:$G$30,1,FALSE),0),IFERROR(VLOOKUP(L1297,受限情况!$A$3:$A$28,1,FALSE),0),IFERROR(VLOOKUP(M1297,受限情况!$A$3:$A$28,1,FALSE),0),IFERROR(VLOOKUP(N1297,受限情况!$A$3:$A$28,1,FALSE),0),IFERROR(VLOOKUP(O1297,受限情况!$A$3:$A$28,1,FALSE),0))),"受限","不限")</f>
        <v>不限</v>
      </c>
      <c r="Q1297" s="122" t="str">
        <f>IFERROR(IF(AND(H1297&gt;=VLOOKUP(B1297,受限情况!$G$3:$I$28,2,FALSE),H1297&lt;=VLOOKUP(B1297,受限情况!$G$3:$I$28,3,FALSE))=TRUE,"错误","正确"),"正确")</f>
        <v>正确</v>
      </c>
      <c r="R1297" s="124" t="str">
        <f>IF(OR(IFERROR(AND(H1297&gt;=VLOOKUP(L1297,受限情况!$A$3:$C$28,2,FALSE),H1297&lt;=VLOOKUP(L1297,受限情况!$A$3:$C$28,3,FALSE)),0),IFERROR(AND(H1297&gt;=VLOOKUP(M1297,受限情况!$A$3:$C$28,2,FALSE),H1297&lt;=VLOOKUP(M1297,受限情况!$A$3:$C$28,3,FALSE)),0),IFERROR(AND(H1297&gt;=VLOOKUP(N1297,受限情况!$A$3:$C$28,2,FALSE),H1297&lt;=VLOOKUP(N1297,受限情况!$A$3:$C$28,3,FALSE)),0),IFERROR(AND(H1297&gt;=VLOOKUP(O1297,受限情况!$A$3:$C$28,2,FALSE),H1297&lt;=VLOOKUP(O1297,受限情况!$A$3:$C$28,3,FALSE)),0))=TRUE,"错误","正确")</f>
        <v>正确</v>
      </c>
      <c r="S1297" s="123" t="str">
        <f>IF((IF(ISERROR(VLOOKUP(J1297,注销!I:I,1,FALSE)),0,1)+IF(ISERROR(VLOOKUP(J1297,注销!J:J,1,FALSE)),0,1))&gt;0,"注销","没有")</f>
        <v>注销</v>
      </c>
      <c r="T1297" s="123" t="str">
        <f>IF((IF(ISERROR(VLOOKUP(J1297,注销!I:I,1,FALSE)),0,1)+IF(ISERROR(VLOOKUP(J1297,注销!J:J,1,FALSE)),0,1))&gt;0,"注销","没有")</f>
        <v>注销</v>
      </c>
      <c r="U1297" s="10" t="str">
        <f>IF(IF(ISERROR(VLOOKUP(J1297,J$1:J1296,1,FALSE)),0,1)+IF(ISERROR(VLOOKUP(J1297,K$1:K1296,1,FALSE)),0,1),"已有","没有")</f>
        <v>没有</v>
      </c>
      <c r="W1297" s="9"/>
      <c r="X1297" s="9"/>
      <c r="Y1297" s="9"/>
    </row>
    <row r="1298" spans="1:25">
      <c r="A1298" s="126">
        <v>1295</v>
      </c>
      <c r="B1298" s="134" t="s">
        <v>2315</v>
      </c>
      <c r="C1298" s="66" t="s">
        <v>2316</v>
      </c>
      <c r="D1298" s="55">
        <v>738</v>
      </c>
      <c r="E1298" s="202">
        <v>14</v>
      </c>
      <c r="F1298" s="80">
        <v>43266</v>
      </c>
      <c r="G1298" s="40" t="s">
        <v>5404</v>
      </c>
      <c r="H1298" s="80">
        <v>43265</v>
      </c>
      <c r="I1298" s="30" t="s">
        <v>2322</v>
      </c>
      <c r="J1298" s="137" t="str">
        <f t="shared" si="127"/>
        <v>山航满洲里-石家庄</v>
      </c>
      <c r="K1298" s="124" t="str">
        <f t="shared" si="128"/>
        <v>山航石家庄-满洲里</v>
      </c>
      <c r="L1298" s="167" t="str">
        <f t="shared" si="129"/>
        <v>满洲里</v>
      </c>
      <c r="M1298" s="167" t="str">
        <f t="shared" si="130"/>
        <v>石家庄</v>
      </c>
      <c r="N1298" s="167" t="str">
        <f t="shared" si="131"/>
        <v/>
      </c>
      <c r="O1298" s="167" t="str">
        <f t="shared" si="132"/>
        <v/>
      </c>
      <c r="P1298" s="167" t="str">
        <f>IF(ISERROR(OR(IFERROR(VLOOKUP(B1298,受限情况!$G$3:$G$30,1,FALSE),0),IFERROR(VLOOKUP(L1298,受限情况!$A$3:$A$28,1,FALSE),0),IFERROR(VLOOKUP(M1298,受限情况!$A$3:$A$28,1,FALSE),0),IFERROR(VLOOKUP(N1298,受限情况!$A$3:$A$28,1,FALSE),0),IFERROR(VLOOKUP(O1298,受限情况!$A$3:$A$28,1,FALSE),0))),"受限","不限")</f>
        <v>不限</v>
      </c>
      <c r="Q1298" s="122" t="str">
        <f>IFERROR(IF(AND(H1298&gt;=VLOOKUP(B1298,受限情况!$G$3:$I$28,2,FALSE),H1298&lt;=VLOOKUP(B1298,受限情况!$G$3:$I$28,3,FALSE))=TRUE,"错误","正确"),"正确")</f>
        <v>正确</v>
      </c>
      <c r="R1298" s="124" t="str">
        <f>IF(OR(IFERROR(AND(H1298&gt;=VLOOKUP(L1298,受限情况!$A$3:$C$28,2,FALSE),H1298&lt;=VLOOKUP(L1298,受限情况!$A$3:$C$28,3,FALSE)),0),IFERROR(AND(H1298&gt;=VLOOKUP(M1298,受限情况!$A$3:$C$28,2,FALSE),H1298&lt;=VLOOKUP(M1298,受限情况!$A$3:$C$28,3,FALSE)),0),IFERROR(AND(H1298&gt;=VLOOKUP(N1298,受限情况!$A$3:$C$28,2,FALSE),H1298&lt;=VLOOKUP(N1298,受限情况!$A$3:$C$28,3,FALSE)),0),IFERROR(AND(H1298&gt;=VLOOKUP(O1298,受限情况!$A$3:$C$28,2,FALSE),H1298&lt;=VLOOKUP(O1298,受限情况!$A$3:$C$28,3,FALSE)),0))=TRUE,"错误","正确")</f>
        <v>正确</v>
      </c>
      <c r="S1298" s="123" t="str">
        <f>IF((IF(ISERROR(VLOOKUP(J1298,注销!I:I,1,FALSE)),0,1)+IF(ISERROR(VLOOKUP(J1298,注销!J:J,1,FALSE)),0,1))&gt;0,"注销","没有")</f>
        <v>注销</v>
      </c>
      <c r="T1298" s="123" t="str">
        <f>IF((IF(ISERROR(VLOOKUP(J1298,注销!I:I,1,FALSE)),0,1)+IF(ISERROR(VLOOKUP(J1298,注销!J:J,1,FALSE)),0,1))&gt;0,"注销","没有")</f>
        <v>注销</v>
      </c>
      <c r="U1298" s="10" t="str">
        <f>IF(IF(ISERROR(VLOOKUP(J1298,J$1:J1297,1,FALSE)),0,1)+IF(ISERROR(VLOOKUP(J1298,K$1:K1297,1,FALSE)),0,1),"已有","没有")</f>
        <v>没有</v>
      </c>
      <c r="W1298" s="9"/>
      <c r="X1298" s="9"/>
      <c r="Y1298" s="9"/>
    </row>
    <row r="1299" spans="1:25">
      <c r="A1299" s="126">
        <v>1296</v>
      </c>
      <c r="B1299" s="134" t="s">
        <v>2315</v>
      </c>
      <c r="C1299" s="66" t="s">
        <v>2317</v>
      </c>
      <c r="D1299" s="55">
        <v>738</v>
      </c>
      <c r="E1299" s="202">
        <v>14</v>
      </c>
      <c r="F1299" s="80">
        <v>43266</v>
      </c>
      <c r="G1299" s="40" t="s">
        <v>5404</v>
      </c>
      <c r="H1299" s="80">
        <v>43265</v>
      </c>
      <c r="I1299" s="30" t="s">
        <v>2322</v>
      </c>
      <c r="J1299" s="137" t="str">
        <f t="shared" si="127"/>
        <v>山航呼和浩特-南宁</v>
      </c>
      <c r="K1299" s="124" t="str">
        <f t="shared" si="128"/>
        <v>山航南宁-呼和浩特</v>
      </c>
      <c r="L1299" s="167" t="str">
        <f t="shared" si="129"/>
        <v>呼和浩特</v>
      </c>
      <c r="M1299" s="167" t="str">
        <f t="shared" si="130"/>
        <v>南宁</v>
      </c>
      <c r="N1299" s="167" t="str">
        <f t="shared" si="131"/>
        <v/>
      </c>
      <c r="O1299" s="167" t="str">
        <f t="shared" si="132"/>
        <v/>
      </c>
      <c r="P1299" s="167" t="str">
        <f>IF(ISERROR(OR(IFERROR(VLOOKUP(B1299,受限情况!$G$3:$G$30,1,FALSE),0),IFERROR(VLOOKUP(L1299,受限情况!$A$3:$A$28,1,FALSE),0),IFERROR(VLOOKUP(M1299,受限情况!$A$3:$A$28,1,FALSE),0),IFERROR(VLOOKUP(N1299,受限情况!$A$3:$A$28,1,FALSE),0),IFERROR(VLOOKUP(O1299,受限情况!$A$3:$A$28,1,FALSE),0))),"受限","不限")</f>
        <v>不限</v>
      </c>
      <c r="Q1299" s="122" t="str">
        <f>IFERROR(IF(AND(H1299&gt;=VLOOKUP(B1299,受限情况!$G$3:$I$28,2,FALSE),H1299&lt;=VLOOKUP(B1299,受限情况!$G$3:$I$28,3,FALSE))=TRUE,"错误","正确"),"正确")</f>
        <v>正确</v>
      </c>
      <c r="R1299" s="124" t="str">
        <f>IF(OR(IFERROR(AND(H1299&gt;=VLOOKUP(L1299,受限情况!$A$3:$C$28,2,FALSE),H1299&lt;=VLOOKUP(L1299,受限情况!$A$3:$C$28,3,FALSE)),0),IFERROR(AND(H1299&gt;=VLOOKUP(M1299,受限情况!$A$3:$C$28,2,FALSE),H1299&lt;=VLOOKUP(M1299,受限情况!$A$3:$C$28,3,FALSE)),0),IFERROR(AND(H1299&gt;=VLOOKUP(N1299,受限情况!$A$3:$C$28,2,FALSE),H1299&lt;=VLOOKUP(N1299,受限情况!$A$3:$C$28,3,FALSE)),0),IFERROR(AND(H1299&gt;=VLOOKUP(O1299,受限情况!$A$3:$C$28,2,FALSE),H1299&lt;=VLOOKUP(O1299,受限情况!$A$3:$C$28,3,FALSE)),0))=TRUE,"错误","正确")</f>
        <v>正确</v>
      </c>
      <c r="S1299" s="123" t="str">
        <f>IF((IF(ISERROR(VLOOKUP(J1299,注销!I:I,1,FALSE)),0,1)+IF(ISERROR(VLOOKUP(J1299,注销!J:J,1,FALSE)),0,1))&gt;0,"注销","没有")</f>
        <v>没有</v>
      </c>
      <c r="T1299" s="123" t="str">
        <f>IF((IF(ISERROR(VLOOKUP(J1299,注销!I:I,1,FALSE)),0,1)+IF(ISERROR(VLOOKUP(J1299,注销!J:J,1,FALSE)),0,1))&gt;0,"注销","没有")</f>
        <v>没有</v>
      </c>
      <c r="U1299" s="10" t="str">
        <f>IF(IF(ISERROR(VLOOKUP(J1299,J$1:J1298,1,FALSE)),0,1)+IF(ISERROR(VLOOKUP(J1299,K$1:K1298,1,FALSE)),0,1),"已有","没有")</f>
        <v>没有</v>
      </c>
      <c r="W1299" s="9"/>
      <c r="X1299" s="9"/>
      <c r="Y1299" s="9"/>
    </row>
    <row r="1300" spans="1:25">
      <c r="A1300" s="126">
        <v>1297</v>
      </c>
      <c r="B1300" s="134" t="s">
        <v>1736</v>
      </c>
      <c r="C1300" s="66" t="s">
        <v>2318</v>
      </c>
      <c r="D1300" s="55">
        <v>738</v>
      </c>
      <c r="E1300" s="202">
        <v>14</v>
      </c>
      <c r="F1300" s="80">
        <v>43266</v>
      </c>
      <c r="G1300" s="40" t="s">
        <v>5404</v>
      </c>
      <c r="H1300" s="80">
        <v>43265</v>
      </c>
      <c r="I1300" s="30" t="s">
        <v>2322</v>
      </c>
      <c r="J1300" s="137" t="str">
        <f t="shared" si="127"/>
        <v>山航海拉尔-石家庄</v>
      </c>
      <c r="K1300" s="124" t="str">
        <f t="shared" si="128"/>
        <v>山航石家庄-海拉尔</v>
      </c>
      <c r="L1300" s="167" t="str">
        <f t="shared" si="129"/>
        <v>海拉尔</v>
      </c>
      <c r="M1300" s="167" t="str">
        <f t="shared" si="130"/>
        <v>石家庄</v>
      </c>
      <c r="N1300" s="167" t="str">
        <f t="shared" si="131"/>
        <v/>
      </c>
      <c r="O1300" s="167" t="str">
        <f t="shared" si="132"/>
        <v/>
      </c>
      <c r="P1300" s="167" t="str">
        <f>IF(ISERROR(OR(IFERROR(VLOOKUP(B1300,受限情况!$G$3:$G$30,1,FALSE),0),IFERROR(VLOOKUP(L1300,受限情况!$A$3:$A$28,1,FALSE),0),IFERROR(VLOOKUP(M1300,受限情况!$A$3:$A$28,1,FALSE),0),IFERROR(VLOOKUP(N1300,受限情况!$A$3:$A$28,1,FALSE),0),IFERROR(VLOOKUP(O1300,受限情况!$A$3:$A$28,1,FALSE),0))),"受限","不限")</f>
        <v>不限</v>
      </c>
      <c r="Q1300" s="122" t="str">
        <f>IFERROR(IF(AND(H1300&gt;=VLOOKUP(B1300,受限情况!$G$3:$I$28,2,FALSE),H1300&lt;=VLOOKUP(B1300,受限情况!$G$3:$I$28,3,FALSE))=TRUE,"错误","正确"),"正确")</f>
        <v>正确</v>
      </c>
      <c r="R1300" s="124" t="str">
        <f>IF(OR(IFERROR(AND(H1300&gt;=VLOOKUP(L1300,受限情况!$A$3:$C$28,2,FALSE),H1300&lt;=VLOOKUP(L1300,受限情况!$A$3:$C$28,3,FALSE)),0),IFERROR(AND(H1300&gt;=VLOOKUP(M1300,受限情况!$A$3:$C$28,2,FALSE),H1300&lt;=VLOOKUP(M1300,受限情况!$A$3:$C$28,3,FALSE)),0),IFERROR(AND(H1300&gt;=VLOOKUP(N1300,受限情况!$A$3:$C$28,2,FALSE),H1300&lt;=VLOOKUP(N1300,受限情况!$A$3:$C$28,3,FALSE)),0),IFERROR(AND(H1300&gt;=VLOOKUP(O1300,受限情况!$A$3:$C$28,2,FALSE),H1300&lt;=VLOOKUP(O1300,受限情况!$A$3:$C$28,3,FALSE)),0))=TRUE,"错误","正确")</f>
        <v>正确</v>
      </c>
      <c r="S1300" s="123" t="str">
        <f>IF((IF(ISERROR(VLOOKUP(J1300,注销!I:I,1,FALSE)),0,1)+IF(ISERROR(VLOOKUP(J1300,注销!J:J,1,FALSE)),0,1))&gt;0,"注销","没有")</f>
        <v>没有</v>
      </c>
      <c r="T1300" s="123" t="str">
        <f>IF((IF(ISERROR(VLOOKUP(J1300,注销!I:I,1,FALSE)),0,1)+IF(ISERROR(VLOOKUP(J1300,注销!J:J,1,FALSE)),0,1))&gt;0,"注销","没有")</f>
        <v>没有</v>
      </c>
      <c r="U1300" s="10" t="str">
        <f>IF(IF(ISERROR(VLOOKUP(J1300,J$1:J1299,1,FALSE)),0,1)+IF(ISERROR(VLOOKUP(J1300,K$1:K1299,1,FALSE)),0,1),"已有","没有")</f>
        <v>没有</v>
      </c>
      <c r="W1300" s="9"/>
      <c r="X1300" s="9"/>
      <c r="Y1300" s="9"/>
    </row>
    <row r="1301" spans="1:25">
      <c r="A1301" s="126">
        <v>1298</v>
      </c>
      <c r="B1301" s="134" t="s">
        <v>130</v>
      </c>
      <c r="C1301" s="66" t="s">
        <v>2319</v>
      </c>
      <c r="D1301" s="136" t="s">
        <v>5391</v>
      </c>
      <c r="E1301" s="202">
        <v>14</v>
      </c>
      <c r="F1301" s="80">
        <v>43286</v>
      </c>
      <c r="G1301" s="40" t="s">
        <v>5405</v>
      </c>
      <c r="H1301" s="80">
        <v>43265</v>
      </c>
      <c r="I1301" s="30" t="s">
        <v>2322</v>
      </c>
      <c r="J1301" s="137" t="str">
        <f t="shared" si="127"/>
        <v>中联航石家庄-黄山-珠海</v>
      </c>
      <c r="K1301" s="124" t="str">
        <f t="shared" si="128"/>
        <v>中联航珠海-黄山-石家庄</v>
      </c>
      <c r="L1301" s="167" t="str">
        <f t="shared" si="129"/>
        <v>石家庄</v>
      </c>
      <c r="M1301" s="167" t="str">
        <f t="shared" si="130"/>
        <v>黄山</v>
      </c>
      <c r="N1301" s="167" t="str">
        <f t="shared" si="131"/>
        <v>珠海</v>
      </c>
      <c r="O1301" s="167" t="str">
        <f t="shared" si="132"/>
        <v/>
      </c>
      <c r="P1301" s="167" t="str">
        <f>IF(ISERROR(OR(IFERROR(VLOOKUP(B1301,受限情况!$G$3:$G$30,1,FALSE),0),IFERROR(VLOOKUP(L1301,受限情况!$A$3:$A$28,1,FALSE),0),IFERROR(VLOOKUP(M1301,受限情况!$A$3:$A$28,1,FALSE),0),IFERROR(VLOOKUP(N1301,受限情况!$A$3:$A$28,1,FALSE),0),IFERROR(VLOOKUP(O1301,受限情况!$A$3:$A$28,1,FALSE),0))),"受限","不限")</f>
        <v>不限</v>
      </c>
      <c r="Q1301" s="122" t="str">
        <f>IFERROR(IF(AND(H1301&gt;=VLOOKUP(B1301,受限情况!$G$3:$I$28,2,FALSE),H1301&lt;=VLOOKUP(B1301,受限情况!$G$3:$I$28,3,FALSE))=TRUE,"错误","正确"),"正确")</f>
        <v>正确</v>
      </c>
      <c r="R1301" s="124" t="str">
        <f>IF(OR(IFERROR(AND(H1301&gt;=VLOOKUP(L1301,受限情况!$A$3:$C$28,2,FALSE),H1301&lt;=VLOOKUP(L1301,受限情况!$A$3:$C$28,3,FALSE)),0),IFERROR(AND(H1301&gt;=VLOOKUP(M1301,受限情况!$A$3:$C$28,2,FALSE),H1301&lt;=VLOOKUP(M1301,受限情况!$A$3:$C$28,3,FALSE)),0),IFERROR(AND(H1301&gt;=VLOOKUP(N1301,受限情况!$A$3:$C$28,2,FALSE),H1301&lt;=VLOOKUP(N1301,受限情况!$A$3:$C$28,3,FALSE)),0),IFERROR(AND(H1301&gt;=VLOOKUP(O1301,受限情况!$A$3:$C$28,2,FALSE),H1301&lt;=VLOOKUP(O1301,受限情况!$A$3:$C$28,3,FALSE)),0))=TRUE,"错误","正确")</f>
        <v>正确</v>
      </c>
      <c r="S1301" s="123" t="str">
        <f>IF((IF(ISERROR(VLOOKUP(J1301,注销!I:I,1,FALSE)),0,1)+IF(ISERROR(VLOOKUP(J1301,注销!J:J,1,FALSE)),0,1))&gt;0,"注销","没有")</f>
        <v>注销</v>
      </c>
      <c r="T1301" s="123" t="str">
        <f>IF((IF(ISERROR(VLOOKUP(J1301,注销!I:I,1,FALSE)),0,1)+IF(ISERROR(VLOOKUP(J1301,注销!J:J,1,FALSE)),0,1))&gt;0,"注销","没有")</f>
        <v>注销</v>
      </c>
      <c r="U1301" s="10" t="str">
        <f>IF(IF(ISERROR(VLOOKUP(J1301,J$1:J1300,1,FALSE)),0,1)+IF(ISERROR(VLOOKUP(J1301,K$1:K1300,1,FALSE)),0,1),"已有","没有")</f>
        <v>没有</v>
      </c>
      <c r="W1301" s="9"/>
      <c r="X1301" s="9"/>
      <c r="Y1301" s="9"/>
    </row>
    <row r="1302" spans="1:25">
      <c r="A1302" s="126">
        <v>1299</v>
      </c>
      <c r="B1302" s="134" t="s">
        <v>130</v>
      </c>
      <c r="C1302" s="66" t="s">
        <v>2320</v>
      </c>
      <c r="D1302" s="136" t="s">
        <v>5391</v>
      </c>
      <c r="E1302" s="202">
        <v>14</v>
      </c>
      <c r="F1302" s="80">
        <v>43286</v>
      </c>
      <c r="G1302" s="40" t="s">
        <v>5405</v>
      </c>
      <c r="H1302" s="80">
        <v>43265</v>
      </c>
      <c r="I1302" s="30" t="s">
        <v>2322</v>
      </c>
      <c r="J1302" s="137" t="str">
        <f t="shared" si="127"/>
        <v>中联航鄂尔多斯-长沙</v>
      </c>
      <c r="K1302" s="124" t="str">
        <f t="shared" si="128"/>
        <v>中联航长沙-鄂尔多斯</v>
      </c>
      <c r="L1302" s="167" t="str">
        <f t="shared" si="129"/>
        <v>鄂尔多斯</v>
      </c>
      <c r="M1302" s="167" t="str">
        <f t="shared" si="130"/>
        <v>长沙</v>
      </c>
      <c r="N1302" s="167" t="str">
        <f t="shared" si="131"/>
        <v/>
      </c>
      <c r="O1302" s="167" t="str">
        <f t="shared" si="132"/>
        <v/>
      </c>
      <c r="P1302" s="167" t="str">
        <f>IF(ISERROR(OR(IFERROR(VLOOKUP(B1302,受限情况!$G$3:$G$30,1,FALSE),0),IFERROR(VLOOKUP(L1302,受限情况!$A$3:$A$28,1,FALSE),0),IFERROR(VLOOKUP(M1302,受限情况!$A$3:$A$28,1,FALSE),0),IFERROR(VLOOKUP(N1302,受限情况!$A$3:$A$28,1,FALSE),0),IFERROR(VLOOKUP(O1302,受限情况!$A$3:$A$28,1,FALSE),0))),"受限","不限")</f>
        <v>不限</v>
      </c>
      <c r="Q1302" s="122" t="str">
        <f>IFERROR(IF(AND(H1302&gt;=VLOOKUP(B1302,受限情况!$G$3:$I$28,2,FALSE),H1302&lt;=VLOOKUP(B1302,受限情况!$G$3:$I$28,3,FALSE))=TRUE,"错误","正确"),"正确")</f>
        <v>正确</v>
      </c>
      <c r="R1302" s="124" t="str">
        <f>IF(OR(IFERROR(AND(H1302&gt;=VLOOKUP(L1302,受限情况!$A$3:$C$28,2,FALSE),H1302&lt;=VLOOKUP(L1302,受限情况!$A$3:$C$28,3,FALSE)),0),IFERROR(AND(H1302&gt;=VLOOKUP(M1302,受限情况!$A$3:$C$28,2,FALSE),H1302&lt;=VLOOKUP(M1302,受限情况!$A$3:$C$28,3,FALSE)),0),IFERROR(AND(H1302&gt;=VLOOKUP(N1302,受限情况!$A$3:$C$28,2,FALSE),H1302&lt;=VLOOKUP(N1302,受限情况!$A$3:$C$28,3,FALSE)),0),IFERROR(AND(H1302&gt;=VLOOKUP(O1302,受限情况!$A$3:$C$28,2,FALSE),H1302&lt;=VLOOKUP(O1302,受限情况!$A$3:$C$28,3,FALSE)),0))=TRUE,"错误","正确")</f>
        <v>正确</v>
      </c>
      <c r="S1302" s="123" t="str">
        <f>IF((IF(ISERROR(VLOOKUP(J1302,注销!I:I,1,FALSE)),0,1)+IF(ISERROR(VLOOKUP(J1302,注销!J:J,1,FALSE)),0,1))&gt;0,"注销","没有")</f>
        <v>注销</v>
      </c>
      <c r="T1302" s="123" t="str">
        <f>IF((IF(ISERROR(VLOOKUP(J1302,注销!I:I,1,FALSE)),0,1)+IF(ISERROR(VLOOKUP(J1302,注销!J:J,1,FALSE)),0,1))&gt;0,"注销","没有")</f>
        <v>注销</v>
      </c>
      <c r="U1302" s="10" t="str">
        <f>IF(IF(ISERROR(VLOOKUP(J1302,J$1:J1301,1,FALSE)),0,1)+IF(ISERROR(VLOOKUP(J1302,K$1:K1301,1,FALSE)),0,1),"已有","没有")</f>
        <v>已有</v>
      </c>
      <c r="W1302" s="9"/>
      <c r="X1302" s="9"/>
      <c r="Y1302" s="9"/>
    </row>
    <row r="1303" spans="1:25">
      <c r="A1303" s="126">
        <v>1300</v>
      </c>
      <c r="B1303" s="134" t="s">
        <v>91</v>
      </c>
      <c r="C1303" s="66" t="s">
        <v>2321</v>
      </c>
      <c r="D1303" s="136" t="s">
        <v>2188</v>
      </c>
      <c r="E1303" s="202">
        <v>14</v>
      </c>
      <c r="F1303" s="80">
        <v>43301</v>
      </c>
      <c r="G1303" s="40" t="s">
        <v>5406</v>
      </c>
      <c r="H1303" s="80">
        <v>43265</v>
      </c>
      <c r="I1303" s="30" t="s">
        <v>2322</v>
      </c>
      <c r="J1303" s="137" t="str">
        <f t="shared" si="127"/>
        <v>东航鄂尔多斯-银川</v>
      </c>
      <c r="K1303" s="124" t="str">
        <f t="shared" si="128"/>
        <v>东航银川-鄂尔多斯</v>
      </c>
      <c r="L1303" s="167" t="str">
        <f t="shared" si="129"/>
        <v>鄂尔多斯</v>
      </c>
      <c r="M1303" s="167" t="str">
        <f t="shared" si="130"/>
        <v>银川</v>
      </c>
      <c r="N1303" s="167" t="str">
        <f t="shared" si="131"/>
        <v/>
      </c>
      <c r="O1303" s="167" t="str">
        <f t="shared" si="132"/>
        <v/>
      </c>
      <c r="P1303" s="167" t="str">
        <f>IF(ISERROR(OR(IFERROR(VLOOKUP(B1303,受限情况!$G$3:$G$30,1,FALSE),0),IFERROR(VLOOKUP(L1303,受限情况!$A$3:$A$28,1,FALSE),0),IFERROR(VLOOKUP(M1303,受限情况!$A$3:$A$28,1,FALSE),0),IFERROR(VLOOKUP(N1303,受限情况!$A$3:$A$28,1,FALSE),0),IFERROR(VLOOKUP(O1303,受限情况!$A$3:$A$28,1,FALSE),0))),"受限","不限")</f>
        <v>不限</v>
      </c>
      <c r="Q1303" s="122" t="str">
        <f>IFERROR(IF(AND(H1303&gt;=VLOOKUP(B1303,受限情况!$G$3:$I$28,2,FALSE),H1303&lt;=VLOOKUP(B1303,受限情况!$G$3:$I$28,3,FALSE))=TRUE,"错误","正确"),"正确")</f>
        <v>正确</v>
      </c>
      <c r="R1303" s="124" t="str">
        <f>IF(OR(IFERROR(AND(H1303&gt;=VLOOKUP(L1303,受限情况!$A$3:$C$28,2,FALSE),H1303&lt;=VLOOKUP(L1303,受限情况!$A$3:$C$28,3,FALSE)),0),IFERROR(AND(H1303&gt;=VLOOKUP(M1303,受限情况!$A$3:$C$28,2,FALSE),H1303&lt;=VLOOKUP(M1303,受限情况!$A$3:$C$28,3,FALSE)),0),IFERROR(AND(H1303&gt;=VLOOKUP(N1303,受限情况!$A$3:$C$28,2,FALSE),H1303&lt;=VLOOKUP(N1303,受限情况!$A$3:$C$28,3,FALSE)),0),IFERROR(AND(H1303&gt;=VLOOKUP(O1303,受限情况!$A$3:$C$28,2,FALSE),H1303&lt;=VLOOKUP(O1303,受限情况!$A$3:$C$28,3,FALSE)),0))=TRUE,"错误","正确")</f>
        <v>正确</v>
      </c>
      <c r="S1303" s="123" t="str">
        <f>IF((IF(ISERROR(VLOOKUP(J1303,注销!I:I,1,FALSE)),0,1)+IF(ISERROR(VLOOKUP(J1303,注销!J:J,1,FALSE)),0,1))&gt;0,"注销","没有")</f>
        <v>注销</v>
      </c>
      <c r="T1303" s="123" t="str">
        <f>IF((IF(ISERROR(VLOOKUP(J1303,注销!I:I,1,FALSE)),0,1)+IF(ISERROR(VLOOKUP(J1303,注销!J:J,1,FALSE)),0,1))&gt;0,"注销","没有")</f>
        <v>注销</v>
      </c>
      <c r="U1303" s="10" t="str">
        <f>IF(IF(ISERROR(VLOOKUP(J1303,J$1:J1302,1,FALSE)),0,1)+IF(ISERROR(VLOOKUP(J1303,K$1:K1302,1,FALSE)),0,1),"已有","没有")</f>
        <v>没有</v>
      </c>
      <c r="W1303" s="9"/>
      <c r="X1303" s="9"/>
      <c r="Y1303" s="9"/>
    </row>
    <row r="1304" spans="1:25">
      <c r="A1304" s="126">
        <v>1301</v>
      </c>
      <c r="B1304" s="134" t="s">
        <v>5397</v>
      </c>
      <c r="C1304" s="66" t="s">
        <v>5398</v>
      </c>
      <c r="D1304" s="136" t="s">
        <v>2188</v>
      </c>
      <c r="E1304" s="202">
        <v>14</v>
      </c>
      <c r="F1304" s="80">
        <v>43282</v>
      </c>
      <c r="G1304" s="40" t="s">
        <v>5406</v>
      </c>
      <c r="H1304" s="80">
        <v>43265</v>
      </c>
      <c r="I1304" s="30" t="s">
        <v>2322</v>
      </c>
      <c r="J1304" s="137" t="str">
        <f t="shared" si="127"/>
        <v>东航鄂尔多斯-揭阳潮汕</v>
      </c>
      <c r="K1304" s="124" t="str">
        <f t="shared" si="128"/>
        <v>东航揭阳潮汕-鄂尔多斯</v>
      </c>
      <c r="L1304" s="167" t="str">
        <f t="shared" si="129"/>
        <v>鄂尔多斯</v>
      </c>
      <c r="M1304" s="167" t="str">
        <f t="shared" si="130"/>
        <v>揭阳潮汕</v>
      </c>
      <c r="N1304" s="167" t="str">
        <f t="shared" si="131"/>
        <v/>
      </c>
      <c r="O1304" s="167" t="str">
        <f t="shared" si="132"/>
        <v/>
      </c>
      <c r="P1304" s="167" t="str">
        <f>IF(ISERROR(OR(IFERROR(VLOOKUP(B1304,受限情况!$G$3:$G$30,1,FALSE),0),IFERROR(VLOOKUP(L1304,受限情况!$A$3:$A$28,1,FALSE),0),IFERROR(VLOOKUP(M1304,受限情况!$A$3:$A$28,1,FALSE),0),IFERROR(VLOOKUP(N1304,受限情况!$A$3:$A$28,1,FALSE),0),IFERROR(VLOOKUP(O1304,受限情况!$A$3:$A$28,1,FALSE),0))),"受限","不限")</f>
        <v>不限</v>
      </c>
      <c r="Q1304" s="122" t="str">
        <f>IFERROR(IF(AND(H1304&gt;=VLOOKUP(B1304,受限情况!$G$3:$I$28,2,FALSE),H1304&lt;=VLOOKUP(B1304,受限情况!$G$3:$I$28,3,FALSE))=TRUE,"错误","正确"),"正确")</f>
        <v>正确</v>
      </c>
      <c r="R1304" s="124" t="str">
        <f>IF(OR(IFERROR(AND(H1304&gt;=VLOOKUP(L1304,受限情况!$A$3:$C$28,2,FALSE),H1304&lt;=VLOOKUP(L1304,受限情况!$A$3:$C$28,3,FALSE)),0),IFERROR(AND(H1304&gt;=VLOOKUP(M1304,受限情况!$A$3:$C$28,2,FALSE),H1304&lt;=VLOOKUP(M1304,受限情况!$A$3:$C$28,3,FALSE)),0),IFERROR(AND(H1304&gt;=VLOOKUP(N1304,受限情况!$A$3:$C$28,2,FALSE),H1304&lt;=VLOOKUP(N1304,受限情况!$A$3:$C$28,3,FALSE)),0),IFERROR(AND(H1304&gt;=VLOOKUP(O1304,受限情况!$A$3:$C$28,2,FALSE),H1304&lt;=VLOOKUP(O1304,受限情况!$A$3:$C$28,3,FALSE)),0))=TRUE,"错误","正确")</f>
        <v>正确</v>
      </c>
      <c r="S1304" s="123" t="str">
        <f>IF((IF(ISERROR(VLOOKUP(J1304,注销!I:I,1,FALSE)),0,1)+IF(ISERROR(VLOOKUP(J1304,注销!J:J,1,FALSE)),0,1))&gt;0,"注销","没有")</f>
        <v>注销</v>
      </c>
      <c r="T1304" s="123" t="str">
        <f>IF((IF(ISERROR(VLOOKUP(J1304,注销!I:I,1,FALSE)),0,1)+IF(ISERROR(VLOOKUP(J1304,注销!J:J,1,FALSE)),0,1))&gt;0,"注销","没有")</f>
        <v>注销</v>
      </c>
      <c r="U1304" s="10" t="str">
        <f>IF(IF(ISERROR(VLOOKUP(J1304,J$1:J1303,1,FALSE)),0,1)+IF(ISERROR(VLOOKUP(J1304,K$1:K1303,1,FALSE)),0,1),"已有","没有")</f>
        <v>没有</v>
      </c>
      <c r="W1304" s="9"/>
      <c r="X1304" s="9"/>
      <c r="Y1304" s="9"/>
    </row>
    <row r="1305" spans="1:25">
      <c r="A1305" s="126">
        <v>1302</v>
      </c>
      <c r="B1305" s="134" t="s">
        <v>5399</v>
      </c>
      <c r="C1305" s="66" t="s">
        <v>5400</v>
      </c>
      <c r="D1305" s="136" t="s">
        <v>5401</v>
      </c>
      <c r="E1305" s="202">
        <v>14</v>
      </c>
      <c r="F1305" s="80">
        <v>43288</v>
      </c>
      <c r="G1305" s="40" t="s">
        <v>5407</v>
      </c>
      <c r="H1305" s="80">
        <v>43265</v>
      </c>
      <c r="I1305" s="30" t="s">
        <v>2322</v>
      </c>
      <c r="J1305" s="137" t="str">
        <f t="shared" si="127"/>
        <v>天津天津-二连浩特</v>
      </c>
      <c r="K1305" s="124" t="str">
        <f t="shared" si="128"/>
        <v>天津二连浩特-天津</v>
      </c>
      <c r="L1305" s="167" t="str">
        <f t="shared" si="129"/>
        <v>天津</v>
      </c>
      <c r="M1305" s="167" t="str">
        <f t="shared" si="130"/>
        <v>二连浩特</v>
      </c>
      <c r="N1305" s="167" t="str">
        <f t="shared" si="131"/>
        <v/>
      </c>
      <c r="O1305" s="167" t="str">
        <f t="shared" si="132"/>
        <v/>
      </c>
      <c r="P1305" s="167" t="str">
        <f>IF(ISERROR(OR(IFERROR(VLOOKUP(B1305,受限情况!$G$3:$G$30,1,FALSE),0),IFERROR(VLOOKUP(L1305,受限情况!$A$3:$A$28,1,FALSE),0),IFERROR(VLOOKUP(M1305,受限情况!$A$3:$A$28,1,FALSE),0),IFERROR(VLOOKUP(N1305,受限情况!$A$3:$A$28,1,FALSE),0),IFERROR(VLOOKUP(O1305,受限情况!$A$3:$A$28,1,FALSE),0))),"受限","不限")</f>
        <v>不限</v>
      </c>
      <c r="Q1305" s="122" t="str">
        <f>IFERROR(IF(AND(H1305&gt;=VLOOKUP(B1305,受限情况!$G$3:$I$28,2,FALSE),H1305&lt;=VLOOKUP(B1305,受限情况!$G$3:$I$28,3,FALSE))=TRUE,"错误","正确"),"正确")</f>
        <v>正确</v>
      </c>
      <c r="R1305" s="124" t="str">
        <f>IF(OR(IFERROR(AND(H1305&gt;=VLOOKUP(L1305,受限情况!$A$3:$C$28,2,FALSE),H1305&lt;=VLOOKUP(L1305,受限情况!$A$3:$C$28,3,FALSE)),0),IFERROR(AND(H1305&gt;=VLOOKUP(M1305,受限情况!$A$3:$C$28,2,FALSE),H1305&lt;=VLOOKUP(M1305,受限情况!$A$3:$C$28,3,FALSE)),0),IFERROR(AND(H1305&gt;=VLOOKUP(N1305,受限情况!$A$3:$C$28,2,FALSE),H1305&lt;=VLOOKUP(N1305,受限情况!$A$3:$C$28,3,FALSE)),0),IFERROR(AND(H1305&gt;=VLOOKUP(O1305,受限情况!$A$3:$C$28,2,FALSE),H1305&lt;=VLOOKUP(O1305,受限情况!$A$3:$C$28,3,FALSE)),0))=TRUE,"错误","正确")</f>
        <v>正确</v>
      </c>
      <c r="S1305" s="123" t="str">
        <f>IF((IF(ISERROR(VLOOKUP(J1305,注销!I:I,1,FALSE)),0,1)+IF(ISERROR(VLOOKUP(J1305,注销!J:J,1,FALSE)),0,1))&gt;0,"注销","没有")</f>
        <v>没有</v>
      </c>
      <c r="T1305" s="123" t="str">
        <f>IF((IF(ISERROR(VLOOKUP(J1305,注销!I:I,1,FALSE)),0,1)+IF(ISERROR(VLOOKUP(J1305,注销!J:J,1,FALSE)),0,1))&gt;0,"注销","没有")</f>
        <v>没有</v>
      </c>
      <c r="U1305" s="10" t="str">
        <f>IF(IF(ISERROR(VLOOKUP(J1305,J$1:J1304,1,FALSE)),0,1)+IF(ISERROR(VLOOKUP(J1305,K$1:K1304,1,FALSE)),0,1),"已有","没有")</f>
        <v>没有</v>
      </c>
      <c r="W1305" s="9"/>
      <c r="X1305" s="9"/>
      <c r="Y1305" s="9"/>
    </row>
    <row r="1306" spans="1:25">
      <c r="A1306" s="126">
        <v>1303</v>
      </c>
      <c r="B1306" s="134" t="s">
        <v>1381</v>
      </c>
      <c r="C1306" s="66" t="s">
        <v>5402</v>
      </c>
      <c r="D1306" s="136" t="s">
        <v>5401</v>
      </c>
      <c r="E1306" s="202">
        <v>14</v>
      </c>
      <c r="F1306" s="80">
        <v>43288</v>
      </c>
      <c r="G1306" s="40" t="s">
        <v>5407</v>
      </c>
      <c r="H1306" s="80">
        <v>43265</v>
      </c>
      <c r="I1306" s="30" t="s">
        <v>2322</v>
      </c>
      <c r="J1306" s="137" t="str">
        <f t="shared" si="127"/>
        <v>天津赤峰-徐州</v>
      </c>
      <c r="K1306" s="124" t="str">
        <f t="shared" si="128"/>
        <v>天津徐州-赤峰</v>
      </c>
      <c r="L1306" s="167" t="str">
        <f t="shared" si="129"/>
        <v>赤峰</v>
      </c>
      <c r="M1306" s="167" t="str">
        <f t="shared" si="130"/>
        <v>徐州</v>
      </c>
      <c r="N1306" s="167" t="str">
        <f t="shared" si="131"/>
        <v/>
      </c>
      <c r="O1306" s="167" t="str">
        <f t="shared" si="132"/>
        <v/>
      </c>
      <c r="P1306" s="167" t="str">
        <f>IF(ISERROR(OR(IFERROR(VLOOKUP(B1306,受限情况!$G$3:$G$30,1,FALSE),0),IFERROR(VLOOKUP(L1306,受限情况!$A$3:$A$28,1,FALSE),0),IFERROR(VLOOKUP(M1306,受限情况!$A$3:$A$28,1,FALSE),0),IFERROR(VLOOKUP(N1306,受限情况!$A$3:$A$28,1,FALSE),0),IFERROR(VLOOKUP(O1306,受限情况!$A$3:$A$28,1,FALSE),0))),"受限","不限")</f>
        <v>不限</v>
      </c>
      <c r="Q1306" s="122" t="str">
        <f>IFERROR(IF(AND(H1306&gt;=VLOOKUP(B1306,受限情况!$G$3:$I$28,2,FALSE),H1306&lt;=VLOOKUP(B1306,受限情况!$G$3:$I$28,3,FALSE))=TRUE,"错误","正确"),"正确")</f>
        <v>正确</v>
      </c>
      <c r="R1306" s="124" t="str">
        <f>IF(OR(IFERROR(AND(H1306&gt;=VLOOKUP(L1306,受限情况!$A$3:$C$28,2,FALSE),H1306&lt;=VLOOKUP(L1306,受限情况!$A$3:$C$28,3,FALSE)),0),IFERROR(AND(H1306&gt;=VLOOKUP(M1306,受限情况!$A$3:$C$28,2,FALSE),H1306&lt;=VLOOKUP(M1306,受限情况!$A$3:$C$28,3,FALSE)),0),IFERROR(AND(H1306&gt;=VLOOKUP(N1306,受限情况!$A$3:$C$28,2,FALSE),H1306&lt;=VLOOKUP(N1306,受限情况!$A$3:$C$28,3,FALSE)),0),IFERROR(AND(H1306&gt;=VLOOKUP(O1306,受限情况!$A$3:$C$28,2,FALSE),H1306&lt;=VLOOKUP(O1306,受限情况!$A$3:$C$28,3,FALSE)),0))=TRUE,"错误","正确")</f>
        <v>正确</v>
      </c>
      <c r="S1306" s="123" t="str">
        <f>IF((IF(ISERROR(VLOOKUP(J1306,注销!I:I,1,FALSE)),0,1)+IF(ISERROR(VLOOKUP(J1306,注销!J:J,1,FALSE)),0,1))&gt;0,"注销","没有")</f>
        <v>注销</v>
      </c>
      <c r="T1306" s="123" t="str">
        <f>IF((IF(ISERROR(VLOOKUP(J1306,注销!I:I,1,FALSE)),0,1)+IF(ISERROR(VLOOKUP(J1306,注销!J:J,1,FALSE)),0,1))&gt;0,"注销","没有")</f>
        <v>注销</v>
      </c>
      <c r="U1306" s="10" t="str">
        <f>IF(IF(ISERROR(VLOOKUP(J1306,J$1:J1305,1,FALSE)),0,1)+IF(ISERROR(VLOOKUP(J1306,K$1:K1305,1,FALSE)),0,1),"已有","没有")</f>
        <v>没有</v>
      </c>
      <c r="W1306" s="9"/>
      <c r="X1306" s="9"/>
      <c r="Y1306" s="9"/>
    </row>
    <row r="1307" spans="1:25">
      <c r="A1307" s="126">
        <v>1304</v>
      </c>
      <c r="B1307" s="134" t="s">
        <v>5397</v>
      </c>
      <c r="C1307" s="66" t="s">
        <v>5384</v>
      </c>
      <c r="D1307" s="136" t="s">
        <v>2065</v>
      </c>
      <c r="E1307" s="202">
        <v>14</v>
      </c>
      <c r="F1307" s="80">
        <v>43265</v>
      </c>
      <c r="G1307" s="40" t="s">
        <v>5406</v>
      </c>
      <c r="H1307" s="80">
        <v>43265</v>
      </c>
      <c r="I1307" s="30" t="s">
        <v>5385</v>
      </c>
      <c r="J1307" s="137" t="str">
        <f t="shared" si="127"/>
        <v>东航太原-深圳</v>
      </c>
      <c r="K1307" s="124" t="str">
        <f t="shared" si="128"/>
        <v>东航深圳-太原</v>
      </c>
      <c r="L1307" s="167" t="str">
        <f t="shared" si="129"/>
        <v>太原</v>
      </c>
      <c r="M1307" s="167" t="str">
        <f t="shared" si="130"/>
        <v>深圳</v>
      </c>
      <c r="N1307" s="167" t="str">
        <f t="shared" si="131"/>
        <v/>
      </c>
      <c r="O1307" s="167" t="str">
        <f t="shared" si="132"/>
        <v/>
      </c>
      <c r="P1307" s="167" t="str">
        <f>IF(ISERROR(OR(IFERROR(VLOOKUP(B1307,受限情况!$G$3:$G$30,1,FALSE),0),IFERROR(VLOOKUP(L1307,受限情况!$A$3:$A$28,1,FALSE),0),IFERROR(VLOOKUP(M1307,受限情况!$A$3:$A$28,1,FALSE),0),IFERROR(VLOOKUP(N1307,受限情况!$A$3:$A$28,1,FALSE),0),IFERROR(VLOOKUP(O1307,受限情况!$A$3:$A$28,1,FALSE),0))),"受限","不限")</f>
        <v>不限</v>
      </c>
      <c r="Q1307" s="122" t="str">
        <f>IFERROR(IF(AND(H1307&gt;=VLOOKUP(B1307,受限情况!$G$3:$I$28,2,FALSE),H1307&lt;=VLOOKUP(B1307,受限情况!$G$3:$I$28,3,FALSE))=TRUE,"错误","正确"),"正确")</f>
        <v>正确</v>
      </c>
      <c r="R1307" s="124" t="str">
        <f>IF(OR(IFERROR(AND(H1307&gt;=VLOOKUP(L1307,受限情况!$A$3:$C$28,2,FALSE),H1307&lt;=VLOOKUP(L1307,受限情况!$A$3:$C$28,3,FALSE)),0),IFERROR(AND(H1307&gt;=VLOOKUP(M1307,受限情况!$A$3:$C$28,2,FALSE),H1307&lt;=VLOOKUP(M1307,受限情况!$A$3:$C$28,3,FALSE)),0),IFERROR(AND(H1307&gt;=VLOOKUP(N1307,受限情况!$A$3:$C$28,2,FALSE),H1307&lt;=VLOOKUP(N1307,受限情况!$A$3:$C$28,3,FALSE)),0),IFERROR(AND(H1307&gt;=VLOOKUP(O1307,受限情况!$A$3:$C$28,2,FALSE),H1307&lt;=VLOOKUP(O1307,受限情况!$A$3:$C$28,3,FALSE)),0))=TRUE,"错误","正确")</f>
        <v>正确</v>
      </c>
      <c r="S1307" s="123" t="str">
        <f>IF((IF(ISERROR(VLOOKUP(J1307,注销!I:I,1,FALSE)),0,1)+IF(ISERROR(VLOOKUP(J1307,注销!J:J,1,FALSE)),0,1))&gt;0,"注销","没有")</f>
        <v>注销</v>
      </c>
      <c r="T1307" s="123" t="str">
        <f>IF((IF(ISERROR(VLOOKUP(J1307,注销!I:I,1,FALSE)),0,1)+IF(ISERROR(VLOOKUP(J1307,注销!J:J,1,FALSE)),0,1))&gt;0,"注销","没有")</f>
        <v>注销</v>
      </c>
      <c r="U1307" s="10" t="str">
        <f>IF(IF(ISERROR(VLOOKUP(J1307,J$1:J1306,1,FALSE)),0,1)+IF(ISERROR(VLOOKUP(J1307,K$1:K1306,1,FALSE)),0,1),"已有","没有")</f>
        <v>已有</v>
      </c>
    </row>
    <row r="1308" spans="1:25">
      <c r="A1308" s="126">
        <v>1305</v>
      </c>
      <c r="B1308" s="134" t="s">
        <v>5386</v>
      </c>
      <c r="C1308" s="66" t="s">
        <v>5387</v>
      </c>
      <c r="D1308" s="136" t="s">
        <v>5388</v>
      </c>
      <c r="E1308" s="6">
        <v>14</v>
      </c>
      <c r="F1308" s="80">
        <v>43276</v>
      </c>
      <c r="G1308" s="40" t="s">
        <v>5408</v>
      </c>
      <c r="H1308" s="80">
        <v>43265</v>
      </c>
      <c r="I1308" s="30" t="s">
        <v>2262</v>
      </c>
      <c r="J1308" s="137" t="str">
        <f t="shared" si="127"/>
        <v>九元呼和浩特-无锡</v>
      </c>
      <c r="K1308" s="124" t="str">
        <f t="shared" si="128"/>
        <v>九元无锡-呼和浩特</v>
      </c>
      <c r="L1308" s="167" t="str">
        <f t="shared" si="129"/>
        <v>呼和浩特</v>
      </c>
      <c r="M1308" s="167" t="str">
        <f t="shared" si="130"/>
        <v>无锡</v>
      </c>
      <c r="N1308" s="167" t="str">
        <f t="shared" si="131"/>
        <v/>
      </c>
      <c r="O1308" s="167" t="str">
        <f t="shared" si="132"/>
        <v/>
      </c>
      <c r="P1308" s="167" t="str">
        <f>IF(ISERROR(OR(IFERROR(VLOOKUP(B1308,受限情况!$G$3:$G$30,1,FALSE),0),IFERROR(VLOOKUP(L1308,受限情况!$A$3:$A$28,1,FALSE),0),IFERROR(VLOOKUP(M1308,受限情况!$A$3:$A$28,1,FALSE),0),IFERROR(VLOOKUP(N1308,受限情况!$A$3:$A$28,1,FALSE),0),IFERROR(VLOOKUP(O1308,受限情况!$A$3:$A$28,1,FALSE),0))),"受限","不限")</f>
        <v>不限</v>
      </c>
      <c r="Q1308" s="122" t="str">
        <f>IFERROR(IF(AND(H1308&gt;=VLOOKUP(B1308,受限情况!$G$3:$I$28,2,FALSE),H1308&lt;=VLOOKUP(B1308,受限情况!$G$3:$I$28,3,FALSE))=TRUE,"错误","正确"),"正确")</f>
        <v>正确</v>
      </c>
      <c r="R1308" s="124" t="str">
        <f>IF(OR(IFERROR(AND(H1308&gt;=VLOOKUP(L1308,受限情况!$A$3:$C$28,2,FALSE),H1308&lt;=VLOOKUP(L1308,受限情况!$A$3:$C$28,3,FALSE)),0),IFERROR(AND(H1308&gt;=VLOOKUP(M1308,受限情况!$A$3:$C$28,2,FALSE),H1308&lt;=VLOOKUP(M1308,受限情况!$A$3:$C$28,3,FALSE)),0),IFERROR(AND(H1308&gt;=VLOOKUP(N1308,受限情况!$A$3:$C$28,2,FALSE),H1308&lt;=VLOOKUP(N1308,受限情况!$A$3:$C$28,3,FALSE)),0),IFERROR(AND(H1308&gt;=VLOOKUP(O1308,受限情况!$A$3:$C$28,2,FALSE),H1308&lt;=VLOOKUP(O1308,受限情况!$A$3:$C$28,3,FALSE)),0))=TRUE,"错误","正确")</f>
        <v>正确</v>
      </c>
      <c r="S1308" s="123" t="str">
        <f>IF((IF(ISERROR(VLOOKUP(J1308,注销!I:I,1,FALSE)),0,1)+IF(ISERROR(VLOOKUP(J1308,注销!J:J,1,FALSE)),0,1))&gt;0,"注销","没有")</f>
        <v>没有</v>
      </c>
      <c r="T1308" s="123" t="str">
        <f>IF((IF(ISERROR(VLOOKUP(J1308,注销!I:I,1,FALSE)),0,1)+IF(ISERROR(VLOOKUP(J1308,注销!J:J,1,FALSE)),0,1))&gt;0,"注销","没有")</f>
        <v>没有</v>
      </c>
      <c r="U1308" s="10" t="str">
        <f>IF(IF(ISERROR(VLOOKUP(J1308,J$1:J1307,1,FALSE)),0,1)+IF(ISERROR(VLOOKUP(J1308,K$1:K1307,1,FALSE)),0,1),"已有","没有")</f>
        <v>没有</v>
      </c>
    </row>
    <row r="1309" spans="1:25">
      <c r="A1309" s="126">
        <v>1306</v>
      </c>
      <c r="B1309" s="134" t="s">
        <v>5389</v>
      </c>
      <c r="C1309" s="66" t="s">
        <v>5390</v>
      </c>
      <c r="D1309" s="136" t="s">
        <v>5388</v>
      </c>
      <c r="E1309" s="6">
        <v>14</v>
      </c>
      <c r="F1309" s="80">
        <v>43276</v>
      </c>
      <c r="G1309" s="40" t="s">
        <v>5408</v>
      </c>
      <c r="H1309" s="80">
        <v>43265</v>
      </c>
      <c r="I1309" s="30" t="s">
        <v>2262</v>
      </c>
      <c r="J1309" s="137" t="str">
        <f t="shared" si="127"/>
        <v>九元海拉尔-宁波</v>
      </c>
      <c r="K1309" s="124" t="str">
        <f t="shared" si="128"/>
        <v>九元宁波-海拉尔</v>
      </c>
      <c r="L1309" s="167" t="str">
        <f t="shared" si="129"/>
        <v>海拉尔</v>
      </c>
      <c r="M1309" s="167" t="str">
        <f t="shared" si="130"/>
        <v>宁波</v>
      </c>
      <c r="N1309" s="167" t="str">
        <f t="shared" si="131"/>
        <v/>
      </c>
      <c r="O1309" s="167" t="str">
        <f t="shared" si="132"/>
        <v/>
      </c>
      <c r="P1309" s="167" t="str">
        <f>IF(ISERROR(OR(IFERROR(VLOOKUP(B1309,受限情况!$G$3:$G$30,1,FALSE),0),IFERROR(VLOOKUP(L1309,受限情况!$A$3:$A$28,1,FALSE),0),IFERROR(VLOOKUP(M1309,受限情况!$A$3:$A$28,1,FALSE),0),IFERROR(VLOOKUP(N1309,受限情况!$A$3:$A$28,1,FALSE),0),IFERROR(VLOOKUP(O1309,受限情况!$A$3:$A$28,1,FALSE),0))),"受限","不限")</f>
        <v>不限</v>
      </c>
      <c r="Q1309" s="122" t="str">
        <f>IFERROR(IF(AND(H1309&gt;=VLOOKUP(B1309,受限情况!$G$3:$I$28,2,FALSE),H1309&lt;=VLOOKUP(B1309,受限情况!$G$3:$I$28,3,FALSE))=TRUE,"错误","正确"),"正确")</f>
        <v>正确</v>
      </c>
      <c r="R1309" s="124" t="str">
        <f>IF(OR(IFERROR(AND(H1309&gt;=VLOOKUP(L1309,受限情况!$A$3:$C$28,2,FALSE),H1309&lt;=VLOOKUP(L1309,受限情况!$A$3:$C$28,3,FALSE)),0),IFERROR(AND(H1309&gt;=VLOOKUP(M1309,受限情况!$A$3:$C$28,2,FALSE),H1309&lt;=VLOOKUP(M1309,受限情况!$A$3:$C$28,3,FALSE)),0),IFERROR(AND(H1309&gt;=VLOOKUP(N1309,受限情况!$A$3:$C$28,2,FALSE),H1309&lt;=VLOOKUP(N1309,受限情况!$A$3:$C$28,3,FALSE)),0),IFERROR(AND(H1309&gt;=VLOOKUP(O1309,受限情况!$A$3:$C$28,2,FALSE),H1309&lt;=VLOOKUP(O1309,受限情况!$A$3:$C$28,3,FALSE)),0))=TRUE,"错误","正确")</f>
        <v>正确</v>
      </c>
      <c r="S1309" s="123" t="str">
        <f>IF((IF(ISERROR(VLOOKUP(J1309,注销!I:I,1,FALSE)),0,1)+IF(ISERROR(VLOOKUP(J1309,注销!J:J,1,FALSE)),0,1))&gt;0,"注销","没有")</f>
        <v>没有</v>
      </c>
      <c r="T1309" s="123" t="str">
        <f>IF((IF(ISERROR(VLOOKUP(J1309,注销!I:I,1,FALSE)),0,1)+IF(ISERROR(VLOOKUP(J1309,注销!J:J,1,FALSE)),0,1))&gt;0,"注销","没有")</f>
        <v>没有</v>
      </c>
      <c r="U1309" s="10" t="str">
        <f>IF(IF(ISERROR(VLOOKUP(J1309,J$1:J1308,1,FALSE)),0,1)+IF(ISERROR(VLOOKUP(J1309,K$1:K1308,1,FALSE)),0,1),"已有","没有")</f>
        <v>没有</v>
      </c>
    </row>
    <row r="1310" spans="1:25">
      <c r="A1310" s="126">
        <v>1307</v>
      </c>
      <c r="B1310" s="134" t="s">
        <v>5392</v>
      </c>
      <c r="C1310" s="66" t="s">
        <v>5393</v>
      </c>
      <c r="D1310" s="136" t="s">
        <v>2192</v>
      </c>
      <c r="E1310" s="6">
        <v>14</v>
      </c>
      <c r="F1310" s="80">
        <v>43282</v>
      </c>
      <c r="G1310" s="40" t="s">
        <v>5409</v>
      </c>
      <c r="H1310" s="80">
        <v>43265</v>
      </c>
      <c r="I1310" s="30" t="s">
        <v>2262</v>
      </c>
      <c r="J1310" s="137" t="str">
        <f t="shared" si="127"/>
        <v>厦航天津-海口</v>
      </c>
      <c r="K1310" s="124" t="str">
        <f t="shared" si="128"/>
        <v>厦航海口-天津</v>
      </c>
      <c r="L1310" s="167" t="str">
        <f t="shared" si="129"/>
        <v>天津</v>
      </c>
      <c r="M1310" s="167" t="str">
        <f t="shared" si="130"/>
        <v>海口</v>
      </c>
      <c r="N1310" s="167" t="str">
        <f t="shared" si="131"/>
        <v/>
      </c>
      <c r="O1310" s="167" t="str">
        <f t="shared" si="132"/>
        <v/>
      </c>
      <c r="P1310" s="167" t="str">
        <f>IF(ISERROR(OR(IFERROR(VLOOKUP(B1310,受限情况!$G$3:$G$30,1,FALSE),0),IFERROR(VLOOKUP(L1310,受限情况!$A$3:$A$28,1,FALSE),0),IFERROR(VLOOKUP(M1310,受限情况!$A$3:$A$28,1,FALSE),0),IFERROR(VLOOKUP(N1310,受限情况!$A$3:$A$28,1,FALSE),0),IFERROR(VLOOKUP(O1310,受限情况!$A$3:$A$28,1,FALSE),0))),"受限","不限")</f>
        <v>不限</v>
      </c>
      <c r="Q1310" s="122" t="str">
        <f>IFERROR(IF(AND(H1310&gt;=VLOOKUP(B1310,受限情况!$G$3:$I$28,2,FALSE),H1310&lt;=VLOOKUP(B1310,受限情况!$G$3:$I$28,3,FALSE))=TRUE,"错误","正确"),"正确")</f>
        <v>正确</v>
      </c>
      <c r="R1310" s="124" t="str">
        <f>IF(OR(IFERROR(AND(H1310&gt;=VLOOKUP(L1310,受限情况!$A$3:$C$28,2,FALSE),H1310&lt;=VLOOKUP(L1310,受限情况!$A$3:$C$28,3,FALSE)),0),IFERROR(AND(H1310&gt;=VLOOKUP(M1310,受限情况!$A$3:$C$28,2,FALSE),H1310&lt;=VLOOKUP(M1310,受限情况!$A$3:$C$28,3,FALSE)),0),IFERROR(AND(H1310&gt;=VLOOKUP(N1310,受限情况!$A$3:$C$28,2,FALSE),H1310&lt;=VLOOKUP(N1310,受限情况!$A$3:$C$28,3,FALSE)),0),IFERROR(AND(H1310&gt;=VLOOKUP(O1310,受限情况!$A$3:$C$28,2,FALSE),H1310&lt;=VLOOKUP(O1310,受限情况!$A$3:$C$28,3,FALSE)),0))=TRUE,"错误","正确")</f>
        <v>正确</v>
      </c>
      <c r="S1310" s="123" t="str">
        <f>IF((IF(ISERROR(VLOOKUP(J1310,注销!I:I,1,FALSE)),0,1)+IF(ISERROR(VLOOKUP(J1310,注销!J:J,1,FALSE)),0,1))&gt;0,"注销","没有")</f>
        <v>没有</v>
      </c>
      <c r="T1310" s="123" t="str">
        <f>IF((IF(ISERROR(VLOOKUP(J1310,注销!I:I,1,FALSE)),0,1)+IF(ISERROR(VLOOKUP(J1310,注销!J:J,1,FALSE)),0,1))&gt;0,"注销","没有")</f>
        <v>没有</v>
      </c>
      <c r="U1310" s="10" t="str">
        <f>IF(IF(ISERROR(VLOOKUP(J1310,J$1:J1309,1,FALSE)),0,1)+IF(ISERROR(VLOOKUP(J1310,K$1:K1309,1,FALSE)),0,1),"已有","没有")</f>
        <v>没有</v>
      </c>
    </row>
    <row r="1311" spans="1:25">
      <c r="A1311" s="126">
        <v>1308</v>
      </c>
      <c r="B1311" s="134" t="s">
        <v>5411</v>
      </c>
      <c r="C1311" s="66" t="s">
        <v>5413</v>
      </c>
      <c r="D1311" s="136" t="s">
        <v>5388</v>
      </c>
      <c r="E1311" s="6">
        <v>14</v>
      </c>
      <c r="F1311" s="80">
        <v>43285</v>
      </c>
      <c r="G1311" s="40" t="s">
        <v>5419</v>
      </c>
      <c r="H1311" s="80">
        <v>43285</v>
      </c>
      <c r="I1311" s="30" t="s">
        <v>2262</v>
      </c>
      <c r="J1311" s="137" t="str">
        <f t="shared" si="127"/>
        <v>九元海拉尔-无锡</v>
      </c>
      <c r="K1311" s="124" t="str">
        <f t="shared" si="128"/>
        <v>九元无锡-海拉尔</v>
      </c>
      <c r="L1311" s="167" t="str">
        <f t="shared" si="129"/>
        <v>海拉尔</v>
      </c>
      <c r="M1311" s="167" t="str">
        <f t="shared" si="130"/>
        <v>无锡</v>
      </c>
      <c r="N1311" s="167" t="str">
        <f t="shared" si="131"/>
        <v/>
      </c>
      <c r="O1311" s="167" t="str">
        <f t="shared" si="132"/>
        <v/>
      </c>
      <c r="P1311" s="167" t="str">
        <f>IF(ISERROR(OR(IFERROR(VLOOKUP(B1311,受限情况!$G$3:$G$30,1,FALSE),0),IFERROR(VLOOKUP(L1311,受限情况!$A$3:$A$28,1,FALSE),0),IFERROR(VLOOKUP(M1311,受限情况!$A$3:$A$28,1,FALSE),0),IFERROR(VLOOKUP(N1311,受限情况!$A$3:$A$28,1,FALSE),0),IFERROR(VLOOKUP(O1311,受限情况!$A$3:$A$28,1,FALSE),0))),"受限","不限")</f>
        <v>不限</v>
      </c>
      <c r="Q1311" s="122" t="str">
        <f>IFERROR(IF(AND(H1311&gt;=VLOOKUP(B1311,受限情况!$G$3:$I$28,2,FALSE),H1311&lt;=VLOOKUP(B1311,受限情况!$G$3:$I$28,3,FALSE))=TRUE,"错误","正确"),"正确")</f>
        <v>正确</v>
      </c>
      <c r="R1311" s="124" t="str">
        <f>IF(OR(IFERROR(AND(H1311&gt;=VLOOKUP(L1311,受限情况!$A$3:$C$28,2,FALSE),H1311&lt;=VLOOKUP(L1311,受限情况!$A$3:$C$28,3,FALSE)),0),IFERROR(AND(H1311&gt;=VLOOKUP(M1311,受限情况!$A$3:$C$28,2,FALSE),H1311&lt;=VLOOKUP(M1311,受限情况!$A$3:$C$28,3,FALSE)),0),IFERROR(AND(H1311&gt;=VLOOKUP(N1311,受限情况!$A$3:$C$28,2,FALSE),H1311&lt;=VLOOKUP(N1311,受限情况!$A$3:$C$28,3,FALSE)),0),IFERROR(AND(H1311&gt;=VLOOKUP(O1311,受限情况!$A$3:$C$28,2,FALSE),H1311&lt;=VLOOKUP(O1311,受限情况!$A$3:$C$28,3,FALSE)),0))=TRUE,"错误","正确")</f>
        <v>正确</v>
      </c>
      <c r="S1311" s="123" t="str">
        <f>IF((IF(ISERROR(VLOOKUP(J1311,注销!I:I,1,FALSE)),0,1)+IF(ISERROR(VLOOKUP(J1311,注销!J:J,1,FALSE)),0,1))&gt;0,"注销","没有")</f>
        <v>没有</v>
      </c>
      <c r="T1311" s="123" t="str">
        <f>IF((IF(ISERROR(VLOOKUP(J1311,注销!I:I,1,FALSE)),0,1)+IF(ISERROR(VLOOKUP(J1311,注销!J:J,1,FALSE)),0,1))&gt;0,"注销","没有")</f>
        <v>没有</v>
      </c>
      <c r="U1311" s="10" t="str">
        <f>IF(IF(ISERROR(VLOOKUP(J1311,J$1:J1310,1,FALSE)),0,1)+IF(ISERROR(VLOOKUP(J1311,K$1:K1310,1,FALSE)),0,1),"已有","没有")</f>
        <v>没有</v>
      </c>
    </row>
    <row r="1312" spans="1:25">
      <c r="A1312" s="126">
        <v>1309</v>
      </c>
      <c r="B1312" s="134" t="s">
        <v>5412</v>
      </c>
      <c r="C1312" s="66" t="s">
        <v>5414</v>
      </c>
      <c r="D1312" s="136" t="s">
        <v>5388</v>
      </c>
      <c r="E1312" s="6">
        <v>14</v>
      </c>
      <c r="F1312" s="80">
        <v>43285</v>
      </c>
      <c r="G1312" s="40" t="s">
        <v>5419</v>
      </c>
      <c r="H1312" s="80">
        <v>43285</v>
      </c>
      <c r="I1312" s="30" t="s">
        <v>2262</v>
      </c>
      <c r="J1312" s="137" t="str">
        <f t="shared" si="127"/>
        <v>九元呼和浩特-宁波</v>
      </c>
      <c r="K1312" s="124" t="str">
        <f t="shared" si="128"/>
        <v>九元宁波-呼和浩特</v>
      </c>
      <c r="L1312" s="167" t="str">
        <f t="shared" si="129"/>
        <v>呼和浩特</v>
      </c>
      <c r="M1312" s="167" t="str">
        <f t="shared" si="130"/>
        <v>宁波</v>
      </c>
      <c r="N1312" s="167" t="str">
        <f t="shared" si="131"/>
        <v/>
      </c>
      <c r="O1312" s="167" t="str">
        <f t="shared" si="132"/>
        <v/>
      </c>
      <c r="P1312" s="167" t="str">
        <f>IF(ISERROR(OR(IFERROR(VLOOKUP(B1312,受限情况!$G$3:$G$30,1,FALSE),0),IFERROR(VLOOKUP(L1312,受限情况!$A$3:$A$28,1,FALSE),0),IFERROR(VLOOKUP(M1312,受限情况!$A$3:$A$28,1,FALSE),0),IFERROR(VLOOKUP(N1312,受限情况!$A$3:$A$28,1,FALSE),0),IFERROR(VLOOKUP(O1312,受限情况!$A$3:$A$28,1,FALSE),0))),"受限","不限")</f>
        <v>不限</v>
      </c>
      <c r="Q1312" s="122" t="str">
        <f>IFERROR(IF(AND(H1312&gt;=VLOOKUP(B1312,受限情况!$G$3:$I$28,2,FALSE),H1312&lt;=VLOOKUP(B1312,受限情况!$G$3:$I$28,3,FALSE))=TRUE,"错误","正确"),"正确")</f>
        <v>正确</v>
      </c>
      <c r="R1312" s="124" t="str">
        <f>IF(OR(IFERROR(AND(H1312&gt;=VLOOKUP(L1312,受限情况!$A$3:$C$28,2,FALSE),H1312&lt;=VLOOKUP(L1312,受限情况!$A$3:$C$28,3,FALSE)),0),IFERROR(AND(H1312&gt;=VLOOKUP(M1312,受限情况!$A$3:$C$28,2,FALSE),H1312&lt;=VLOOKUP(M1312,受限情况!$A$3:$C$28,3,FALSE)),0),IFERROR(AND(H1312&gt;=VLOOKUP(N1312,受限情况!$A$3:$C$28,2,FALSE),H1312&lt;=VLOOKUP(N1312,受限情况!$A$3:$C$28,3,FALSE)),0),IFERROR(AND(H1312&gt;=VLOOKUP(O1312,受限情况!$A$3:$C$28,2,FALSE),H1312&lt;=VLOOKUP(O1312,受限情况!$A$3:$C$28,3,FALSE)),0))=TRUE,"错误","正确")</f>
        <v>正确</v>
      </c>
      <c r="S1312" s="123" t="str">
        <f>IF((IF(ISERROR(VLOOKUP(J1312,注销!I:I,1,FALSE)),0,1)+IF(ISERROR(VLOOKUP(J1312,注销!J:J,1,FALSE)),0,1))&gt;0,"注销","没有")</f>
        <v>没有</v>
      </c>
      <c r="T1312" s="123" t="str">
        <f>IF((IF(ISERROR(VLOOKUP(J1312,注销!I:I,1,FALSE)),0,1)+IF(ISERROR(VLOOKUP(J1312,注销!J:J,1,FALSE)),0,1))&gt;0,"注销","没有")</f>
        <v>没有</v>
      </c>
      <c r="U1312" s="10" t="str">
        <f>IF(IF(ISERROR(VLOOKUP(J1312,J$1:J1311,1,FALSE)),0,1)+IF(ISERROR(VLOOKUP(J1312,K$1:K1311,1,FALSE)),0,1),"已有","没有")</f>
        <v>没有</v>
      </c>
    </row>
    <row r="1313" spans="1:21">
      <c r="A1313" s="126">
        <v>1310</v>
      </c>
      <c r="B1313" s="134" t="s">
        <v>5415</v>
      </c>
      <c r="C1313" s="66" t="s">
        <v>5416</v>
      </c>
      <c r="D1313" s="136" t="s">
        <v>5417</v>
      </c>
      <c r="E1313" s="6">
        <v>14</v>
      </c>
      <c r="F1313" s="80">
        <v>43291</v>
      </c>
      <c r="G1313" s="40" t="s">
        <v>5420</v>
      </c>
      <c r="H1313" s="80">
        <v>43285</v>
      </c>
      <c r="I1313" s="30" t="s">
        <v>2262</v>
      </c>
      <c r="J1313" s="137" t="str">
        <f t="shared" si="127"/>
        <v>河北海拉尔-石家庄-厦门</v>
      </c>
      <c r="K1313" s="124" t="str">
        <f t="shared" si="128"/>
        <v>河北厦门-石家庄-海拉尔</v>
      </c>
      <c r="L1313" s="167" t="str">
        <f t="shared" si="129"/>
        <v>海拉尔</v>
      </c>
      <c r="M1313" s="167" t="str">
        <f t="shared" si="130"/>
        <v>石家庄</v>
      </c>
      <c r="N1313" s="167" t="str">
        <f t="shared" si="131"/>
        <v>厦门</v>
      </c>
      <c r="O1313" s="167" t="str">
        <f t="shared" si="132"/>
        <v/>
      </c>
      <c r="P1313" s="167" t="str">
        <f>IF(ISERROR(OR(IFERROR(VLOOKUP(B1313,受限情况!$G$3:$G$30,1,FALSE),0),IFERROR(VLOOKUP(L1313,受限情况!$A$3:$A$28,1,FALSE),0),IFERROR(VLOOKUP(M1313,受限情况!$A$3:$A$28,1,FALSE),0),IFERROR(VLOOKUP(N1313,受限情况!$A$3:$A$28,1,FALSE),0),IFERROR(VLOOKUP(O1313,受限情况!$A$3:$A$28,1,FALSE),0))),"受限","不限")</f>
        <v>不限</v>
      </c>
      <c r="Q1313" s="122" t="str">
        <f>IFERROR(IF(AND(H1313&gt;=VLOOKUP(B1313,受限情况!$G$3:$I$28,2,FALSE),H1313&lt;=VLOOKUP(B1313,受限情况!$G$3:$I$28,3,FALSE))=TRUE,"错误","正确"),"正确")</f>
        <v>正确</v>
      </c>
      <c r="R1313" s="124" t="str">
        <f>IF(OR(IFERROR(AND(H1313&gt;=VLOOKUP(L1313,受限情况!$A$3:$C$28,2,FALSE),H1313&lt;=VLOOKUP(L1313,受限情况!$A$3:$C$28,3,FALSE)),0),IFERROR(AND(H1313&gt;=VLOOKUP(M1313,受限情况!$A$3:$C$28,2,FALSE),H1313&lt;=VLOOKUP(M1313,受限情况!$A$3:$C$28,3,FALSE)),0),IFERROR(AND(H1313&gt;=VLOOKUP(N1313,受限情况!$A$3:$C$28,2,FALSE),H1313&lt;=VLOOKUP(N1313,受限情况!$A$3:$C$28,3,FALSE)),0),IFERROR(AND(H1313&gt;=VLOOKUP(O1313,受限情况!$A$3:$C$28,2,FALSE),H1313&lt;=VLOOKUP(O1313,受限情况!$A$3:$C$28,3,FALSE)),0))=TRUE,"错误","正确")</f>
        <v>正确</v>
      </c>
      <c r="S1313" s="123" t="str">
        <f>IF((IF(ISERROR(VLOOKUP(J1313,注销!I:I,1,FALSE)),0,1)+IF(ISERROR(VLOOKUP(J1313,注销!J:J,1,FALSE)),0,1))&gt;0,"注销","没有")</f>
        <v>没有</v>
      </c>
      <c r="T1313" s="123" t="str">
        <f>IF((IF(ISERROR(VLOOKUP(J1313,注销!I:I,1,FALSE)),0,1)+IF(ISERROR(VLOOKUP(J1313,注销!J:J,1,FALSE)),0,1))&gt;0,"注销","没有")</f>
        <v>没有</v>
      </c>
      <c r="U1313" s="10" t="str">
        <f>IF(IF(ISERROR(VLOOKUP(J1313,J$1:J1312,1,FALSE)),0,1)+IF(ISERROR(VLOOKUP(J1313,K$1:K1312,1,FALSE)),0,1),"已有","没有")</f>
        <v>没有</v>
      </c>
    </row>
    <row r="1314" spans="1:21">
      <c r="A1314" s="126">
        <v>1311</v>
      </c>
      <c r="B1314" s="134" t="s">
        <v>5415</v>
      </c>
      <c r="C1314" s="66" t="s">
        <v>5418</v>
      </c>
      <c r="D1314" s="136" t="s">
        <v>5417</v>
      </c>
      <c r="E1314" s="6">
        <v>14</v>
      </c>
      <c r="F1314" s="80">
        <v>43291</v>
      </c>
      <c r="G1314" s="40" t="s">
        <v>5420</v>
      </c>
      <c r="H1314" s="80">
        <v>43285</v>
      </c>
      <c r="I1314" s="30" t="s">
        <v>2262</v>
      </c>
      <c r="J1314" s="137" t="str">
        <f t="shared" si="127"/>
        <v>河北承德-徐州</v>
      </c>
      <c r="K1314" s="124" t="str">
        <f t="shared" si="128"/>
        <v>河北徐州-承德</v>
      </c>
      <c r="L1314" s="167" t="str">
        <f t="shared" si="129"/>
        <v>承德</v>
      </c>
      <c r="M1314" s="167" t="str">
        <f t="shared" si="130"/>
        <v>徐州</v>
      </c>
      <c r="N1314" s="167" t="str">
        <f t="shared" si="131"/>
        <v/>
      </c>
      <c r="O1314" s="167" t="str">
        <f t="shared" si="132"/>
        <v/>
      </c>
      <c r="P1314" s="167" t="str">
        <f>IF(ISERROR(OR(IFERROR(VLOOKUP(B1314,受限情况!$G$3:$G$30,1,FALSE),0),IFERROR(VLOOKUP(L1314,受限情况!$A$3:$A$28,1,FALSE),0),IFERROR(VLOOKUP(M1314,受限情况!$A$3:$A$28,1,FALSE),0),IFERROR(VLOOKUP(N1314,受限情况!$A$3:$A$28,1,FALSE),0),IFERROR(VLOOKUP(O1314,受限情况!$A$3:$A$28,1,FALSE),0))),"受限","不限")</f>
        <v>不限</v>
      </c>
      <c r="Q1314" s="122" t="str">
        <f>IFERROR(IF(AND(H1314&gt;=VLOOKUP(B1314,受限情况!$G$3:$I$28,2,FALSE),H1314&lt;=VLOOKUP(B1314,受限情况!$G$3:$I$28,3,FALSE))=TRUE,"错误","正确"),"正确")</f>
        <v>正确</v>
      </c>
      <c r="R1314" s="124" t="str">
        <f>IF(OR(IFERROR(AND(H1314&gt;=VLOOKUP(L1314,受限情况!$A$3:$C$28,2,FALSE),H1314&lt;=VLOOKUP(L1314,受限情况!$A$3:$C$28,3,FALSE)),0),IFERROR(AND(H1314&gt;=VLOOKUP(M1314,受限情况!$A$3:$C$28,2,FALSE),H1314&lt;=VLOOKUP(M1314,受限情况!$A$3:$C$28,3,FALSE)),0),IFERROR(AND(H1314&gt;=VLOOKUP(N1314,受限情况!$A$3:$C$28,2,FALSE),H1314&lt;=VLOOKUP(N1314,受限情况!$A$3:$C$28,3,FALSE)),0),IFERROR(AND(H1314&gt;=VLOOKUP(O1314,受限情况!$A$3:$C$28,2,FALSE),H1314&lt;=VLOOKUP(O1314,受限情况!$A$3:$C$28,3,FALSE)),0))=TRUE,"错误","正确")</f>
        <v>正确</v>
      </c>
      <c r="S1314" s="123" t="str">
        <f>IF((IF(ISERROR(VLOOKUP(J1314,注销!I:I,1,FALSE)),0,1)+IF(ISERROR(VLOOKUP(J1314,注销!J:J,1,FALSE)),0,1))&gt;0,"注销","没有")</f>
        <v>没有</v>
      </c>
      <c r="T1314" s="123" t="str">
        <f>IF((IF(ISERROR(VLOOKUP(J1314,注销!I:I,1,FALSE)),0,1)+IF(ISERROR(VLOOKUP(J1314,注销!J:J,1,FALSE)),0,1))&gt;0,"注销","没有")</f>
        <v>没有</v>
      </c>
      <c r="U1314" s="10" t="str">
        <f>IF(IF(ISERROR(VLOOKUP(J1314,J$1:J1313,1,FALSE)),0,1)+IF(ISERROR(VLOOKUP(J1314,K$1:K1313,1,FALSE)),0,1),"已有","没有")</f>
        <v>没有</v>
      </c>
    </row>
    <row r="1315" spans="1:21">
      <c r="A1315" s="126">
        <v>1312</v>
      </c>
      <c r="B1315" s="134" t="s">
        <v>5426</v>
      </c>
      <c r="C1315" s="66" t="s">
        <v>5427</v>
      </c>
      <c r="D1315" s="136">
        <v>737</v>
      </c>
      <c r="E1315" s="6">
        <v>18</v>
      </c>
      <c r="F1315" s="80">
        <v>43304</v>
      </c>
      <c r="G1315" s="40" t="s">
        <v>5431</v>
      </c>
      <c r="H1315" s="80">
        <v>43304</v>
      </c>
      <c r="I1315" s="30" t="s">
        <v>5385</v>
      </c>
      <c r="J1315" s="137" t="str">
        <f t="shared" si="127"/>
        <v>奥凯天津-深圳</v>
      </c>
      <c r="K1315" s="124" t="str">
        <f t="shared" si="128"/>
        <v>奥凯深圳-天津</v>
      </c>
      <c r="L1315" s="167" t="str">
        <f t="shared" si="129"/>
        <v>天津</v>
      </c>
      <c r="M1315" s="167" t="str">
        <f t="shared" si="130"/>
        <v>深圳</v>
      </c>
      <c r="N1315" s="167" t="str">
        <f t="shared" si="131"/>
        <v/>
      </c>
      <c r="O1315" s="167" t="str">
        <f t="shared" si="132"/>
        <v/>
      </c>
      <c r="P1315" s="167" t="str">
        <f>IF(ISERROR(OR(IFERROR(VLOOKUP(B1315,受限情况!$G$3:$G$30,1,FALSE),0),IFERROR(VLOOKUP(L1315,受限情况!$A$3:$A$28,1,FALSE),0),IFERROR(VLOOKUP(M1315,受限情况!$A$3:$A$28,1,FALSE),0),IFERROR(VLOOKUP(N1315,受限情况!$A$3:$A$28,1,FALSE),0),IFERROR(VLOOKUP(O1315,受限情况!$A$3:$A$28,1,FALSE),0))),"受限","不限")</f>
        <v>不限</v>
      </c>
      <c r="Q1315" s="122" t="str">
        <f>IFERROR(IF(AND(H1315&gt;=VLOOKUP(B1315,受限情况!$G$3:$I$28,2,FALSE),H1315&lt;=VLOOKUP(B1315,受限情况!$G$3:$I$28,3,FALSE))=TRUE,"错误","正确"),"正确")</f>
        <v>正确</v>
      </c>
      <c r="R1315" s="124" t="str">
        <f>IF(OR(IFERROR(AND(H1315&gt;=VLOOKUP(L1315,受限情况!$A$3:$C$28,2,FALSE),H1315&lt;=VLOOKUP(L1315,受限情况!$A$3:$C$28,3,FALSE)),0),IFERROR(AND(H1315&gt;=VLOOKUP(M1315,受限情况!$A$3:$C$28,2,FALSE),H1315&lt;=VLOOKUP(M1315,受限情况!$A$3:$C$28,3,FALSE)),0),IFERROR(AND(H1315&gt;=VLOOKUP(N1315,受限情况!$A$3:$C$28,2,FALSE),H1315&lt;=VLOOKUP(N1315,受限情况!$A$3:$C$28,3,FALSE)),0),IFERROR(AND(H1315&gt;=VLOOKUP(O1315,受限情况!$A$3:$C$28,2,FALSE),H1315&lt;=VLOOKUP(O1315,受限情况!$A$3:$C$28,3,FALSE)),0))=TRUE,"错误","正确")</f>
        <v>正确</v>
      </c>
      <c r="S1315" s="123" t="str">
        <f>IF((IF(ISERROR(VLOOKUP(J1315,注销!I:I,1,FALSE)),0,1)+IF(ISERROR(VLOOKUP(J1315,注销!J:J,1,FALSE)),0,1))&gt;0,"注销","没有")</f>
        <v>没有</v>
      </c>
      <c r="T1315" s="123" t="str">
        <f>IF((IF(ISERROR(VLOOKUP(J1315,注销!I:I,1,FALSE)),0,1)+IF(ISERROR(VLOOKUP(J1315,注销!J:J,1,FALSE)),0,1))&gt;0,"注销","没有")</f>
        <v>没有</v>
      </c>
      <c r="U1315" s="10" t="str">
        <f>IF(IF(ISERROR(VLOOKUP(J1315,J$1:J1314,1,FALSE)),0,1)+IF(ISERROR(VLOOKUP(J1315,K$1:K1314,1,FALSE)),0,1),"已有","没有")</f>
        <v>已有</v>
      </c>
    </row>
    <row r="1316" spans="1:21">
      <c r="A1316" s="126">
        <v>1313</v>
      </c>
      <c r="B1316" s="134" t="s">
        <v>5426</v>
      </c>
      <c r="C1316" s="66" t="s">
        <v>5428</v>
      </c>
      <c r="D1316" s="136">
        <v>737</v>
      </c>
      <c r="E1316" s="6">
        <v>6</v>
      </c>
      <c r="F1316" s="80">
        <v>43304</v>
      </c>
      <c r="G1316" s="40" t="s">
        <v>5431</v>
      </c>
      <c r="H1316" s="80">
        <v>43304</v>
      </c>
      <c r="I1316" s="30" t="s">
        <v>5385</v>
      </c>
      <c r="J1316" s="137" t="str">
        <f t="shared" si="127"/>
        <v>奥凯天津-深圳-海口</v>
      </c>
      <c r="K1316" s="124" t="str">
        <f t="shared" si="128"/>
        <v>奥凯海口-深圳-天津</v>
      </c>
      <c r="L1316" s="167" t="str">
        <f t="shared" si="129"/>
        <v>天津</v>
      </c>
      <c r="M1316" s="167" t="str">
        <f t="shared" si="130"/>
        <v>深圳</v>
      </c>
      <c r="N1316" s="167" t="str">
        <f t="shared" si="131"/>
        <v>海口</v>
      </c>
      <c r="O1316" s="167" t="str">
        <f t="shared" si="132"/>
        <v/>
      </c>
      <c r="P1316" s="167" t="str">
        <f>IF(ISERROR(OR(IFERROR(VLOOKUP(B1316,受限情况!$G$3:$G$30,1,FALSE),0),IFERROR(VLOOKUP(L1316,受限情况!$A$3:$A$28,1,FALSE),0),IFERROR(VLOOKUP(M1316,受限情况!$A$3:$A$28,1,FALSE),0),IFERROR(VLOOKUP(N1316,受限情况!$A$3:$A$28,1,FALSE),0),IFERROR(VLOOKUP(O1316,受限情况!$A$3:$A$28,1,FALSE),0))),"受限","不限")</f>
        <v>不限</v>
      </c>
      <c r="Q1316" s="122" t="str">
        <f>IFERROR(IF(AND(H1316&gt;=VLOOKUP(B1316,受限情况!$G$3:$I$28,2,FALSE),H1316&lt;=VLOOKUP(B1316,受限情况!$G$3:$I$28,3,FALSE))=TRUE,"错误","正确"),"正确")</f>
        <v>正确</v>
      </c>
      <c r="R1316" s="124" t="str">
        <f>IF(OR(IFERROR(AND(H1316&gt;=VLOOKUP(L1316,受限情况!$A$3:$C$28,2,FALSE),H1316&lt;=VLOOKUP(L1316,受限情况!$A$3:$C$28,3,FALSE)),0),IFERROR(AND(H1316&gt;=VLOOKUP(M1316,受限情况!$A$3:$C$28,2,FALSE),H1316&lt;=VLOOKUP(M1316,受限情况!$A$3:$C$28,3,FALSE)),0),IFERROR(AND(H1316&gt;=VLOOKUP(N1316,受限情况!$A$3:$C$28,2,FALSE),H1316&lt;=VLOOKUP(N1316,受限情况!$A$3:$C$28,3,FALSE)),0),IFERROR(AND(H1316&gt;=VLOOKUP(O1316,受限情况!$A$3:$C$28,2,FALSE),H1316&lt;=VLOOKUP(O1316,受限情况!$A$3:$C$28,3,FALSE)),0))=TRUE,"错误","正确")</f>
        <v>正确</v>
      </c>
      <c r="S1316" s="123" t="str">
        <f>IF((IF(ISERROR(VLOOKUP(J1316,注销!I:I,1,FALSE)),0,1)+IF(ISERROR(VLOOKUP(J1316,注销!J:J,1,FALSE)),0,1))&gt;0,"注销","没有")</f>
        <v>没有</v>
      </c>
      <c r="T1316" s="123" t="str">
        <f>IF((IF(ISERROR(VLOOKUP(J1316,注销!I:I,1,FALSE)),0,1)+IF(ISERROR(VLOOKUP(J1316,注销!J:J,1,FALSE)),0,1))&gt;0,"注销","没有")</f>
        <v>没有</v>
      </c>
      <c r="U1316" s="10" t="str">
        <f>IF(IF(ISERROR(VLOOKUP(J1316,J$1:J1315,1,FALSE)),0,1)+IF(ISERROR(VLOOKUP(J1316,K$1:K1315,1,FALSE)),0,1),"已有","没有")</f>
        <v>已有</v>
      </c>
    </row>
    <row r="1317" spans="1:21">
      <c r="A1317" s="126">
        <v>1314</v>
      </c>
      <c r="B1317" s="134" t="s">
        <v>940</v>
      </c>
      <c r="C1317" s="66" t="s">
        <v>5424</v>
      </c>
      <c r="D1317" s="136" t="s">
        <v>5441</v>
      </c>
      <c r="E1317" s="6">
        <v>14</v>
      </c>
      <c r="F1317" s="80">
        <v>43344</v>
      </c>
      <c r="G1317" s="40" t="s">
        <v>5443</v>
      </c>
      <c r="H1317" s="80">
        <v>43321</v>
      </c>
      <c r="I1317" s="30" t="s">
        <v>5442</v>
      </c>
      <c r="J1317" s="137" t="str">
        <f t="shared" si="127"/>
        <v>厦航天津-武汉-柳州</v>
      </c>
      <c r="K1317" s="124" t="str">
        <f t="shared" si="128"/>
        <v>厦航柳州-武汉-天津</v>
      </c>
      <c r="L1317" s="167" t="str">
        <f t="shared" si="129"/>
        <v>天津</v>
      </c>
      <c r="M1317" s="167" t="str">
        <f t="shared" si="130"/>
        <v>武汉</v>
      </c>
      <c r="N1317" s="167" t="str">
        <f t="shared" si="131"/>
        <v>柳州</v>
      </c>
      <c r="O1317" s="167" t="str">
        <f t="shared" si="132"/>
        <v/>
      </c>
      <c r="P1317" s="167" t="str">
        <f>IF(ISERROR(OR(IFERROR(VLOOKUP(B1317,受限情况!$G$3:$G$30,1,FALSE),0),IFERROR(VLOOKUP(L1317,受限情况!$A$3:$A$28,1,FALSE),0),IFERROR(VLOOKUP(M1317,受限情况!$A$3:$A$28,1,FALSE),0),IFERROR(VLOOKUP(N1317,受限情况!$A$3:$A$28,1,FALSE),0),IFERROR(VLOOKUP(O1317,受限情况!$A$3:$A$28,1,FALSE),0))),"受限","不限")</f>
        <v>不限</v>
      </c>
      <c r="Q1317" s="122" t="str">
        <f>IFERROR(IF(AND(H1317&gt;=VLOOKUP(B1317,受限情况!$G$3:$I$28,2,FALSE),H1317&lt;=VLOOKUP(B1317,受限情况!$G$3:$I$28,3,FALSE))=TRUE,"错误","正确"),"正确")</f>
        <v>正确</v>
      </c>
      <c r="R1317" s="124" t="str">
        <f>IF(OR(IFERROR(AND(H1317&gt;=VLOOKUP(L1317,受限情况!$A$3:$C$28,2,FALSE),H1317&lt;=VLOOKUP(L1317,受限情况!$A$3:$C$28,3,FALSE)),0),IFERROR(AND(H1317&gt;=VLOOKUP(M1317,受限情况!$A$3:$C$28,2,FALSE),H1317&lt;=VLOOKUP(M1317,受限情况!$A$3:$C$28,3,FALSE)),0),IFERROR(AND(H1317&gt;=VLOOKUP(N1317,受限情况!$A$3:$C$28,2,FALSE),H1317&lt;=VLOOKUP(N1317,受限情况!$A$3:$C$28,3,FALSE)),0),IFERROR(AND(H1317&gt;=VLOOKUP(O1317,受限情况!$A$3:$C$28,2,FALSE),H1317&lt;=VLOOKUP(O1317,受限情况!$A$3:$C$28,3,FALSE)),0))=TRUE,"错误","正确")</f>
        <v>正确</v>
      </c>
      <c r="S1317" s="123" t="str">
        <f>IF((IF(ISERROR(VLOOKUP(J1317,注销!I:I,1,FALSE)),0,1)+IF(ISERROR(VLOOKUP(J1317,注销!J:J,1,FALSE)),0,1))&gt;0,"注销","没有")</f>
        <v>没有</v>
      </c>
      <c r="T1317" s="123" t="str">
        <f>IF((IF(ISERROR(VLOOKUP(J1317,注销!I:I,1,FALSE)),0,1)+IF(ISERROR(VLOOKUP(J1317,注销!J:J,1,FALSE)),0,1))&gt;0,"注销","没有")</f>
        <v>没有</v>
      </c>
      <c r="U1317" s="10" t="str">
        <f>IF(IF(ISERROR(VLOOKUP(J1317,J$1:J1316,1,FALSE)),0,1)+IF(ISERROR(VLOOKUP(J1317,K$1:K1316,1,FALSE)),0,1),"已有","没有")</f>
        <v>没有</v>
      </c>
    </row>
    <row r="1318" spans="1:21">
      <c r="A1318" s="126">
        <v>1315</v>
      </c>
      <c r="B1318" s="134" t="s">
        <v>923</v>
      </c>
      <c r="C1318" s="66" t="s">
        <v>5425</v>
      </c>
      <c r="D1318" s="136" t="s">
        <v>924</v>
      </c>
      <c r="E1318" s="6">
        <v>14</v>
      </c>
      <c r="F1318" s="80">
        <v>43325</v>
      </c>
      <c r="G1318" s="40" t="s">
        <v>5444</v>
      </c>
      <c r="H1318" s="80">
        <v>43321</v>
      </c>
      <c r="I1318" s="30" t="s">
        <v>5442</v>
      </c>
      <c r="J1318" s="137" t="str">
        <f t="shared" si="127"/>
        <v>川航天津-乌鲁木齐-布尔津</v>
      </c>
      <c r="K1318" s="124" t="str">
        <f t="shared" si="128"/>
        <v>川航布尔津-乌鲁木齐-天津</v>
      </c>
      <c r="L1318" s="167" t="str">
        <f t="shared" si="129"/>
        <v>天津</v>
      </c>
      <c r="M1318" s="167" t="str">
        <f t="shared" si="130"/>
        <v>乌鲁木齐</v>
      </c>
      <c r="N1318" s="167" t="str">
        <f t="shared" si="131"/>
        <v>布尔津</v>
      </c>
      <c r="O1318" s="167" t="str">
        <f t="shared" si="132"/>
        <v/>
      </c>
      <c r="P1318" s="167" t="str">
        <f>IF(ISERROR(OR(IFERROR(VLOOKUP(B1318,受限情况!$G$3:$G$30,1,FALSE),0),IFERROR(VLOOKUP(L1318,受限情况!$A$3:$A$28,1,FALSE),0),IFERROR(VLOOKUP(M1318,受限情况!$A$3:$A$28,1,FALSE),0),IFERROR(VLOOKUP(N1318,受限情况!$A$3:$A$28,1,FALSE),0),IFERROR(VLOOKUP(O1318,受限情况!$A$3:$A$28,1,FALSE),0))),"受限","不限")</f>
        <v>不限</v>
      </c>
      <c r="Q1318" s="122" t="str">
        <f>IFERROR(IF(AND(H1318&gt;=VLOOKUP(B1318,受限情况!$G$3:$I$28,2,FALSE),H1318&lt;=VLOOKUP(B1318,受限情况!$G$3:$I$28,3,FALSE))=TRUE,"错误","正确"),"正确")</f>
        <v>正确</v>
      </c>
      <c r="R1318" s="124" t="str">
        <f>IF(OR(IFERROR(AND(H1318&gt;=VLOOKUP(L1318,受限情况!$A$3:$C$28,2,FALSE),H1318&lt;=VLOOKUP(L1318,受限情况!$A$3:$C$28,3,FALSE)),0),IFERROR(AND(H1318&gt;=VLOOKUP(M1318,受限情况!$A$3:$C$28,2,FALSE),H1318&lt;=VLOOKUP(M1318,受限情况!$A$3:$C$28,3,FALSE)),0),IFERROR(AND(H1318&gt;=VLOOKUP(N1318,受限情况!$A$3:$C$28,2,FALSE),H1318&lt;=VLOOKUP(N1318,受限情况!$A$3:$C$28,3,FALSE)),0),IFERROR(AND(H1318&gt;=VLOOKUP(O1318,受限情况!$A$3:$C$28,2,FALSE),H1318&lt;=VLOOKUP(O1318,受限情况!$A$3:$C$28,3,FALSE)),0))=TRUE,"错误","正确")</f>
        <v>正确</v>
      </c>
      <c r="S1318" s="123" t="str">
        <f>IF((IF(ISERROR(VLOOKUP(J1318,注销!I:I,1,FALSE)),0,1)+IF(ISERROR(VLOOKUP(J1318,注销!J:J,1,FALSE)),0,1))&gt;0,"注销","没有")</f>
        <v>没有</v>
      </c>
      <c r="T1318" s="123" t="str">
        <f>IF((IF(ISERROR(VLOOKUP(J1318,注销!I:I,1,FALSE)),0,1)+IF(ISERROR(VLOOKUP(J1318,注销!J:J,1,FALSE)),0,1))&gt;0,"注销","没有")</f>
        <v>没有</v>
      </c>
      <c r="U1318" s="10" t="str">
        <f>IF(IF(ISERROR(VLOOKUP(J1318,J$1:J1317,1,FALSE)),0,1)+IF(ISERROR(VLOOKUP(J1318,K$1:K1317,1,FALSE)),0,1),"已有","没有")</f>
        <v>没有</v>
      </c>
    </row>
    <row r="1319" spans="1:21" ht="15">
      <c r="A1319" s="126">
        <v>1316</v>
      </c>
      <c r="B1319" s="134" t="s">
        <v>5438</v>
      </c>
      <c r="C1319" s="207" t="s">
        <v>1137</v>
      </c>
      <c r="D1319" s="136" t="s">
        <v>5440</v>
      </c>
      <c r="E1319" s="6">
        <v>14</v>
      </c>
      <c r="F1319" s="80">
        <v>43321</v>
      </c>
      <c r="G1319" s="40" t="s">
        <v>5445</v>
      </c>
      <c r="H1319" s="80">
        <v>43321</v>
      </c>
      <c r="I1319" s="30" t="s">
        <v>5439</v>
      </c>
      <c r="J1319" s="137" t="str">
        <f t="shared" si="127"/>
        <v>东航太原-武汉-厦门</v>
      </c>
      <c r="K1319" s="124" t="str">
        <f t="shared" si="128"/>
        <v>东航厦门-武汉-太原</v>
      </c>
      <c r="L1319" s="167" t="str">
        <f t="shared" si="129"/>
        <v>太原</v>
      </c>
      <c r="M1319" s="167" t="str">
        <f t="shared" si="130"/>
        <v>武汉</v>
      </c>
      <c r="N1319" s="167" t="str">
        <f t="shared" si="131"/>
        <v>厦门</v>
      </c>
      <c r="O1319" s="167" t="str">
        <f t="shared" si="132"/>
        <v/>
      </c>
      <c r="P1319" s="167" t="str">
        <f>IF(ISERROR(OR(IFERROR(VLOOKUP(B1319,受限情况!$G$3:$G$30,1,FALSE),0),IFERROR(VLOOKUP(L1319,受限情况!$A$3:$A$28,1,FALSE),0),IFERROR(VLOOKUP(M1319,受限情况!$A$3:$A$28,1,FALSE),0),IFERROR(VLOOKUP(N1319,受限情况!$A$3:$A$28,1,FALSE),0),IFERROR(VLOOKUP(O1319,受限情况!$A$3:$A$28,1,FALSE),0))),"受限","不限")</f>
        <v>不限</v>
      </c>
      <c r="Q1319" s="122" t="str">
        <f>IFERROR(IF(AND(H1319&gt;=VLOOKUP(B1319,受限情况!$G$3:$I$28,2,FALSE),H1319&lt;=VLOOKUP(B1319,受限情况!$G$3:$I$28,3,FALSE))=TRUE,"错误","正确"),"正确")</f>
        <v>正确</v>
      </c>
      <c r="R1319" s="124" t="str">
        <f>IF(OR(IFERROR(AND(H1319&gt;=VLOOKUP(L1319,受限情况!$A$3:$C$28,2,FALSE),H1319&lt;=VLOOKUP(L1319,受限情况!$A$3:$C$28,3,FALSE)),0),IFERROR(AND(H1319&gt;=VLOOKUP(M1319,受限情况!$A$3:$C$28,2,FALSE),H1319&lt;=VLOOKUP(M1319,受限情况!$A$3:$C$28,3,FALSE)),0),IFERROR(AND(H1319&gt;=VLOOKUP(N1319,受限情况!$A$3:$C$28,2,FALSE),H1319&lt;=VLOOKUP(N1319,受限情况!$A$3:$C$28,3,FALSE)),0),IFERROR(AND(H1319&gt;=VLOOKUP(O1319,受限情况!$A$3:$C$28,2,FALSE),H1319&lt;=VLOOKUP(O1319,受限情况!$A$3:$C$28,3,FALSE)),0))=TRUE,"错误","正确")</f>
        <v>正确</v>
      </c>
      <c r="S1319" s="123" t="str">
        <f>IF((IF(ISERROR(VLOOKUP(J1319,注销!I:I,1,FALSE)),0,1)+IF(ISERROR(VLOOKUP(J1319,注销!J:J,1,FALSE)),0,1))&gt;0,"注销","没有")</f>
        <v>没有</v>
      </c>
      <c r="T1319" s="123" t="str">
        <f>IF((IF(ISERROR(VLOOKUP(J1319,注销!I:I,1,FALSE)),0,1)+IF(ISERROR(VLOOKUP(J1319,注销!J:J,1,FALSE)),0,1))&gt;0,"注销","没有")</f>
        <v>没有</v>
      </c>
      <c r="U1319" s="10" t="str">
        <f>IF(IF(ISERROR(VLOOKUP(J1319,J$1:J1318,1,FALSE)),0,1)+IF(ISERROR(VLOOKUP(J1319,K$1:K1318,1,FALSE)),0,1),"已有","没有")</f>
        <v>已有</v>
      </c>
    </row>
    <row r="1320" spans="1:21">
      <c r="A1320" s="126">
        <v>1317</v>
      </c>
      <c r="B1320" s="134" t="s">
        <v>5448</v>
      </c>
      <c r="C1320" s="66" t="s">
        <v>5449</v>
      </c>
      <c r="D1320" s="136" t="s">
        <v>5450</v>
      </c>
      <c r="E1320" s="6">
        <v>14</v>
      </c>
      <c r="F1320" s="80">
        <v>43340</v>
      </c>
      <c r="G1320" s="40" t="s">
        <v>5452</v>
      </c>
      <c r="H1320" s="80">
        <v>43329</v>
      </c>
      <c r="I1320" s="30" t="s">
        <v>2262</v>
      </c>
      <c r="J1320" s="137" t="str">
        <f t="shared" ref="J1320:J1322" si="133">B1320&amp;C1320</f>
        <v>天货航天津-深圳</v>
      </c>
      <c r="K1320" s="124" t="str">
        <f t="shared" ref="K1320:K1322" si="134">B1320&amp;O1320&amp;IF(O1320="",,"-")&amp;N1320&amp;IF(N1320="",,"-")&amp;M1320&amp;IF(M1320="",,"-")&amp;L1320</f>
        <v>天货航深圳-天津</v>
      </c>
      <c r="L1320" s="167" t="str">
        <f t="shared" ref="L1320:L1322" si="135">TRIM(MID(SUBSTITUTE($C1320,"-",REPT(" ",50)),COLUMN(A1320)*50-49,50))</f>
        <v>天津</v>
      </c>
      <c r="M1320" s="167" t="str">
        <f t="shared" ref="M1320:M1322" si="136">TRIM(MID(SUBSTITUTE($C1320,"-",REPT(" ",50)),COLUMN(B1320)*50-49,50))</f>
        <v>深圳</v>
      </c>
      <c r="N1320" s="167" t="str">
        <f t="shared" ref="N1320:N1322" si="137">TRIM(MID(SUBSTITUTE($C1320,"-",REPT(" ",50)),COLUMN(C1320)*50-49,50))</f>
        <v/>
      </c>
      <c r="O1320" s="167" t="str">
        <f t="shared" ref="O1320:O1322" si="138">TRIM(MID(SUBSTITUTE($C1320,"-",REPT(" ",50)),COLUMN(D1320)*50-49,50))</f>
        <v/>
      </c>
      <c r="P1320" s="167" t="str">
        <f>IF(ISERROR(OR(IFERROR(VLOOKUP(B1320,受限情况!$G$3:$G$30,1,FALSE),0),IFERROR(VLOOKUP(L1320,受限情况!$A$3:$A$28,1,FALSE),0),IFERROR(VLOOKUP(M1320,受限情况!$A$3:$A$28,1,FALSE),0),IFERROR(VLOOKUP(N1320,受限情况!$A$3:$A$28,1,FALSE),0),IFERROR(VLOOKUP(O1320,受限情况!$A$3:$A$28,1,FALSE),0))),"受限","不限")</f>
        <v>不限</v>
      </c>
      <c r="Q1320" s="122" t="str">
        <f>IFERROR(IF(AND(H1320&gt;=VLOOKUP(B1320,受限情况!$G$3:$I$28,2,FALSE),H1320&lt;=VLOOKUP(B1320,受限情况!$G$3:$I$28,3,FALSE))=TRUE,"错误","正确"),"正确")</f>
        <v>正确</v>
      </c>
      <c r="R1320" s="124" t="str">
        <f>IF(OR(IFERROR(AND(H1320&gt;=VLOOKUP(L1320,受限情况!$A$3:$C$28,2,FALSE),H1320&lt;=VLOOKUP(L1320,受限情况!$A$3:$C$28,3,FALSE)),0),IFERROR(AND(H1320&gt;=VLOOKUP(M1320,受限情况!$A$3:$C$28,2,FALSE),H1320&lt;=VLOOKUP(M1320,受限情况!$A$3:$C$28,3,FALSE)),0),IFERROR(AND(H1320&gt;=VLOOKUP(N1320,受限情况!$A$3:$C$28,2,FALSE),H1320&lt;=VLOOKUP(N1320,受限情况!$A$3:$C$28,3,FALSE)),0),IFERROR(AND(H1320&gt;=VLOOKUP(O1320,受限情况!$A$3:$C$28,2,FALSE),H1320&lt;=VLOOKUP(O1320,受限情况!$A$3:$C$28,3,FALSE)),0))=TRUE,"错误","正确")</f>
        <v>正确</v>
      </c>
      <c r="S1320" s="123" t="str">
        <f>IF((IF(ISERROR(VLOOKUP(J1320,注销!I:I,1,FALSE)),0,1)+IF(ISERROR(VLOOKUP(J1320,注销!J:J,1,FALSE)),0,1))&gt;0,"注销","没有")</f>
        <v>没有</v>
      </c>
      <c r="T1320" s="123" t="str">
        <f>IF((IF(ISERROR(VLOOKUP(J1320,注销!I:I,1,FALSE)),0,1)+IF(ISERROR(VLOOKUP(J1320,注销!J:J,1,FALSE)),0,1))&gt;0,"注销","没有")</f>
        <v>没有</v>
      </c>
      <c r="U1320" s="10" t="str">
        <f>IF(IF(ISERROR(VLOOKUP(J1320,J$1:J1319,1,FALSE)),0,1)+IF(ISERROR(VLOOKUP(J1320,K$1:K1319,1,FALSE)),0,1),"已有","没有")</f>
        <v>没有</v>
      </c>
    </row>
    <row r="1321" spans="1:21">
      <c r="B1321" s="134" t="s">
        <v>93</v>
      </c>
      <c r="C1321" s="66" t="s">
        <v>2155</v>
      </c>
      <c r="D1321" s="136" t="s">
        <v>5573</v>
      </c>
      <c r="E1321" s="6">
        <v>28</v>
      </c>
      <c r="F1321" s="80">
        <v>43392</v>
      </c>
      <c r="G1321" s="40" t="s">
        <v>5604</v>
      </c>
      <c r="H1321" s="80">
        <v>43392</v>
      </c>
      <c r="I1321" s="30" t="s">
        <v>5574</v>
      </c>
      <c r="J1321" s="137" t="str">
        <f t="shared" si="133"/>
        <v>厦航天津-深圳</v>
      </c>
      <c r="K1321" s="124" t="str">
        <f t="shared" si="134"/>
        <v>厦航深圳-天津</v>
      </c>
      <c r="L1321" s="167" t="str">
        <f t="shared" si="135"/>
        <v>天津</v>
      </c>
      <c r="M1321" s="167" t="str">
        <f t="shared" si="136"/>
        <v>深圳</v>
      </c>
      <c r="N1321" s="167" t="str">
        <f t="shared" si="137"/>
        <v/>
      </c>
      <c r="O1321" s="167" t="str">
        <f t="shared" si="138"/>
        <v/>
      </c>
      <c r="P1321" s="167" t="str">
        <f>IF(ISERROR(OR(IFERROR(VLOOKUP(B1321,受限情况!$G$3:$G$30,1,FALSE),0),IFERROR(VLOOKUP(L1321,受限情况!$A$3:$A$28,1,FALSE),0),IFERROR(VLOOKUP(M1321,受限情况!$A$3:$A$28,1,FALSE),0),IFERROR(VLOOKUP(N1321,受限情况!$A$3:$A$28,1,FALSE),0),IFERROR(VLOOKUP(O1321,受限情况!$A$3:$A$28,1,FALSE),0))),"受限","不限")</f>
        <v>不限</v>
      </c>
      <c r="Q1321" s="122" t="str">
        <f>IFERROR(IF(AND(H1321&gt;=VLOOKUP(B1321,受限情况!$G$3:$I$28,2,FALSE),H1321&lt;=VLOOKUP(B1321,受限情况!$G$3:$I$28,3,FALSE))=TRUE,"错误","正确"),"正确")</f>
        <v>正确</v>
      </c>
      <c r="R1321" s="124" t="str">
        <f>IF(OR(IFERROR(AND(H1321&gt;=VLOOKUP(L1321,受限情况!$A$3:$C$28,2,FALSE),H1321&lt;=VLOOKUP(L1321,受限情况!$A$3:$C$28,3,FALSE)),0),IFERROR(AND(H1321&gt;=VLOOKUP(M1321,受限情况!$A$3:$C$28,2,FALSE),H1321&lt;=VLOOKUP(M1321,受限情况!$A$3:$C$28,3,FALSE)),0),IFERROR(AND(H1321&gt;=VLOOKUP(N1321,受限情况!$A$3:$C$28,2,FALSE),H1321&lt;=VLOOKUP(N1321,受限情况!$A$3:$C$28,3,FALSE)),0),IFERROR(AND(H1321&gt;=VLOOKUP(O1321,受限情况!$A$3:$C$28,2,FALSE),H1321&lt;=VLOOKUP(O1321,受限情况!$A$3:$C$28,3,FALSE)),0))=TRUE,"错误","正确")</f>
        <v>正确</v>
      </c>
      <c r="S1321" s="123" t="str">
        <f>IF((IF(ISERROR(VLOOKUP(J1321,注销!I:I,1,FALSE)),0,1)+IF(ISERROR(VLOOKUP(J1321,注销!J:J,1,FALSE)),0,1))&gt;0,"注销","没有")</f>
        <v>没有</v>
      </c>
      <c r="T1321" s="123" t="str">
        <f>IF((IF(ISERROR(VLOOKUP(J1321,注销!I:I,1,FALSE)),0,1)+IF(ISERROR(VLOOKUP(J1321,注销!J:J,1,FALSE)),0,1))&gt;0,"注销","没有")</f>
        <v>没有</v>
      </c>
      <c r="U1321" s="10" t="str">
        <f>IF(IF(ISERROR(VLOOKUP(J1321,J$1:J1320,1,FALSE)),0,1)+IF(ISERROR(VLOOKUP(J1321,K$1:K1320,1,FALSE)),0,1),"已有","没有")</f>
        <v>已有</v>
      </c>
    </row>
    <row r="1322" spans="1:21">
      <c r="B1322" s="134" t="s">
        <v>5458</v>
      </c>
      <c r="C1322" s="66" t="s">
        <v>5459</v>
      </c>
      <c r="D1322" s="136">
        <v>737</v>
      </c>
      <c r="E1322" s="202">
        <v>14</v>
      </c>
      <c r="F1322" s="80">
        <v>43401</v>
      </c>
      <c r="G1322" s="40" t="s">
        <v>5605</v>
      </c>
      <c r="H1322" s="80">
        <v>43402</v>
      </c>
      <c r="I1322" s="30" t="s">
        <v>5551</v>
      </c>
      <c r="J1322" s="137" t="str">
        <f t="shared" si="133"/>
        <v>奥凯天津-深圳-南宁</v>
      </c>
      <c r="K1322" s="124" t="str">
        <f t="shared" si="134"/>
        <v>奥凯南宁-深圳-天津</v>
      </c>
      <c r="L1322" s="167" t="str">
        <f t="shared" si="135"/>
        <v>天津</v>
      </c>
      <c r="M1322" s="167" t="str">
        <f t="shared" si="136"/>
        <v>深圳</v>
      </c>
      <c r="N1322" s="167" t="str">
        <f t="shared" si="137"/>
        <v>南宁</v>
      </c>
      <c r="O1322" s="167" t="str">
        <f t="shared" si="138"/>
        <v/>
      </c>
      <c r="P1322" s="167" t="str">
        <f>IF(ISERROR(OR(IFERROR(VLOOKUP(B1322,受限情况!$G$3:$G$30,1,FALSE),0),IFERROR(VLOOKUP(L1322,受限情况!$A$3:$A$28,1,FALSE),0),IFERROR(VLOOKUP(M1322,受限情况!$A$3:$A$28,1,FALSE),0),IFERROR(VLOOKUP(N1322,受限情况!$A$3:$A$28,1,FALSE),0),IFERROR(VLOOKUP(O1322,受限情况!$A$3:$A$28,1,FALSE),0))),"受限","不限")</f>
        <v>不限</v>
      </c>
      <c r="Q1322" s="122" t="str">
        <f>IFERROR(IF(AND(H1322&gt;=VLOOKUP(B1322,受限情况!$G$3:$I$28,2,FALSE),H1322&lt;=VLOOKUP(B1322,受限情况!$G$3:$I$28,3,FALSE))=TRUE,"错误","正确"),"正确")</f>
        <v>正确</v>
      </c>
      <c r="R1322" s="124" t="str">
        <f>IF(OR(IFERROR(AND(H1322&gt;=VLOOKUP(L1322,受限情况!$A$3:$C$28,2,FALSE),H1322&lt;=VLOOKUP(L1322,受限情况!$A$3:$C$28,3,FALSE)),0),IFERROR(AND(H1322&gt;=VLOOKUP(M1322,受限情况!$A$3:$C$28,2,FALSE),H1322&lt;=VLOOKUP(M1322,受限情况!$A$3:$C$28,3,FALSE)),0),IFERROR(AND(H1322&gt;=VLOOKUP(N1322,受限情况!$A$3:$C$28,2,FALSE),H1322&lt;=VLOOKUP(N1322,受限情况!$A$3:$C$28,3,FALSE)),0),IFERROR(AND(H1322&gt;=VLOOKUP(O1322,受限情况!$A$3:$C$28,2,FALSE),H1322&lt;=VLOOKUP(O1322,受限情况!$A$3:$C$28,3,FALSE)),0))=TRUE,"错误","正确")</f>
        <v>正确</v>
      </c>
      <c r="S1322" s="123" t="str">
        <f>IF((IF(ISERROR(VLOOKUP(J1322,注销!I:I,1,FALSE)),0,1)+IF(ISERROR(VLOOKUP(J1322,注销!J:J,1,FALSE)),0,1))&gt;0,"注销","没有")</f>
        <v>没有</v>
      </c>
      <c r="T1322" s="123" t="str">
        <f>IF((IF(ISERROR(VLOOKUP(J1322,注销!I:I,1,FALSE)),0,1)+IF(ISERROR(VLOOKUP(J1322,注销!J:J,1,FALSE)),0,1))&gt;0,"注销","没有")</f>
        <v>没有</v>
      </c>
      <c r="U1322" s="10" t="str">
        <f>IF(IF(ISERROR(VLOOKUP(J1322,J$1:J1321,1,FALSE)),0,1)+IF(ISERROR(VLOOKUP(J1322,K$1:K1321,1,FALSE)),0,1),"已有","没有")</f>
        <v>没有</v>
      </c>
    </row>
    <row r="1323" spans="1:21">
      <c r="B1323" s="134" t="s">
        <v>5458</v>
      </c>
      <c r="C1323" s="66" t="s">
        <v>5460</v>
      </c>
      <c r="D1323" s="136">
        <v>737</v>
      </c>
      <c r="E1323" s="202">
        <v>14</v>
      </c>
      <c r="F1323" s="80">
        <v>43401</v>
      </c>
      <c r="G1323" s="40" t="s">
        <v>5605</v>
      </c>
      <c r="H1323" s="80">
        <v>43402</v>
      </c>
      <c r="I1323" s="30" t="s">
        <v>5551</v>
      </c>
      <c r="J1323" s="137" t="str">
        <f t="shared" si="127"/>
        <v>奥凯天津-杭州-珠海</v>
      </c>
      <c r="K1323" s="124" t="str">
        <f t="shared" si="128"/>
        <v>奥凯珠海-杭州-天津</v>
      </c>
      <c r="L1323" s="167" t="str">
        <f t="shared" si="129"/>
        <v>天津</v>
      </c>
      <c r="M1323" s="167" t="str">
        <f t="shared" si="130"/>
        <v>杭州</v>
      </c>
      <c r="N1323" s="167" t="str">
        <f t="shared" si="131"/>
        <v>珠海</v>
      </c>
      <c r="O1323" s="167" t="str">
        <f t="shared" si="132"/>
        <v/>
      </c>
      <c r="P1323" s="167" t="str">
        <f>IF(ISERROR(OR(IFERROR(VLOOKUP(B1323,受限情况!$G$3:$G$30,1,FALSE),0),IFERROR(VLOOKUP(L1323,受限情况!$A$3:$A$28,1,FALSE),0),IFERROR(VLOOKUP(M1323,受限情况!$A$3:$A$28,1,FALSE),0),IFERROR(VLOOKUP(N1323,受限情况!$A$3:$A$28,1,FALSE),0),IFERROR(VLOOKUP(O1323,受限情况!$A$3:$A$28,1,FALSE),0))),"受限","不限")</f>
        <v>不限</v>
      </c>
      <c r="Q1323" s="122" t="str">
        <f>IFERROR(IF(AND(H1323&gt;=VLOOKUP(B1323,受限情况!$G$3:$I$28,2,FALSE),H1323&lt;=VLOOKUP(B1323,受限情况!$G$3:$I$28,3,FALSE))=TRUE,"错误","正确"),"正确")</f>
        <v>正确</v>
      </c>
      <c r="R1323" s="124" t="str">
        <f>IF(OR(IFERROR(AND(H1323&gt;=VLOOKUP(L1323,受限情况!$A$3:$C$28,2,FALSE),H1323&lt;=VLOOKUP(L1323,受限情况!$A$3:$C$28,3,FALSE)),0),IFERROR(AND(H1323&gt;=VLOOKUP(M1323,受限情况!$A$3:$C$28,2,FALSE),H1323&lt;=VLOOKUP(M1323,受限情况!$A$3:$C$28,3,FALSE)),0),IFERROR(AND(H1323&gt;=VLOOKUP(N1323,受限情况!$A$3:$C$28,2,FALSE),H1323&lt;=VLOOKUP(N1323,受限情况!$A$3:$C$28,3,FALSE)),0),IFERROR(AND(H1323&gt;=VLOOKUP(O1323,受限情况!$A$3:$C$28,2,FALSE),H1323&lt;=VLOOKUP(O1323,受限情况!$A$3:$C$28,3,FALSE)),0))=TRUE,"错误","正确")</f>
        <v>正确</v>
      </c>
      <c r="S1323" s="123" t="str">
        <f>IF((IF(ISERROR(VLOOKUP(J1323,注销!I:I,1,FALSE)),0,1)+IF(ISERROR(VLOOKUP(J1323,注销!J:J,1,FALSE)),0,1))&gt;0,"注销","没有")</f>
        <v>注销</v>
      </c>
      <c r="T1323" s="123" t="str">
        <f>IF((IF(ISERROR(VLOOKUP(J1323,注销!I:I,1,FALSE)),0,1)+IF(ISERROR(VLOOKUP(J1323,注销!J:J,1,FALSE)),0,1))&gt;0,"注销","没有")</f>
        <v>注销</v>
      </c>
      <c r="U1323" s="10" t="str">
        <f>IF(IF(ISERROR(VLOOKUP(J1323,J$1:J1322,1,FALSE)),0,1)+IF(ISERROR(VLOOKUP(J1323,K$1:K1322,1,FALSE)),0,1),"已有","没有")</f>
        <v>已有</v>
      </c>
    </row>
    <row r="1324" spans="1:21">
      <c r="B1324" s="134" t="s">
        <v>5458</v>
      </c>
      <c r="C1324" s="66" t="s">
        <v>5461</v>
      </c>
      <c r="D1324" s="136">
        <v>737</v>
      </c>
      <c r="E1324" s="202">
        <v>14</v>
      </c>
      <c r="F1324" s="80">
        <v>43401</v>
      </c>
      <c r="G1324" s="40" t="s">
        <v>5605</v>
      </c>
      <c r="H1324" s="80">
        <v>43402</v>
      </c>
      <c r="I1324" s="30" t="s">
        <v>5551</v>
      </c>
      <c r="J1324" s="137" t="str">
        <f t="shared" si="127"/>
        <v>奥凯天津-武汉</v>
      </c>
      <c r="K1324" s="124" t="str">
        <f t="shared" si="128"/>
        <v>奥凯武汉-天津</v>
      </c>
      <c r="L1324" s="167" t="str">
        <f t="shared" si="129"/>
        <v>天津</v>
      </c>
      <c r="M1324" s="167" t="str">
        <f t="shared" si="130"/>
        <v>武汉</v>
      </c>
      <c r="N1324" s="167" t="str">
        <f t="shared" si="131"/>
        <v/>
      </c>
      <c r="O1324" s="167" t="str">
        <f t="shared" si="132"/>
        <v/>
      </c>
      <c r="P1324" s="167" t="str">
        <f>IF(ISERROR(OR(IFERROR(VLOOKUP(B1324,受限情况!$G$3:$G$30,1,FALSE),0),IFERROR(VLOOKUP(L1324,受限情况!$A$3:$A$28,1,FALSE),0),IFERROR(VLOOKUP(M1324,受限情况!$A$3:$A$28,1,FALSE),0),IFERROR(VLOOKUP(N1324,受限情况!$A$3:$A$28,1,FALSE),0),IFERROR(VLOOKUP(O1324,受限情况!$A$3:$A$28,1,FALSE),0))),"受限","不限")</f>
        <v>不限</v>
      </c>
      <c r="Q1324" s="122" t="str">
        <f>IFERROR(IF(AND(H1324&gt;=VLOOKUP(B1324,受限情况!$G$3:$I$28,2,FALSE),H1324&lt;=VLOOKUP(B1324,受限情况!$G$3:$I$28,3,FALSE))=TRUE,"错误","正确"),"正确")</f>
        <v>正确</v>
      </c>
      <c r="R1324" s="124" t="str">
        <f>IF(OR(IFERROR(AND(H1324&gt;=VLOOKUP(L1324,受限情况!$A$3:$C$28,2,FALSE),H1324&lt;=VLOOKUP(L1324,受限情况!$A$3:$C$28,3,FALSE)),0),IFERROR(AND(H1324&gt;=VLOOKUP(M1324,受限情况!$A$3:$C$28,2,FALSE),H1324&lt;=VLOOKUP(M1324,受限情况!$A$3:$C$28,3,FALSE)),0),IFERROR(AND(H1324&gt;=VLOOKUP(N1324,受限情况!$A$3:$C$28,2,FALSE),H1324&lt;=VLOOKUP(N1324,受限情况!$A$3:$C$28,3,FALSE)),0),IFERROR(AND(H1324&gt;=VLOOKUP(O1324,受限情况!$A$3:$C$28,2,FALSE),H1324&lt;=VLOOKUP(O1324,受限情况!$A$3:$C$28,3,FALSE)),0))=TRUE,"错误","正确")</f>
        <v>正确</v>
      </c>
      <c r="S1324" s="123" t="str">
        <f>IF((IF(ISERROR(VLOOKUP(J1324,注销!I:I,1,FALSE)),0,1)+IF(ISERROR(VLOOKUP(J1324,注销!J:J,1,FALSE)),0,1))&gt;0,"注销","没有")</f>
        <v>没有</v>
      </c>
      <c r="T1324" s="123" t="str">
        <f>IF((IF(ISERROR(VLOOKUP(J1324,注销!I:I,1,FALSE)),0,1)+IF(ISERROR(VLOOKUP(J1324,注销!J:J,1,FALSE)),0,1))&gt;0,"注销","没有")</f>
        <v>没有</v>
      </c>
      <c r="U1324" s="10" t="str">
        <f>IF(IF(ISERROR(VLOOKUP(J1324,J$1:J1323,1,FALSE)),0,1)+IF(ISERROR(VLOOKUP(J1324,K$1:K1323,1,FALSE)),0,1),"已有","没有")</f>
        <v>没有</v>
      </c>
    </row>
    <row r="1325" spans="1:21">
      <c r="B1325" s="134" t="s">
        <v>5458</v>
      </c>
      <c r="C1325" s="66" t="s">
        <v>5462</v>
      </c>
      <c r="D1325" s="136">
        <v>737</v>
      </c>
      <c r="E1325" s="202">
        <v>14</v>
      </c>
      <c r="F1325" s="80">
        <v>43401</v>
      </c>
      <c r="G1325" s="40" t="s">
        <v>5605</v>
      </c>
      <c r="H1325" s="80">
        <v>43402</v>
      </c>
      <c r="I1325" s="30" t="s">
        <v>5551</v>
      </c>
      <c r="J1325" s="137" t="str">
        <f t="shared" si="127"/>
        <v>奥凯天津-杭州-桂林</v>
      </c>
      <c r="K1325" s="124" t="str">
        <f t="shared" si="128"/>
        <v>奥凯桂林-杭州-天津</v>
      </c>
      <c r="L1325" s="167" t="str">
        <f t="shared" si="129"/>
        <v>天津</v>
      </c>
      <c r="M1325" s="167" t="str">
        <f t="shared" si="130"/>
        <v>杭州</v>
      </c>
      <c r="N1325" s="167" t="str">
        <f t="shared" si="131"/>
        <v>桂林</v>
      </c>
      <c r="O1325" s="167" t="str">
        <f t="shared" si="132"/>
        <v/>
      </c>
      <c r="P1325" s="167" t="str">
        <f>IF(ISERROR(OR(IFERROR(VLOOKUP(B1325,受限情况!$G$3:$G$30,1,FALSE),0),IFERROR(VLOOKUP(L1325,受限情况!$A$3:$A$28,1,FALSE),0),IFERROR(VLOOKUP(M1325,受限情况!$A$3:$A$28,1,FALSE),0),IFERROR(VLOOKUP(N1325,受限情况!$A$3:$A$28,1,FALSE),0),IFERROR(VLOOKUP(O1325,受限情况!$A$3:$A$28,1,FALSE),0))),"受限","不限")</f>
        <v>不限</v>
      </c>
      <c r="Q1325" s="122" t="str">
        <f>IFERROR(IF(AND(H1325&gt;=VLOOKUP(B1325,受限情况!$G$3:$I$28,2,FALSE),H1325&lt;=VLOOKUP(B1325,受限情况!$G$3:$I$28,3,FALSE))=TRUE,"错误","正确"),"正确")</f>
        <v>正确</v>
      </c>
      <c r="R1325" s="124" t="str">
        <f>IF(OR(IFERROR(AND(H1325&gt;=VLOOKUP(L1325,受限情况!$A$3:$C$28,2,FALSE),H1325&lt;=VLOOKUP(L1325,受限情况!$A$3:$C$28,3,FALSE)),0),IFERROR(AND(H1325&gt;=VLOOKUP(M1325,受限情况!$A$3:$C$28,2,FALSE),H1325&lt;=VLOOKUP(M1325,受限情况!$A$3:$C$28,3,FALSE)),0),IFERROR(AND(H1325&gt;=VLOOKUP(N1325,受限情况!$A$3:$C$28,2,FALSE),H1325&lt;=VLOOKUP(N1325,受限情况!$A$3:$C$28,3,FALSE)),0),IFERROR(AND(H1325&gt;=VLOOKUP(O1325,受限情况!$A$3:$C$28,2,FALSE),H1325&lt;=VLOOKUP(O1325,受限情况!$A$3:$C$28,3,FALSE)),0))=TRUE,"错误","正确")</f>
        <v>正确</v>
      </c>
      <c r="S1325" s="123" t="str">
        <f>IF((IF(ISERROR(VLOOKUP(J1325,注销!I:I,1,FALSE)),0,1)+IF(ISERROR(VLOOKUP(J1325,注销!J:J,1,FALSE)),0,1))&gt;0,"注销","没有")</f>
        <v>没有</v>
      </c>
      <c r="T1325" s="123" t="str">
        <f>IF((IF(ISERROR(VLOOKUP(J1325,注销!I:I,1,FALSE)),0,1)+IF(ISERROR(VLOOKUP(J1325,注销!J:J,1,FALSE)),0,1))&gt;0,"注销","没有")</f>
        <v>没有</v>
      </c>
      <c r="U1325" s="10" t="str">
        <f>IF(IF(ISERROR(VLOOKUP(J1325,J$1:J1324,1,FALSE)),0,1)+IF(ISERROR(VLOOKUP(J1325,K$1:K1324,1,FALSE)),0,1),"已有","没有")</f>
        <v>没有</v>
      </c>
    </row>
    <row r="1326" spans="1:21">
      <c r="B1326" s="134" t="s">
        <v>1529</v>
      </c>
      <c r="C1326" s="66" t="s">
        <v>5463</v>
      </c>
      <c r="D1326" s="136">
        <v>737</v>
      </c>
      <c r="E1326" s="202">
        <v>14</v>
      </c>
      <c r="F1326" s="80">
        <v>43401</v>
      </c>
      <c r="G1326" s="40" t="s">
        <v>5605</v>
      </c>
      <c r="H1326" s="80">
        <v>43402</v>
      </c>
      <c r="I1326" s="30" t="s">
        <v>5551</v>
      </c>
      <c r="J1326" s="137" t="str">
        <f t="shared" si="127"/>
        <v>奥凯天津-池州-南宁</v>
      </c>
      <c r="K1326" s="124" t="str">
        <f t="shared" si="128"/>
        <v>奥凯南宁-池州-天津</v>
      </c>
      <c r="L1326" s="167" t="str">
        <f t="shared" si="129"/>
        <v>天津</v>
      </c>
      <c r="M1326" s="167" t="str">
        <f t="shared" si="130"/>
        <v>池州</v>
      </c>
      <c r="N1326" s="167" t="str">
        <f t="shared" si="131"/>
        <v>南宁</v>
      </c>
      <c r="O1326" s="167" t="str">
        <f t="shared" si="132"/>
        <v/>
      </c>
      <c r="P1326" s="167" t="str">
        <f>IF(ISERROR(OR(IFERROR(VLOOKUP(B1326,受限情况!$G$3:$G$30,1,FALSE),0),IFERROR(VLOOKUP(L1326,受限情况!$A$3:$A$28,1,FALSE),0),IFERROR(VLOOKUP(M1326,受限情况!$A$3:$A$28,1,FALSE),0),IFERROR(VLOOKUP(N1326,受限情况!$A$3:$A$28,1,FALSE),0),IFERROR(VLOOKUP(O1326,受限情况!$A$3:$A$28,1,FALSE),0))),"受限","不限")</f>
        <v>不限</v>
      </c>
      <c r="Q1326" s="122" t="str">
        <f>IFERROR(IF(AND(H1326&gt;=VLOOKUP(B1326,受限情况!$G$3:$I$28,2,FALSE),H1326&lt;=VLOOKUP(B1326,受限情况!$G$3:$I$28,3,FALSE))=TRUE,"错误","正确"),"正确")</f>
        <v>正确</v>
      </c>
      <c r="R1326" s="124" t="str">
        <f>IF(OR(IFERROR(AND(H1326&gt;=VLOOKUP(L1326,受限情况!$A$3:$C$28,2,FALSE),H1326&lt;=VLOOKUP(L1326,受限情况!$A$3:$C$28,3,FALSE)),0),IFERROR(AND(H1326&gt;=VLOOKUP(M1326,受限情况!$A$3:$C$28,2,FALSE),H1326&lt;=VLOOKUP(M1326,受限情况!$A$3:$C$28,3,FALSE)),0),IFERROR(AND(H1326&gt;=VLOOKUP(N1326,受限情况!$A$3:$C$28,2,FALSE),H1326&lt;=VLOOKUP(N1326,受限情况!$A$3:$C$28,3,FALSE)),0),IFERROR(AND(H1326&gt;=VLOOKUP(O1326,受限情况!$A$3:$C$28,2,FALSE),H1326&lt;=VLOOKUP(O1326,受限情况!$A$3:$C$28,3,FALSE)),0))=TRUE,"错误","正确")</f>
        <v>正确</v>
      </c>
      <c r="S1326" s="123" t="str">
        <f>IF((IF(ISERROR(VLOOKUP(J1326,注销!I:I,1,FALSE)),0,1)+IF(ISERROR(VLOOKUP(J1326,注销!J:J,1,FALSE)),0,1))&gt;0,"注销","没有")</f>
        <v>没有</v>
      </c>
      <c r="T1326" s="123" t="str">
        <f>IF((IF(ISERROR(VLOOKUP(J1326,注销!I:I,1,FALSE)),0,1)+IF(ISERROR(VLOOKUP(J1326,注销!J:J,1,FALSE)),0,1))&gt;0,"注销","没有")</f>
        <v>没有</v>
      </c>
      <c r="U1326" s="10" t="str">
        <f>IF(IF(ISERROR(VLOOKUP(J1326,J$1:J1325,1,FALSE)),0,1)+IF(ISERROR(VLOOKUP(J1326,K$1:K1325,1,FALSE)),0,1),"已有","没有")</f>
        <v>没有</v>
      </c>
    </row>
    <row r="1327" spans="1:21">
      <c r="B1327" s="134" t="s">
        <v>5458</v>
      </c>
      <c r="C1327" s="66" t="s">
        <v>5464</v>
      </c>
      <c r="D1327" s="136">
        <v>737</v>
      </c>
      <c r="E1327" s="202">
        <v>14</v>
      </c>
      <c r="F1327" s="80">
        <v>43401</v>
      </c>
      <c r="G1327" s="40" t="s">
        <v>5605</v>
      </c>
      <c r="H1327" s="80">
        <v>43402</v>
      </c>
      <c r="I1327" s="30" t="s">
        <v>5551</v>
      </c>
      <c r="J1327" s="137" t="str">
        <f t="shared" si="127"/>
        <v>奥凯天津-柳州-海口</v>
      </c>
      <c r="K1327" s="124" t="str">
        <f t="shared" si="128"/>
        <v>奥凯海口-柳州-天津</v>
      </c>
      <c r="L1327" s="167" t="str">
        <f t="shared" si="129"/>
        <v>天津</v>
      </c>
      <c r="M1327" s="167" t="str">
        <f t="shared" si="130"/>
        <v>柳州</v>
      </c>
      <c r="N1327" s="167" t="str">
        <f t="shared" si="131"/>
        <v>海口</v>
      </c>
      <c r="O1327" s="167" t="str">
        <f t="shared" si="132"/>
        <v/>
      </c>
      <c r="P1327" s="167" t="str">
        <f>IF(ISERROR(OR(IFERROR(VLOOKUP(B1327,受限情况!$G$3:$G$30,1,FALSE),0),IFERROR(VLOOKUP(L1327,受限情况!$A$3:$A$28,1,FALSE),0),IFERROR(VLOOKUP(M1327,受限情况!$A$3:$A$28,1,FALSE),0),IFERROR(VLOOKUP(N1327,受限情况!$A$3:$A$28,1,FALSE),0),IFERROR(VLOOKUP(O1327,受限情况!$A$3:$A$28,1,FALSE),0))),"受限","不限")</f>
        <v>不限</v>
      </c>
      <c r="Q1327" s="122" t="str">
        <f>IFERROR(IF(AND(H1327&gt;=VLOOKUP(B1327,受限情况!$G$3:$I$28,2,FALSE),H1327&lt;=VLOOKUP(B1327,受限情况!$G$3:$I$28,3,FALSE))=TRUE,"错误","正确"),"正确")</f>
        <v>正确</v>
      </c>
      <c r="R1327" s="124" t="str">
        <f>IF(OR(IFERROR(AND(H1327&gt;=VLOOKUP(L1327,受限情况!$A$3:$C$28,2,FALSE),H1327&lt;=VLOOKUP(L1327,受限情况!$A$3:$C$28,3,FALSE)),0),IFERROR(AND(H1327&gt;=VLOOKUP(M1327,受限情况!$A$3:$C$28,2,FALSE),H1327&lt;=VLOOKUP(M1327,受限情况!$A$3:$C$28,3,FALSE)),0),IFERROR(AND(H1327&gt;=VLOOKUP(N1327,受限情况!$A$3:$C$28,2,FALSE),H1327&lt;=VLOOKUP(N1327,受限情况!$A$3:$C$28,3,FALSE)),0),IFERROR(AND(H1327&gt;=VLOOKUP(O1327,受限情况!$A$3:$C$28,2,FALSE),H1327&lt;=VLOOKUP(O1327,受限情况!$A$3:$C$28,3,FALSE)),0))=TRUE,"错误","正确")</f>
        <v>正确</v>
      </c>
      <c r="S1327" s="123" t="str">
        <f>IF((IF(ISERROR(VLOOKUP(J1327,注销!I:I,1,FALSE)),0,1)+IF(ISERROR(VLOOKUP(J1327,注销!J:J,1,FALSE)),0,1))&gt;0,"注销","没有")</f>
        <v>没有</v>
      </c>
      <c r="T1327" s="123" t="str">
        <f>IF((IF(ISERROR(VLOOKUP(J1327,注销!I:I,1,FALSE)),0,1)+IF(ISERROR(VLOOKUP(J1327,注销!J:J,1,FALSE)),0,1))&gt;0,"注销","没有")</f>
        <v>没有</v>
      </c>
      <c r="U1327" s="10" t="str">
        <f>IF(IF(ISERROR(VLOOKUP(J1327,J$1:J1326,1,FALSE)),0,1)+IF(ISERROR(VLOOKUP(J1327,K$1:K1326,1,FALSE)),0,1),"已有","没有")</f>
        <v>没有</v>
      </c>
    </row>
    <row r="1328" spans="1:21">
      <c r="B1328" s="134" t="s">
        <v>5465</v>
      </c>
      <c r="C1328" s="66" t="s">
        <v>5466</v>
      </c>
      <c r="D1328" s="136" t="s">
        <v>5550</v>
      </c>
      <c r="E1328" s="202">
        <v>14</v>
      </c>
      <c r="F1328" s="80">
        <v>43401</v>
      </c>
      <c r="G1328" s="40" t="s">
        <v>5606</v>
      </c>
      <c r="H1328" s="80">
        <v>43402</v>
      </c>
      <c r="I1328" s="30" t="s">
        <v>5551</v>
      </c>
      <c r="J1328" s="137" t="str">
        <f t="shared" si="127"/>
        <v>北部湾天津-南充</v>
      </c>
      <c r="K1328" s="124" t="str">
        <f t="shared" si="128"/>
        <v>北部湾南充-天津</v>
      </c>
      <c r="L1328" s="167" t="str">
        <f t="shared" si="129"/>
        <v>天津</v>
      </c>
      <c r="M1328" s="167" t="str">
        <f t="shared" si="130"/>
        <v>南充</v>
      </c>
      <c r="N1328" s="167" t="str">
        <f t="shared" si="131"/>
        <v/>
      </c>
      <c r="O1328" s="167" t="str">
        <f t="shared" si="132"/>
        <v/>
      </c>
      <c r="P1328" s="167" t="str">
        <f>IF(ISERROR(OR(IFERROR(VLOOKUP(B1328,受限情况!$G$3:$G$30,1,FALSE),0),IFERROR(VLOOKUP(L1328,受限情况!$A$3:$A$28,1,FALSE),0),IFERROR(VLOOKUP(M1328,受限情况!$A$3:$A$28,1,FALSE),0),IFERROR(VLOOKUP(N1328,受限情况!$A$3:$A$28,1,FALSE),0),IFERROR(VLOOKUP(O1328,受限情况!$A$3:$A$28,1,FALSE),0))),"受限","不限")</f>
        <v>不限</v>
      </c>
      <c r="Q1328" s="122" t="str">
        <f>IFERROR(IF(AND(H1328&gt;=VLOOKUP(B1328,受限情况!$G$3:$I$28,2,FALSE),H1328&lt;=VLOOKUP(B1328,受限情况!$G$3:$I$28,3,FALSE))=TRUE,"错误","正确"),"正确")</f>
        <v>正确</v>
      </c>
      <c r="R1328" s="124" t="str">
        <f>IF(OR(IFERROR(AND(H1328&gt;=VLOOKUP(L1328,受限情况!$A$3:$C$28,2,FALSE),H1328&lt;=VLOOKUP(L1328,受限情况!$A$3:$C$28,3,FALSE)),0),IFERROR(AND(H1328&gt;=VLOOKUP(M1328,受限情况!$A$3:$C$28,2,FALSE),H1328&lt;=VLOOKUP(M1328,受限情况!$A$3:$C$28,3,FALSE)),0),IFERROR(AND(H1328&gt;=VLOOKUP(N1328,受限情况!$A$3:$C$28,2,FALSE),H1328&lt;=VLOOKUP(N1328,受限情况!$A$3:$C$28,3,FALSE)),0),IFERROR(AND(H1328&gt;=VLOOKUP(O1328,受限情况!$A$3:$C$28,2,FALSE),H1328&lt;=VLOOKUP(O1328,受限情况!$A$3:$C$28,3,FALSE)),0))=TRUE,"错误","正确")</f>
        <v>正确</v>
      </c>
      <c r="S1328" s="123" t="str">
        <f>IF((IF(ISERROR(VLOOKUP(J1328,注销!I:I,1,FALSE)),0,1)+IF(ISERROR(VLOOKUP(J1328,注销!J:J,1,FALSE)),0,1))&gt;0,"注销","没有")</f>
        <v>没有</v>
      </c>
      <c r="T1328" s="123" t="str">
        <f>IF((IF(ISERROR(VLOOKUP(J1328,注销!I:I,1,FALSE)),0,1)+IF(ISERROR(VLOOKUP(J1328,注销!J:J,1,FALSE)),0,1))&gt;0,"注销","没有")</f>
        <v>没有</v>
      </c>
      <c r="U1328" s="10" t="str">
        <f>IF(IF(ISERROR(VLOOKUP(J1328,J$1:J1327,1,FALSE)),0,1)+IF(ISERROR(VLOOKUP(J1328,K$1:K1327,1,FALSE)),0,1),"已有","没有")</f>
        <v>没有</v>
      </c>
    </row>
    <row r="1329" spans="2:21">
      <c r="B1329" s="134" t="s">
        <v>5467</v>
      </c>
      <c r="C1329" s="66" t="s">
        <v>5468</v>
      </c>
      <c r="D1329" s="136" t="s">
        <v>5547</v>
      </c>
      <c r="E1329" s="202">
        <v>14</v>
      </c>
      <c r="F1329" s="80">
        <v>43401</v>
      </c>
      <c r="G1329" s="40" t="s">
        <v>5607</v>
      </c>
      <c r="H1329" s="80">
        <v>43402</v>
      </c>
      <c r="I1329" s="30" t="s">
        <v>5551</v>
      </c>
      <c r="J1329" s="137" t="str">
        <f t="shared" si="127"/>
        <v>成都吕梁-兰州</v>
      </c>
      <c r="K1329" s="124" t="str">
        <f t="shared" si="128"/>
        <v>成都兰州-吕梁</v>
      </c>
      <c r="L1329" s="167" t="str">
        <f t="shared" si="129"/>
        <v>吕梁</v>
      </c>
      <c r="M1329" s="167" t="str">
        <f t="shared" si="130"/>
        <v>兰州</v>
      </c>
      <c r="N1329" s="167" t="str">
        <f t="shared" si="131"/>
        <v/>
      </c>
      <c r="O1329" s="167" t="str">
        <f t="shared" si="132"/>
        <v/>
      </c>
      <c r="P1329" s="167" t="str">
        <f>IF(ISERROR(OR(IFERROR(VLOOKUP(B1329,受限情况!$G$3:$G$30,1,FALSE),0),IFERROR(VLOOKUP(L1329,受限情况!$A$3:$A$28,1,FALSE),0),IFERROR(VLOOKUP(M1329,受限情况!$A$3:$A$28,1,FALSE),0),IFERROR(VLOOKUP(N1329,受限情况!$A$3:$A$28,1,FALSE),0),IFERROR(VLOOKUP(O1329,受限情况!$A$3:$A$28,1,FALSE),0))),"受限","不限")</f>
        <v>不限</v>
      </c>
      <c r="Q1329" s="122" t="str">
        <f>IFERROR(IF(AND(H1329&gt;=VLOOKUP(B1329,受限情况!$G$3:$I$28,2,FALSE),H1329&lt;=VLOOKUP(B1329,受限情况!$G$3:$I$28,3,FALSE))=TRUE,"错误","正确"),"正确")</f>
        <v>正确</v>
      </c>
      <c r="R1329" s="124" t="str">
        <f>IF(OR(IFERROR(AND(H1329&gt;=VLOOKUP(L1329,受限情况!$A$3:$C$28,2,FALSE),H1329&lt;=VLOOKUP(L1329,受限情况!$A$3:$C$28,3,FALSE)),0),IFERROR(AND(H1329&gt;=VLOOKUP(M1329,受限情况!$A$3:$C$28,2,FALSE),H1329&lt;=VLOOKUP(M1329,受限情况!$A$3:$C$28,3,FALSE)),0),IFERROR(AND(H1329&gt;=VLOOKUP(N1329,受限情况!$A$3:$C$28,2,FALSE),H1329&lt;=VLOOKUP(N1329,受限情况!$A$3:$C$28,3,FALSE)),0),IFERROR(AND(H1329&gt;=VLOOKUP(O1329,受限情况!$A$3:$C$28,2,FALSE),H1329&lt;=VLOOKUP(O1329,受限情况!$A$3:$C$28,3,FALSE)),0))=TRUE,"错误","正确")</f>
        <v>正确</v>
      </c>
      <c r="S1329" s="123" t="str">
        <f>IF((IF(ISERROR(VLOOKUP(J1329,注销!I:I,1,FALSE)),0,1)+IF(ISERROR(VLOOKUP(J1329,注销!J:J,1,FALSE)),0,1))&gt;0,"注销","没有")</f>
        <v>没有</v>
      </c>
      <c r="T1329" s="123" t="str">
        <f>IF((IF(ISERROR(VLOOKUP(J1329,注销!I:I,1,FALSE)),0,1)+IF(ISERROR(VLOOKUP(J1329,注销!J:J,1,FALSE)),0,1))&gt;0,"注销","没有")</f>
        <v>没有</v>
      </c>
      <c r="U1329" s="10" t="str">
        <f>IF(IF(ISERROR(VLOOKUP(J1329,J$1:J1328,1,FALSE)),0,1)+IF(ISERROR(VLOOKUP(J1329,K$1:K1328,1,FALSE)),0,1),"已有","没有")</f>
        <v>没有</v>
      </c>
    </row>
    <row r="1330" spans="2:21">
      <c r="B1330" s="134" t="s">
        <v>5469</v>
      </c>
      <c r="C1330" s="66" t="s">
        <v>5470</v>
      </c>
      <c r="D1330" s="136" t="s">
        <v>5602</v>
      </c>
      <c r="E1330" s="202">
        <v>14</v>
      </c>
      <c r="F1330" s="80">
        <v>43401</v>
      </c>
      <c r="G1330" s="40" t="s">
        <v>5608</v>
      </c>
      <c r="H1330" s="80">
        <v>43402</v>
      </c>
      <c r="I1330" s="30" t="s">
        <v>5551</v>
      </c>
      <c r="J1330" s="137" t="str">
        <f t="shared" si="127"/>
        <v>川航天津-泉州</v>
      </c>
      <c r="K1330" s="124" t="str">
        <f t="shared" si="128"/>
        <v>川航泉州-天津</v>
      </c>
      <c r="L1330" s="167" t="str">
        <f t="shared" si="129"/>
        <v>天津</v>
      </c>
      <c r="M1330" s="167" t="str">
        <f t="shared" si="130"/>
        <v>泉州</v>
      </c>
      <c r="N1330" s="167" t="str">
        <f t="shared" si="131"/>
        <v/>
      </c>
      <c r="O1330" s="167" t="str">
        <f t="shared" si="132"/>
        <v/>
      </c>
      <c r="P1330" s="167" t="str">
        <f>IF(ISERROR(OR(IFERROR(VLOOKUP(B1330,受限情况!$G$3:$G$30,1,FALSE),0),IFERROR(VLOOKUP(L1330,受限情况!$A$3:$A$28,1,FALSE),0),IFERROR(VLOOKUP(M1330,受限情况!$A$3:$A$28,1,FALSE),0),IFERROR(VLOOKUP(N1330,受限情况!$A$3:$A$28,1,FALSE),0),IFERROR(VLOOKUP(O1330,受限情况!$A$3:$A$28,1,FALSE),0))),"受限","不限")</f>
        <v>不限</v>
      </c>
      <c r="Q1330" s="122" t="str">
        <f>IFERROR(IF(AND(H1330&gt;=VLOOKUP(B1330,受限情况!$G$3:$I$28,2,FALSE),H1330&lt;=VLOOKUP(B1330,受限情况!$G$3:$I$28,3,FALSE))=TRUE,"错误","正确"),"正确")</f>
        <v>正确</v>
      </c>
      <c r="R1330" s="124" t="str">
        <f>IF(OR(IFERROR(AND(H1330&gt;=VLOOKUP(L1330,受限情况!$A$3:$C$28,2,FALSE),H1330&lt;=VLOOKUP(L1330,受限情况!$A$3:$C$28,3,FALSE)),0),IFERROR(AND(H1330&gt;=VLOOKUP(M1330,受限情况!$A$3:$C$28,2,FALSE),H1330&lt;=VLOOKUP(M1330,受限情况!$A$3:$C$28,3,FALSE)),0),IFERROR(AND(H1330&gt;=VLOOKUP(N1330,受限情况!$A$3:$C$28,2,FALSE),H1330&lt;=VLOOKUP(N1330,受限情况!$A$3:$C$28,3,FALSE)),0),IFERROR(AND(H1330&gt;=VLOOKUP(O1330,受限情况!$A$3:$C$28,2,FALSE),H1330&lt;=VLOOKUP(O1330,受限情况!$A$3:$C$28,3,FALSE)),0))=TRUE,"错误","正确")</f>
        <v>正确</v>
      </c>
      <c r="S1330" s="123" t="str">
        <f>IF((IF(ISERROR(VLOOKUP(J1330,注销!I:I,1,FALSE)),0,1)+IF(ISERROR(VLOOKUP(J1330,注销!J:J,1,FALSE)),0,1))&gt;0,"注销","没有")</f>
        <v>没有</v>
      </c>
      <c r="T1330" s="123" t="str">
        <f>IF((IF(ISERROR(VLOOKUP(J1330,注销!I:I,1,FALSE)),0,1)+IF(ISERROR(VLOOKUP(J1330,注销!J:J,1,FALSE)),0,1))&gt;0,"注销","没有")</f>
        <v>没有</v>
      </c>
      <c r="U1330" s="10" t="str">
        <f>IF(IF(ISERROR(VLOOKUP(J1330,J$1:J1329,1,FALSE)),0,1)+IF(ISERROR(VLOOKUP(J1330,K$1:K1329,1,FALSE)),0,1),"已有","没有")</f>
        <v>没有</v>
      </c>
    </row>
    <row r="1331" spans="2:21">
      <c r="B1331" s="134" t="s">
        <v>5469</v>
      </c>
      <c r="C1331" s="66" t="s">
        <v>5471</v>
      </c>
      <c r="D1331" s="136" t="s">
        <v>5602</v>
      </c>
      <c r="E1331" s="202">
        <v>14</v>
      </c>
      <c r="F1331" s="80">
        <v>43401</v>
      </c>
      <c r="G1331" s="40" t="s">
        <v>5608</v>
      </c>
      <c r="H1331" s="80">
        <v>43402</v>
      </c>
      <c r="I1331" s="30" t="s">
        <v>5551</v>
      </c>
      <c r="J1331" s="137" t="str">
        <f t="shared" si="127"/>
        <v>川航吕梁-赤峰</v>
      </c>
      <c r="K1331" s="124" t="str">
        <f t="shared" si="128"/>
        <v>川航赤峰-吕梁</v>
      </c>
      <c r="L1331" s="167" t="str">
        <f t="shared" si="129"/>
        <v>吕梁</v>
      </c>
      <c r="M1331" s="167" t="str">
        <f t="shared" si="130"/>
        <v>赤峰</v>
      </c>
      <c r="N1331" s="167" t="str">
        <f t="shared" si="131"/>
        <v/>
      </c>
      <c r="O1331" s="167" t="str">
        <f t="shared" si="132"/>
        <v/>
      </c>
      <c r="P1331" s="167" t="str">
        <f>IF(ISERROR(OR(IFERROR(VLOOKUP(B1331,受限情况!$G$3:$G$30,1,FALSE),0),IFERROR(VLOOKUP(L1331,受限情况!$A$3:$A$28,1,FALSE),0),IFERROR(VLOOKUP(M1331,受限情况!$A$3:$A$28,1,FALSE),0),IFERROR(VLOOKUP(N1331,受限情况!$A$3:$A$28,1,FALSE),0),IFERROR(VLOOKUP(O1331,受限情况!$A$3:$A$28,1,FALSE),0))),"受限","不限")</f>
        <v>不限</v>
      </c>
      <c r="Q1331" s="122" t="str">
        <f>IFERROR(IF(AND(H1331&gt;=VLOOKUP(B1331,受限情况!$G$3:$I$28,2,FALSE),H1331&lt;=VLOOKUP(B1331,受限情况!$G$3:$I$28,3,FALSE))=TRUE,"错误","正确"),"正确")</f>
        <v>正确</v>
      </c>
      <c r="R1331" s="124" t="str">
        <f>IF(OR(IFERROR(AND(H1331&gt;=VLOOKUP(L1331,受限情况!$A$3:$C$28,2,FALSE),H1331&lt;=VLOOKUP(L1331,受限情况!$A$3:$C$28,3,FALSE)),0),IFERROR(AND(H1331&gt;=VLOOKUP(M1331,受限情况!$A$3:$C$28,2,FALSE),H1331&lt;=VLOOKUP(M1331,受限情况!$A$3:$C$28,3,FALSE)),0),IFERROR(AND(H1331&gt;=VLOOKUP(N1331,受限情况!$A$3:$C$28,2,FALSE),H1331&lt;=VLOOKUP(N1331,受限情况!$A$3:$C$28,3,FALSE)),0),IFERROR(AND(H1331&gt;=VLOOKUP(O1331,受限情况!$A$3:$C$28,2,FALSE),H1331&lt;=VLOOKUP(O1331,受限情况!$A$3:$C$28,3,FALSE)),0))=TRUE,"错误","正确")</f>
        <v>正确</v>
      </c>
      <c r="S1331" s="123" t="str">
        <f>IF((IF(ISERROR(VLOOKUP(J1331,注销!I:I,1,FALSE)),0,1)+IF(ISERROR(VLOOKUP(J1331,注销!J:J,1,FALSE)),0,1))&gt;0,"注销","没有")</f>
        <v>没有</v>
      </c>
      <c r="T1331" s="123" t="str">
        <f>IF((IF(ISERROR(VLOOKUP(J1331,注销!I:I,1,FALSE)),0,1)+IF(ISERROR(VLOOKUP(J1331,注销!J:J,1,FALSE)),0,1))&gt;0,"注销","没有")</f>
        <v>没有</v>
      </c>
      <c r="U1331" s="10" t="str">
        <f>IF(IF(ISERROR(VLOOKUP(J1331,J$1:J1330,1,FALSE)),0,1)+IF(ISERROR(VLOOKUP(J1331,K$1:K1330,1,FALSE)),0,1),"已有","没有")</f>
        <v>没有</v>
      </c>
    </row>
    <row r="1332" spans="2:21">
      <c r="B1332" s="134" t="s">
        <v>5472</v>
      </c>
      <c r="C1332" s="66" t="s">
        <v>5473</v>
      </c>
      <c r="D1332" s="136" t="s">
        <v>5601</v>
      </c>
      <c r="E1332" s="202">
        <v>14</v>
      </c>
      <c r="F1332" s="80">
        <v>43401</v>
      </c>
      <c r="G1332" s="40" t="s">
        <v>5609</v>
      </c>
      <c r="H1332" s="80">
        <v>43402</v>
      </c>
      <c r="I1332" s="30" t="s">
        <v>5551</v>
      </c>
      <c r="J1332" s="137" t="str">
        <f t="shared" si="127"/>
        <v>春秋石家庄-温州</v>
      </c>
      <c r="K1332" s="124" t="str">
        <f t="shared" si="128"/>
        <v>春秋温州-石家庄</v>
      </c>
      <c r="L1332" s="167" t="str">
        <f t="shared" si="129"/>
        <v>石家庄</v>
      </c>
      <c r="M1332" s="167" t="str">
        <f t="shared" si="130"/>
        <v>温州</v>
      </c>
      <c r="N1332" s="167" t="str">
        <f t="shared" si="131"/>
        <v/>
      </c>
      <c r="O1332" s="167" t="str">
        <f t="shared" si="132"/>
        <v/>
      </c>
      <c r="P1332" s="167" t="str">
        <f>IF(ISERROR(OR(IFERROR(VLOOKUP(B1332,受限情况!$G$3:$G$30,1,FALSE),0),IFERROR(VLOOKUP(L1332,受限情况!$A$3:$A$28,1,FALSE),0),IFERROR(VLOOKUP(M1332,受限情况!$A$3:$A$28,1,FALSE),0),IFERROR(VLOOKUP(N1332,受限情况!$A$3:$A$28,1,FALSE),0),IFERROR(VLOOKUP(O1332,受限情况!$A$3:$A$28,1,FALSE),0))),"受限","不限")</f>
        <v>不限</v>
      </c>
      <c r="Q1332" s="122" t="str">
        <f>IFERROR(IF(AND(H1332&gt;=VLOOKUP(B1332,受限情况!$G$3:$I$28,2,FALSE),H1332&lt;=VLOOKUP(B1332,受限情况!$G$3:$I$28,3,FALSE))=TRUE,"错误","正确"),"正确")</f>
        <v>正确</v>
      </c>
      <c r="R1332" s="124" t="str">
        <f>IF(OR(IFERROR(AND(H1332&gt;=VLOOKUP(L1332,受限情况!$A$3:$C$28,2,FALSE),H1332&lt;=VLOOKUP(L1332,受限情况!$A$3:$C$28,3,FALSE)),0),IFERROR(AND(H1332&gt;=VLOOKUP(M1332,受限情况!$A$3:$C$28,2,FALSE),H1332&lt;=VLOOKUP(M1332,受限情况!$A$3:$C$28,3,FALSE)),0),IFERROR(AND(H1332&gt;=VLOOKUP(N1332,受限情况!$A$3:$C$28,2,FALSE),H1332&lt;=VLOOKUP(N1332,受限情况!$A$3:$C$28,3,FALSE)),0),IFERROR(AND(H1332&gt;=VLOOKUP(O1332,受限情况!$A$3:$C$28,2,FALSE),H1332&lt;=VLOOKUP(O1332,受限情况!$A$3:$C$28,3,FALSE)),0))=TRUE,"错误","正确")</f>
        <v>正确</v>
      </c>
      <c r="S1332" s="123" t="str">
        <f>IF((IF(ISERROR(VLOOKUP(J1332,注销!I:I,1,FALSE)),0,1)+IF(ISERROR(VLOOKUP(J1332,注销!J:J,1,FALSE)),0,1))&gt;0,"注销","没有")</f>
        <v>没有</v>
      </c>
      <c r="T1332" s="123" t="str">
        <f>IF((IF(ISERROR(VLOOKUP(J1332,注销!I:I,1,FALSE)),0,1)+IF(ISERROR(VLOOKUP(J1332,注销!J:J,1,FALSE)),0,1))&gt;0,"注销","没有")</f>
        <v>没有</v>
      </c>
      <c r="U1332" s="10" t="str">
        <f>IF(IF(ISERROR(VLOOKUP(J1332,J$1:J1331,1,FALSE)),0,1)+IF(ISERROR(VLOOKUP(J1332,K$1:K1331,1,FALSE)),0,1),"已有","没有")</f>
        <v>没有</v>
      </c>
    </row>
    <row r="1333" spans="2:21">
      <c r="B1333" s="134" t="s">
        <v>5472</v>
      </c>
      <c r="C1333" s="66" t="s">
        <v>888</v>
      </c>
      <c r="D1333" s="136" t="s">
        <v>5601</v>
      </c>
      <c r="E1333" s="202">
        <v>14</v>
      </c>
      <c r="F1333" s="80">
        <v>43401</v>
      </c>
      <c r="G1333" s="40" t="s">
        <v>5609</v>
      </c>
      <c r="H1333" s="80">
        <v>43402</v>
      </c>
      <c r="I1333" s="30" t="s">
        <v>5551</v>
      </c>
      <c r="J1333" s="137" t="str">
        <f t="shared" si="127"/>
        <v>春秋石家庄-包头</v>
      </c>
      <c r="K1333" s="124" t="str">
        <f t="shared" si="128"/>
        <v>春秋包头-石家庄</v>
      </c>
      <c r="L1333" s="167" t="str">
        <f t="shared" si="129"/>
        <v>石家庄</v>
      </c>
      <c r="M1333" s="167" t="str">
        <f t="shared" si="130"/>
        <v>包头</v>
      </c>
      <c r="N1333" s="167" t="str">
        <f t="shared" si="131"/>
        <v/>
      </c>
      <c r="O1333" s="167" t="str">
        <f t="shared" si="132"/>
        <v/>
      </c>
      <c r="P1333" s="167" t="str">
        <f>IF(ISERROR(OR(IFERROR(VLOOKUP(B1333,受限情况!$G$3:$G$30,1,FALSE),0),IFERROR(VLOOKUP(L1333,受限情况!$A$3:$A$28,1,FALSE),0),IFERROR(VLOOKUP(M1333,受限情况!$A$3:$A$28,1,FALSE),0),IFERROR(VLOOKUP(N1333,受限情况!$A$3:$A$28,1,FALSE),0),IFERROR(VLOOKUP(O1333,受限情况!$A$3:$A$28,1,FALSE),0))),"受限","不限")</f>
        <v>不限</v>
      </c>
      <c r="Q1333" s="122" t="str">
        <f>IFERROR(IF(AND(H1333&gt;=VLOOKUP(B1333,受限情况!$G$3:$I$28,2,FALSE),H1333&lt;=VLOOKUP(B1333,受限情况!$G$3:$I$28,3,FALSE))=TRUE,"错误","正确"),"正确")</f>
        <v>正确</v>
      </c>
      <c r="R1333" s="124" t="str">
        <f>IF(OR(IFERROR(AND(H1333&gt;=VLOOKUP(L1333,受限情况!$A$3:$C$28,2,FALSE),H1333&lt;=VLOOKUP(L1333,受限情况!$A$3:$C$28,3,FALSE)),0),IFERROR(AND(H1333&gt;=VLOOKUP(M1333,受限情况!$A$3:$C$28,2,FALSE),H1333&lt;=VLOOKUP(M1333,受限情况!$A$3:$C$28,3,FALSE)),0),IFERROR(AND(H1333&gt;=VLOOKUP(N1333,受限情况!$A$3:$C$28,2,FALSE),H1333&lt;=VLOOKUP(N1333,受限情况!$A$3:$C$28,3,FALSE)),0),IFERROR(AND(H1333&gt;=VLOOKUP(O1333,受限情况!$A$3:$C$28,2,FALSE),H1333&lt;=VLOOKUP(O1333,受限情况!$A$3:$C$28,3,FALSE)),0))=TRUE,"错误","正确")</f>
        <v>正确</v>
      </c>
      <c r="S1333" s="123" t="str">
        <f>IF((IF(ISERROR(VLOOKUP(J1333,注销!I:I,1,FALSE)),0,1)+IF(ISERROR(VLOOKUP(J1333,注销!J:J,1,FALSE)),0,1))&gt;0,"注销","没有")</f>
        <v>没有</v>
      </c>
      <c r="T1333" s="123" t="str">
        <f>IF((IF(ISERROR(VLOOKUP(J1333,注销!I:I,1,FALSE)),0,1)+IF(ISERROR(VLOOKUP(J1333,注销!J:J,1,FALSE)),0,1))&gt;0,"注销","没有")</f>
        <v>没有</v>
      </c>
      <c r="U1333" s="10" t="str">
        <f>IF(IF(ISERROR(VLOOKUP(J1333,J$1:J1332,1,FALSE)),0,1)+IF(ISERROR(VLOOKUP(J1333,K$1:K1332,1,FALSE)),0,1),"已有","没有")</f>
        <v>没有</v>
      </c>
    </row>
    <row r="1334" spans="2:21">
      <c r="B1334" s="134" t="s">
        <v>5472</v>
      </c>
      <c r="C1334" s="66" t="s">
        <v>5474</v>
      </c>
      <c r="D1334" s="136" t="s">
        <v>5601</v>
      </c>
      <c r="E1334" s="202">
        <v>14</v>
      </c>
      <c r="F1334" s="80">
        <v>43401</v>
      </c>
      <c r="G1334" s="40" t="s">
        <v>5609</v>
      </c>
      <c r="H1334" s="80">
        <v>43402</v>
      </c>
      <c r="I1334" s="30" t="s">
        <v>5551</v>
      </c>
      <c r="J1334" s="137" t="str">
        <f t="shared" si="127"/>
        <v>春秋石家庄-合肥-湛江</v>
      </c>
      <c r="K1334" s="124" t="str">
        <f t="shared" si="128"/>
        <v>春秋湛江-合肥-石家庄</v>
      </c>
      <c r="L1334" s="167" t="str">
        <f t="shared" si="129"/>
        <v>石家庄</v>
      </c>
      <c r="M1334" s="167" t="str">
        <f t="shared" si="130"/>
        <v>合肥</v>
      </c>
      <c r="N1334" s="167" t="str">
        <f t="shared" si="131"/>
        <v>湛江</v>
      </c>
      <c r="O1334" s="167" t="str">
        <f t="shared" si="132"/>
        <v/>
      </c>
      <c r="P1334" s="167" t="str">
        <f>IF(ISERROR(OR(IFERROR(VLOOKUP(B1334,受限情况!$G$3:$G$30,1,FALSE),0),IFERROR(VLOOKUP(L1334,受限情况!$A$3:$A$28,1,FALSE),0),IFERROR(VLOOKUP(M1334,受限情况!$A$3:$A$28,1,FALSE),0),IFERROR(VLOOKUP(N1334,受限情况!$A$3:$A$28,1,FALSE),0),IFERROR(VLOOKUP(O1334,受限情况!$A$3:$A$28,1,FALSE),0))),"受限","不限")</f>
        <v>不限</v>
      </c>
      <c r="Q1334" s="122" t="str">
        <f>IFERROR(IF(AND(H1334&gt;=VLOOKUP(B1334,受限情况!$G$3:$I$28,2,FALSE),H1334&lt;=VLOOKUP(B1334,受限情况!$G$3:$I$28,3,FALSE))=TRUE,"错误","正确"),"正确")</f>
        <v>正确</v>
      </c>
      <c r="R1334" s="124" t="str">
        <f>IF(OR(IFERROR(AND(H1334&gt;=VLOOKUP(L1334,受限情况!$A$3:$C$28,2,FALSE),H1334&lt;=VLOOKUP(L1334,受限情况!$A$3:$C$28,3,FALSE)),0),IFERROR(AND(H1334&gt;=VLOOKUP(M1334,受限情况!$A$3:$C$28,2,FALSE),H1334&lt;=VLOOKUP(M1334,受限情况!$A$3:$C$28,3,FALSE)),0),IFERROR(AND(H1334&gt;=VLOOKUP(N1334,受限情况!$A$3:$C$28,2,FALSE),H1334&lt;=VLOOKUP(N1334,受限情况!$A$3:$C$28,3,FALSE)),0),IFERROR(AND(H1334&gt;=VLOOKUP(O1334,受限情况!$A$3:$C$28,2,FALSE),H1334&lt;=VLOOKUP(O1334,受限情况!$A$3:$C$28,3,FALSE)),0))=TRUE,"错误","正确")</f>
        <v>正确</v>
      </c>
      <c r="S1334" s="123" t="str">
        <f>IF((IF(ISERROR(VLOOKUP(J1334,注销!I:I,1,FALSE)),0,1)+IF(ISERROR(VLOOKUP(J1334,注销!J:J,1,FALSE)),0,1))&gt;0,"注销","没有")</f>
        <v>没有</v>
      </c>
      <c r="T1334" s="123" t="str">
        <f>IF((IF(ISERROR(VLOOKUP(J1334,注销!I:I,1,FALSE)),0,1)+IF(ISERROR(VLOOKUP(J1334,注销!J:J,1,FALSE)),0,1))&gt;0,"注销","没有")</f>
        <v>没有</v>
      </c>
      <c r="U1334" s="10" t="str">
        <f>IF(IF(ISERROR(VLOOKUP(J1334,J$1:J1333,1,FALSE)),0,1)+IF(ISERROR(VLOOKUP(J1334,K$1:K1333,1,FALSE)),0,1),"已有","没有")</f>
        <v>没有</v>
      </c>
    </row>
    <row r="1335" spans="2:21">
      <c r="B1335" s="134" t="s">
        <v>5472</v>
      </c>
      <c r="C1335" s="66" t="s">
        <v>5475</v>
      </c>
      <c r="D1335" s="136" t="s">
        <v>5601</v>
      </c>
      <c r="E1335" s="202">
        <v>14</v>
      </c>
      <c r="F1335" s="80">
        <v>43401</v>
      </c>
      <c r="G1335" s="40" t="s">
        <v>5609</v>
      </c>
      <c r="H1335" s="80">
        <v>43402</v>
      </c>
      <c r="I1335" s="30" t="s">
        <v>5551</v>
      </c>
      <c r="J1335" s="137" t="str">
        <f t="shared" si="127"/>
        <v>春秋石家庄-承德</v>
      </c>
      <c r="K1335" s="124" t="str">
        <f t="shared" si="128"/>
        <v>春秋承德-石家庄</v>
      </c>
      <c r="L1335" s="167" t="str">
        <f t="shared" si="129"/>
        <v>石家庄</v>
      </c>
      <c r="M1335" s="167" t="str">
        <f t="shared" si="130"/>
        <v>承德</v>
      </c>
      <c r="N1335" s="167" t="str">
        <f t="shared" si="131"/>
        <v/>
      </c>
      <c r="O1335" s="167" t="str">
        <f t="shared" si="132"/>
        <v/>
      </c>
      <c r="P1335" s="167" t="str">
        <f>IF(ISERROR(OR(IFERROR(VLOOKUP(B1335,受限情况!$G$3:$G$30,1,FALSE),0),IFERROR(VLOOKUP(L1335,受限情况!$A$3:$A$28,1,FALSE),0),IFERROR(VLOOKUP(M1335,受限情况!$A$3:$A$28,1,FALSE),0),IFERROR(VLOOKUP(N1335,受限情况!$A$3:$A$28,1,FALSE),0),IFERROR(VLOOKUP(O1335,受限情况!$A$3:$A$28,1,FALSE),0))),"受限","不限")</f>
        <v>不限</v>
      </c>
      <c r="Q1335" s="122" t="str">
        <f>IFERROR(IF(AND(H1335&gt;=VLOOKUP(B1335,受限情况!$G$3:$I$28,2,FALSE),H1335&lt;=VLOOKUP(B1335,受限情况!$G$3:$I$28,3,FALSE))=TRUE,"错误","正确"),"正确")</f>
        <v>正确</v>
      </c>
      <c r="R1335" s="124" t="str">
        <f>IF(OR(IFERROR(AND(H1335&gt;=VLOOKUP(L1335,受限情况!$A$3:$C$28,2,FALSE),H1335&lt;=VLOOKUP(L1335,受限情况!$A$3:$C$28,3,FALSE)),0),IFERROR(AND(H1335&gt;=VLOOKUP(M1335,受限情况!$A$3:$C$28,2,FALSE),H1335&lt;=VLOOKUP(M1335,受限情况!$A$3:$C$28,3,FALSE)),0),IFERROR(AND(H1335&gt;=VLOOKUP(N1335,受限情况!$A$3:$C$28,2,FALSE),H1335&lt;=VLOOKUP(N1335,受限情况!$A$3:$C$28,3,FALSE)),0),IFERROR(AND(H1335&gt;=VLOOKUP(O1335,受限情况!$A$3:$C$28,2,FALSE),H1335&lt;=VLOOKUP(O1335,受限情况!$A$3:$C$28,3,FALSE)),0))=TRUE,"错误","正确")</f>
        <v>正确</v>
      </c>
      <c r="S1335" s="123" t="str">
        <f>IF((IF(ISERROR(VLOOKUP(J1335,注销!I:I,1,FALSE)),0,1)+IF(ISERROR(VLOOKUP(J1335,注销!J:J,1,FALSE)),0,1))&gt;0,"注销","没有")</f>
        <v>没有</v>
      </c>
      <c r="T1335" s="123" t="str">
        <f>IF((IF(ISERROR(VLOOKUP(J1335,注销!I:I,1,FALSE)),0,1)+IF(ISERROR(VLOOKUP(J1335,注销!J:J,1,FALSE)),0,1))&gt;0,"注销","没有")</f>
        <v>没有</v>
      </c>
      <c r="U1335" s="10" t="str">
        <f>IF(IF(ISERROR(VLOOKUP(J1335,J$1:J1334,1,FALSE)),0,1)+IF(ISERROR(VLOOKUP(J1335,K$1:K1334,1,FALSE)),0,1),"已有","没有")</f>
        <v>没有</v>
      </c>
    </row>
    <row r="1336" spans="2:21">
      <c r="B1336" s="134" t="s">
        <v>5476</v>
      </c>
      <c r="C1336" s="66" t="s">
        <v>5477</v>
      </c>
      <c r="D1336" s="136" t="s">
        <v>5548</v>
      </c>
      <c r="E1336" s="202">
        <v>8</v>
      </c>
      <c r="F1336" s="80">
        <v>43401</v>
      </c>
      <c r="G1336" s="40" t="s">
        <v>5610</v>
      </c>
      <c r="H1336" s="80">
        <v>43402</v>
      </c>
      <c r="I1336" s="30" t="s">
        <v>5551</v>
      </c>
      <c r="J1336" s="137" t="str">
        <f t="shared" si="127"/>
        <v>东海石家庄-南京</v>
      </c>
      <c r="K1336" s="124" t="str">
        <f t="shared" si="128"/>
        <v>东海南京-石家庄</v>
      </c>
      <c r="L1336" s="167" t="str">
        <f t="shared" si="129"/>
        <v>石家庄</v>
      </c>
      <c r="M1336" s="167" t="str">
        <f t="shared" si="130"/>
        <v>南京</v>
      </c>
      <c r="N1336" s="167" t="str">
        <f t="shared" si="131"/>
        <v/>
      </c>
      <c r="O1336" s="167" t="str">
        <f t="shared" si="132"/>
        <v/>
      </c>
      <c r="P1336" s="167" t="str">
        <f>IF(ISERROR(OR(IFERROR(VLOOKUP(B1336,受限情况!$G$3:$G$30,1,FALSE),0),IFERROR(VLOOKUP(L1336,受限情况!$A$3:$A$28,1,FALSE),0),IFERROR(VLOOKUP(M1336,受限情况!$A$3:$A$28,1,FALSE),0),IFERROR(VLOOKUP(N1336,受限情况!$A$3:$A$28,1,FALSE),0),IFERROR(VLOOKUP(O1336,受限情况!$A$3:$A$28,1,FALSE),0))),"受限","不限")</f>
        <v>不限</v>
      </c>
      <c r="Q1336" s="122" t="str">
        <f>IFERROR(IF(AND(H1336&gt;=VLOOKUP(B1336,受限情况!$G$3:$I$28,2,FALSE),H1336&lt;=VLOOKUP(B1336,受限情况!$G$3:$I$28,3,FALSE))=TRUE,"错误","正确"),"正确")</f>
        <v>正确</v>
      </c>
      <c r="R1336" s="124" t="str">
        <f>IF(OR(IFERROR(AND(H1336&gt;=VLOOKUP(L1336,受限情况!$A$3:$C$28,2,FALSE),H1336&lt;=VLOOKUP(L1336,受限情况!$A$3:$C$28,3,FALSE)),0),IFERROR(AND(H1336&gt;=VLOOKUP(M1336,受限情况!$A$3:$C$28,2,FALSE),H1336&lt;=VLOOKUP(M1336,受限情况!$A$3:$C$28,3,FALSE)),0),IFERROR(AND(H1336&gt;=VLOOKUP(N1336,受限情况!$A$3:$C$28,2,FALSE),H1336&lt;=VLOOKUP(N1336,受限情况!$A$3:$C$28,3,FALSE)),0),IFERROR(AND(H1336&gt;=VLOOKUP(O1336,受限情况!$A$3:$C$28,2,FALSE),H1336&lt;=VLOOKUP(O1336,受限情况!$A$3:$C$28,3,FALSE)),0))=TRUE,"错误","正确")</f>
        <v>正确</v>
      </c>
      <c r="S1336" s="123" t="str">
        <f>IF((IF(ISERROR(VLOOKUP(J1336,注销!I:I,1,FALSE)),0,1)+IF(ISERROR(VLOOKUP(J1336,注销!J:J,1,FALSE)),0,1))&gt;0,"注销","没有")</f>
        <v>没有</v>
      </c>
      <c r="T1336" s="123" t="str">
        <f>IF((IF(ISERROR(VLOOKUP(J1336,注销!I:I,1,FALSE)),0,1)+IF(ISERROR(VLOOKUP(J1336,注销!J:J,1,FALSE)),0,1))&gt;0,"注销","没有")</f>
        <v>没有</v>
      </c>
      <c r="U1336" s="10" t="str">
        <f>IF(IF(ISERROR(VLOOKUP(J1336,J$1:J1335,1,FALSE)),0,1)+IF(ISERROR(VLOOKUP(J1336,K$1:K1335,1,FALSE)),0,1),"已有","没有")</f>
        <v>没有</v>
      </c>
    </row>
    <row r="1337" spans="2:21">
      <c r="B1337" s="134" t="s">
        <v>5478</v>
      </c>
      <c r="C1337" s="66" t="s">
        <v>5479</v>
      </c>
      <c r="D1337" s="136" t="s">
        <v>5544</v>
      </c>
      <c r="E1337" s="202">
        <v>14</v>
      </c>
      <c r="F1337" s="80">
        <v>43401</v>
      </c>
      <c r="G1337" s="40" t="s">
        <v>5611</v>
      </c>
      <c r="H1337" s="80">
        <v>43402</v>
      </c>
      <c r="I1337" s="30" t="s">
        <v>5551</v>
      </c>
      <c r="J1337" s="137" t="str">
        <f t="shared" si="127"/>
        <v>东航太原-南京-福州</v>
      </c>
      <c r="K1337" s="124" t="str">
        <f t="shared" si="128"/>
        <v>东航福州-南京-太原</v>
      </c>
      <c r="L1337" s="167" t="str">
        <f t="shared" si="129"/>
        <v>太原</v>
      </c>
      <c r="M1337" s="167" t="str">
        <f t="shared" si="130"/>
        <v>南京</v>
      </c>
      <c r="N1337" s="167" t="str">
        <f t="shared" si="131"/>
        <v>福州</v>
      </c>
      <c r="O1337" s="167" t="str">
        <f t="shared" si="132"/>
        <v/>
      </c>
      <c r="P1337" s="167" t="str">
        <f>IF(ISERROR(OR(IFERROR(VLOOKUP(B1337,受限情况!$G$3:$G$30,1,FALSE),0),IFERROR(VLOOKUP(L1337,受限情况!$A$3:$A$28,1,FALSE),0),IFERROR(VLOOKUP(M1337,受限情况!$A$3:$A$28,1,FALSE),0),IFERROR(VLOOKUP(N1337,受限情况!$A$3:$A$28,1,FALSE),0),IFERROR(VLOOKUP(O1337,受限情况!$A$3:$A$28,1,FALSE),0))),"受限","不限")</f>
        <v>不限</v>
      </c>
      <c r="Q1337" s="122" t="str">
        <f>IFERROR(IF(AND(H1337&gt;=VLOOKUP(B1337,受限情况!$G$3:$I$28,2,FALSE),H1337&lt;=VLOOKUP(B1337,受限情况!$G$3:$I$28,3,FALSE))=TRUE,"错误","正确"),"正确")</f>
        <v>正确</v>
      </c>
      <c r="R1337" s="124" t="str">
        <f>IF(OR(IFERROR(AND(H1337&gt;=VLOOKUP(L1337,受限情况!$A$3:$C$28,2,FALSE),H1337&lt;=VLOOKUP(L1337,受限情况!$A$3:$C$28,3,FALSE)),0),IFERROR(AND(H1337&gt;=VLOOKUP(M1337,受限情况!$A$3:$C$28,2,FALSE),H1337&lt;=VLOOKUP(M1337,受限情况!$A$3:$C$28,3,FALSE)),0),IFERROR(AND(H1337&gt;=VLOOKUP(N1337,受限情况!$A$3:$C$28,2,FALSE),H1337&lt;=VLOOKUP(N1337,受限情况!$A$3:$C$28,3,FALSE)),0),IFERROR(AND(H1337&gt;=VLOOKUP(O1337,受限情况!$A$3:$C$28,2,FALSE),H1337&lt;=VLOOKUP(O1337,受限情况!$A$3:$C$28,3,FALSE)),0))=TRUE,"错误","正确")</f>
        <v>正确</v>
      </c>
      <c r="S1337" s="123" t="str">
        <f>IF((IF(ISERROR(VLOOKUP(J1337,注销!I:I,1,FALSE)),0,1)+IF(ISERROR(VLOOKUP(J1337,注销!J:J,1,FALSE)),0,1))&gt;0,"注销","没有")</f>
        <v>注销</v>
      </c>
      <c r="T1337" s="123" t="str">
        <f>IF((IF(ISERROR(VLOOKUP(J1337,注销!I:I,1,FALSE)),0,1)+IF(ISERROR(VLOOKUP(J1337,注销!J:J,1,FALSE)),0,1))&gt;0,"注销","没有")</f>
        <v>注销</v>
      </c>
      <c r="U1337" s="10" t="str">
        <f>IF(IF(ISERROR(VLOOKUP(J1337,J$1:J1336,1,FALSE)),0,1)+IF(ISERROR(VLOOKUP(J1337,K$1:K1336,1,FALSE)),0,1),"已有","没有")</f>
        <v>已有</v>
      </c>
    </row>
    <row r="1338" spans="2:21">
      <c r="B1338" s="134" t="s">
        <v>5478</v>
      </c>
      <c r="C1338" s="66" t="s">
        <v>5480</v>
      </c>
      <c r="D1338" s="136" t="s">
        <v>5544</v>
      </c>
      <c r="E1338" s="202">
        <v>14</v>
      </c>
      <c r="F1338" s="80">
        <v>43401</v>
      </c>
      <c r="G1338" s="40" t="s">
        <v>5611</v>
      </c>
      <c r="H1338" s="80">
        <v>43402</v>
      </c>
      <c r="I1338" s="30" t="s">
        <v>5551</v>
      </c>
      <c r="J1338" s="137" t="str">
        <f t="shared" si="127"/>
        <v>东航太原-宜昌-揭阳潮汕</v>
      </c>
      <c r="K1338" s="124" t="str">
        <f t="shared" si="128"/>
        <v>东航揭阳潮汕-宜昌-太原</v>
      </c>
      <c r="L1338" s="167" t="str">
        <f t="shared" si="129"/>
        <v>太原</v>
      </c>
      <c r="M1338" s="167" t="str">
        <f t="shared" si="130"/>
        <v>宜昌</v>
      </c>
      <c r="N1338" s="167" t="str">
        <f t="shared" si="131"/>
        <v>揭阳潮汕</v>
      </c>
      <c r="O1338" s="167" t="str">
        <f t="shared" si="132"/>
        <v/>
      </c>
      <c r="P1338" s="167" t="str">
        <f>IF(ISERROR(OR(IFERROR(VLOOKUP(B1338,受限情况!$G$3:$G$30,1,FALSE),0),IFERROR(VLOOKUP(L1338,受限情况!$A$3:$A$28,1,FALSE),0),IFERROR(VLOOKUP(M1338,受限情况!$A$3:$A$28,1,FALSE),0),IFERROR(VLOOKUP(N1338,受限情况!$A$3:$A$28,1,FALSE),0),IFERROR(VLOOKUP(O1338,受限情况!$A$3:$A$28,1,FALSE),0))),"受限","不限")</f>
        <v>不限</v>
      </c>
      <c r="Q1338" s="122" t="str">
        <f>IFERROR(IF(AND(H1338&gt;=VLOOKUP(B1338,受限情况!$G$3:$I$28,2,FALSE),H1338&lt;=VLOOKUP(B1338,受限情况!$G$3:$I$28,3,FALSE))=TRUE,"错误","正确"),"正确")</f>
        <v>正确</v>
      </c>
      <c r="R1338" s="124" t="str">
        <f>IF(OR(IFERROR(AND(H1338&gt;=VLOOKUP(L1338,受限情况!$A$3:$C$28,2,FALSE),H1338&lt;=VLOOKUP(L1338,受限情况!$A$3:$C$28,3,FALSE)),0),IFERROR(AND(H1338&gt;=VLOOKUP(M1338,受限情况!$A$3:$C$28,2,FALSE),H1338&lt;=VLOOKUP(M1338,受限情况!$A$3:$C$28,3,FALSE)),0),IFERROR(AND(H1338&gt;=VLOOKUP(N1338,受限情况!$A$3:$C$28,2,FALSE),H1338&lt;=VLOOKUP(N1338,受限情况!$A$3:$C$28,3,FALSE)),0),IFERROR(AND(H1338&gt;=VLOOKUP(O1338,受限情况!$A$3:$C$28,2,FALSE),H1338&lt;=VLOOKUP(O1338,受限情况!$A$3:$C$28,3,FALSE)),0))=TRUE,"错误","正确")</f>
        <v>正确</v>
      </c>
      <c r="S1338" s="123" t="str">
        <f>IF((IF(ISERROR(VLOOKUP(J1338,注销!I:I,1,FALSE)),0,1)+IF(ISERROR(VLOOKUP(J1338,注销!J:J,1,FALSE)),0,1))&gt;0,"注销","没有")</f>
        <v>没有</v>
      </c>
      <c r="T1338" s="123" t="str">
        <f>IF((IF(ISERROR(VLOOKUP(J1338,注销!I:I,1,FALSE)),0,1)+IF(ISERROR(VLOOKUP(J1338,注销!J:J,1,FALSE)),0,1))&gt;0,"注销","没有")</f>
        <v>没有</v>
      </c>
      <c r="U1338" s="10" t="str">
        <f>IF(IF(ISERROR(VLOOKUP(J1338,J$1:J1337,1,FALSE)),0,1)+IF(ISERROR(VLOOKUP(J1338,K$1:K1337,1,FALSE)),0,1),"已有","没有")</f>
        <v>没有</v>
      </c>
    </row>
    <row r="1339" spans="2:21">
      <c r="B1339" s="134" t="s">
        <v>5478</v>
      </c>
      <c r="C1339" s="66" t="s">
        <v>5481</v>
      </c>
      <c r="D1339" s="136" t="s">
        <v>5544</v>
      </c>
      <c r="E1339" s="202">
        <v>14</v>
      </c>
      <c r="F1339" s="80">
        <v>43401</v>
      </c>
      <c r="G1339" s="40" t="s">
        <v>5611</v>
      </c>
      <c r="H1339" s="80">
        <v>43402</v>
      </c>
      <c r="I1339" s="30" t="s">
        <v>5551</v>
      </c>
      <c r="J1339" s="137" t="str">
        <f t="shared" si="127"/>
        <v>东航太原-揭阳潮汕</v>
      </c>
      <c r="K1339" s="124" t="str">
        <f t="shared" si="128"/>
        <v>东航揭阳潮汕-太原</v>
      </c>
      <c r="L1339" s="167" t="str">
        <f t="shared" si="129"/>
        <v>太原</v>
      </c>
      <c r="M1339" s="167" t="str">
        <f t="shared" si="130"/>
        <v>揭阳潮汕</v>
      </c>
      <c r="N1339" s="167" t="str">
        <f t="shared" si="131"/>
        <v/>
      </c>
      <c r="O1339" s="167" t="str">
        <f t="shared" si="132"/>
        <v/>
      </c>
      <c r="P1339" s="167" t="str">
        <f>IF(ISERROR(OR(IFERROR(VLOOKUP(B1339,受限情况!$G$3:$G$30,1,FALSE),0),IFERROR(VLOOKUP(L1339,受限情况!$A$3:$A$28,1,FALSE),0),IFERROR(VLOOKUP(M1339,受限情况!$A$3:$A$28,1,FALSE),0),IFERROR(VLOOKUP(N1339,受限情况!$A$3:$A$28,1,FALSE),0),IFERROR(VLOOKUP(O1339,受限情况!$A$3:$A$28,1,FALSE),0))),"受限","不限")</f>
        <v>不限</v>
      </c>
      <c r="Q1339" s="122" t="str">
        <f>IFERROR(IF(AND(H1339&gt;=VLOOKUP(B1339,受限情况!$G$3:$I$28,2,FALSE),H1339&lt;=VLOOKUP(B1339,受限情况!$G$3:$I$28,3,FALSE))=TRUE,"错误","正确"),"正确")</f>
        <v>正确</v>
      </c>
      <c r="R1339" s="124" t="str">
        <f>IF(OR(IFERROR(AND(H1339&gt;=VLOOKUP(L1339,受限情况!$A$3:$C$28,2,FALSE),H1339&lt;=VLOOKUP(L1339,受限情况!$A$3:$C$28,3,FALSE)),0),IFERROR(AND(H1339&gt;=VLOOKUP(M1339,受限情况!$A$3:$C$28,2,FALSE),H1339&lt;=VLOOKUP(M1339,受限情况!$A$3:$C$28,3,FALSE)),0),IFERROR(AND(H1339&gt;=VLOOKUP(N1339,受限情况!$A$3:$C$28,2,FALSE),H1339&lt;=VLOOKUP(N1339,受限情况!$A$3:$C$28,3,FALSE)),0),IFERROR(AND(H1339&gt;=VLOOKUP(O1339,受限情况!$A$3:$C$28,2,FALSE),H1339&lt;=VLOOKUP(O1339,受限情况!$A$3:$C$28,3,FALSE)),0))=TRUE,"错误","正确")</f>
        <v>正确</v>
      </c>
      <c r="S1339" s="123" t="str">
        <f>IF((IF(ISERROR(VLOOKUP(J1339,注销!I:I,1,FALSE)),0,1)+IF(ISERROR(VLOOKUP(J1339,注销!J:J,1,FALSE)),0,1))&gt;0,"注销","没有")</f>
        <v>没有</v>
      </c>
      <c r="T1339" s="123" t="str">
        <f>IF((IF(ISERROR(VLOOKUP(J1339,注销!I:I,1,FALSE)),0,1)+IF(ISERROR(VLOOKUP(J1339,注销!J:J,1,FALSE)),0,1))&gt;0,"注销","没有")</f>
        <v>没有</v>
      </c>
      <c r="U1339" s="10" t="str">
        <f>IF(IF(ISERROR(VLOOKUP(J1339,J$1:J1338,1,FALSE)),0,1)+IF(ISERROR(VLOOKUP(J1339,K$1:K1338,1,FALSE)),0,1),"已有","没有")</f>
        <v>没有</v>
      </c>
    </row>
    <row r="1340" spans="2:21">
      <c r="B1340" s="134" t="s">
        <v>5478</v>
      </c>
      <c r="C1340" s="66" t="s">
        <v>5482</v>
      </c>
      <c r="D1340" s="136" t="s">
        <v>5544</v>
      </c>
      <c r="E1340" s="202">
        <v>14</v>
      </c>
      <c r="F1340" s="80">
        <v>43401</v>
      </c>
      <c r="G1340" s="40" t="s">
        <v>5611</v>
      </c>
      <c r="H1340" s="80">
        <v>43402</v>
      </c>
      <c r="I1340" s="30" t="s">
        <v>5551</v>
      </c>
      <c r="J1340" s="137" t="str">
        <f t="shared" si="127"/>
        <v>东航太原-福州</v>
      </c>
      <c r="K1340" s="124" t="str">
        <f t="shared" si="128"/>
        <v>东航福州-太原</v>
      </c>
      <c r="L1340" s="167" t="str">
        <f t="shared" si="129"/>
        <v>太原</v>
      </c>
      <c r="M1340" s="167" t="str">
        <f t="shared" si="130"/>
        <v>福州</v>
      </c>
      <c r="N1340" s="167" t="str">
        <f t="shared" si="131"/>
        <v/>
      </c>
      <c r="O1340" s="167" t="str">
        <f t="shared" si="132"/>
        <v/>
      </c>
      <c r="P1340" s="167" t="str">
        <f>IF(ISERROR(OR(IFERROR(VLOOKUP(B1340,受限情况!$G$3:$G$30,1,FALSE),0),IFERROR(VLOOKUP(L1340,受限情况!$A$3:$A$28,1,FALSE),0),IFERROR(VLOOKUP(M1340,受限情况!$A$3:$A$28,1,FALSE),0),IFERROR(VLOOKUP(N1340,受限情况!$A$3:$A$28,1,FALSE),0),IFERROR(VLOOKUP(O1340,受限情况!$A$3:$A$28,1,FALSE),0))),"受限","不限")</f>
        <v>不限</v>
      </c>
      <c r="Q1340" s="122" t="str">
        <f>IFERROR(IF(AND(H1340&gt;=VLOOKUP(B1340,受限情况!$G$3:$I$28,2,FALSE),H1340&lt;=VLOOKUP(B1340,受限情况!$G$3:$I$28,3,FALSE))=TRUE,"错误","正确"),"正确")</f>
        <v>正确</v>
      </c>
      <c r="R1340" s="124" t="str">
        <f>IF(OR(IFERROR(AND(H1340&gt;=VLOOKUP(L1340,受限情况!$A$3:$C$28,2,FALSE),H1340&lt;=VLOOKUP(L1340,受限情况!$A$3:$C$28,3,FALSE)),0),IFERROR(AND(H1340&gt;=VLOOKUP(M1340,受限情况!$A$3:$C$28,2,FALSE),H1340&lt;=VLOOKUP(M1340,受限情况!$A$3:$C$28,3,FALSE)),0),IFERROR(AND(H1340&gt;=VLOOKUP(N1340,受限情况!$A$3:$C$28,2,FALSE),H1340&lt;=VLOOKUP(N1340,受限情况!$A$3:$C$28,3,FALSE)),0),IFERROR(AND(H1340&gt;=VLOOKUP(O1340,受限情况!$A$3:$C$28,2,FALSE),H1340&lt;=VLOOKUP(O1340,受限情况!$A$3:$C$28,3,FALSE)),0))=TRUE,"错误","正确")</f>
        <v>正确</v>
      </c>
      <c r="S1340" s="123" t="str">
        <f>IF((IF(ISERROR(VLOOKUP(J1340,注销!I:I,1,FALSE)),0,1)+IF(ISERROR(VLOOKUP(J1340,注销!J:J,1,FALSE)),0,1))&gt;0,"注销","没有")</f>
        <v>注销</v>
      </c>
      <c r="T1340" s="123" t="str">
        <f>IF((IF(ISERROR(VLOOKUP(J1340,注销!I:I,1,FALSE)),0,1)+IF(ISERROR(VLOOKUP(J1340,注销!J:J,1,FALSE)),0,1))&gt;0,"注销","没有")</f>
        <v>注销</v>
      </c>
      <c r="U1340" s="10" t="str">
        <f>IF(IF(ISERROR(VLOOKUP(J1340,J$1:J1339,1,FALSE)),0,1)+IF(ISERROR(VLOOKUP(J1340,K$1:K1339,1,FALSE)),0,1),"已有","没有")</f>
        <v>已有</v>
      </c>
    </row>
    <row r="1341" spans="2:21">
      <c r="B1341" s="134" t="s">
        <v>5478</v>
      </c>
      <c r="C1341" s="66" t="s">
        <v>5483</v>
      </c>
      <c r="D1341" s="136" t="s">
        <v>5544</v>
      </c>
      <c r="E1341" s="202">
        <v>14</v>
      </c>
      <c r="F1341" s="80">
        <v>43401</v>
      </c>
      <c r="G1341" s="40" t="s">
        <v>5611</v>
      </c>
      <c r="H1341" s="80">
        <v>43402</v>
      </c>
      <c r="I1341" s="30" t="s">
        <v>5551</v>
      </c>
      <c r="J1341" s="137" t="str">
        <f t="shared" si="127"/>
        <v>东航太原-合肥-海口</v>
      </c>
      <c r="K1341" s="124" t="str">
        <f t="shared" si="128"/>
        <v>东航海口-合肥-太原</v>
      </c>
      <c r="L1341" s="167" t="str">
        <f t="shared" si="129"/>
        <v>太原</v>
      </c>
      <c r="M1341" s="167" t="str">
        <f t="shared" si="130"/>
        <v>合肥</v>
      </c>
      <c r="N1341" s="167" t="str">
        <f t="shared" si="131"/>
        <v>海口</v>
      </c>
      <c r="O1341" s="167" t="str">
        <f t="shared" si="132"/>
        <v/>
      </c>
      <c r="P1341" s="167" t="str">
        <f>IF(ISERROR(OR(IFERROR(VLOOKUP(B1341,受限情况!$G$3:$G$30,1,FALSE),0),IFERROR(VLOOKUP(L1341,受限情况!$A$3:$A$28,1,FALSE),0),IFERROR(VLOOKUP(M1341,受限情况!$A$3:$A$28,1,FALSE),0),IFERROR(VLOOKUP(N1341,受限情况!$A$3:$A$28,1,FALSE),0),IFERROR(VLOOKUP(O1341,受限情况!$A$3:$A$28,1,FALSE),0))),"受限","不限")</f>
        <v>不限</v>
      </c>
      <c r="Q1341" s="122" t="str">
        <f>IFERROR(IF(AND(H1341&gt;=VLOOKUP(B1341,受限情况!$G$3:$I$28,2,FALSE),H1341&lt;=VLOOKUP(B1341,受限情况!$G$3:$I$28,3,FALSE))=TRUE,"错误","正确"),"正确")</f>
        <v>正确</v>
      </c>
      <c r="R1341" s="124" t="str">
        <f>IF(OR(IFERROR(AND(H1341&gt;=VLOOKUP(L1341,受限情况!$A$3:$C$28,2,FALSE),H1341&lt;=VLOOKUP(L1341,受限情况!$A$3:$C$28,3,FALSE)),0),IFERROR(AND(H1341&gt;=VLOOKUP(M1341,受限情况!$A$3:$C$28,2,FALSE),H1341&lt;=VLOOKUP(M1341,受限情况!$A$3:$C$28,3,FALSE)),0),IFERROR(AND(H1341&gt;=VLOOKUP(N1341,受限情况!$A$3:$C$28,2,FALSE),H1341&lt;=VLOOKUP(N1341,受限情况!$A$3:$C$28,3,FALSE)),0),IFERROR(AND(H1341&gt;=VLOOKUP(O1341,受限情况!$A$3:$C$28,2,FALSE),H1341&lt;=VLOOKUP(O1341,受限情况!$A$3:$C$28,3,FALSE)),0))=TRUE,"错误","正确")</f>
        <v>正确</v>
      </c>
      <c r="S1341" s="123" t="str">
        <f>IF((IF(ISERROR(VLOOKUP(J1341,注销!I:I,1,FALSE)),0,1)+IF(ISERROR(VLOOKUP(J1341,注销!J:J,1,FALSE)),0,1))&gt;0,"注销","没有")</f>
        <v>没有</v>
      </c>
      <c r="T1341" s="123" t="str">
        <f>IF((IF(ISERROR(VLOOKUP(J1341,注销!I:I,1,FALSE)),0,1)+IF(ISERROR(VLOOKUP(J1341,注销!J:J,1,FALSE)),0,1))&gt;0,"注销","没有")</f>
        <v>没有</v>
      </c>
      <c r="U1341" s="10" t="str">
        <f>IF(IF(ISERROR(VLOOKUP(J1341,J$1:J1340,1,FALSE)),0,1)+IF(ISERROR(VLOOKUP(J1341,K$1:K1340,1,FALSE)),0,1),"已有","没有")</f>
        <v>没有</v>
      </c>
    </row>
    <row r="1342" spans="2:21">
      <c r="B1342" s="134" t="s">
        <v>5484</v>
      </c>
      <c r="C1342" s="66" t="s">
        <v>5485</v>
      </c>
      <c r="D1342" s="136" t="s">
        <v>5545</v>
      </c>
      <c r="E1342" s="202">
        <v>14</v>
      </c>
      <c r="F1342" s="80">
        <v>43401</v>
      </c>
      <c r="G1342" s="40" t="s">
        <v>5612</v>
      </c>
      <c r="H1342" s="80">
        <v>43402</v>
      </c>
      <c r="I1342" s="30" t="s">
        <v>5551</v>
      </c>
      <c r="J1342" s="137" t="str">
        <f t="shared" si="127"/>
        <v>国航天津-桂林</v>
      </c>
      <c r="K1342" s="124" t="str">
        <f t="shared" si="128"/>
        <v>国航桂林-天津</v>
      </c>
      <c r="L1342" s="167" t="str">
        <f t="shared" si="129"/>
        <v>天津</v>
      </c>
      <c r="M1342" s="167" t="str">
        <f t="shared" si="130"/>
        <v>桂林</v>
      </c>
      <c r="N1342" s="167" t="str">
        <f t="shared" si="131"/>
        <v/>
      </c>
      <c r="O1342" s="167" t="str">
        <f t="shared" si="132"/>
        <v/>
      </c>
      <c r="P1342" s="167" t="str">
        <f>IF(ISERROR(OR(IFERROR(VLOOKUP(B1342,受限情况!$G$3:$G$30,1,FALSE),0),IFERROR(VLOOKUP(L1342,受限情况!$A$3:$A$28,1,FALSE),0),IFERROR(VLOOKUP(M1342,受限情况!$A$3:$A$28,1,FALSE),0),IFERROR(VLOOKUP(N1342,受限情况!$A$3:$A$28,1,FALSE),0),IFERROR(VLOOKUP(O1342,受限情况!$A$3:$A$28,1,FALSE),0))),"受限","不限")</f>
        <v>不限</v>
      </c>
      <c r="Q1342" s="122" t="str">
        <f>IFERROR(IF(AND(#REF!&gt;=VLOOKUP(B1342,受限情况!$G$3:$I$28,2,FALSE),#REF!&lt;=VLOOKUP(B1342,受限情况!$G$3:$I$28,3,FALSE))=TRUE,"错误","正确"),"正确")</f>
        <v>正确</v>
      </c>
      <c r="R1342" s="124" t="str">
        <f>IF(OR(IFERROR(AND(#REF!&gt;=VLOOKUP(L1342,受限情况!$A$3:$C$28,2,FALSE),#REF!&lt;=VLOOKUP(L1342,受限情况!$A$3:$C$28,3,FALSE)),0),IFERROR(AND(#REF!&gt;=VLOOKUP(M1342,受限情况!$A$3:$C$28,2,FALSE),#REF!&lt;=VLOOKUP(M1342,受限情况!$A$3:$C$28,3,FALSE)),0),IFERROR(AND(#REF!&gt;=VLOOKUP(N1342,受限情况!$A$3:$C$28,2,FALSE),#REF!&lt;=VLOOKUP(N1342,受限情况!$A$3:$C$28,3,FALSE)),0),IFERROR(AND(#REF!&gt;=VLOOKUP(O1342,受限情况!$A$3:$C$28,2,FALSE),#REF!&lt;=VLOOKUP(O1342,受限情况!$A$3:$C$28,3,FALSE)),0))=TRUE,"错误","正确")</f>
        <v>正确</v>
      </c>
      <c r="S1342" s="123" t="str">
        <f>IF((IF(ISERROR(VLOOKUP(J1342,注销!I:I,1,FALSE)),0,1)+IF(ISERROR(VLOOKUP(J1342,注销!J:J,1,FALSE)),0,1))&gt;0,"注销","没有")</f>
        <v>没有</v>
      </c>
      <c r="T1342" s="123" t="str">
        <f>IF((IF(ISERROR(VLOOKUP(J1342,注销!I:I,1,FALSE)),0,1)+IF(ISERROR(VLOOKUP(J1342,注销!J:J,1,FALSE)),0,1))&gt;0,"注销","没有")</f>
        <v>没有</v>
      </c>
      <c r="U1342" s="10" t="str">
        <f>IF(IF(ISERROR(VLOOKUP(J1342,J$1:J1341,1,FALSE)),0,1)+IF(ISERROR(VLOOKUP(J1342,K$1:K1341,1,FALSE)),0,1),"已有","没有")</f>
        <v>没有</v>
      </c>
    </row>
    <row r="1343" spans="2:21">
      <c r="B1343" s="134" t="s">
        <v>5484</v>
      </c>
      <c r="C1343" s="66" t="s">
        <v>5486</v>
      </c>
      <c r="D1343" s="136" t="s">
        <v>5546</v>
      </c>
      <c r="E1343" s="202">
        <v>10</v>
      </c>
      <c r="F1343" s="80">
        <v>43401</v>
      </c>
      <c r="G1343" s="40" t="s">
        <v>5612</v>
      </c>
      <c r="H1343" s="80">
        <v>43402</v>
      </c>
      <c r="I1343" s="30" t="s">
        <v>5551</v>
      </c>
      <c r="J1343" s="137" t="str">
        <f t="shared" si="127"/>
        <v>国航呼和浩特-海口</v>
      </c>
      <c r="K1343" s="124" t="str">
        <f t="shared" si="128"/>
        <v>国航海口-呼和浩特</v>
      </c>
      <c r="L1343" s="167" t="str">
        <f t="shared" si="129"/>
        <v>呼和浩特</v>
      </c>
      <c r="M1343" s="167" t="str">
        <f t="shared" si="130"/>
        <v>海口</v>
      </c>
      <c r="N1343" s="167" t="str">
        <f t="shared" si="131"/>
        <v/>
      </c>
      <c r="O1343" s="167" t="str">
        <f t="shared" si="132"/>
        <v/>
      </c>
      <c r="P1343" s="167" t="str">
        <f>IF(ISERROR(OR(IFERROR(VLOOKUP(B1343,受限情况!$G$3:$G$30,1,FALSE),0),IFERROR(VLOOKUP(L1343,受限情况!$A$3:$A$28,1,FALSE),0),IFERROR(VLOOKUP(M1343,受限情况!$A$3:$A$28,1,FALSE),0),IFERROR(VLOOKUP(N1343,受限情况!$A$3:$A$28,1,FALSE),0),IFERROR(VLOOKUP(O1343,受限情况!$A$3:$A$28,1,FALSE),0))),"受限","不限")</f>
        <v>不限</v>
      </c>
      <c r="Q1343" s="122" t="str">
        <f>IFERROR(IF(AND(H1357&gt;=VLOOKUP(B1343,受限情况!$G$3:$I$28,2,FALSE),H1357&lt;=VLOOKUP(B1343,受限情况!$G$3:$I$28,3,FALSE))=TRUE,"错误","正确"),"正确")</f>
        <v>正确</v>
      </c>
      <c r="R1343" s="124" t="str">
        <f>IF(OR(IFERROR(AND(H1357&gt;=VLOOKUP(L1343,受限情况!$A$3:$C$28,2,FALSE),H1357&lt;=VLOOKUP(L1343,受限情况!$A$3:$C$28,3,FALSE)),0),IFERROR(AND(H1357&gt;=VLOOKUP(M1343,受限情况!$A$3:$C$28,2,FALSE),H1357&lt;=VLOOKUP(M1343,受限情况!$A$3:$C$28,3,FALSE)),0),IFERROR(AND(H1357&gt;=VLOOKUP(N1343,受限情况!$A$3:$C$28,2,FALSE),H1357&lt;=VLOOKUP(N1343,受限情况!$A$3:$C$28,3,FALSE)),0),IFERROR(AND(H1357&gt;=VLOOKUP(O1343,受限情况!$A$3:$C$28,2,FALSE),H1357&lt;=VLOOKUP(O1343,受限情况!$A$3:$C$28,3,FALSE)),0))=TRUE,"错误","正确")</f>
        <v>正确</v>
      </c>
      <c r="S1343" s="123" t="str">
        <f>IF((IF(ISERROR(VLOOKUP(J1343,注销!I:I,1,FALSE)),0,1)+IF(ISERROR(VLOOKUP(J1343,注销!J:J,1,FALSE)),0,1))&gt;0,"注销","没有")</f>
        <v>注销</v>
      </c>
      <c r="T1343" s="123" t="str">
        <f>IF((IF(ISERROR(VLOOKUP(J1343,注销!I:I,1,FALSE)),0,1)+IF(ISERROR(VLOOKUP(J1343,注销!J:J,1,FALSE)),0,1))&gt;0,"注销","没有")</f>
        <v>注销</v>
      </c>
      <c r="U1343" s="10" t="str">
        <f>IF(IF(ISERROR(VLOOKUP(J1343,J$1:J1342,1,FALSE)),0,1)+IF(ISERROR(VLOOKUP(J1343,K$1:K1342,1,FALSE)),0,1),"已有","没有")</f>
        <v>没有</v>
      </c>
    </row>
    <row r="1344" spans="2:21">
      <c r="B1344" s="134" t="s">
        <v>5484</v>
      </c>
      <c r="C1344" s="66" t="s">
        <v>5487</v>
      </c>
      <c r="D1344" s="136" t="s">
        <v>5545</v>
      </c>
      <c r="E1344" s="202">
        <v>14</v>
      </c>
      <c r="F1344" s="80">
        <v>43401</v>
      </c>
      <c r="G1344" s="40" t="s">
        <v>5612</v>
      </c>
      <c r="H1344" s="80">
        <v>43402</v>
      </c>
      <c r="I1344" s="30" t="s">
        <v>5551</v>
      </c>
      <c r="J1344" s="137" t="str">
        <f t="shared" si="127"/>
        <v>国航天津-十堰-海口</v>
      </c>
      <c r="K1344" s="124" t="str">
        <f t="shared" si="128"/>
        <v>国航海口-十堰-天津</v>
      </c>
      <c r="L1344" s="167" t="str">
        <f t="shared" si="129"/>
        <v>天津</v>
      </c>
      <c r="M1344" s="167" t="str">
        <f t="shared" si="130"/>
        <v>十堰</v>
      </c>
      <c r="N1344" s="167" t="str">
        <f t="shared" si="131"/>
        <v>海口</v>
      </c>
      <c r="O1344" s="167" t="str">
        <f t="shared" si="132"/>
        <v/>
      </c>
      <c r="P1344" s="167" t="str">
        <f>IF(ISERROR(OR(IFERROR(VLOOKUP(B1344,受限情况!$G$3:$G$30,1,FALSE),0),IFERROR(VLOOKUP(L1344,受限情况!$A$3:$A$28,1,FALSE),0),IFERROR(VLOOKUP(M1344,受限情况!$A$3:$A$28,1,FALSE),0),IFERROR(VLOOKUP(N1344,受限情况!$A$3:$A$28,1,FALSE),0),IFERROR(VLOOKUP(O1344,受限情况!$A$3:$A$28,1,FALSE),0))),"受限","不限")</f>
        <v>不限</v>
      </c>
      <c r="Q1344" s="122" t="str">
        <f>IFERROR(IF(AND(H1358&gt;=VLOOKUP(B1344,受限情况!$G$3:$I$28,2,FALSE),H1358&lt;=VLOOKUP(B1344,受限情况!$G$3:$I$28,3,FALSE))=TRUE,"错误","正确"),"正确")</f>
        <v>正确</v>
      </c>
      <c r="R1344" s="124" t="str">
        <f>IF(OR(IFERROR(AND(H1358&gt;=VLOOKUP(L1344,受限情况!$A$3:$C$28,2,FALSE),H1358&lt;=VLOOKUP(L1344,受限情况!$A$3:$C$28,3,FALSE)),0),IFERROR(AND(H1358&gt;=VLOOKUP(M1344,受限情况!$A$3:$C$28,2,FALSE),H1358&lt;=VLOOKUP(M1344,受限情况!$A$3:$C$28,3,FALSE)),0),IFERROR(AND(H1358&gt;=VLOOKUP(N1344,受限情况!$A$3:$C$28,2,FALSE),H1358&lt;=VLOOKUP(N1344,受限情况!$A$3:$C$28,3,FALSE)),0),IFERROR(AND(H1358&gt;=VLOOKUP(O1344,受限情况!$A$3:$C$28,2,FALSE),H1358&lt;=VLOOKUP(O1344,受限情况!$A$3:$C$28,3,FALSE)),0))=TRUE,"错误","正确")</f>
        <v>正确</v>
      </c>
      <c r="S1344" s="123" t="str">
        <f>IF((IF(ISERROR(VLOOKUP(J1344,注销!I:I,1,FALSE)),0,1)+IF(ISERROR(VLOOKUP(J1344,注销!J:J,1,FALSE)),0,1))&gt;0,"注销","没有")</f>
        <v>没有</v>
      </c>
      <c r="T1344" s="123" t="str">
        <f>IF((IF(ISERROR(VLOOKUP(J1344,注销!I:I,1,FALSE)),0,1)+IF(ISERROR(VLOOKUP(J1344,注销!J:J,1,FALSE)),0,1))&gt;0,"注销","没有")</f>
        <v>没有</v>
      </c>
      <c r="U1344" s="10" t="str">
        <f>IF(IF(ISERROR(VLOOKUP(J1344,J$1:J1343,1,FALSE)),0,1)+IF(ISERROR(VLOOKUP(J1344,K$1:K1343,1,FALSE)),0,1),"已有","没有")</f>
        <v>没有</v>
      </c>
    </row>
    <row r="1345" spans="2:21">
      <c r="B1345" s="134" t="s">
        <v>5488</v>
      </c>
      <c r="C1345" s="66" t="s">
        <v>1549</v>
      </c>
      <c r="D1345" s="136" t="s">
        <v>2189</v>
      </c>
      <c r="E1345" s="202">
        <v>14</v>
      </c>
      <c r="F1345" s="80">
        <v>43401</v>
      </c>
      <c r="G1345" s="40" t="s">
        <v>5613</v>
      </c>
      <c r="H1345" s="80">
        <v>43402</v>
      </c>
      <c r="I1345" s="30" t="s">
        <v>5551</v>
      </c>
      <c r="J1345" s="137" t="str">
        <f t="shared" si="127"/>
        <v>海航太原-贵阳</v>
      </c>
      <c r="K1345" s="124" t="str">
        <f t="shared" si="128"/>
        <v>海航贵阳-太原</v>
      </c>
      <c r="L1345" s="167" t="str">
        <f t="shared" si="129"/>
        <v>太原</v>
      </c>
      <c r="M1345" s="167" t="str">
        <f t="shared" si="130"/>
        <v>贵阳</v>
      </c>
      <c r="N1345" s="167" t="str">
        <f t="shared" si="131"/>
        <v/>
      </c>
      <c r="O1345" s="167" t="str">
        <f t="shared" si="132"/>
        <v/>
      </c>
      <c r="P1345" s="167" t="str">
        <f>IF(ISERROR(OR(IFERROR(VLOOKUP(B1345,受限情况!$G$3:$G$30,1,FALSE),0),IFERROR(VLOOKUP(L1345,受限情况!$A$3:$A$28,1,FALSE),0),IFERROR(VLOOKUP(M1345,受限情况!$A$3:$A$28,1,FALSE),0),IFERROR(VLOOKUP(N1345,受限情况!$A$3:$A$28,1,FALSE),0),IFERROR(VLOOKUP(O1345,受限情况!$A$3:$A$28,1,FALSE),0))),"受限","不限")</f>
        <v>不限</v>
      </c>
      <c r="Q1345" s="122" t="str">
        <f>IFERROR(IF(AND(H1345&gt;=VLOOKUP(B1345,受限情况!$G$3:$I$28,2,FALSE),H1345&lt;=VLOOKUP(B1345,受限情况!$G$3:$I$28,3,FALSE))=TRUE,"错误","正确"),"正确")</f>
        <v>正确</v>
      </c>
      <c r="R1345" s="124" t="str">
        <f>IF(OR(IFERROR(AND(H1345&gt;=VLOOKUP(L1345,受限情况!$A$3:$C$28,2,FALSE),H1345&lt;=VLOOKUP(L1345,受限情况!$A$3:$C$28,3,FALSE)),0),IFERROR(AND(H1345&gt;=VLOOKUP(M1345,受限情况!$A$3:$C$28,2,FALSE),H1345&lt;=VLOOKUP(M1345,受限情况!$A$3:$C$28,3,FALSE)),0),IFERROR(AND(H1345&gt;=VLOOKUP(N1345,受限情况!$A$3:$C$28,2,FALSE),H1345&lt;=VLOOKUP(N1345,受限情况!$A$3:$C$28,3,FALSE)),0),IFERROR(AND(H1345&gt;=VLOOKUP(O1345,受限情况!$A$3:$C$28,2,FALSE),H1345&lt;=VLOOKUP(O1345,受限情况!$A$3:$C$28,3,FALSE)),0))=TRUE,"错误","正确")</f>
        <v>正确</v>
      </c>
      <c r="S1345" s="123" t="str">
        <f>IF((IF(ISERROR(VLOOKUP(J1345,注销!I:I,1,FALSE)),0,1)+IF(ISERROR(VLOOKUP(J1345,注销!J:J,1,FALSE)),0,1))&gt;0,"注销","没有")</f>
        <v>注销</v>
      </c>
      <c r="T1345" s="123" t="str">
        <f>IF((IF(ISERROR(VLOOKUP(J1345,注销!I:I,1,FALSE)),0,1)+IF(ISERROR(VLOOKUP(J1345,注销!J:J,1,FALSE)),0,1))&gt;0,"注销","没有")</f>
        <v>注销</v>
      </c>
      <c r="U1345" s="10" t="str">
        <f>IF(IF(ISERROR(VLOOKUP(J1345,J$1:J1344,1,FALSE)),0,1)+IF(ISERROR(VLOOKUP(J1345,K$1:K1344,1,FALSE)),0,1),"已有","没有")</f>
        <v>已有</v>
      </c>
    </row>
    <row r="1346" spans="2:21">
      <c r="B1346" s="134" t="s">
        <v>5488</v>
      </c>
      <c r="C1346" s="66" t="s">
        <v>1656</v>
      </c>
      <c r="D1346" s="136" t="s">
        <v>2189</v>
      </c>
      <c r="E1346" s="202">
        <v>6</v>
      </c>
      <c r="F1346" s="80">
        <v>43401</v>
      </c>
      <c r="G1346" s="40" t="s">
        <v>5613</v>
      </c>
      <c r="H1346" s="80">
        <v>43402</v>
      </c>
      <c r="I1346" s="30" t="s">
        <v>5551</v>
      </c>
      <c r="J1346" s="137" t="str">
        <f t="shared" si="127"/>
        <v>海航石家庄-南昌</v>
      </c>
      <c r="K1346" s="124" t="str">
        <f t="shared" si="128"/>
        <v>海航南昌-石家庄</v>
      </c>
      <c r="L1346" s="167" t="str">
        <f t="shared" si="129"/>
        <v>石家庄</v>
      </c>
      <c r="M1346" s="167" t="str">
        <f t="shared" si="130"/>
        <v>南昌</v>
      </c>
      <c r="N1346" s="167" t="str">
        <f t="shared" si="131"/>
        <v/>
      </c>
      <c r="O1346" s="167" t="str">
        <f t="shared" si="132"/>
        <v/>
      </c>
      <c r="P1346" s="167" t="str">
        <f>IF(ISERROR(OR(IFERROR(VLOOKUP(B1346,受限情况!$G$3:$G$30,1,FALSE),0),IFERROR(VLOOKUP(L1346,受限情况!$A$3:$A$28,1,FALSE),0),IFERROR(VLOOKUP(M1346,受限情况!$A$3:$A$28,1,FALSE),0),IFERROR(VLOOKUP(N1346,受限情况!$A$3:$A$28,1,FALSE),0),IFERROR(VLOOKUP(O1346,受限情况!$A$3:$A$28,1,FALSE),0))),"受限","不限")</f>
        <v>不限</v>
      </c>
      <c r="Q1346" s="122" t="str">
        <f>IFERROR(IF(AND(H1346&gt;=VLOOKUP(B1346,受限情况!$G$3:$I$28,2,FALSE),H1346&lt;=VLOOKUP(B1346,受限情况!$G$3:$I$28,3,FALSE))=TRUE,"错误","正确"),"正确")</f>
        <v>正确</v>
      </c>
      <c r="R1346" s="124" t="str">
        <f>IF(OR(IFERROR(AND(H1346&gt;=VLOOKUP(L1346,受限情况!$A$3:$C$28,2,FALSE),H1346&lt;=VLOOKUP(L1346,受限情况!$A$3:$C$28,3,FALSE)),0),IFERROR(AND(H1346&gt;=VLOOKUP(M1346,受限情况!$A$3:$C$28,2,FALSE),H1346&lt;=VLOOKUP(M1346,受限情况!$A$3:$C$28,3,FALSE)),0),IFERROR(AND(H1346&gt;=VLOOKUP(N1346,受限情况!$A$3:$C$28,2,FALSE),H1346&lt;=VLOOKUP(N1346,受限情况!$A$3:$C$28,3,FALSE)),0),IFERROR(AND(H1346&gt;=VLOOKUP(O1346,受限情况!$A$3:$C$28,2,FALSE),H1346&lt;=VLOOKUP(O1346,受限情况!$A$3:$C$28,3,FALSE)),0))=TRUE,"错误","正确")</f>
        <v>正确</v>
      </c>
      <c r="S1346" s="123" t="str">
        <f>IF((IF(ISERROR(VLOOKUP(J1346,注销!I:I,1,FALSE)),0,1)+IF(ISERROR(VLOOKUP(J1346,注销!J:J,1,FALSE)),0,1))&gt;0,"注销","没有")</f>
        <v>没有</v>
      </c>
      <c r="T1346" s="123" t="str">
        <f>IF((IF(ISERROR(VLOOKUP(J1346,注销!I:I,1,FALSE)),0,1)+IF(ISERROR(VLOOKUP(J1346,注销!J:J,1,FALSE)),0,1))&gt;0,"注销","没有")</f>
        <v>没有</v>
      </c>
      <c r="U1346" s="10" t="str">
        <f>IF(IF(ISERROR(VLOOKUP(J1346,J$1:J1345,1,FALSE)),0,1)+IF(ISERROR(VLOOKUP(J1346,K$1:K1345,1,FALSE)),0,1),"已有","没有")</f>
        <v>没有</v>
      </c>
    </row>
    <row r="1347" spans="2:21">
      <c r="B1347" s="134" t="s">
        <v>5489</v>
      </c>
      <c r="C1347" s="66" t="s">
        <v>5477</v>
      </c>
      <c r="D1347" s="136" t="s">
        <v>1424</v>
      </c>
      <c r="E1347" s="202">
        <v>28</v>
      </c>
      <c r="F1347" s="80">
        <v>43401</v>
      </c>
      <c r="G1347" s="40" t="s">
        <v>5614</v>
      </c>
      <c r="H1347" s="80">
        <v>43402</v>
      </c>
      <c r="I1347" s="30" t="s">
        <v>5551</v>
      </c>
      <c r="J1347" s="137" t="str">
        <f t="shared" ref="J1347:J1394" si="139">B1347&amp;C1347</f>
        <v>河北石家庄-南京</v>
      </c>
      <c r="K1347" s="124" t="str">
        <f t="shared" ref="K1347:K1394" si="140">B1347&amp;O1347&amp;IF(O1347="",,"-")&amp;N1347&amp;IF(N1347="",,"-")&amp;M1347&amp;IF(M1347="",,"-")&amp;L1347</f>
        <v>河北南京-石家庄</v>
      </c>
      <c r="L1347" s="167" t="str">
        <f t="shared" ref="L1347:L1394" si="141">TRIM(MID(SUBSTITUTE($C1347,"-",REPT(" ",50)),COLUMN(A1347)*50-49,50))</f>
        <v>石家庄</v>
      </c>
      <c r="M1347" s="167" t="str">
        <f t="shared" ref="M1347:M1394" si="142">TRIM(MID(SUBSTITUTE($C1347,"-",REPT(" ",50)),COLUMN(B1347)*50-49,50))</f>
        <v>南京</v>
      </c>
      <c r="N1347" s="167" t="str">
        <f t="shared" ref="N1347:N1394" si="143">TRIM(MID(SUBSTITUTE($C1347,"-",REPT(" ",50)),COLUMN(C1347)*50-49,50))</f>
        <v/>
      </c>
      <c r="O1347" s="167" t="str">
        <f t="shared" ref="O1347:O1394" si="144">TRIM(MID(SUBSTITUTE($C1347,"-",REPT(" ",50)),COLUMN(D1347)*50-49,50))</f>
        <v/>
      </c>
      <c r="P1347" s="167" t="str">
        <f>IF(ISERROR(OR(IFERROR(VLOOKUP(B1347,受限情况!$G$3:$G$30,1,FALSE),0),IFERROR(VLOOKUP(L1347,受限情况!$A$3:$A$28,1,FALSE),0),IFERROR(VLOOKUP(M1347,受限情况!$A$3:$A$28,1,FALSE),0),IFERROR(VLOOKUP(N1347,受限情况!$A$3:$A$28,1,FALSE),0),IFERROR(VLOOKUP(O1347,受限情况!$A$3:$A$28,1,FALSE),0))),"受限","不限")</f>
        <v>不限</v>
      </c>
      <c r="Q1347" s="122" t="str">
        <f>IFERROR(IF(AND(H1347&gt;=VLOOKUP(B1347,受限情况!$G$3:$I$28,2,FALSE),H1347&lt;=VLOOKUP(B1347,受限情况!$G$3:$I$28,3,FALSE))=TRUE,"错误","正确"),"正确")</f>
        <v>正确</v>
      </c>
      <c r="R1347" s="124" t="str">
        <f>IF(OR(IFERROR(AND(H1347&gt;=VLOOKUP(L1347,受限情况!$A$3:$C$28,2,FALSE),H1347&lt;=VLOOKUP(L1347,受限情况!$A$3:$C$28,3,FALSE)),0),IFERROR(AND(H1347&gt;=VLOOKUP(M1347,受限情况!$A$3:$C$28,2,FALSE),H1347&lt;=VLOOKUP(M1347,受限情况!$A$3:$C$28,3,FALSE)),0),IFERROR(AND(H1347&gt;=VLOOKUP(N1347,受限情况!$A$3:$C$28,2,FALSE),H1347&lt;=VLOOKUP(N1347,受限情况!$A$3:$C$28,3,FALSE)),0),IFERROR(AND(H1347&gt;=VLOOKUP(O1347,受限情况!$A$3:$C$28,2,FALSE),H1347&lt;=VLOOKUP(O1347,受限情况!$A$3:$C$28,3,FALSE)),0))=TRUE,"错误","正确")</f>
        <v>正确</v>
      </c>
      <c r="S1347" s="123" t="str">
        <f>IF((IF(ISERROR(VLOOKUP(J1347,注销!I:I,1,FALSE)),0,1)+IF(ISERROR(VLOOKUP(J1347,注销!J:J,1,FALSE)),0,1))&gt;0,"注销","没有")</f>
        <v>没有</v>
      </c>
      <c r="T1347" s="123" t="str">
        <f>IF((IF(ISERROR(VLOOKUP(J1347,注销!I:I,1,FALSE)),0,1)+IF(ISERROR(VLOOKUP(J1347,注销!J:J,1,FALSE)),0,1))&gt;0,"注销","没有")</f>
        <v>没有</v>
      </c>
      <c r="U1347" s="10" t="str">
        <f>IF(IF(ISERROR(VLOOKUP(J1347,J$1:J1346,1,FALSE)),0,1)+IF(ISERROR(VLOOKUP(J1347,K$1:K1346,1,FALSE)),0,1),"已有","没有")</f>
        <v>没有</v>
      </c>
    </row>
    <row r="1348" spans="2:21">
      <c r="B1348" s="134" t="s">
        <v>5489</v>
      </c>
      <c r="C1348" s="66" t="s">
        <v>5490</v>
      </c>
      <c r="D1348" s="136" t="s">
        <v>1424</v>
      </c>
      <c r="E1348" s="202">
        <v>14</v>
      </c>
      <c r="F1348" s="80">
        <v>43401</v>
      </c>
      <c r="G1348" s="40" t="s">
        <v>5614</v>
      </c>
      <c r="H1348" s="80">
        <v>43402</v>
      </c>
      <c r="I1348" s="30" t="s">
        <v>5551</v>
      </c>
      <c r="J1348" s="137" t="str">
        <f t="shared" si="139"/>
        <v>河北石家庄-南宁</v>
      </c>
      <c r="K1348" s="124" t="str">
        <f t="shared" si="140"/>
        <v>河北南宁-石家庄</v>
      </c>
      <c r="L1348" s="167" t="str">
        <f t="shared" si="141"/>
        <v>石家庄</v>
      </c>
      <c r="M1348" s="167" t="str">
        <f t="shared" si="142"/>
        <v>南宁</v>
      </c>
      <c r="N1348" s="167" t="str">
        <f t="shared" si="143"/>
        <v/>
      </c>
      <c r="O1348" s="167" t="str">
        <f t="shared" si="144"/>
        <v/>
      </c>
      <c r="P1348" s="167" t="str">
        <f>IF(ISERROR(OR(IFERROR(VLOOKUP(B1348,受限情况!$G$3:$G$30,1,FALSE),0),IFERROR(VLOOKUP(L1348,受限情况!$A$3:$A$28,1,FALSE),0),IFERROR(VLOOKUP(M1348,受限情况!$A$3:$A$28,1,FALSE),0),IFERROR(VLOOKUP(N1348,受限情况!$A$3:$A$28,1,FALSE),0),IFERROR(VLOOKUP(O1348,受限情况!$A$3:$A$28,1,FALSE),0))),"受限","不限")</f>
        <v>不限</v>
      </c>
      <c r="Q1348" s="122" t="str">
        <f>IFERROR(IF(AND(H1348&gt;=VLOOKUP(B1348,受限情况!$G$3:$I$28,2,FALSE),H1348&lt;=VLOOKUP(B1348,受限情况!$G$3:$I$28,3,FALSE))=TRUE,"错误","正确"),"正确")</f>
        <v>正确</v>
      </c>
      <c r="R1348" s="124" t="str">
        <f>IF(OR(IFERROR(AND(H1348&gt;=VLOOKUP(L1348,受限情况!$A$3:$C$28,2,FALSE),H1348&lt;=VLOOKUP(L1348,受限情况!$A$3:$C$28,3,FALSE)),0),IFERROR(AND(H1348&gt;=VLOOKUP(M1348,受限情况!$A$3:$C$28,2,FALSE),H1348&lt;=VLOOKUP(M1348,受限情况!$A$3:$C$28,3,FALSE)),0),IFERROR(AND(H1348&gt;=VLOOKUP(N1348,受限情况!$A$3:$C$28,2,FALSE),H1348&lt;=VLOOKUP(N1348,受限情况!$A$3:$C$28,3,FALSE)),0),IFERROR(AND(H1348&gt;=VLOOKUP(O1348,受限情况!$A$3:$C$28,2,FALSE),H1348&lt;=VLOOKUP(O1348,受限情况!$A$3:$C$28,3,FALSE)),0))=TRUE,"错误","正确")</f>
        <v>正确</v>
      </c>
      <c r="S1348" s="123" t="str">
        <f>IF((IF(ISERROR(VLOOKUP(J1348,注销!I:I,1,FALSE)),0,1)+IF(ISERROR(VLOOKUP(J1348,注销!J:J,1,FALSE)),0,1))&gt;0,"注销","没有")</f>
        <v>没有</v>
      </c>
      <c r="T1348" s="123" t="str">
        <f>IF((IF(ISERROR(VLOOKUP(J1348,注销!I:I,1,FALSE)),0,1)+IF(ISERROR(VLOOKUP(J1348,注销!J:J,1,FALSE)),0,1))&gt;0,"注销","没有")</f>
        <v>没有</v>
      </c>
      <c r="U1348" s="10" t="str">
        <f>IF(IF(ISERROR(VLOOKUP(J1348,J$1:J1347,1,FALSE)),0,1)+IF(ISERROR(VLOOKUP(J1348,K$1:K1347,1,FALSE)),0,1),"已有","没有")</f>
        <v>没有</v>
      </c>
    </row>
    <row r="1349" spans="2:21">
      <c r="B1349" s="134" t="s">
        <v>5489</v>
      </c>
      <c r="C1349" s="66" t="s">
        <v>5491</v>
      </c>
      <c r="D1349" s="136" t="s">
        <v>1424</v>
      </c>
      <c r="E1349" s="202">
        <v>14</v>
      </c>
      <c r="F1349" s="80">
        <v>43401</v>
      </c>
      <c r="G1349" s="40" t="s">
        <v>5614</v>
      </c>
      <c r="H1349" s="80">
        <v>43402</v>
      </c>
      <c r="I1349" s="30" t="s">
        <v>5551</v>
      </c>
      <c r="J1349" s="137" t="str">
        <f t="shared" si="139"/>
        <v>河北石家庄-合肥-琼海</v>
      </c>
      <c r="K1349" s="124" t="str">
        <f t="shared" si="140"/>
        <v>河北琼海-合肥-石家庄</v>
      </c>
      <c r="L1349" s="167" t="str">
        <f t="shared" si="141"/>
        <v>石家庄</v>
      </c>
      <c r="M1349" s="167" t="str">
        <f t="shared" si="142"/>
        <v>合肥</v>
      </c>
      <c r="N1349" s="167" t="str">
        <f t="shared" si="143"/>
        <v>琼海</v>
      </c>
      <c r="O1349" s="167" t="str">
        <f t="shared" si="144"/>
        <v/>
      </c>
      <c r="P1349" s="167" t="str">
        <f>IF(ISERROR(OR(IFERROR(VLOOKUP(B1349,受限情况!$G$3:$G$30,1,FALSE),0),IFERROR(VLOOKUP(L1349,受限情况!$A$3:$A$28,1,FALSE),0),IFERROR(VLOOKUP(M1349,受限情况!$A$3:$A$28,1,FALSE),0),IFERROR(VLOOKUP(N1349,受限情况!$A$3:$A$28,1,FALSE),0),IFERROR(VLOOKUP(O1349,受限情况!$A$3:$A$28,1,FALSE),0))),"受限","不限")</f>
        <v>不限</v>
      </c>
      <c r="Q1349" s="122" t="str">
        <f>IFERROR(IF(AND(H1349&gt;=VLOOKUP(B1349,受限情况!$G$3:$I$28,2,FALSE),H1349&lt;=VLOOKUP(B1349,受限情况!$G$3:$I$28,3,FALSE))=TRUE,"错误","正确"),"正确")</f>
        <v>正确</v>
      </c>
      <c r="R1349" s="124" t="str">
        <f>IF(OR(IFERROR(AND(H1349&gt;=VLOOKUP(L1349,受限情况!$A$3:$C$28,2,FALSE),H1349&lt;=VLOOKUP(L1349,受限情况!$A$3:$C$28,3,FALSE)),0),IFERROR(AND(H1349&gt;=VLOOKUP(M1349,受限情况!$A$3:$C$28,2,FALSE),H1349&lt;=VLOOKUP(M1349,受限情况!$A$3:$C$28,3,FALSE)),0),IFERROR(AND(H1349&gt;=VLOOKUP(N1349,受限情况!$A$3:$C$28,2,FALSE),H1349&lt;=VLOOKUP(N1349,受限情况!$A$3:$C$28,3,FALSE)),0),IFERROR(AND(H1349&gt;=VLOOKUP(O1349,受限情况!$A$3:$C$28,2,FALSE),H1349&lt;=VLOOKUP(O1349,受限情况!$A$3:$C$28,3,FALSE)),0))=TRUE,"错误","正确")</f>
        <v>正确</v>
      </c>
      <c r="S1349" s="123" t="str">
        <f>IF((IF(ISERROR(VLOOKUP(J1349,注销!I:I,1,FALSE)),0,1)+IF(ISERROR(VLOOKUP(J1349,注销!J:J,1,FALSE)),0,1))&gt;0,"注销","没有")</f>
        <v>没有</v>
      </c>
      <c r="T1349" s="123" t="str">
        <f>IF((IF(ISERROR(VLOOKUP(J1349,注销!I:I,1,FALSE)),0,1)+IF(ISERROR(VLOOKUP(J1349,注销!J:J,1,FALSE)),0,1))&gt;0,"注销","没有")</f>
        <v>没有</v>
      </c>
      <c r="U1349" s="10" t="str">
        <f>IF(IF(ISERROR(VLOOKUP(J1349,J$1:J1348,1,FALSE)),0,1)+IF(ISERROR(VLOOKUP(J1349,K$1:K1348,1,FALSE)),0,1),"已有","没有")</f>
        <v>没有</v>
      </c>
    </row>
    <row r="1350" spans="2:21">
      <c r="B1350" s="134" t="s">
        <v>5489</v>
      </c>
      <c r="C1350" s="66" t="s">
        <v>5492</v>
      </c>
      <c r="D1350" s="136" t="s">
        <v>1424</v>
      </c>
      <c r="E1350" s="202">
        <v>14</v>
      </c>
      <c r="F1350" s="80">
        <v>43401</v>
      </c>
      <c r="G1350" s="40" t="s">
        <v>5614</v>
      </c>
      <c r="H1350" s="80">
        <v>43402</v>
      </c>
      <c r="I1350" s="30" t="s">
        <v>5551</v>
      </c>
      <c r="J1350" s="137" t="str">
        <f t="shared" si="139"/>
        <v>河北石家庄-福州-湛江</v>
      </c>
      <c r="K1350" s="124" t="str">
        <f t="shared" si="140"/>
        <v>河北湛江-福州-石家庄</v>
      </c>
      <c r="L1350" s="167" t="str">
        <f t="shared" si="141"/>
        <v>石家庄</v>
      </c>
      <c r="M1350" s="167" t="str">
        <f t="shared" si="142"/>
        <v>福州</v>
      </c>
      <c r="N1350" s="167" t="str">
        <f t="shared" si="143"/>
        <v>湛江</v>
      </c>
      <c r="O1350" s="167" t="str">
        <f t="shared" si="144"/>
        <v/>
      </c>
      <c r="P1350" s="167" t="str">
        <f>IF(ISERROR(OR(IFERROR(VLOOKUP(B1350,受限情况!$G$3:$G$30,1,FALSE),0),IFERROR(VLOOKUP(L1350,受限情况!$A$3:$A$28,1,FALSE),0),IFERROR(VLOOKUP(M1350,受限情况!$A$3:$A$28,1,FALSE),0),IFERROR(VLOOKUP(N1350,受限情况!$A$3:$A$28,1,FALSE),0),IFERROR(VLOOKUP(O1350,受限情况!$A$3:$A$28,1,FALSE),0))),"受限","不限")</f>
        <v>不限</v>
      </c>
      <c r="Q1350" s="122" t="str">
        <f>IFERROR(IF(AND(H1350&gt;=VLOOKUP(B1350,受限情况!$G$3:$I$28,2,FALSE),H1350&lt;=VLOOKUP(B1350,受限情况!$G$3:$I$28,3,FALSE))=TRUE,"错误","正确"),"正确")</f>
        <v>正确</v>
      </c>
      <c r="R1350" s="124" t="str">
        <f>IF(OR(IFERROR(AND(H1350&gt;=VLOOKUP(L1350,受限情况!$A$3:$C$28,2,FALSE),H1350&lt;=VLOOKUP(L1350,受限情况!$A$3:$C$28,3,FALSE)),0),IFERROR(AND(H1350&gt;=VLOOKUP(M1350,受限情况!$A$3:$C$28,2,FALSE),H1350&lt;=VLOOKUP(M1350,受限情况!$A$3:$C$28,3,FALSE)),0),IFERROR(AND(H1350&gt;=VLOOKUP(N1350,受限情况!$A$3:$C$28,2,FALSE),H1350&lt;=VLOOKUP(N1350,受限情况!$A$3:$C$28,3,FALSE)),0),IFERROR(AND(H1350&gt;=VLOOKUP(O1350,受限情况!$A$3:$C$28,2,FALSE),H1350&lt;=VLOOKUP(O1350,受限情况!$A$3:$C$28,3,FALSE)),0))=TRUE,"错误","正确")</f>
        <v>正确</v>
      </c>
      <c r="S1350" s="123" t="str">
        <f>IF((IF(ISERROR(VLOOKUP(J1350,注销!I:I,1,FALSE)),0,1)+IF(ISERROR(VLOOKUP(J1350,注销!J:J,1,FALSE)),0,1))&gt;0,"注销","没有")</f>
        <v>没有</v>
      </c>
      <c r="T1350" s="123" t="str">
        <f>IF((IF(ISERROR(VLOOKUP(J1350,注销!I:I,1,FALSE)),0,1)+IF(ISERROR(VLOOKUP(J1350,注销!J:J,1,FALSE)),0,1))&gt;0,"注销","没有")</f>
        <v>没有</v>
      </c>
      <c r="U1350" s="10" t="str">
        <f>IF(IF(ISERROR(VLOOKUP(J1350,J$1:J1349,1,FALSE)),0,1)+IF(ISERROR(VLOOKUP(J1350,K$1:K1349,1,FALSE)),0,1),"已有","没有")</f>
        <v>没有</v>
      </c>
    </row>
    <row r="1351" spans="2:21">
      <c r="B1351" s="134" t="s">
        <v>5489</v>
      </c>
      <c r="C1351" s="66" t="s">
        <v>5493</v>
      </c>
      <c r="D1351" s="136" t="s">
        <v>1424</v>
      </c>
      <c r="E1351" s="202">
        <v>14</v>
      </c>
      <c r="F1351" s="80">
        <v>43401</v>
      </c>
      <c r="G1351" s="40" t="s">
        <v>5614</v>
      </c>
      <c r="H1351" s="80">
        <v>43402</v>
      </c>
      <c r="I1351" s="30" t="s">
        <v>5551</v>
      </c>
      <c r="J1351" s="137" t="str">
        <f t="shared" si="139"/>
        <v>河北石家庄-南京-南宁</v>
      </c>
      <c r="K1351" s="124" t="str">
        <f t="shared" si="140"/>
        <v>河北南宁-南京-石家庄</v>
      </c>
      <c r="L1351" s="167" t="str">
        <f t="shared" si="141"/>
        <v>石家庄</v>
      </c>
      <c r="M1351" s="167" t="str">
        <f t="shared" si="142"/>
        <v>南京</v>
      </c>
      <c r="N1351" s="167" t="str">
        <f t="shared" si="143"/>
        <v>南宁</v>
      </c>
      <c r="O1351" s="167" t="str">
        <f t="shared" si="144"/>
        <v/>
      </c>
      <c r="P1351" s="167" t="str">
        <f>IF(ISERROR(OR(IFERROR(VLOOKUP(B1351,受限情况!$G$3:$G$30,1,FALSE),0),IFERROR(VLOOKUP(L1351,受限情况!$A$3:$A$28,1,FALSE),0),IFERROR(VLOOKUP(M1351,受限情况!$A$3:$A$28,1,FALSE),0),IFERROR(VLOOKUP(N1351,受限情况!$A$3:$A$28,1,FALSE),0),IFERROR(VLOOKUP(O1351,受限情况!$A$3:$A$28,1,FALSE),0))),"受限","不限")</f>
        <v>不限</v>
      </c>
      <c r="Q1351" s="122" t="str">
        <f>IFERROR(IF(AND(H1351&gt;=VLOOKUP(B1351,受限情况!$G$3:$I$28,2,FALSE),H1351&lt;=VLOOKUP(B1351,受限情况!$G$3:$I$28,3,FALSE))=TRUE,"错误","正确"),"正确")</f>
        <v>正确</v>
      </c>
      <c r="R1351" s="124" t="str">
        <f>IF(OR(IFERROR(AND(H1351&gt;=VLOOKUP(L1351,受限情况!$A$3:$C$28,2,FALSE),H1351&lt;=VLOOKUP(L1351,受限情况!$A$3:$C$28,3,FALSE)),0),IFERROR(AND(H1351&gt;=VLOOKUP(M1351,受限情况!$A$3:$C$28,2,FALSE),H1351&lt;=VLOOKUP(M1351,受限情况!$A$3:$C$28,3,FALSE)),0),IFERROR(AND(H1351&gt;=VLOOKUP(N1351,受限情况!$A$3:$C$28,2,FALSE),H1351&lt;=VLOOKUP(N1351,受限情况!$A$3:$C$28,3,FALSE)),0),IFERROR(AND(H1351&gt;=VLOOKUP(O1351,受限情况!$A$3:$C$28,2,FALSE),H1351&lt;=VLOOKUP(O1351,受限情况!$A$3:$C$28,3,FALSE)),0))=TRUE,"错误","正确")</f>
        <v>正确</v>
      </c>
      <c r="S1351" s="123" t="str">
        <f>IF((IF(ISERROR(VLOOKUP(J1351,注销!I:I,1,FALSE)),0,1)+IF(ISERROR(VLOOKUP(J1351,注销!J:J,1,FALSE)),0,1))&gt;0,"注销","没有")</f>
        <v>没有</v>
      </c>
      <c r="T1351" s="123" t="str">
        <f>IF((IF(ISERROR(VLOOKUP(J1351,注销!I:I,1,FALSE)),0,1)+IF(ISERROR(VLOOKUP(J1351,注销!J:J,1,FALSE)),0,1))&gt;0,"注销","没有")</f>
        <v>没有</v>
      </c>
      <c r="U1351" s="10" t="str">
        <f>IF(IF(ISERROR(VLOOKUP(J1351,J$1:J1350,1,FALSE)),0,1)+IF(ISERROR(VLOOKUP(J1351,K$1:K1350,1,FALSE)),0,1),"已有","没有")</f>
        <v>没有</v>
      </c>
    </row>
    <row r="1352" spans="2:21">
      <c r="B1352" s="134" t="s">
        <v>5489</v>
      </c>
      <c r="C1352" s="66" t="s">
        <v>5494</v>
      </c>
      <c r="D1352" s="136" t="s">
        <v>1424</v>
      </c>
      <c r="E1352" s="202">
        <v>14</v>
      </c>
      <c r="F1352" s="80">
        <v>43401</v>
      </c>
      <c r="G1352" s="40" t="s">
        <v>5614</v>
      </c>
      <c r="H1352" s="80">
        <v>43402</v>
      </c>
      <c r="I1352" s="30" t="s">
        <v>5551</v>
      </c>
      <c r="J1352" s="137" t="str">
        <f t="shared" si="139"/>
        <v>河北石家庄-连云港-福州</v>
      </c>
      <c r="K1352" s="124" t="str">
        <f t="shared" si="140"/>
        <v>河北福州-连云港-石家庄</v>
      </c>
      <c r="L1352" s="167" t="str">
        <f t="shared" si="141"/>
        <v>石家庄</v>
      </c>
      <c r="M1352" s="167" t="str">
        <f t="shared" si="142"/>
        <v>连云港</v>
      </c>
      <c r="N1352" s="167" t="str">
        <f t="shared" si="143"/>
        <v>福州</v>
      </c>
      <c r="O1352" s="167" t="str">
        <f t="shared" si="144"/>
        <v/>
      </c>
      <c r="P1352" s="167" t="str">
        <f>IF(ISERROR(OR(IFERROR(VLOOKUP(B1352,受限情况!$G$3:$G$30,1,FALSE),0),IFERROR(VLOOKUP(L1352,受限情况!$A$3:$A$28,1,FALSE),0),IFERROR(VLOOKUP(M1352,受限情况!$A$3:$A$28,1,FALSE),0),IFERROR(VLOOKUP(N1352,受限情况!$A$3:$A$28,1,FALSE),0),IFERROR(VLOOKUP(O1352,受限情况!$A$3:$A$28,1,FALSE),0))),"受限","不限")</f>
        <v>不限</v>
      </c>
      <c r="Q1352" s="122" t="str">
        <f>IFERROR(IF(AND(H1352&gt;=VLOOKUP(B1352,受限情况!$G$3:$I$28,2,FALSE),H1352&lt;=VLOOKUP(B1352,受限情况!$G$3:$I$28,3,FALSE))=TRUE,"错误","正确"),"正确")</f>
        <v>正确</v>
      </c>
      <c r="R1352" s="124" t="str">
        <f>IF(OR(IFERROR(AND(H1352&gt;=VLOOKUP(L1352,受限情况!$A$3:$C$28,2,FALSE),H1352&lt;=VLOOKUP(L1352,受限情况!$A$3:$C$28,3,FALSE)),0),IFERROR(AND(H1352&gt;=VLOOKUP(M1352,受限情况!$A$3:$C$28,2,FALSE),H1352&lt;=VLOOKUP(M1352,受限情况!$A$3:$C$28,3,FALSE)),0),IFERROR(AND(H1352&gt;=VLOOKUP(N1352,受限情况!$A$3:$C$28,2,FALSE),H1352&lt;=VLOOKUP(N1352,受限情况!$A$3:$C$28,3,FALSE)),0),IFERROR(AND(H1352&gt;=VLOOKUP(O1352,受限情况!$A$3:$C$28,2,FALSE),H1352&lt;=VLOOKUP(O1352,受限情况!$A$3:$C$28,3,FALSE)),0))=TRUE,"错误","正确")</f>
        <v>正确</v>
      </c>
      <c r="S1352" s="123" t="str">
        <f>IF((IF(ISERROR(VLOOKUP(J1352,注销!I:I,1,FALSE)),0,1)+IF(ISERROR(VLOOKUP(J1352,注销!J:J,1,FALSE)),0,1))&gt;0,"注销","没有")</f>
        <v>没有</v>
      </c>
      <c r="T1352" s="123" t="str">
        <f>IF((IF(ISERROR(VLOOKUP(J1352,注销!I:I,1,FALSE)),0,1)+IF(ISERROR(VLOOKUP(J1352,注销!J:J,1,FALSE)),0,1))&gt;0,"注销","没有")</f>
        <v>没有</v>
      </c>
      <c r="U1352" s="10" t="str">
        <f>IF(IF(ISERROR(VLOOKUP(J1352,J$1:J1351,1,FALSE)),0,1)+IF(ISERROR(VLOOKUP(J1352,K$1:K1351,1,FALSE)),0,1),"已有","没有")</f>
        <v>没有</v>
      </c>
    </row>
    <row r="1353" spans="2:21">
      <c r="B1353" s="134" t="s">
        <v>5489</v>
      </c>
      <c r="C1353" s="66" t="s">
        <v>5495</v>
      </c>
      <c r="D1353" s="136" t="s">
        <v>1424</v>
      </c>
      <c r="E1353" s="202">
        <v>14</v>
      </c>
      <c r="F1353" s="80">
        <v>43401</v>
      </c>
      <c r="G1353" s="40" t="s">
        <v>5614</v>
      </c>
      <c r="H1353" s="80">
        <v>43402</v>
      </c>
      <c r="I1353" s="30" t="s">
        <v>5551</v>
      </c>
      <c r="J1353" s="137" t="str">
        <f t="shared" si="139"/>
        <v>河北石家庄-南京-桂林</v>
      </c>
      <c r="K1353" s="124" t="str">
        <f t="shared" si="140"/>
        <v>河北桂林-南京-石家庄</v>
      </c>
      <c r="L1353" s="167" t="str">
        <f t="shared" si="141"/>
        <v>石家庄</v>
      </c>
      <c r="M1353" s="167" t="str">
        <f t="shared" si="142"/>
        <v>南京</v>
      </c>
      <c r="N1353" s="167" t="str">
        <f t="shared" si="143"/>
        <v>桂林</v>
      </c>
      <c r="O1353" s="167" t="str">
        <f t="shared" si="144"/>
        <v/>
      </c>
      <c r="P1353" s="167" t="str">
        <f>IF(ISERROR(OR(IFERROR(VLOOKUP(B1353,受限情况!$G$3:$G$30,1,FALSE),0),IFERROR(VLOOKUP(L1353,受限情况!$A$3:$A$28,1,FALSE),0),IFERROR(VLOOKUP(M1353,受限情况!$A$3:$A$28,1,FALSE),0),IFERROR(VLOOKUP(N1353,受限情况!$A$3:$A$28,1,FALSE),0),IFERROR(VLOOKUP(O1353,受限情况!$A$3:$A$28,1,FALSE),0))),"受限","不限")</f>
        <v>不限</v>
      </c>
      <c r="Q1353" s="122" t="str">
        <f>IFERROR(IF(AND(H1353&gt;=VLOOKUP(B1353,受限情况!$G$3:$I$28,2,FALSE),H1353&lt;=VLOOKUP(B1353,受限情况!$G$3:$I$28,3,FALSE))=TRUE,"错误","正确"),"正确")</f>
        <v>正确</v>
      </c>
      <c r="R1353" s="124" t="str">
        <f>IF(OR(IFERROR(AND(H1353&gt;=VLOOKUP(L1353,受限情况!$A$3:$C$28,2,FALSE),H1353&lt;=VLOOKUP(L1353,受限情况!$A$3:$C$28,3,FALSE)),0),IFERROR(AND(H1353&gt;=VLOOKUP(M1353,受限情况!$A$3:$C$28,2,FALSE),H1353&lt;=VLOOKUP(M1353,受限情况!$A$3:$C$28,3,FALSE)),0),IFERROR(AND(H1353&gt;=VLOOKUP(N1353,受限情况!$A$3:$C$28,2,FALSE),H1353&lt;=VLOOKUP(N1353,受限情况!$A$3:$C$28,3,FALSE)),0),IFERROR(AND(H1353&gt;=VLOOKUP(O1353,受限情况!$A$3:$C$28,2,FALSE),H1353&lt;=VLOOKUP(O1353,受限情况!$A$3:$C$28,3,FALSE)),0))=TRUE,"错误","正确")</f>
        <v>正确</v>
      </c>
      <c r="S1353" s="123" t="str">
        <f>IF((IF(ISERROR(VLOOKUP(J1353,注销!I:I,1,FALSE)),0,1)+IF(ISERROR(VLOOKUP(J1353,注销!J:J,1,FALSE)),0,1))&gt;0,"注销","没有")</f>
        <v>没有</v>
      </c>
      <c r="T1353" s="123" t="str">
        <f>IF((IF(ISERROR(VLOOKUP(J1353,注销!I:I,1,FALSE)),0,1)+IF(ISERROR(VLOOKUP(J1353,注销!J:J,1,FALSE)),0,1))&gt;0,"注销","没有")</f>
        <v>没有</v>
      </c>
      <c r="U1353" s="10" t="str">
        <f>IF(IF(ISERROR(VLOOKUP(J1353,J$1:J1352,1,FALSE)),0,1)+IF(ISERROR(VLOOKUP(J1353,K$1:K1352,1,FALSE)),0,1),"已有","没有")</f>
        <v>没有</v>
      </c>
    </row>
    <row r="1354" spans="2:21">
      <c r="B1354" s="134" t="s">
        <v>5489</v>
      </c>
      <c r="C1354" s="66" t="s">
        <v>5496</v>
      </c>
      <c r="D1354" s="136" t="s">
        <v>1424</v>
      </c>
      <c r="E1354" s="202">
        <v>14</v>
      </c>
      <c r="F1354" s="80">
        <v>43401</v>
      </c>
      <c r="G1354" s="40" t="s">
        <v>5614</v>
      </c>
      <c r="H1354" s="80">
        <v>43402</v>
      </c>
      <c r="I1354" s="30" t="s">
        <v>5551</v>
      </c>
      <c r="J1354" s="137" t="str">
        <f t="shared" si="139"/>
        <v>河北石家庄-温州-琼海</v>
      </c>
      <c r="K1354" s="124" t="str">
        <f t="shared" si="140"/>
        <v>河北琼海-温州-石家庄</v>
      </c>
      <c r="L1354" s="167" t="str">
        <f t="shared" si="141"/>
        <v>石家庄</v>
      </c>
      <c r="M1354" s="167" t="str">
        <f t="shared" si="142"/>
        <v>温州</v>
      </c>
      <c r="N1354" s="167" t="str">
        <f t="shared" si="143"/>
        <v>琼海</v>
      </c>
      <c r="O1354" s="167" t="str">
        <f t="shared" si="144"/>
        <v/>
      </c>
      <c r="P1354" s="167" t="str">
        <f>IF(ISERROR(OR(IFERROR(VLOOKUP(B1354,受限情况!$G$3:$G$30,1,FALSE),0),IFERROR(VLOOKUP(L1354,受限情况!$A$3:$A$28,1,FALSE),0),IFERROR(VLOOKUP(M1354,受限情况!$A$3:$A$28,1,FALSE),0),IFERROR(VLOOKUP(N1354,受限情况!$A$3:$A$28,1,FALSE),0),IFERROR(VLOOKUP(O1354,受限情况!$A$3:$A$28,1,FALSE),0))),"受限","不限")</f>
        <v>不限</v>
      </c>
      <c r="Q1354" s="122" t="str">
        <f>IFERROR(IF(AND(H1354&gt;=VLOOKUP(B1354,受限情况!$G$3:$I$28,2,FALSE),H1354&lt;=VLOOKUP(B1354,受限情况!$G$3:$I$28,3,FALSE))=TRUE,"错误","正确"),"正确")</f>
        <v>正确</v>
      </c>
      <c r="R1354" s="124" t="str">
        <f>IF(OR(IFERROR(AND(H1354&gt;=VLOOKUP(L1354,受限情况!$A$3:$C$28,2,FALSE),H1354&lt;=VLOOKUP(L1354,受限情况!$A$3:$C$28,3,FALSE)),0),IFERROR(AND(H1354&gt;=VLOOKUP(M1354,受限情况!$A$3:$C$28,2,FALSE),H1354&lt;=VLOOKUP(M1354,受限情况!$A$3:$C$28,3,FALSE)),0),IFERROR(AND(H1354&gt;=VLOOKUP(N1354,受限情况!$A$3:$C$28,2,FALSE),H1354&lt;=VLOOKUP(N1354,受限情况!$A$3:$C$28,3,FALSE)),0),IFERROR(AND(H1354&gt;=VLOOKUP(O1354,受限情况!$A$3:$C$28,2,FALSE),H1354&lt;=VLOOKUP(O1354,受限情况!$A$3:$C$28,3,FALSE)),0))=TRUE,"错误","正确")</f>
        <v>正确</v>
      </c>
      <c r="S1354" s="123" t="str">
        <f>IF((IF(ISERROR(VLOOKUP(J1354,注销!I:I,1,FALSE)),0,1)+IF(ISERROR(VLOOKUP(J1354,注销!J:J,1,FALSE)),0,1))&gt;0,"注销","没有")</f>
        <v>没有</v>
      </c>
      <c r="T1354" s="123" t="str">
        <f>IF((IF(ISERROR(VLOOKUP(J1354,注销!I:I,1,FALSE)),0,1)+IF(ISERROR(VLOOKUP(J1354,注销!J:J,1,FALSE)),0,1))&gt;0,"注销","没有")</f>
        <v>没有</v>
      </c>
      <c r="U1354" s="10" t="str">
        <f>IF(IF(ISERROR(VLOOKUP(J1354,J$1:J1353,1,FALSE)),0,1)+IF(ISERROR(VLOOKUP(J1354,K$1:K1353,1,FALSE)),0,1),"已有","没有")</f>
        <v>没有</v>
      </c>
    </row>
    <row r="1355" spans="2:21">
      <c r="B1355" s="134" t="s">
        <v>5489</v>
      </c>
      <c r="C1355" s="66" t="s">
        <v>5497</v>
      </c>
      <c r="D1355" s="136" t="s">
        <v>1424</v>
      </c>
      <c r="E1355" s="202">
        <v>14</v>
      </c>
      <c r="F1355" s="80">
        <v>43401</v>
      </c>
      <c r="G1355" s="40" t="s">
        <v>5614</v>
      </c>
      <c r="H1355" s="80">
        <v>43402</v>
      </c>
      <c r="I1355" s="30" t="s">
        <v>5551</v>
      </c>
      <c r="J1355" s="137" t="str">
        <f t="shared" si="139"/>
        <v>河北承德-秦皇岛北戴河-邯郸</v>
      </c>
      <c r="K1355" s="124" t="str">
        <f t="shared" si="140"/>
        <v>河北邯郸-秦皇岛北戴河-承德</v>
      </c>
      <c r="L1355" s="167" t="str">
        <f t="shared" si="141"/>
        <v>承德</v>
      </c>
      <c r="M1355" s="167" t="str">
        <f t="shared" si="142"/>
        <v>秦皇岛北戴河</v>
      </c>
      <c r="N1355" s="167" t="str">
        <f t="shared" si="143"/>
        <v>邯郸</v>
      </c>
      <c r="O1355" s="167" t="str">
        <f t="shared" si="144"/>
        <v/>
      </c>
      <c r="P1355" s="167" t="str">
        <f>IF(ISERROR(OR(IFERROR(VLOOKUP(B1355,受限情况!$G$3:$G$30,1,FALSE),0),IFERROR(VLOOKUP(L1355,受限情况!$A$3:$A$28,1,FALSE),0),IFERROR(VLOOKUP(M1355,受限情况!$A$3:$A$28,1,FALSE),0),IFERROR(VLOOKUP(N1355,受限情况!$A$3:$A$28,1,FALSE),0),IFERROR(VLOOKUP(O1355,受限情况!$A$3:$A$28,1,FALSE),0))),"受限","不限")</f>
        <v>不限</v>
      </c>
      <c r="Q1355" s="122" t="str">
        <f>IFERROR(IF(AND(H1355&gt;=VLOOKUP(B1355,受限情况!$G$3:$I$28,2,FALSE),H1355&lt;=VLOOKUP(B1355,受限情况!$G$3:$I$28,3,FALSE))=TRUE,"错误","正确"),"正确")</f>
        <v>正确</v>
      </c>
      <c r="R1355" s="124" t="str">
        <f>IF(OR(IFERROR(AND(H1355&gt;=VLOOKUP(L1355,受限情况!$A$3:$C$28,2,FALSE),H1355&lt;=VLOOKUP(L1355,受限情况!$A$3:$C$28,3,FALSE)),0),IFERROR(AND(H1355&gt;=VLOOKUP(M1355,受限情况!$A$3:$C$28,2,FALSE),H1355&lt;=VLOOKUP(M1355,受限情况!$A$3:$C$28,3,FALSE)),0),IFERROR(AND(H1355&gt;=VLOOKUP(N1355,受限情况!$A$3:$C$28,2,FALSE),H1355&lt;=VLOOKUP(N1355,受限情况!$A$3:$C$28,3,FALSE)),0),IFERROR(AND(H1355&gt;=VLOOKUP(O1355,受限情况!$A$3:$C$28,2,FALSE),H1355&lt;=VLOOKUP(O1355,受限情况!$A$3:$C$28,3,FALSE)),0))=TRUE,"错误","正确")</f>
        <v>正确</v>
      </c>
      <c r="S1355" s="123" t="str">
        <f>IF((IF(ISERROR(VLOOKUP(J1355,注销!I:I,1,FALSE)),0,1)+IF(ISERROR(VLOOKUP(J1355,注销!J:J,1,FALSE)),0,1))&gt;0,"注销","没有")</f>
        <v>没有</v>
      </c>
      <c r="T1355" s="123" t="str">
        <f>IF((IF(ISERROR(VLOOKUP(J1355,注销!I:I,1,FALSE)),0,1)+IF(ISERROR(VLOOKUP(J1355,注销!J:J,1,FALSE)),0,1))&gt;0,"注销","没有")</f>
        <v>没有</v>
      </c>
      <c r="U1355" s="10" t="str">
        <f>IF(IF(ISERROR(VLOOKUP(J1355,J$1:J1354,1,FALSE)),0,1)+IF(ISERROR(VLOOKUP(J1355,K$1:K1354,1,FALSE)),0,1),"已有","没有")</f>
        <v>没有</v>
      </c>
    </row>
    <row r="1356" spans="2:21">
      <c r="B1356" s="134" t="s">
        <v>5489</v>
      </c>
      <c r="C1356" s="66" t="s">
        <v>5498</v>
      </c>
      <c r="D1356" s="136" t="s">
        <v>1424</v>
      </c>
      <c r="E1356" s="202">
        <v>14</v>
      </c>
      <c r="F1356" s="80">
        <v>43401</v>
      </c>
      <c r="G1356" s="40" t="s">
        <v>5614</v>
      </c>
      <c r="H1356" s="80">
        <v>43402</v>
      </c>
      <c r="I1356" s="30" t="s">
        <v>5551</v>
      </c>
      <c r="J1356" s="137" t="str">
        <f t="shared" si="139"/>
        <v>河北石家庄-合肥-桂林</v>
      </c>
      <c r="K1356" s="124" t="str">
        <f t="shared" si="140"/>
        <v>河北桂林-合肥-石家庄</v>
      </c>
      <c r="L1356" s="167" t="str">
        <f t="shared" si="141"/>
        <v>石家庄</v>
      </c>
      <c r="M1356" s="167" t="str">
        <f t="shared" si="142"/>
        <v>合肥</v>
      </c>
      <c r="N1356" s="167" t="str">
        <f t="shared" si="143"/>
        <v>桂林</v>
      </c>
      <c r="O1356" s="167" t="str">
        <f t="shared" si="144"/>
        <v/>
      </c>
      <c r="P1356" s="167" t="str">
        <f>IF(ISERROR(OR(IFERROR(VLOOKUP(B1356,受限情况!$G$3:$G$30,1,FALSE),0),IFERROR(VLOOKUP(L1356,受限情况!$A$3:$A$28,1,FALSE),0),IFERROR(VLOOKUP(M1356,受限情况!$A$3:$A$28,1,FALSE),0),IFERROR(VLOOKUP(N1356,受限情况!$A$3:$A$28,1,FALSE),0),IFERROR(VLOOKUP(O1356,受限情况!$A$3:$A$28,1,FALSE),0))),"受限","不限")</f>
        <v>不限</v>
      </c>
      <c r="Q1356" s="122" t="str">
        <f>IFERROR(IF(AND(H1356&gt;=VLOOKUP(B1356,受限情况!$G$3:$I$28,2,FALSE),H1356&lt;=VLOOKUP(B1356,受限情况!$G$3:$I$28,3,FALSE))=TRUE,"错误","正确"),"正确")</f>
        <v>正确</v>
      </c>
      <c r="R1356" s="124" t="str">
        <f>IF(OR(IFERROR(AND(H1356&gt;=VLOOKUP(L1356,受限情况!$A$3:$C$28,2,FALSE),H1356&lt;=VLOOKUP(L1356,受限情况!$A$3:$C$28,3,FALSE)),0),IFERROR(AND(H1356&gt;=VLOOKUP(M1356,受限情况!$A$3:$C$28,2,FALSE),H1356&lt;=VLOOKUP(M1356,受限情况!$A$3:$C$28,3,FALSE)),0),IFERROR(AND(H1356&gt;=VLOOKUP(N1356,受限情况!$A$3:$C$28,2,FALSE),H1356&lt;=VLOOKUP(N1356,受限情况!$A$3:$C$28,3,FALSE)),0),IFERROR(AND(H1356&gt;=VLOOKUP(O1356,受限情况!$A$3:$C$28,2,FALSE),H1356&lt;=VLOOKUP(O1356,受限情况!$A$3:$C$28,3,FALSE)),0))=TRUE,"错误","正确")</f>
        <v>正确</v>
      </c>
      <c r="S1356" s="123" t="str">
        <f>IF((IF(ISERROR(VLOOKUP(J1356,注销!I:I,1,FALSE)),0,1)+IF(ISERROR(VLOOKUP(J1356,注销!J:J,1,FALSE)),0,1))&gt;0,"注销","没有")</f>
        <v>注销</v>
      </c>
      <c r="T1356" s="123" t="str">
        <f>IF((IF(ISERROR(VLOOKUP(J1356,注销!I:I,1,FALSE)),0,1)+IF(ISERROR(VLOOKUP(J1356,注销!J:J,1,FALSE)),0,1))&gt;0,"注销","没有")</f>
        <v>注销</v>
      </c>
      <c r="U1356" s="10" t="str">
        <f>IF(IF(ISERROR(VLOOKUP(J1356,J$1:J1355,1,FALSE)),0,1)+IF(ISERROR(VLOOKUP(J1356,K$1:K1355,1,FALSE)),0,1),"已有","没有")</f>
        <v>已有</v>
      </c>
    </row>
    <row r="1357" spans="2:21">
      <c r="B1357" s="134" t="s">
        <v>5499</v>
      </c>
      <c r="C1357" s="66" t="s">
        <v>5500</v>
      </c>
      <c r="D1357" s="136" t="s">
        <v>354</v>
      </c>
      <c r="E1357" s="202">
        <v>14</v>
      </c>
      <c r="F1357" s="80">
        <v>43401</v>
      </c>
      <c r="G1357" s="40" t="s">
        <v>5615</v>
      </c>
      <c r="H1357" s="80">
        <v>43402</v>
      </c>
      <c r="I1357" s="30" t="s">
        <v>5551</v>
      </c>
      <c r="J1357" s="137" t="str">
        <f t="shared" si="139"/>
        <v>华夏包头-太原-十堰</v>
      </c>
      <c r="K1357" s="124" t="str">
        <f t="shared" si="140"/>
        <v>华夏十堰-太原-包头</v>
      </c>
      <c r="L1357" s="167" t="str">
        <f t="shared" si="141"/>
        <v>包头</v>
      </c>
      <c r="M1357" s="167" t="str">
        <f t="shared" si="142"/>
        <v>太原</v>
      </c>
      <c r="N1357" s="167" t="str">
        <f t="shared" si="143"/>
        <v>十堰</v>
      </c>
      <c r="O1357" s="167" t="str">
        <f t="shared" si="144"/>
        <v/>
      </c>
      <c r="P1357" s="167" t="str">
        <f>IF(ISERROR(OR(IFERROR(VLOOKUP(B1357,受限情况!$G$3:$G$30,1,FALSE),0),IFERROR(VLOOKUP(L1357,受限情况!$A$3:$A$28,1,FALSE),0),IFERROR(VLOOKUP(M1357,受限情况!$A$3:$A$28,1,FALSE),0),IFERROR(VLOOKUP(N1357,受限情况!$A$3:$A$28,1,FALSE),0),IFERROR(VLOOKUP(O1357,受限情况!$A$3:$A$28,1,FALSE),0))),"受限","不限")</f>
        <v>不限</v>
      </c>
      <c r="Q1357" s="122" t="str">
        <f>IFERROR(IF(AND(H1357&gt;=VLOOKUP(B1357,受限情况!$G$3:$I$28,2,FALSE),H1357&lt;=VLOOKUP(B1357,受限情况!$G$3:$I$28,3,FALSE))=TRUE,"错误","正确"),"正确")</f>
        <v>正确</v>
      </c>
      <c r="R1357" s="124" t="str">
        <f>IF(OR(IFERROR(AND(#REF!&gt;=VLOOKUP(L1357,受限情况!$A$3:$C$28,2,FALSE),#REF!&lt;=VLOOKUP(L1357,受限情况!$A$3:$C$28,3,FALSE)),0),IFERROR(AND(#REF!&gt;=VLOOKUP(M1357,受限情况!$A$3:$C$28,2,FALSE),#REF!&lt;=VLOOKUP(M1357,受限情况!$A$3:$C$28,3,FALSE)),0),IFERROR(AND(#REF!&gt;=VLOOKUP(N1357,受限情况!$A$3:$C$28,2,FALSE),#REF!&lt;=VLOOKUP(N1357,受限情况!$A$3:$C$28,3,FALSE)),0),IFERROR(AND(#REF!&gt;=VLOOKUP(O1357,受限情况!$A$3:$C$28,2,FALSE),#REF!&lt;=VLOOKUP(O1357,受限情况!$A$3:$C$28,3,FALSE)),0))=TRUE,"错误","正确")</f>
        <v>正确</v>
      </c>
      <c r="S1357" s="123" t="str">
        <f>IF((IF(ISERROR(VLOOKUP(J1357,注销!I:I,1,FALSE)),0,1)+IF(ISERROR(VLOOKUP(J1357,注销!J:J,1,FALSE)),0,1))&gt;0,"注销","没有")</f>
        <v>没有</v>
      </c>
      <c r="T1357" s="123" t="str">
        <f>IF((IF(ISERROR(VLOOKUP(J1357,注销!I:I,1,FALSE)),0,1)+IF(ISERROR(VLOOKUP(J1357,注销!J:J,1,FALSE)),0,1))&gt;0,"注销","没有")</f>
        <v>没有</v>
      </c>
      <c r="U1357" s="10" t="str">
        <f>IF(IF(ISERROR(VLOOKUP(J1357,J$1:J1356,1,FALSE)),0,1)+IF(ISERROR(VLOOKUP(J1357,K$1:K1356,1,FALSE)),0,1),"已有","没有")</f>
        <v>没有</v>
      </c>
    </row>
    <row r="1358" spans="2:21">
      <c r="B1358" s="134" t="s">
        <v>922</v>
      </c>
      <c r="C1358" s="66" t="s">
        <v>5501</v>
      </c>
      <c r="D1358" s="136" t="s">
        <v>354</v>
      </c>
      <c r="E1358" s="202">
        <v>14</v>
      </c>
      <c r="F1358" s="80">
        <v>43401</v>
      </c>
      <c r="G1358" s="40" t="s">
        <v>5615</v>
      </c>
      <c r="H1358" s="80">
        <v>43402</v>
      </c>
      <c r="I1358" s="30" t="s">
        <v>5551</v>
      </c>
      <c r="J1358" s="137" t="str">
        <f t="shared" si="139"/>
        <v>华夏呼和浩特-二连浩特-通辽</v>
      </c>
      <c r="K1358" s="124" t="str">
        <f t="shared" si="140"/>
        <v>华夏通辽-二连浩特-呼和浩特</v>
      </c>
      <c r="L1358" s="167" t="str">
        <f t="shared" si="141"/>
        <v>呼和浩特</v>
      </c>
      <c r="M1358" s="167" t="str">
        <f t="shared" si="142"/>
        <v>二连浩特</v>
      </c>
      <c r="N1358" s="167" t="str">
        <f t="shared" si="143"/>
        <v>通辽</v>
      </c>
      <c r="O1358" s="167" t="str">
        <f t="shared" si="144"/>
        <v/>
      </c>
      <c r="P1358" s="167" t="str">
        <f>IF(ISERROR(OR(IFERROR(VLOOKUP(B1358,受限情况!$G$3:$G$30,1,FALSE),0),IFERROR(VLOOKUP(L1358,受限情况!$A$3:$A$28,1,FALSE),0),IFERROR(VLOOKUP(M1358,受限情况!$A$3:$A$28,1,FALSE),0),IFERROR(VLOOKUP(N1358,受限情况!$A$3:$A$28,1,FALSE),0),IFERROR(VLOOKUP(O1358,受限情况!$A$3:$A$28,1,FALSE),0))),"受限","不限")</f>
        <v>不限</v>
      </c>
      <c r="Q1358" s="122" t="str">
        <f>IFERROR(IF(AND(H1358&gt;=VLOOKUP(B1358,受限情况!$G$3:$I$28,2,FALSE),H1358&lt;=VLOOKUP(B1358,受限情况!$G$3:$I$28,3,FALSE))=TRUE,"错误","正确"),"正确")</f>
        <v>正确</v>
      </c>
      <c r="R1358" s="124" t="str">
        <f>IF(OR(IFERROR(AND(#REF!&gt;=VLOOKUP(L1358,受限情况!$A$3:$C$28,2,FALSE),#REF!&lt;=VLOOKUP(L1358,受限情况!$A$3:$C$28,3,FALSE)),0),IFERROR(AND(#REF!&gt;=VLOOKUP(M1358,受限情况!$A$3:$C$28,2,FALSE),#REF!&lt;=VLOOKUP(M1358,受限情况!$A$3:$C$28,3,FALSE)),0),IFERROR(AND(#REF!&gt;=VLOOKUP(N1358,受限情况!$A$3:$C$28,2,FALSE),#REF!&lt;=VLOOKUP(N1358,受限情况!$A$3:$C$28,3,FALSE)),0),IFERROR(AND(#REF!&gt;=VLOOKUP(O1358,受限情况!$A$3:$C$28,2,FALSE),#REF!&lt;=VLOOKUP(O1358,受限情况!$A$3:$C$28,3,FALSE)),0))=TRUE,"错误","正确")</f>
        <v>正确</v>
      </c>
      <c r="S1358" s="123" t="str">
        <f>IF((IF(ISERROR(VLOOKUP(J1358,注销!I:I,1,FALSE)),0,1)+IF(ISERROR(VLOOKUP(J1358,注销!J:J,1,FALSE)),0,1))&gt;0,"注销","没有")</f>
        <v>没有</v>
      </c>
      <c r="T1358" s="123" t="str">
        <f>IF((IF(ISERROR(VLOOKUP(J1358,注销!I:I,1,FALSE)),0,1)+IF(ISERROR(VLOOKUP(J1358,注销!J:J,1,FALSE)),0,1))&gt;0,"注销","没有")</f>
        <v>没有</v>
      </c>
      <c r="U1358" s="10" t="str">
        <f>IF(IF(ISERROR(VLOOKUP(J1358,J$1:J1357,1,FALSE)),0,1)+IF(ISERROR(VLOOKUP(J1358,K$1:K1357,1,FALSE)),0,1),"已有","没有")</f>
        <v>没有</v>
      </c>
    </row>
    <row r="1359" spans="2:21">
      <c r="B1359" s="134" t="s">
        <v>5499</v>
      </c>
      <c r="C1359" s="66" t="s">
        <v>5502</v>
      </c>
      <c r="D1359" s="136" t="s">
        <v>354</v>
      </c>
      <c r="E1359" s="202">
        <v>14</v>
      </c>
      <c r="F1359" s="80">
        <v>43401</v>
      </c>
      <c r="G1359" s="40" t="s">
        <v>5615</v>
      </c>
      <c r="H1359" s="80">
        <v>43402</v>
      </c>
      <c r="I1359" s="30" t="s">
        <v>5551</v>
      </c>
      <c r="J1359" s="137" t="str">
        <f t="shared" si="139"/>
        <v>华夏呼和浩特-乌兰浩特-沈阳</v>
      </c>
      <c r="K1359" s="124" t="str">
        <f t="shared" si="140"/>
        <v>华夏沈阳-乌兰浩特-呼和浩特</v>
      </c>
      <c r="L1359" s="167" t="str">
        <f t="shared" si="141"/>
        <v>呼和浩特</v>
      </c>
      <c r="M1359" s="167" t="str">
        <f t="shared" si="142"/>
        <v>乌兰浩特</v>
      </c>
      <c r="N1359" s="167" t="str">
        <f t="shared" si="143"/>
        <v>沈阳</v>
      </c>
      <c r="O1359" s="167" t="str">
        <f t="shared" si="144"/>
        <v/>
      </c>
      <c r="P1359" s="167" t="str">
        <f>IF(ISERROR(OR(IFERROR(VLOOKUP(B1359,受限情况!$G$3:$G$30,1,FALSE),0),IFERROR(VLOOKUP(L1359,受限情况!$A$3:$A$28,1,FALSE),0),IFERROR(VLOOKUP(M1359,受限情况!$A$3:$A$28,1,FALSE),0),IFERROR(VLOOKUP(N1359,受限情况!$A$3:$A$28,1,FALSE),0),IFERROR(VLOOKUP(O1359,受限情况!$A$3:$A$28,1,FALSE),0))),"受限","不限")</f>
        <v>不限</v>
      </c>
      <c r="Q1359" s="122" t="str">
        <f>IFERROR(IF(AND(H1359&gt;=VLOOKUP(B1359,受限情况!$G$3:$I$28,2,FALSE),H1359&lt;=VLOOKUP(B1359,受限情况!$G$3:$I$28,3,FALSE))=TRUE,"错误","正确"),"正确")</f>
        <v>正确</v>
      </c>
      <c r="R1359" s="124" t="str">
        <f>IF(OR(IFERROR(AND(H1359&gt;=VLOOKUP(L1359,受限情况!$A$3:$C$28,2,FALSE),H1359&lt;=VLOOKUP(L1359,受限情况!$A$3:$C$28,3,FALSE)),0),IFERROR(AND(H1359&gt;=VLOOKUP(M1359,受限情况!$A$3:$C$28,2,FALSE),H1359&lt;=VLOOKUP(M1359,受限情况!$A$3:$C$28,3,FALSE)),0),IFERROR(AND(H1359&gt;=VLOOKUP(N1359,受限情况!$A$3:$C$28,2,FALSE),H1359&lt;=VLOOKUP(N1359,受限情况!$A$3:$C$28,3,FALSE)),0),IFERROR(AND(H1359&gt;=VLOOKUP(O1359,受限情况!$A$3:$C$28,2,FALSE),H1359&lt;=VLOOKUP(O1359,受限情况!$A$3:$C$28,3,FALSE)),0))=TRUE,"错误","正确")</f>
        <v>正确</v>
      </c>
      <c r="S1359" s="123" t="str">
        <f>IF((IF(ISERROR(VLOOKUP(J1359,注销!I:I,1,FALSE)),0,1)+IF(ISERROR(VLOOKUP(J1359,注销!J:J,1,FALSE)),0,1))&gt;0,"注销","没有")</f>
        <v>注销</v>
      </c>
      <c r="T1359" s="123" t="str">
        <f>IF((IF(ISERROR(VLOOKUP(J1359,注销!I:I,1,FALSE)),0,1)+IF(ISERROR(VLOOKUP(J1359,注销!J:J,1,FALSE)),0,1))&gt;0,"注销","没有")</f>
        <v>注销</v>
      </c>
      <c r="U1359" s="10" t="str">
        <f>IF(IF(ISERROR(VLOOKUP(J1359,J$1:J1358,1,FALSE)),0,1)+IF(ISERROR(VLOOKUP(J1359,K$1:K1358,1,FALSE)),0,1),"已有","没有")</f>
        <v>已有</v>
      </c>
    </row>
    <row r="1360" spans="2:21">
      <c r="B1360" s="134" t="s">
        <v>5499</v>
      </c>
      <c r="C1360" s="66" t="s">
        <v>5503</v>
      </c>
      <c r="D1360" s="136" t="s">
        <v>354</v>
      </c>
      <c r="E1360" s="202">
        <v>14</v>
      </c>
      <c r="F1360" s="80">
        <v>43401</v>
      </c>
      <c r="G1360" s="40" t="s">
        <v>5615</v>
      </c>
      <c r="H1360" s="80">
        <v>43402</v>
      </c>
      <c r="I1360" s="30" t="s">
        <v>5551</v>
      </c>
      <c r="J1360" s="137" t="str">
        <f t="shared" si="139"/>
        <v>华夏天津-吕梁-海口</v>
      </c>
      <c r="K1360" s="124" t="str">
        <f t="shared" si="140"/>
        <v>华夏海口-吕梁-天津</v>
      </c>
      <c r="L1360" s="167" t="str">
        <f t="shared" si="141"/>
        <v>天津</v>
      </c>
      <c r="M1360" s="167" t="str">
        <f t="shared" si="142"/>
        <v>吕梁</v>
      </c>
      <c r="N1360" s="167" t="str">
        <f t="shared" si="143"/>
        <v>海口</v>
      </c>
      <c r="O1360" s="167" t="str">
        <f t="shared" si="144"/>
        <v/>
      </c>
      <c r="P1360" s="167" t="str">
        <f>IF(ISERROR(OR(IFERROR(VLOOKUP(B1360,受限情况!$G$3:$G$30,1,FALSE),0),IFERROR(VLOOKUP(L1360,受限情况!$A$3:$A$28,1,FALSE),0),IFERROR(VLOOKUP(M1360,受限情况!$A$3:$A$28,1,FALSE),0),IFERROR(VLOOKUP(N1360,受限情况!$A$3:$A$28,1,FALSE),0),IFERROR(VLOOKUP(O1360,受限情况!$A$3:$A$28,1,FALSE),0))),"受限","不限")</f>
        <v>不限</v>
      </c>
      <c r="Q1360" s="122" t="str">
        <f>IFERROR(IF(AND(H1360&gt;=VLOOKUP(B1360,受限情况!$G$3:$I$28,2,FALSE),H1360&lt;=VLOOKUP(B1360,受限情况!$G$3:$I$28,3,FALSE))=TRUE,"错误","正确"),"正确")</f>
        <v>正确</v>
      </c>
      <c r="R1360" s="124" t="str">
        <f>IF(OR(IFERROR(AND(H1360&gt;=VLOOKUP(L1360,受限情况!$A$3:$C$28,2,FALSE),H1360&lt;=VLOOKUP(L1360,受限情况!$A$3:$C$28,3,FALSE)),0),IFERROR(AND(H1360&gt;=VLOOKUP(M1360,受限情况!$A$3:$C$28,2,FALSE),H1360&lt;=VLOOKUP(M1360,受限情况!$A$3:$C$28,3,FALSE)),0),IFERROR(AND(H1360&gt;=VLOOKUP(N1360,受限情况!$A$3:$C$28,2,FALSE),H1360&lt;=VLOOKUP(N1360,受限情况!$A$3:$C$28,3,FALSE)),0),IFERROR(AND(H1360&gt;=VLOOKUP(O1360,受限情况!$A$3:$C$28,2,FALSE),H1360&lt;=VLOOKUP(O1360,受限情况!$A$3:$C$28,3,FALSE)),0))=TRUE,"错误","正确")</f>
        <v>正确</v>
      </c>
      <c r="S1360" s="123" t="str">
        <f>IF((IF(ISERROR(VLOOKUP(J1360,注销!I:I,1,FALSE)),0,1)+IF(ISERROR(VLOOKUP(J1360,注销!J:J,1,FALSE)),0,1))&gt;0,"注销","没有")</f>
        <v>没有</v>
      </c>
      <c r="T1360" s="123" t="str">
        <f>IF((IF(ISERROR(VLOOKUP(J1360,注销!I:I,1,FALSE)),0,1)+IF(ISERROR(VLOOKUP(J1360,注销!J:J,1,FALSE)),0,1))&gt;0,"注销","没有")</f>
        <v>没有</v>
      </c>
      <c r="U1360" s="10" t="str">
        <f>IF(IF(ISERROR(VLOOKUP(J1360,J$1:J1359,1,FALSE)),0,1)+IF(ISERROR(VLOOKUP(J1360,K$1:K1359,1,FALSE)),0,1),"已有","没有")</f>
        <v>没有</v>
      </c>
    </row>
    <row r="1361" spans="2:21">
      <c r="B1361" s="134" t="s">
        <v>5499</v>
      </c>
      <c r="C1361" s="66" t="s">
        <v>5504</v>
      </c>
      <c r="D1361" s="136" t="s">
        <v>354</v>
      </c>
      <c r="E1361" s="202">
        <v>14</v>
      </c>
      <c r="F1361" s="80">
        <v>43401</v>
      </c>
      <c r="G1361" s="40" t="s">
        <v>5615</v>
      </c>
      <c r="H1361" s="80">
        <v>43402</v>
      </c>
      <c r="I1361" s="30" t="s">
        <v>5551</v>
      </c>
      <c r="J1361" s="137" t="str">
        <f t="shared" si="139"/>
        <v>华夏天津-牡丹江</v>
      </c>
      <c r="K1361" s="124" t="str">
        <f t="shared" si="140"/>
        <v>华夏牡丹江-天津</v>
      </c>
      <c r="L1361" s="167" t="str">
        <f t="shared" si="141"/>
        <v>天津</v>
      </c>
      <c r="M1361" s="167" t="str">
        <f t="shared" si="142"/>
        <v>牡丹江</v>
      </c>
      <c r="N1361" s="167" t="str">
        <f t="shared" si="143"/>
        <v/>
      </c>
      <c r="O1361" s="167" t="str">
        <f t="shared" si="144"/>
        <v/>
      </c>
      <c r="P1361" s="167" t="str">
        <f>IF(ISERROR(OR(IFERROR(VLOOKUP(B1361,受限情况!$G$3:$G$30,1,FALSE),0),IFERROR(VLOOKUP(L1361,受限情况!$A$3:$A$28,1,FALSE),0),IFERROR(VLOOKUP(M1361,受限情况!$A$3:$A$28,1,FALSE),0),IFERROR(VLOOKUP(N1361,受限情况!$A$3:$A$28,1,FALSE),0),IFERROR(VLOOKUP(O1361,受限情况!$A$3:$A$28,1,FALSE),0))),"受限","不限")</f>
        <v>不限</v>
      </c>
      <c r="Q1361" s="122" t="str">
        <f>IFERROR(IF(AND(H1361&gt;=VLOOKUP(B1361,受限情况!$G$3:$I$28,2,FALSE),H1361&lt;=VLOOKUP(B1361,受限情况!$G$3:$I$28,3,FALSE))=TRUE,"错误","正确"),"正确")</f>
        <v>正确</v>
      </c>
      <c r="R1361" s="124" t="str">
        <f>IF(OR(IFERROR(AND(H1361&gt;=VLOOKUP(L1361,受限情况!$A$3:$C$28,2,FALSE),H1361&lt;=VLOOKUP(L1361,受限情况!$A$3:$C$28,3,FALSE)),0),IFERROR(AND(H1361&gt;=VLOOKUP(M1361,受限情况!$A$3:$C$28,2,FALSE),H1361&lt;=VLOOKUP(M1361,受限情况!$A$3:$C$28,3,FALSE)),0),IFERROR(AND(H1361&gt;=VLOOKUP(N1361,受限情况!$A$3:$C$28,2,FALSE),H1361&lt;=VLOOKUP(N1361,受限情况!$A$3:$C$28,3,FALSE)),0),IFERROR(AND(H1361&gt;=VLOOKUP(O1361,受限情况!$A$3:$C$28,2,FALSE),H1361&lt;=VLOOKUP(O1361,受限情况!$A$3:$C$28,3,FALSE)),0))=TRUE,"错误","正确")</f>
        <v>正确</v>
      </c>
      <c r="S1361" s="123" t="str">
        <f>IF((IF(ISERROR(VLOOKUP(J1361,注销!I:I,1,FALSE)),0,1)+IF(ISERROR(VLOOKUP(J1361,注销!J:J,1,FALSE)),0,1))&gt;0,"注销","没有")</f>
        <v>没有</v>
      </c>
      <c r="T1361" s="123" t="str">
        <f>IF((IF(ISERROR(VLOOKUP(J1361,注销!I:I,1,FALSE)),0,1)+IF(ISERROR(VLOOKUP(J1361,注销!J:J,1,FALSE)),0,1))&gt;0,"注销","没有")</f>
        <v>没有</v>
      </c>
      <c r="U1361" s="10" t="str">
        <f>IF(IF(ISERROR(VLOOKUP(J1361,J$1:J1360,1,FALSE)),0,1)+IF(ISERROR(VLOOKUP(J1361,K$1:K1360,1,FALSE)),0,1),"已有","没有")</f>
        <v>没有</v>
      </c>
    </row>
    <row r="1362" spans="2:21">
      <c r="B1362" s="134" t="s">
        <v>5499</v>
      </c>
      <c r="C1362" s="66" t="s">
        <v>5505</v>
      </c>
      <c r="D1362" s="136" t="s">
        <v>354</v>
      </c>
      <c r="E1362" s="202">
        <v>14</v>
      </c>
      <c r="F1362" s="80">
        <v>43401</v>
      </c>
      <c r="G1362" s="40" t="s">
        <v>5615</v>
      </c>
      <c r="H1362" s="80">
        <v>43402</v>
      </c>
      <c r="I1362" s="30" t="s">
        <v>5551</v>
      </c>
      <c r="J1362" s="137" t="str">
        <f t="shared" si="139"/>
        <v>华夏天津-义乌</v>
      </c>
      <c r="K1362" s="124" t="str">
        <f t="shared" si="140"/>
        <v>华夏义乌-天津</v>
      </c>
      <c r="L1362" s="167" t="str">
        <f t="shared" si="141"/>
        <v>天津</v>
      </c>
      <c r="M1362" s="167" t="str">
        <f t="shared" si="142"/>
        <v>义乌</v>
      </c>
      <c r="N1362" s="167" t="str">
        <f t="shared" si="143"/>
        <v/>
      </c>
      <c r="O1362" s="167" t="str">
        <f t="shared" si="144"/>
        <v/>
      </c>
      <c r="P1362" s="167" t="str">
        <f>IF(ISERROR(OR(IFERROR(VLOOKUP(B1362,受限情况!$G$3:$G$30,1,FALSE),0),IFERROR(VLOOKUP(L1362,受限情况!$A$3:$A$28,1,FALSE),0),IFERROR(VLOOKUP(M1362,受限情况!$A$3:$A$28,1,FALSE),0),IFERROR(VLOOKUP(N1362,受限情况!$A$3:$A$28,1,FALSE),0),IFERROR(VLOOKUP(O1362,受限情况!$A$3:$A$28,1,FALSE),0))),"受限","不限")</f>
        <v>不限</v>
      </c>
      <c r="Q1362" s="122" t="str">
        <f>IFERROR(IF(AND(H1362&gt;=VLOOKUP(B1362,受限情况!$G$3:$I$28,2,FALSE),H1362&lt;=VLOOKUP(B1362,受限情况!$G$3:$I$28,3,FALSE))=TRUE,"错误","正确"),"正确")</f>
        <v>正确</v>
      </c>
      <c r="R1362" s="124" t="str">
        <f>IF(OR(IFERROR(AND(H1362&gt;=VLOOKUP(L1362,受限情况!$A$3:$C$28,2,FALSE),H1362&lt;=VLOOKUP(L1362,受限情况!$A$3:$C$28,3,FALSE)),0),IFERROR(AND(H1362&gt;=VLOOKUP(M1362,受限情况!$A$3:$C$28,2,FALSE),H1362&lt;=VLOOKUP(M1362,受限情况!$A$3:$C$28,3,FALSE)),0),IFERROR(AND(H1362&gt;=VLOOKUP(N1362,受限情况!$A$3:$C$28,2,FALSE),H1362&lt;=VLOOKUP(N1362,受限情况!$A$3:$C$28,3,FALSE)),0),IFERROR(AND(H1362&gt;=VLOOKUP(O1362,受限情况!$A$3:$C$28,2,FALSE),H1362&lt;=VLOOKUP(O1362,受限情况!$A$3:$C$28,3,FALSE)),0))=TRUE,"错误","正确")</f>
        <v>正确</v>
      </c>
      <c r="S1362" s="123" t="str">
        <f>IF((IF(ISERROR(VLOOKUP(J1362,注销!I:I,1,FALSE)),0,1)+IF(ISERROR(VLOOKUP(J1362,注销!J:J,1,FALSE)),0,1))&gt;0,"注销","没有")</f>
        <v>没有</v>
      </c>
      <c r="T1362" s="123" t="str">
        <f>IF((IF(ISERROR(VLOOKUP(J1362,注销!I:I,1,FALSE)),0,1)+IF(ISERROR(VLOOKUP(J1362,注销!J:J,1,FALSE)),0,1))&gt;0,"注销","没有")</f>
        <v>没有</v>
      </c>
      <c r="U1362" s="10" t="str">
        <f>IF(IF(ISERROR(VLOOKUP(J1362,J$1:J1361,1,FALSE)),0,1)+IF(ISERROR(VLOOKUP(J1362,K$1:K1361,1,FALSE)),0,1),"已有","没有")</f>
        <v>没有</v>
      </c>
    </row>
    <row r="1363" spans="2:21">
      <c r="B1363" s="134" t="s">
        <v>5499</v>
      </c>
      <c r="C1363" s="66" t="s">
        <v>5506</v>
      </c>
      <c r="D1363" s="136" t="s">
        <v>354</v>
      </c>
      <c r="E1363" s="202">
        <v>14</v>
      </c>
      <c r="F1363" s="80">
        <v>43401</v>
      </c>
      <c r="G1363" s="40" t="s">
        <v>5615</v>
      </c>
      <c r="H1363" s="80">
        <v>43402</v>
      </c>
      <c r="I1363" s="30" t="s">
        <v>5551</v>
      </c>
      <c r="J1363" s="137" t="str">
        <f t="shared" si="139"/>
        <v>华夏天津-长治-海口</v>
      </c>
      <c r="K1363" s="124" t="str">
        <f t="shared" si="140"/>
        <v>华夏海口-长治-天津</v>
      </c>
      <c r="L1363" s="167" t="str">
        <f t="shared" si="141"/>
        <v>天津</v>
      </c>
      <c r="M1363" s="167" t="str">
        <f t="shared" si="142"/>
        <v>长治</v>
      </c>
      <c r="N1363" s="167" t="str">
        <f t="shared" si="143"/>
        <v>海口</v>
      </c>
      <c r="O1363" s="167" t="str">
        <f t="shared" si="144"/>
        <v/>
      </c>
      <c r="P1363" s="167" t="str">
        <f>IF(ISERROR(OR(IFERROR(VLOOKUP(B1363,受限情况!$G$3:$G$30,1,FALSE),0),IFERROR(VLOOKUP(L1363,受限情况!$A$3:$A$28,1,FALSE),0),IFERROR(VLOOKUP(M1363,受限情况!$A$3:$A$28,1,FALSE),0),IFERROR(VLOOKUP(N1363,受限情况!$A$3:$A$28,1,FALSE),0),IFERROR(VLOOKUP(O1363,受限情况!$A$3:$A$28,1,FALSE),0))),"受限","不限")</f>
        <v>不限</v>
      </c>
      <c r="Q1363" s="122" t="str">
        <f>IFERROR(IF(AND(H1363&gt;=VLOOKUP(B1363,受限情况!$G$3:$I$28,2,FALSE),H1363&lt;=VLOOKUP(B1363,受限情况!$G$3:$I$28,3,FALSE))=TRUE,"错误","正确"),"正确")</f>
        <v>正确</v>
      </c>
      <c r="R1363" s="124" t="str">
        <f>IF(OR(IFERROR(AND(H1363&gt;=VLOOKUP(L1363,受限情况!$A$3:$C$28,2,FALSE),H1363&lt;=VLOOKUP(L1363,受限情况!$A$3:$C$28,3,FALSE)),0),IFERROR(AND(H1363&gt;=VLOOKUP(M1363,受限情况!$A$3:$C$28,2,FALSE),H1363&lt;=VLOOKUP(M1363,受限情况!$A$3:$C$28,3,FALSE)),0),IFERROR(AND(H1363&gt;=VLOOKUP(N1363,受限情况!$A$3:$C$28,2,FALSE),H1363&lt;=VLOOKUP(N1363,受限情况!$A$3:$C$28,3,FALSE)),0),IFERROR(AND(H1363&gt;=VLOOKUP(O1363,受限情况!$A$3:$C$28,2,FALSE),H1363&lt;=VLOOKUP(O1363,受限情况!$A$3:$C$28,3,FALSE)),0))=TRUE,"错误","正确")</f>
        <v>正确</v>
      </c>
      <c r="S1363" s="123" t="str">
        <f>IF((IF(ISERROR(VLOOKUP(J1363,注销!I:I,1,FALSE)),0,1)+IF(ISERROR(VLOOKUP(J1363,注销!J:J,1,FALSE)),0,1))&gt;0,"注销","没有")</f>
        <v>没有</v>
      </c>
      <c r="T1363" s="123" t="str">
        <f>IF((IF(ISERROR(VLOOKUP(J1363,注销!I:I,1,FALSE)),0,1)+IF(ISERROR(VLOOKUP(J1363,注销!J:J,1,FALSE)),0,1))&gt;0,"注销","没有")</f>
        <v>没有</v>
      </c>
      <c r="U1363" s="10" t="str">
        <f>IF(IF(ISERROR(VLOOKUP(J1363,J$1:J1362,1,FALSE)),0,1)+IF(ISERROR(VLOOKUP(J1363,K$1:K1362,1,FALSE)),0,1),"已有","没有")</f>
        <v>没有</v>
      </c>
    </row>
    <row r="1364" spans="2:21">
      <c r="B1364" s="134" t="s">
        <v>5499</v>
      </c>
      <c r="C1364" s="66" t="s">
        <v>5507</v>
      </c>
      <c r="D1364" s="136" t="s">
        <v>354</v>
      </c>
      <c r="E1364" s="202">
        <v>14</v>
      </c>
      <c r="F1364" s="80">
        <v>43401</v>
      </c>
      <c r="G1364" s="40" t="s">
        <v>5615</v>
      </c>
      <c r="H1364" s="80">
        <v>43402</v>
      </c>
      <c r="I1364" s="30" t="s">
        <v>5551</v>
      </c>
      <c r="J1364" s="137" t="str">
        <f t="shared" si="139"/>
        <v>华夏包头-济宁</v>
      </c>
      <c r="K1364" s="124" t="str">
        <f t="shared" si="140"/>
        <v>华夏济宁-包头</v>
      </c>
      <c r="L1364" s="167" t="str">
        <f t="shared" si="141"/>
        <v>包头</v>
      </c>
      <c r="M1364" s="167" t="str">
        <f t="shared" si="142"/>
        <v>济宁</v>
      </c>
      <c r="N1364" s="167" t="str">
        <f t="shared" si="143"/>
        <v/>
      </c>
      <c r="O1364" s="167" t="str">
        <f t="shared" si="144"/>
        <v/>
      </c>
      <c r="P1364" s="167" t="str">
        <f>IF(ISERROR(OR(IFERROR(VLOOKUP(B1364,受限情况!$G$3:$G$30,1,FALSE),0),IFERROR(VLOOKUP(L1364,受限情况!$A$3:$A$28,1,FALSE),0),IFERROR(VLOOKUP(M1364,受限情况!$A$3:$A$28,1,FALSE),0),IFERROR(VLOOKUP(N1364,受限情况!$A$3:$A$28,1,FALSE),0),IFERROR(VLOOKUP(O1364,受限情况!$A$3:$A$28,1,FALSE),0))),"受限","不限")</f>
        <v>不限</v>
      </c>
      <c r="Q1364" s="122" t="str">
        <f>IFERROR(IF(AND(H1364&gt;=VLOOKUP(B1364,受限情况!$G$3:$I$28,2,FALSE),H1364&lt;=VLOOKUP(B1364,受限情况!$G$3:$I$28,3,FALSE))=TRUE,"错误","正确"),"正确")</f>
        <v>正确</v>
      </c>
      <c r="R1364" s="124" t="str">
        <f>IF(OR(IFERROR(AND(H1364&gt;=VLOOKUP(L1364,受限情况!$A$3:$C$28,2,FALSE),H1364&lt;=VLOOKUP(L1364,受限情况!$A$3:$C$28,3,FALSE)),0),IFERROR(AND(H1364&gt;=VLOOKUP(M1364,受限情况!$A$3:$C$28,2,FALSE),H1364&lt;=VLOOKUP(M1364,受限情况!$A$3:$C$28,3,FALSE)),0),IFERROR(AND(H1364&gt;=VLOOKUP(N1364,受限情况!$A$3:$C$28,2,FALSE),H1364&lt;=VLOOKUP(N1364,受限情况!$A$3:$C$28,3,FALSE)),0),IFERROR(AND(H1364&gt;=VLOOKUP(O1364,受限情况!$A$3:$C$28,2,FALSE),H1364&lt;=VLOOKUP(O1364,受限情况!$A$3:$C$28,3,FALSE)),0))=TRUE,"错误","正确")</f>
        <v>正确</v>
      </c>
      <c r="S1364" s="123" t="str">
        <f>IF((IF(ISERROR(VLOOKUP(J1364,注销!I:I,1,FALSE)),0,1)+IF(ISERROR(VLOOKUP(J1364,注销!J:J,1,FALSE)),0,1))&gt;0,"注销","没有")</f>
        <v>没有</v>
      </c>
      <c r="T1364" s="123" t="str">
        <f>IF((IF(ISERROR(VLOOKUP(J1364,注销!I:I,1,FALSE)),0,1)+IF(ISERROR(VLOOKUP(J1364,注销!J:J,1,FALSE)),0,1))&gt;0,"注销","没有")</f>
        <v>没有</v>
      </c>
      <c r="U1364" s="10" t="str">
        <f>IF(IF(ISERROR(VLOOKUP(J1364,J$1:J1363,1,FALSE)),0,1)+IF(ISERROR(VLOOKUP(J1364,K$1:K1363,1,FALSE)),0,1),"已有","没有")</f>
        <v>没有</v>
      </c>
    </row>
    <row r="1365" spans="2:21">
      <c r="B1365" s="134" t="s">
        <v>5499</v>
      </c>
      <c r="C1365" s="66" t="s">
        <v>5508</v>
      </c>
      <c r="D1365" s="136" t="s">
        <v>354</v>
      </c>
      <c r="E1365" s="202">
        <v>14</v>
      </c>
      <c r="F1365" s="80">
        <v>43401</v>
      </c>
      <c r="G1365" s="40" t="s">
        <v>5615</v>
      </c>
      <c r="H1365" s="80">
        <v>43402</v>
      </c>
      <c r="I1365" s="30" t="s">
        <v>5551</v>
      </c>
      <c r="J1365" s="137" t="str">
        <f t="shared" si="139"/>
        <v>华夏包头-通辽</v>
      </c>
      <c r="K1365" s="124" t="str">
        <f t="shared" si="140"/>
        <v>华夏通辽-包头</v>
      </c>
      <c r="L1365" s="167" t="str">
        <f t="shared" si="141"/>
        <v>包头</v>
      </c>
      <c r="M1365" s="167" t="str">
        <f t="shared" si="142"/>
        <v>通辽</v>
      </c>
      <c r="N1365" s="167" t="str">
        <f t="shared" si="143"/>
        <v/>
      </c>
      <c r="O1365" s="167" t="str">
        <f t="shared" si="144"/>
        <v/>
      </c>
      <c r="P1365" s="167" t="str">
        <f>IF(ISERROR(OR(IFERROR(VLOOKUP(B1365,受限情况!$G$3:$G$30,1,FALSE),0),IFERROR(VLOOKUP(L1365,受限情况!$A$3:$A$28,1,FALSE),0),IFERROR(VLOOKUP(M1365,受限情况!$A$3:$A$28,1,FALSE),0),IFERROR(VLOOKUP(N1365,受限情况!$A$3:$A$28,1,FALSE),0),IFERROR(VLOOKUP(O1365,受限情况!$A$3:$A$28,1,FALSE),0))),"受限","不限")</f>
        <v>不限</v>
      </c>
      <c r="Q1365" s="122" t="str">
        <f>IFERROR(IF(AND(H1365&gt;=VLOOKUP(B1365,受限情况!$G$3:$I$28,2,FALSE),H1365&lt;=VLOOKUP(B1365,受限情况!$G$3:$I$28,3,FALSE))=TRUE,"错误","正确"),"正确")</f>
        <v>正确</v>
      </c>
      <c r="R1365" s="124" t="str">
        <f>IF(OR(IFERROR(AND(H1365&gt;=VLOOKUP(L1365,受限情况!$A$3:$C$28,2,FALSE),H1365&lt;=VLOOKUP(L1365,受限情况!$A$3:$C$28,3,FALSE)),0),IFERROR(AND(H1365&gt;=VLOOKUP(M1365,受限情况!$A$3:$C$28,2,FALSE),H1365&lt;=VLOOKUP(M1365,受限情况!$A$3:$C$28,3,FALSE)),0),IFERROR(AND(H1365&gt;=VLOOKUP(N1365,受限情况!$A$3:$C$28,2,FALSE),H1365&lt;=VLOOKUP(N1365,受限情况!$A$3:$C$28,3,FALSE)),0),IFERROR(AND(H1365&gt;=VLOOKUP(O1365,受限情况!$A$3:$C$28,2,FALSE),H1365&lt;=VLOOKUP(O1365,受限情况!$A$3:$C$28,3,FALSE)),0))=TRUE,"错误","正确")</f>
        <v>正确</v>
      </c>
      <c r="S1365" s="123" t="str">
        <f>IF((IF(ISERROR(VLOOKUP(J1365,注销!I:I,1,FALSE)),0,1)+IF(ISERROR(VLOOKUP(J1365,注销!J:J,1,FALSE)),0,1))&gt;0,"注销","没有")</f>
        <v>没有</v>
      </c>
      <c r="T1365" s="123" t="str">
        <f>IF((IF(ISERROR(VLOOKUP(J1365,注销!I:I,1,FALSE)),0,1)+IF(ISERROR(VLOOKUP(J1365,注销!J:J,1,FALSE)),0,1))&gt;0,"注销","没有")</f>
        <v>没有</v>
      </c>
      <c r="U1365" s="10" t="str">
        <f>IF(IF(ISERROR(VLOOKUP(J1365,J$1:J1364,1,FALSE)),0,1)+IF(ISERROR(VLOOKUP(J1365,K$1:K1364,1,FALSE)),0,1),"已有","没有")</f>
        <v>没有</v>
      </c>
    </row>
    <row r="1366" spans="2:21">
      <c r="B1366" s="134" t="s">
        <v>5499</v>
      </c>
      <c r="C1366" s="66" t="s">
        <v>5509</v>
      </c>
      <c r="D1366" s="136" t="s">
        <v>354</v>
      </c>
      <c r="E1366" s="202">
        <v>14</v>
      </c>
      <c r="F1366" s="80">
        <v>43401</v>
      </c>
      <c r="G1366" s="40" t="s">
        <v>5615</v>
      </c>
      <c r="H1366" s="80">
        <v>43402</v>
      </c>
      <c r="I1366" s="30" t="s">
        <v>5551</v>
      </c>
      <c r="J1366" s="137" t="str">
        <f t="shared" si="139"/>
        <v>华夏包头-连云港</v>
      </c>
      <c r="K1366" s="124" t="str">
        <f t="shared" si="140"/>
        <v>华夏连云港-包头</v>
      </c>
      <c r="L1366" s="167" t="str">
        <f t="shared" si="141"/>
        <v>包头</v>
      </c>
      <c r="M1366" s="167" t="str">
        <f t="shared" si="142"/>
        <v>连云港</v>
      </c>
      <c r="N1366" s="167" t="str">
        <f t="shared" si="143"/>
        <v/>
      </c>
      <c r="O1366" s="167" t="str">
        <f t="shared" si="144"/>
        <v/>
      </c>
      <c r="P1366" s="167" t="str">
        <f>IF(ISERROR(OR(IFERROR(VLOOKUP(B1366,受限情况!$G$3:$G$30,1,FALSE),0),IFERROR(VLOOKUP(L1366,受限情况!$A$3:$A$28,1,FALSE),0),IFERROR(VLOOKUP(M1366,受限情况!$A$3:$A$28,1,FALSE),0),IFERROR(VLOOKUP(N1366,受限情况!$A$3:$A$28,1,FALSE),0),IFERROR(VLOOKUP(O1366,受限情况!$A$3:$A$28,1,FALSE),0))),"受限","不限")</f>
        <v>不限</v>
      </c>
      <c r="Q1366" s="122" t="str">
        <f>IFERROR(IF(AND(H1366&gt;=VLOOKUP(B1366,受限情况!$G$3:$I$28,2,FALSE),H1366&lt;=VLOOKUP(B1366,受限情况!$G$3:$I$28,3,FALSE))=TRUE,"错误","正确"),"正确")</f>
        <v>正确</v>
      </c>
      <c r="R1366" s="124" t="str">
        <f>IF(OR(IFERROR(AND(H1366&gt;=VLOOKUP(L1366,受限情况!$A$3:$C$28,2,FALSE),H1366&lt;=VLOOKUP(L1366,受限情况!$A$3:$C$28,3,FALSE)),0),IFERROR(AND(H1366&gt;=VLOOKUP(M1366,受限情况!$A$3:$C$28,2,FALSE),H1366&lt;=VLOOKUP(M1366,受限情况!$A$3:$C$28,3,FALSE)),0),IFERROR(AND(H1366&gt;=VLOOKUP(N1366,受限情况!$A$3:$C$28,2,FALSE),H1366&lt;=VLOOKUP(N1366,受限情况!$A$3:$C$28,3,FALSE)),0),IFERROR(AND(H1366&gt;=VLOOKUP(O1366,受限情况!$A$3:$C$28,2,FALSE),H1366&lt;=VLOOKUP(O1366,受限情况!$A$3:$C$28,3,FALSE)),0))=TRUE,"错误","正确")</f>
        <v>正确</v>
      </c>
      <c r="S1366" s="123" t="str">
        <f>IF((IF(ISERROR(VLOOKUP(J1366,注销!I:I,1,FALSE)),0,1)+IF(ISERROR(VLOOKUP(J1366,注销!J:J,1,FALSE)),0,1))&gt;0,"注销","没有")</f>
        <v>没有</v>
      </c>
      <c r="T1366" s="123" t="str">
        <f>IF((IF(ISERROR(VLOOKUP(J1366,注销!I:I,1,FALSE)),0,1)+IF(ISERROR(VLOOKUP(J1366,注销!J:J,1,FALSE)),0,1))&gt;0,"注销","没有")</f>
        <v>没有</v>
      </c>
      <c r="U1366" s="10" t="str">
        <f>IF(IF(ISERROR(VLOOKUP(J1366,J$1:J1365,1,FALSE)),0,1)+IF(ISERROR(VLOOKUP(J1366,K$1:K1365,1,FALSE)),0,1),"已有","没有")</f>
        <v>没有</v>
      </c>
    </row>
    <row r="1367" spans="2:21">
      <c r="B1367" s="134" t="s">
        <v>922</v>
      </c>
      <c r="C1367" s="66" t="s">
        <v>5510</v>
      </c>
      <c r="D1367" s="136" t="s">
        <v>354</v>
      </c>
      <c r="E1367" s="202">
        <v>14</v>
      </c>
      <c r="F1367" s="80">
        <v>43401</v>
      </c>
      <c r="G1367" s="40" t="s">
        <v>5615</v>
      </c>
      <c r="H1367" s="80">
        <v>43402</v>
      </c>
      <c r="I1367" s="30" t="s">
        <v>5551</v>
      </c>
      <c r="J1367" s="137" t="str">
        <f t="shared" si="139"/>
        <v>华夏包头-威海</v>
      </c>
      <c r="K1367" s="124" t="str">
        <f t="shared" si="140"/>
        <v>华夏威海-包头</v>
      </c>
      <c r="L1367" s="167" t="str">
        <f t="shared" si="141"/>
        <v>包头</v>
      </c>
      <c r="M1367" s="167" t="str">
        <f t="shared" si="142"/>
        <v>威海</v>
      </c>
      <c r="N1367" s="167" t="str">
        <f t="shared" si="143"/>
        <v/>
      </c>
      <c r="O1367" s="167" t="str">
        <f t="shared" si="144"/>
        <v/>
      </c>
      <c r="P1367" s="167" t="str">
        <f>IF(ISERROR(OR(IFERROR(VLOOKUP(B1367,受限情况!$G$3:$G$30,1,FALSE),0),IFERROR(VLOOKUP(L1367,受限情况!$A$3:$A$28,1,FALSE),0),IFERROR(VLOOKUP(M1367,受限情况!$A$3:$A$28,1,FALSE),0),IFERROR(VLOOKUP(N1367,受限情况!$A$3:$A$28,1,FALSE),0),IFERROR(VLOOKUP(O1367,受限情况!$A$3:$A$28,1,FALSE),0))),"受限","不限")</f>
        <v>不限</v>
      </c>
      <c r="Q1367" s="122" t="str">
        <f>IFERROR(IF(AND(H1367&gt;=VLOOKUP(B1367,受限情况!$G$3:$I$28,2,FALSE),H1367&lt;=VLOOKUP(B1367,受限情况!$G$3:$I$28,3,FALSE))=TRUE,"错误","正确"),"正确")</f>
        <v>正确</v>
      </c>
      <c r="R1367" s="124" t="str">
        <f>IF(OR(IFERROR(AND(H1367&gt;=VLOOKUP(L1367,受限情况!$A$3:$C$28,2,FALSE),H1367&lt;=VLOOKUP(L1367,受限情况!$A$3:$C$28,3,FALSE)),0),IFERROR(AND(H1367&gt;=VLOOKUP(M1367,受限情况!$A$3:$C$28,2,FALSE),H1367&lt;=VLOOKUP(M1367,受限情况!$A$3:$C$28,3,FALSE)),0),IFERROR(AND(H1367&gt;=VLOOKUP(N1367,受限情况!$A$3:$C$28,2,FALSE),H1367&lt;=VLOOKUP(N1367,受限情况!$A$3:$C$28,3,FALSE)),0),IFERROR(AND(H1367&gt;=VLOOKUP(O1367,受限情况!$A$3:$C$28,2,FALSE),H1367&lt;=VLOOKUP(O1367,受限情况!$A$3:$C$28,3,FALSE)),0))=TRUE,"错误","正确")</f>
        <v>正确</v>
      </c>
      <c r="S1367" s="123" t="str">
        <f>IF((IF(ISERROR(VLOOKUP(J1367,注销!I:I,1,FALSE)),0,1)+IF(ISERROR(VLOOKUP(J1367,注销!J:J,1,FALSE)),0,1))&gt;0,"注销","没有")</f>
        <v>没有</v>
      </c>
      <c r="T1367" s="123" t="str">
        <f>IF((IF(ISERROR(VLOOKUP(J1367,注销!I:I,1,FALSE)),0,1)+IF(ISERROR(VLOOKUP(J1367,注销!J:J,1,FALSE)),0,1))&gt;0,"注销","没有")</f>
        <v>没有</v>
      </c>
      <c r="U1367" s="10" t="str">
        <f>IF(IF(ISERROR(VLOOKUP(J1367,J$1:J1366,1,FALSE)),0,1)+IF(ISERROR(VLOOKUP(J1367,K$1:K1366,1,FALSE)),0,1),"已有","没有")</f>
        <v>没有</v>
      </c>
    </row>
    <row r="1368" spans="2:21">
      <c r="B1368" s="134" t="s">
        <v>922</v>
      </c>
      <c r="C1368" s="66" t="s">
        <v>5511</v>
      </c>
      <c r="D1368" s="136" t="s">
        <v>354</v>
      </c>
      <c r="E1368" s="202">
        <v>14</v>
      </c>
      <c r="F1368" s="80">
        <v>43401</v>
      </c>
      <c r="G1368" s="40" t="s">
        <v>5615</v>
      </c>
      <c r="H1368" s="80">
        <v>43402</v>
      </c>
      <c r="I1368" s="30" t="s">
        <v>5551</v>
      </c>
      <c r="J1368" s="137" t="str">
        <f t="shared" si="139"/>
        <v>华夏二连浩特-满洲里</v>
      </c>
      <c r="K1368" s="124" t="str">
        <f t="shared" si="140"/>
        <v>华夏满洲里-二连浩特</v>
      </c>
      <c r="L1368" s="167" t="str">
        <f t="shared" si="141"/>
        <v>二连浩特</v>
      </c>
      <c r="M1368" s="167" t="str">
        <f t="shared" si="142"/>
        <v>满洲里</v>
      </c>
      <c r="N1368" s="167" t="str">
        <f t="shared" si="143"/>
        <v/>
      </c>
      <c r="O1368" s="167" t="str">
        <f t="shared" si="144"/>
        <v/>
      </c>
      <c r="P1368" s="167" t="str">
        <f>IF(ISERROR(OR(IFERROR(VLOOKUP(B1368,受限情况!$G$3:$G$30,1,FALSE),0),IFERROR(VLOOKUP(L1368,受限情况!$A$3:$A$28,1,FALSE),0),IFERROR(VLOOKUP(M1368,受限情况!$A$3:$A$28,1,FALSE),0),IFERROR(VLOOKUP(N1368,受限情况!$A$3:$A$28,1,FALSE),0),IFERROR(VLOOKUP(O1368,受限情况!$A$3:$A$28,1,FALSE),0))),"受限","不限")</f>
        <v>不限</v>
      </c>
      <c r="Q1368" s="122" t="str">
        <f>IFERROR(IF(AND(H1368&gt;=VLOOKUP(B1368,受限情况!$G$3:$I$28,2,FALSE),H1368&lt;=VLOOKUP(B1368,受限情况!$G$3:$I$28,3,FALSE))=TRUE,"错误","正确"),"正确")</f>
        <v>正确</v>
      </c>
      <c r="R1368" s="124" t="str">
        <f>IF(OR(IFERROR(AND(H1368&gt;=VLOOKUP(L1368,受限情况!$A$3:$C$28,2,FALSE),H1368&lt;=VLOOKUP(L1368,受限情况!$A$3:$C$28,3,FALSE)),0),IFERROR(AND(H1368&gt;=VLOOKUP(M1368,受限情况!$A$3:$C$28,2,FALSE),H1368&lt;=VLOOKUP(M1368,受限情况!$A$3:$C$28,3,FALSE)),0),IFERROR(AND(H1368&gt;=VLOOKUP(N1368,受限情况!$A$3:$C$28,2,FALSE),H1368&lt;=VLOOKUP(N1368,受限情况!$A$3:$C$28,3,FALSE)),0),IFERROR(AND(H1368&gt;=VLOOKUP(O1368,受限情况!$A$3:$C$28,2,FALSE),H1368&lt;=VLOOKUP(O1368,受限情况!$A$3:$C$28,3,FALSE)),0))=TRUE,"错误","正确")</f>
        <v>正确</v>
      </c>
      <c r="S1368" s="123" t="str">
        <f>IF((IF(ISERROR(VLOOKUP(J1368,注销!I:I,1,FALSE)),0,1)+IF(ISERROR(VLOOKUP(J1368,注销!J:J,1,FALSE)),0,1))&gt;0,"注销","没有")</f>
        <v>没有</v>
      </c>
      <c r="T1368" s="123" t="str">
        <f>IF((IF(ISERROR(VLOOKUP(J1368,注销!I:I,1,FALSE)),0,1)+IF(ISERROR(VLOOKUP(J1368,注销!J:J,1,FALSE)),0,1))&gt;0,"注销","没有")</f>
        <v>没有</v>
      </c>
      <c r="U1368" s="10" t="str">
        <f>IF(IF(ISERROR(VLOOKUP(J1368,J$1:J1367,1,FALSE)),0,1)+IF(ISERROR(VLOOKUP(J1368,K$1:K1367,1,FALSE)),0,1),"已有","没有")</f>
        <v>没有</v>
      </c>
    </row>
    <row r="1369" spans="2:21">
      <c r="B1369" s="134" t="s">
        <v>5512</v>
      </c>
      <c r="C1369" s="66" t="s">
        <v>5513</v>
      </c>
      <c r="D1369" s="136" t="s">
        <v>5599</v>
      </c>
      <c r="E1369" s="202">
        <v>14</v>
      </c>
      <c r="F1369" s="80">
        <v>43401</v>
      </c>
      <c r="G1369" s="40" t="s">
        <v>5616</v>
      </c>
      <c r="H1369" s="80">
        <v>43402</v>
      </c>
      <c r="I1369" s="30" t="s">
        <v>5551</v>
      </c>
      <c r="J1369" s="137" t="str">
        <f t="shared" si="139"/>
        <v>吉祥包头-南宁</v>
      </c>
      <c r="K1369" s="124" t="str">
        <f t="shared" si="140"/>
        <v>吉祥南宁-包头</v>
      </c>
      <c r="L1369" s="167" t="str">
        <f t="shared" si="141"/>
        <v>包头</v>
      </c>
      <c r="M1369" s="167" t="str">
        <f t="shared" si="142"/>
        <v>南宁</v>
      </c>
      <c r="N1369" s="167" t="str">
        <f t="shared" si="143"/>
        <v/>
      </c>
      <c r="O1369" s="167" t="str">
        <f t="shared" si="144"/>
        <v/>
      </c>
      <c r="P1369" s="167" t="str">
        <f>IF(ISERROR(OR(IFERROR(VLOOKUP(B1369,受限情况!$G$3:$G$30,1,FALSE),0),IFERROR(VLOOKUP(L1369,受限情况!$A$3:$A$28,1,FALSE),0),IFERROR(VLOOKUP(M1369,受限情况!$A$3:$A$28,1,FALSE),0),IFERROR(VLOOKUP(N1369,受限情况!$A$3:$A$28,1,FALSE),0),IFERROR(VLOOKUP(O1369,受限情况!$A$3:$A$28,1,FALSE),0))),"受限","不限")</f>
        <v>不限</v>
      </c>
      <c r="Q1369" s="122" t="str">
        <f>IFERROR(IF(AND(H1369&gt;=VLOOKUP(B1369,受限情况!$G$3:$I$28,2,FALSE),H1369&lt;=VLOOKUP(B1369,受限情况!$G$3:$I$28,3,FALSE))=TRUE,"错误","正确"),"正确")</f>
        <v>正确</v>
      </c>
      <c r="R1369" s="124" t="str">
        <f>IF(OR(IFERROR(AND(H1369&gt;=VLOOKUP(L1369,受限情况!$A$3:$C$28,2,FALSE),H1369&lt;=VLOOKUP(L1369,受限情况!$A$3:$C$28,3,FALSE)),0),IFERROR(AND(H1369&gt;=VLOOKUP(M1369,受限情况!$A$3:$C$28,2,FALSE),H1369&lt;=VLOOKUP(M1369,受限情况!$A$3:$C$28,3,FALSE)),0),IFERROR(AND(H1369&gt;=VLOOKUP(N1369,受限情况!$A$3:$C$28,2,FALSE),H1369&lt;=VLOOKUP(N1369,受限情况!$A$3:$C$28,3,FALSE)),0),IFERROR(AND(H1369&gt;=VLOOKUP(O1369,受限情况!$A$3:$C$28,2,FALSE),H1369&lt;=VLOOKUP(O1369,受限情况!$A$3:$C$28,3,FALSE)),0))=TRUE,"错误","正确")</f>
        <v>正确</v>
      </c>
      <c r="S1369" s="123" t="str">
        <f>IF((IF(ISERROR(VLOOKUP(J1369,注销!I:I,1,FALSE)),0,1)+IF(ISERROR(VLOOKUP(J1369,注销!J:J,1,FALSE)),0,1))&gt;0,"注销","没有")</f>
        <v>没有</v>
      </c>
      <c r="T1369" s="123" t="str">
        <f>IF((IF(ISERROR(VLOOKUP(J1369,注销!I:I,1,FALSE)),0,1)+IF(ISERROR(VLOOKUP(J1369,注销!J:J,1,FALSE)),0,1))&gt;0,"注销","没有")</f>
        <v>没有</v>
      </c>
      <c r="U1369" s="10" t="str">
        <f>IF(IF(ISERROR(VLOOKUP(J1369,J$1:J1368,1,FALSE)),0,1)+IF(ISERROR(VLOOKUP(J1369,K$1:K1368,1,FALSE)),0,1),"已有","没有")</f>
        <v>没有</v>
      </c>
    </row>
    <row r="1370" spans="2:21">
      <c r="B1370" s="134" t="s">
        <v>5514</v>
      </c>
      <c r="C1370" s="66" t="s">
        <v>5515</v>
      </c>
      <c r="D1370" s="136" t="s">
        <v>5599</v>
      </c>
      <c r="E1370" s="202">
        <v>14</v>
      </c>
      <c r="F1370" s="80">
        <v>43401</v>
      </c>
      <c r="G1370" s="40" t="s">
        <v>5616</v>
      </c>
      <c r="H1370" s="80">
        <v>43402</v>
      </c>
      <c r="I1370" s="30" t="s">
        <v>5551</v>
      </c>
      <c r="J1370" s="137" t="str">
        <f t="shared" si="139"/>
        <v>吉祥乌兰察布-恩施</v>
      </c>
      <c r="K1370" s="124" t="str">
        <f t="shared" si="140"/>
        <v>吉祥恩施-乌兰察布</v>
      </c>
      <c r="L1370" s="167" t="str">
        <f t="shared" si="141"/>
        <v>乌兰察布</v>
      </c>
      <c r="M1370" s="167" t="str">
        <f t="shared" si="142"/>
        <v>恩施</v>
      </c>
      <c r="N1370" s="167" t="str">
        <f t="shared" si="143"/>
        <v/>
      </c>
      <c r="O1370" s="167" t="str">
        <f t="shared" si="144"/>
        <v/>
      </c>
      <c r="P1370" s="167" t="str">
        <f>IF(ISERROR(OR(IFERROR(VLOOKUP(B1370,受限情况!$G$3:$G$30,1,FALSE),0),IFERROR(VLOOKUP(L1370,受限情况!$A$3:$A$28,1,FALSE),0),IFERROR(VLOOKUP(M1370,受限情况!$A$3:$A$28,1,FALSE),0),IFERROR(VLOOKUP(N1370,受限情况!$A$3:$A$28,1,FALSE),0),IFERROR(VLOOKUP(O1370,受限情况!$A$3:$A$28,1,FALSE),0))),"受限","不限")</f>
        <v>受限</v>
      </c>
      <c r="Q1370" s="122" t="str">
        <f>IFERROR(IF(AND(H1370&gt;=VLOOKUP(B1370,受限情况!$G$3:$I$28,2,FALSE),H1370&lt;=VLOOKUP(B1370,受限情况!$G$3:$I$28,3,FALSE))=TRUE,"错误","正确"),"正确")</f>
        <v>正确</v>
      </c>
      <c r="R1370" s="124" t="str">
        <f>IF(OR(IFERROR(AND(H1370&gt;=VLOOKUP(L1370,受限情况!$A$3:$C$28,2,FALSE),H1370&lt;=VLOOKUP(L1370,受限情况!$A$3:$C$28,3,FALSE)),0),IFERROR(AND(H1370&gt;=VLOOKUP(M1370,受限情况!$A$3:$C$28,2,FALSE),H1370&lt;=VLOOKUP(M1370,受限情况!$A$3:$C$28,3,FALSE)),0),IFERROR(AND(H1370&gt;=VLOOKUP(N1370,受限情况!$A$3:$C$28,2,FALSE),H1370&lt;=VLOOKUP(N1370,受限情况!$A$3:$C$28,3,FALSE)),0),IFERROR(AND(H1370&gt;=VLOOKUP(O1370,受限情况!$A$3:$C$28,2,FALSE),H1370&lt;=VLOOKUP(O1370,受限情况!$A$3:$C$28,3,FALSE)),0))=TRUE,"错误","正确")</f>
        <v>错误</v>
      </c>
      <c r="S1370" s="123" t="str">
        <f>IF((IF(ISERROR(VLOOKUP(J1370,注销!I:I,1,FALSE)),0,1)+IF(ISERROR(VLOOKUP(J1370,注销!J:J,1,FALSE)),0,1))&gt;0,"注销","没有")</f>
        <v>没有</v>
      </c>
      <c r="T1370" s="123" t="str">
        <f>IF((IF(ISERROR(VLOOKUP(J1370,注销!I:I,1,FALSE)),0,1)+IF(ISERROR(VLOOKUP(J1370,注销!J:J,1,FALSE)),0,1))&gt;0,"注销","没有")</f>
        <v>没有</v>
      </c>
      <c r="U1370" s="10" t="str">
        <f>IF(IF(ISERROR(VLOOKUP(J1370,J$1:J1369,1,FALSE)),0,1)+IF(ISERROR(VLOOKUP(J1370,K$1:K1369,1,FALSE)),0,1),"已有","没有")</f>
        <v>没有</v>
      </c>
    </row>
    <row r="1371" spans="2:21">
      <c r="B1371" s="134" t="s">
        <v>5514</v>
      </c>
      <c r="C1371" s="66" t="s">
        <v>5516</v>
      </c>
      <c r="D1371" s="136" t="s">
        <v>5599</v>
      </c>
      <c r="E1371" s="202">
        <v>14</v>
      </c>
      <c r="F1371" s="80">
        <v>43401</v>
      </c>
      <c r="G1371" s="40" t="s">
        <v>5616</v>
      </c>
      <c r="H1371" s="80">
        <v>43402</v>
      </c>
      <c r="I1371" s="30" t="s">
        <v>5551</v>
      </c>
      <c r="J1371" s="137" t="str">
        <f t="shared" si="139"/>
        <v>吉祥呼和浩特-惠州</v>
      </c>
      <c r="K1371" s="124" t="str">
        <f t="shared" si="140"/>
        <v>吉祥惠州-呼和浩特</v>
      </c>
      <c r="L1371" s="167" t="str">
        <f t="shared" si="141"/>
        <v>呼和浩特</v>
      </c>
      <c r="M1371" s="167" t="str">
        <f t="shared" si="142"/>
        <v>惠州</v>
      </c>
      <c r="N1371" s="167" t="str">
        <f t="shared" si="143"/>
        <v/>
      </c>
      <c r="O1371" s="167" t="str">
        <f t="shared" si="144"/>
        <v/>
      </c>
      <c r="P1371" s="167" t="str">
        <f>IF(ISERROR(OR(IFERROR(VLOOKUP(B1371,受限情况!$G$3:$G$30,1,FALSE),0),IFERROR(VLOOKUP(L1371,受限情况!$A$3:$A$28,1,FALSE),0),IFERROR(VLOOKUP(M1371,受限情况!$A$3:$A$28,1,FALSE),0),IFERROR(VLOOKUP(N1371,受限情况!$A$3:$A$28,1,FALSE),0),IFERROR(VLOOKUP(O1371,受限情况!$A$3:$A$28,1,FALSE),0))),"受限","不限")</f>
        <v>不限</v>
      </c>
      <c r="Q1371" s="122" t="str">
        <f>IFERROR(IF(AND(H1371&gt;=VLOOKUP(B1371,受限情况!$G$3:$I$28,2,FALSE),H1371&lt;=VLOOKUP(B1371,受限情况!$G$3:$I$28,3,FALSE))=TRUE,"错误","正确"),"正确")</f>
        <v>正确</v>
      </c>
      <c r="R1371" s="124" t="str">
        <f>IF(OR(IFERROR(AND(H1371&gt;=VLOOKUP(L1371,受限情况!$A$3:$C$28,2,FALSE),H1371&lt;=VLOOKUP(L1371,受限情况!$A$3:$C$28,3,FALSE)),0),IFERROR(AND(H1371&gt;=VLOOKUP(M1371,受限情况!$A$3:$C$28,2,FALSE),H1371&lt;=VLOOKUP(M1371,受限情况!$A$3:$C$28,3,FALSE)),0),IFERROR(AND(H1371&gt;=VLOOKUP(N1371,受限情况!$A$3:$C$28,2,FALSE),H1371&lt;=VLOOKUP(N1371,受限情况!$A$3:$C$28,3,FALSE)),0),IFERROR(AND(H1371&gt;=VLOOKUP(O1371,受限情况!$A$3:$C$28,2,FALSE),H1371&lt;=VLOOKUP(O1371,受限情况!$A$3:$C$28,3,FALSE)),0))=TRUE,"错误","正确")</f>
        <v>正确</v>
      </c>
      <c r="S1371" s="123" t="str">
        <f>IF((IF(ISERROR(VLOOKUP(J1371,注销!I:I,1,FALSE)),0,1)+IF(ISERROR(VLOOKUP(J1371,注销!J:J,1,FALSE)),0,1))&gt;0,"注销","没有")</f>
        <v>没有</v>
      </c>
      <c r="T1371" s="123" t="str">
        <f>IF((IF(ISERROR(VLOOKUP(J1371,注销!I:I,1,FALSE)),0,1)+IF(ISERROR(VLOOKUP(J1371,注销!J:J,1,FALSE)),0,1))&gt;0,"注销","没有")</f>
        <v>没有</v>
      </c>
      <c r="U1371" s="10" t="str">
        <f>IF(IF(ISERROR(VLOOKUP(J1371,J$1:J1370,1,FALSE)),0,1)+IF(ISERROR(VLOOKUP(J1371,K$1:K1370,1,FALSE)),0,1),"已有","没有")</f>
        <v>没有</v>
      </c>
    </row>
    <row r="1372" spans="2:21">
      <c r="B1372" s="134" t="s">
        <v>5514</v>
      </c>
      <c r="C1372" s="66" t="s">
        <v>5517</v>
      </c>
      <c r="D1372" s="136" t="s">
        <v>5599</v>
      </c>
      <c r="E1372" s="202">
        <v>14</v>
      </c>
      <c r="F1372" s="80">
        <v>43401</v>
      </c>
      <c r="G1372" s="40" t="s">
        <v>5616</v>
      </c>
      <c r="H1372" s="80">
        <v>43402</v>
      </c>
      <c r="I1372" s="30" t="s">
        <v>5551</v>
      </c>
      <c r="J1372" s="137" t="str">
        <f t="shared" si="139"/>
        <v>吉祥包头-桂林</v>
      </c>
      <c r="K1372" s="124" t="str">
        <f t="shared" si="140"/>
        <v>吉祥桂林-包头</v>
      </c>
      <c r="L1372" s="167" t="str">
        <f t="shared" si="141"/>
        <v>包头</v>
      </c>
      <c r="M1372" s="167" t="str">
        <f t="shared" si="142"/>
        <v>桂林</v>
      </c>
      <c r="N1372" s="167" t="str">
        <f t="shared" si="143"/>
        <v/>
      </c>
      <c r="O1372" s="167" t="str">
        <f t="shared" si="144"/>
        <v/>
      </c>
      <c r="P1372" s="167" t="str">
        <f>IF(ISERROR(OR(IFERROR(VLOOKUP(B1372,受限情况!$G$3:$G$30,1,FALSE),0),IFERROR(VLOOKUP(L1372,受限情况!$A$3:$A$28,1,FALSE),0),IFERROR(VLOOKUP(M1372,受限情况!$A$3:$A$28,1,FALSE),0),IFERROR(VLOOKUP(N1372,受限情况!$A$3:$A$28,1,FALSE),0),IFERROR(VLOOKUP(O1372,受限情况!$A$3:$A$28,1,FALSE),0))),"受限","不限")</f>
        <v>不限</v>
      </c>
      <c r="Q1372" s="122" t="str">
        <f>IFERROR(IF(AND(H1372&gt;=VLOOKUP(B1372,受限情况!$G$3:$I$28,2,FALSE),H1372&lt;=VLOOKUP(B1372,受限情况!$G$3:$I$28,3,FALSE))=TRUE,"错误","正确"),"正确")</f>
        <v>正确</v>
      </c>
      <c r="R1372" s="124" t="str">
        <f>IF(OR(IFERROR(AND(H1372&gt;=VLOOKUP(L1372,受限情况!$A$3:$C$28,2,FALSE),H1372&lt;=VLOOKUP(L1372,受限情况!$A$3:$C$28,3,FALSE)),0),IFERROR(AND(H1372&gt;=VLOOKUP(M1372,受限情况!$A$3:$C$28,2,FALSE),H1372&lt;=VLOOKUP(M1372,受限情况!$A$3:$C$28,3,FALSE)),0),IFERROR(AND(H1372&gt;=VLOOKUP(N1372,受限情况!$A$3:$C$28,2,FALSE),H1372&lt;=VLOOKUP(N1372,受限情况!$A$3:$C$28,3,FALSE)),0),IFERROR(AND(H1372&gt;=VLOOKUP(O1372,受限情况!$A$3:$C$28,2,FALSE),H1372&lt;=VLOOKUP(O1372,受限情况!$A$3:$C$28,3,FALSE)),0))=TRUE,"错误","正确")</f>
        <v>正确</v>
      </c>
      <c r="S1372" s="123" t="str">
        <f>IF((IF(ISERROR(VLOOKUP(J1372,注销!I:I,1,FALSE)),0,1)+IF(ISERROR(VLOOKUP(J1372,注销!J:J,1,FALSE)),0,1))&gt;0,"注销","没有")</f>
        <v>没有</v>
      </c>
      <c r="T1372" s="123" t="str">
        <f>IF((IF(ISERROR(VLOOKUP(J1372,注销!I:I,1,FALSE)),0,1)+IF(ISERROR(VLOOKUP(J1372,注销!J:J,1,FALSE)),0,1))&gt;0,"注销","没有")</f>
        <v>没有</v>
      </c>
      <c r="U1372" s="10" t="str">
        <f>IF(IF(ISERROR(VLOOKUP(J1372,J$1:J1371,1,FALSE)),0,1)+IF(ISERROR(VLOOKUP(J1372,K$1:K1371,1,FALSE)),0,1),"已有","没有")</f>
        <v>没有</v>
      </c>
    </row>
    <row r="1373" spans="2:21">
      <c r="B1373" s="134" t="s">
        <v>5514</v>
      </c>
      <c r="C1373" s="66" t="s">
        <v>5518</v>
      </c>
      <c r="D1373" s="136" t="s">
        <v>5599</v>
      </c>
      <c r="E1373" s="202">
        <v>14</v>
      </c>
      <c r="F1373" s="80">
        <v>43401</v>
      </c>
      <c r="G1373" s="40" t="s">
        <v>5616</v>
      </c>
      <c r="H1373" s="80">
        <v>43402</v>
      </c>
      <c r="I1373" s="30" t="s">
        <v>5551</v>
      </c>
      <c r="J1373" s="137" t="str">
        <f t="shared" si="139"/>
        <v>吉祥包头-长白山</v>
      </c>
      <c r="K1373" s="124" t="str">
        <f t="shared" si="140"/>
        <v>吉祥长白山-包头</v>
      </c>
      <c r="L1373" s="167" t="str">
        <f t="shared" si="141"/>
        <v>包头</v>
      </c>
      <c r="M1373" s="167" t="str">
        <f t="shared" si="142"/>
        <v>长白山</v>
      </c>
      <c r="N1373" s="167" t="str">
        <f t="shared" si="143"/>
        <v/>
      </c>
      <c r="O1373" s="167" t="str">
        <f t="shared" si="144"/>
        <v/>
      </c>
      <c r="P1373" s="167" t="str">
        <f>IF(ISERROR(OR(IFERROR(VLOOKUP(B1373,受限情况!$G$3:$G$30,1,FALSE),0),IFERROR(VLOOKUP(L1373,受限情况!$A$3:$A$28,1,FALSE),0),IFERROR(VLOOKUP(M1373,受限情况!$A$3:$A$28,1,FALSE),0),IFERROR(VLOOKUP(N1373,受限情况!$A$3:$A$28,1,FALSE),0),IFERROR(VLOOKUP(O1373,受限情况!$A$3:$A$28,1,FALSE),0))),"受限","不限")</f>
        <v>不限</v>
      </c>
      <c r="Q1373" s="122" t="str">
        <f>IFERROR(IF(AND(H1373&gt;=VLOOKUP(B1373,受限情况!$G$3:$I$28,2,FALSE),H1373&lt;=VLOOKUP(B1373,受限情况!$G$3:$I$28,3,FALSE))=TRUE,"错误","正确"),"正确")</f>
        <v>正确</v>
      </c>
      <c r="R1373" s="124" t="str">
        <f>IF(OR(IFERROR(AND(H1373&gt;=VLOOKUP(L1373,受限情况!$A$3:$C$28,2,FALSE),H1373&lt;=VLOOKUP(L1373,受限情况!$A$3:$C$28,3,FALSE)),0),IFERROR(AND(H1373&gt;=VLOOKUP(M1373,受限情况!$A$3:$C$28,2,FALSE),H1373&lt;=VLOOKUP(M1373,受限情况!$A$3:$C$28,3,FALSE)),0),IFERROR(AND(H1373&gt;=VLOOKUP(N1373,受限情况!$A$3:$C$28,2,FALSE),H1373&lt;=VLOOKUP(N1373,受限情况!$A$3:$C$28,3,FALSE)),0),IFERROR(AND(H1373&gt;=VLOOKUP(O1373,受限情况!$A$3:$C$28,2,FALSE),H1373&lt;=VLOOKUP(O1373,受限情况!$A$3:$C$28,3,FALSE)),0))=TRUE,"错误","正确")</f>
        <v>正确</v>
      </c>
      <c r="S1373" s="123" t="str">
        <f>IF((IF(ISERROR(VLOOKUP(J1373,注销!I:I,1,FALSE)),0,1)+IF(ISERROR(VLOOKUP(J1373,注销!J:J,1,FALSE)),0,1))&gt;0,"注销","没有")</f>
        <v>没有</v>
      </c>
      <c r="T1373" s="123" t="str">
        <f>IF((IF(ISERROR(VLOOKUP(J1373,注销!I:I,1,FALSE)),0,1)+IF(ISERROR(VLOOKUP(J1373,注销!J:J,1,FALSE)),0,1))&gt;0,"注销","没有")</f>
        <v>没有</v>
      </c>
      <c r="U1373" s="10" t="str">
        <f>IF(IF(ISERROR(VLOOKUP(J1373,J$1:J1372,1,FALSE)),0,1)+IF(ISERROR(VLOOKUP(J1373,K$1:K1372,1,FALSE)),0,1),"已有","没有")</f>
        <v>没有</v>
      </c>
    </row>
    <row r="1374" spans="2:21">
      <c r="B1374" s="134" t="s">
        <v>1547</v>
      </c>
      <c r="C1374" s="66" t="s">
        <v>890</v>
      </c>
      <c r="D1374" s="136" t="s">
        <v>5600</v>
      </c>
      <c r="E1374" s="202">
        <v>14</v>
      </c>
      <c r="F1374" s="80">
        <v>43401</v>
      </c>
      <c r="G1374" s="40" t="s">
        <v>5617</v>
      </c>
      <c r="H1374" s="80">
        <v>43402</v>
      </c>
      <c r="I1374" s="30" t="s">
        <v>5551</v>
      </c>
      <c r="J1374" s="137" t="str">
        <f t="shared" si="139"/>
        <v>昆明太原-长沙</v>
      </c>
      <c r="K1374" s="124" t="str">
        <f t="shared" si="140"/>
        <v>昆明长沙-太原</v>
      </c>
      <c r="L1374" s="167" t="str">
        <f t="shared" si="141"/>
        <v>太原</v>
      </c>
      <c r="M1374" s="167" t="str">
        <f t="shared" si="142"/>
        <v>长沙</v>
      </c>
      <c r="N1374" s="167" t="str">
        <f t="shared" si="143"/>
        <v/>
      </c>
      <c r="O1374" s="167" t="str">
        <f t="shared" si="144"/>
        <v/>
      </c>
      <c r="P1374" s="167" t="str">
        <f>IF(ISERROR(OR(IFERROR(VLOOKUP(B1374,受限情况!$G$3:$G$30,1,FALSE),0),IFERROR(VLOOKUP(L1374,受限情况!$A$3:$A$28,1,FALSE),0),IFERROR(VLOOKUP(M1374,受限情况!$A$3:$A$28,1,FALSE),0),IFERROR(VLOOKUP(N1374,受限情况!$A$3:$A$28,1,FALSE),0),IFERROR(VLOOKUP(O1374,受限情况!$A$3:$A$28,1,FALSE),0))),"受限","不限")</f>
        <v>不限</v>
      </c>
      <c r="Q1374" s="122" t="str">
        <f>IFERROR(IF(AND(H1374&gt;=VLOOKUP(B1374,受限情况!$G$3:$I$28,2,FALSE),H1374&lt;=VLOOKUP(B1374,受限情况!$G$3:$I$28,3,FALSE))=TRUE,"错误","正确"),"正确")</f>
        <v>正确</v>
      </c>
      <c r="R1374" s="124" t="str">
        <f>IF(OR(IFERROR(AND(H1374&gt;=VLOOKUP(L1374,受限情况!$A$3:$C$28,2,FALSE),H1374&lt;=VLOOKUP(L1374,受限情况!$A$3:$C$28,3,FALSE)),0),IFERROR(AND(H1374&gt;=VLOOKUP(M1374,受限情况!$A$3:$C$28,2,FALSE),H1374&lt;=VLOOKUP(M1374,受限情况!$A$3:$C$28,3,FALSE)),0),IFERROR(AND(H1374&gt;=VLOOKUP(N1374,受限情况!$A$3:$C$28,2,FALSE),H1374&lt;=VLOOKUP(N1374,受限情况!$A$3:$C$28,3,FALSE)),0),IFERROR(AND(H1374&gt;=VLOOKUP(O1374,受限情况!$A$3:$C$28,2,FALSE),H1374&lt;=VLOOKUP(O1374,受限情况!$A$3:$C$28,3,FALSE)),0))=TRUE,"错误","正确")</f>
        <v>正确</v>
      </c>
      <c r="S1374" s="123" t="str">
        <f>IF((IF(ISERROR(VLOOKUP(J1374,注销!I:I,1,FALSE)),0,1)+IF(ISERROR(VLOOKUP(J1374,注销!J:J,1,FALSE)),0,1))&gt;0,"注销","没有")</f>
        <v>注销</v>
      </c>
      <c r="T1374" s="123" t="str">
        <f>IF((IF(ISERROR(VLOOKUP(J1374,注销!I:I,1,FALSE)),0,1)+IF(ISERROR(VLOOKUP(J1374,注销!J:J,1,FALSE)),0,1))&gt;0,"注销","没有")</f>
        <v>注销</v>
      </c>
      <c r="U1374" s="10" t="str">
        <f>IF(IF(ISERROR(VLOOKUP(J1374,J$1:J1373,1,FALSE)),0,1)+IF(ISERROR(VLOOKUP(J1374,K$1:K1373,1,FALSE)),0,1),"已有","没有")</f>
        <v>已有</v>
      </c>
    </row>
    <row r="1375" spans="2:21">
      <c r="B1375" s="134" t="s">
        <v>1547</v>
      </c>
      <c r="C1375" s="66" t="s">
        <v>1644</v>
      </c>
      <c r="D1375" s="136" t="s">
        <v>5600</v>
      </c>
      <c r="E1375" s="202">
        <v>14</v>
      </c>
      <c r="F1375" s="80">
        <v>43401</v>
      </c>
      <c r="G1375" s="40" t="s">
        <v>5617</v>
      </c>
      <c r="H1375" s="80">
        <v>43402</v>
      </c>
      <c r="I1375" s="30" t="s">
        <v>5551</v>
      </c>
      <c r="J1375" s="137" t="str">
        <f t="shared" si="139"/>
        <v>昆明太原-大同</v>
      </c>
      <c r="K1375" s="124" t="str">
        <f t="shared" si="140"/>
        <v>昆明大同-太原</v>
      </c>
      <c r="L1375" s="167" t="str">
        <f t="shared" si="141"/>
        <v>太原</v>
      </c>
      <c r="M1375" s="167" t="str">
        <f t="shared" si="142"/>
        <v>大同</v>
      </c>
      <c r="N1375" s="167" t="str">
        <f t="shared" si="143"/>
        <v/>
      </c>
      <c r="O1375" s="167" t="str">
        <f t="shared" si="144"/>
        <v/>
      </c>
      <c r="P1375" s="167" t="str">
        <f>IF(ISERROR(OR(IFERROR(VLOOKUP(B1375,受限情况!$G$3:$G$30,1,FALSE),0),IFERROR(VLOOKUP(L1375,受限情况!$A$3:$A$28,1,FALSE),0),IFERROR(VLOOKUP(M1375,受限情况!$A$3:$A$28,1,FALSE),0),IFERROR(VLOOKUP(N1375,受限情况!$A$3:$A$28,1,FALSE),0),IFERROR(VLOOKUP(O1375,受限情况!$A$3:$A$28,1,FALSE),0))),"受限","不限")</f>
        <v>不限</v>
      </c>
      <c r="Q1375" s="122" t="str">
        <f>IFERROR(IF(AND(H1375&gt;=VLOOKUP(B1375,受限情况!$G$3:$I$28,2,FALSE),H1375&lt;=VLOOKUP(B1375,受限情况!$G$3:$I$28,3,FALSE))=TRUE,"错误","正确"),"正确")</f>
        <v>正确</v>
      </c>
      <c r="R1375" s="124" t="str">
        <f>IF(OR(IFERROR(AND(H1375&gt;=VLOOKUP(L1375,受限情况!$A$3:$C$28,2,FALSE),H1375&lt;=VLOOKUP(L1375,受限情况!$A$3:$C$28,3,FALSE)),0),IFERROR(AND(H1375&gt;=VLOOKUP(M1375,受限情况!$A$3:$C$28,2,FALSE),H1375&lt;=VLOOKUP(M1375,受限情况!$A$3:$C$28,3,FALSE)),0),IFERROR(AND(H1375&gt;=VLOOKUP(N1375,受限情况!$A$3:$C$28,2,FALSE),H1375&lt;=VLOOKUP(N1375,受限情况!$A$3:$C$28,3,FALSE)),0),IFERROR(AND(H1375&gt;=VLOOKUP(O1375,受限情况!$A$3:$C$28,2,FALSE),H1375&lt;=VLOOKUP(O1375,受限情况!$A$3:$C$28,3,FALSE)),0))=TRUE,"错误","正确")</f>
        <v>正确</v>
      </c>
      <c r="S1375" s="123" t="str">
        <f>IF((IF(ISERROR(VLOOKUP(J1375,注销!I:I,1,FALSE)),0,1)+IF(ISERROR(VLOOKUP(J1375,注销!J:J,1,FALSE)),0,1))&gt;0,"注销","没有")</f>
        <v>没有</v>
      </c>
      <c r="T1375" s="123" t="str">
        <f>IF((IF(ISERROR(VLOOKUP(J1375,注销!I:I,1,FALSE)),0,1)+IF(ISERROR(VLOOKUP(J1375,注销!J:J,1,FALSE)),0,1))&gt;0,"注销","没有")</f>
        <v>没有</v>
      </c>
      <c r="U1375" s="10" t="str">
        <f>IF(IF(ISERROR(VLOOKUP(J1375,J$1:J1374,1,FALSE)),0,1)+IF(ISERROR(VLOOKUP(J1375,K$1:K1374,1,FALSE)),0,1),"已有","没有")</f>
        <v>没有</v>
      </c>
    </row>
    <row r="1376" spans="2:21">
      <c r="B1376" s="134" t="s">
        <v>5519</v>
      </c>
      <c r="C1376" s="66" t="s">
        <v>5520</v>
      </c>
      <c r="D1376" s="136" t="s">
        <v>5597</v>
      </c>
      <c r="E1376" s="202">
        <v>14</v>
      </c>
      <c r="F1376" s="80">
        <v>43401</v>
      </c>
      <c r="G1376" s="40" t="s">
        <v>5618</v>
      </c>
      <c r="H1376" s="80">
        <v>43402</v>
      </c>
      <c r="I1376" s="30" t="s">
        <v>5551</v>
      </c>
      <c r="J1376" s="137" t="str">
        <f t="shared" si="139"/>
        <v>龙浩呼和浩特-杭州</v>
      </c>
      <c r="K1376" s="124" t="str">
        <f t="shared" si="140"/>
        <v>龙浩杭州-呼和浩特</v>
      </c>
      <c r="L1376" s="167" t="str">
        <f t="shared" si="141"/>
        <v>呼和浩特</v>
      </c>
      <c r="M1376" s="167" t="str">
        <f t="shared" si="142"/>
        <v>杭州</v>
      </c>
      <c r="N1376" s="167" t="str">
        <f t="shared" si="143"/>
        <v/>
      </c>
      <c r="O1376" s="167" t="str">
        <f t="shared" si="144"/>
        <v/>
      </c>
      <c r="P1376" s="167" t="str">
        <f>IF(ISERROR(OR(IFERROR(VLOOKUP(B1376,受限情况!$G$3:$G$30,1,FALSE),0),IFERROR(VLOOKUP(L1376,受限情况!$A$3:$A$28,1,FALSE),0),IFERROR(VLOOKUP(M1376,受限情况!$A$3:$A$28,1,FALSE),0),IFERROR(VLOOKUP(N1376,受限情况!$A$3:$A$28,1,FALSE),0),IFERROR(VLOOKUP(O1376,受限情况!$A$3:$A$28,1,FALSE),0))),"受限","不限")</f>
        <v>不限</v>
      </c>
      <c r="Q1376" s="122" t="str">
        <f>IFERROR(IF(AND(H1376&gt;=VLOOKUP(B1376,受限情况!$G$3:$I$28,2,FALSE),H1376&lt;=VLOOKUP(B1376,受限情况!$G$3:$I$28,3,FALSE))=TRUE,"错误","正确"),"正确")</f>
        <v>正确</v>
      </c>
      <c r="R1376" s="124" t="str">
        <f>IF(OR(IFERROR(AND(H1376&gt;=VLOOKUP(L1376,受限情况!$A$3:$C$28,2,FALSE),H1376&lt;=VLOOKUP(L1376,受限情况!$A$3:$C$28,3,FALSE)),0),IFERROR(AND(H1376&gt;=VLOOKUP(M1376,受限情况!$A$3:$C$28,2,FALSE),H1376&lt;=VLOOKUP(M1376,受限情况!$A$3:$C$28,3,FALSE)),0),IFERROR(AND(H1376&gt;=VLOOKUP(N1376,受限情况!$A$3:$C$28,2,FALSE),H1376&lt;=VLOOKUP(N1376,受限情况!$A$3:$C$28,3,FALSE)),0),IFERROR(AND(H1376&gt;=VLOOKUP(O1376,受限情况!$A$3:$C$28,2,FALSE),H1376&lt;=VLOOKUP(O1376,受限情况!$A$3:$C$28,3,FALSE)),0))=TRUE,"错误","正确")</f>
        <v>正确</v>
      </c>
      <c r="S1376" s="123" t="str">
        <f>IF((IF(ISERROR(VLOOKUP(J1376,注销!I:I,1,FALSE)),0,1)+IF(ISERROR(VLOOKUP(J1376,注销!J:J,1,FALSE)),0,1))&gt;0,"注销","没有")</f>
        <v>没有</v>
      </c>
      <c r="T1376" s="123" t="str">
        <f>IF((IF(ISERROR(VLOOKUP(J1376,注销!I:I,1,FALSE)),0,1)+IF(ISERROR(VLOOKUP(J1376,注销!J:J,1,FALSE)),0,1))&gt;0,"注销","没有")</f>
        <v>没有</v>
      </c>
      <c r="U1376" s="10" t="str">
        <f>IF(IF(ISERROR(VLOOKUP(J1376,J$1:J1375,1,FALSE)),0,1)+IF(ISERROR(VLOOKUP(J1376,K$1:K1375,1,FALSE)),0,1),"已有","没有")</f>
        <v>没有</v>
      </c>
    </row>
    <row r="1377" spans="2:21">
      <c r="B1377" s="134" t="s">
        <v>5521</v>
      </c>
      <c r="C1377" s="66" t="s">
        <v>5522</v>
      </c>
      <c r="D1377" s="136" t="s">
        <v>1881</v>
      </c>
      <c r="E1377" s="202">
        <v>14</v>
      </c>
      <c r="F1377" s="80">
        <v>43401</v>
      </c>
      <c r="G1377" s="40" t="s">
        <v>5619</v>
      </c>
      <c r="H1377" s="80">
        <v>43402</v>
      </c>
      <c r="I1377" s="30" t="s">
        <v>5551</v>
      </c>
      <c r="J1377" s="137" t="str">
        <f t="shared" si="139"/>
        <v>深航运城-长沙</v>
      </c>
      <c r="K1377" s="124" t="str">
        <f t="shared" si="140"/>
        <v>深航长沙-运城</v>
      </c>
      <c r="L1377" s="167" t="str">
        <f t="shared" si="141"/>
        <v>运城</v>
      </c>
      <c r="M1377" s="167" t="str">
        <f t="shared" si="142"/>
        <v>长沙</v>
      </c>
      <c r="N1377" s="167" t="str">
        <f t="shared" si="143"/>
        <v/>
      </c>
      <c r="O1377" s="167" t="str">
        <f t="shared" si="144"/>
        <v/>
      </c>
      <c r="P1377" s="167" t="str">
        <f>IF(ISERROR(OR(IFERROR(VLOOKUP(B1377,受限情况!$G$3:$G$30,1,FALSE),0),IFERROR(VLOOKUP(L1377,受限情况!$A$3:$A$28,1,FALSE),0),IFERROR(VLOOKUP(M1377,受限情况!$A$3:$A$28,1,FALSE),0),IFERROR(VLOOKUP(N1377,受限情况!$A$3:$A$28,1,FALSE),0),IFERROR(VLOOKUP(O1377,受限情况!$A$3:$A$28,1,FALSE),0))),"受限","不限")</f>
        <v>受限</v>
      </c>
      <c r="Q1377" s="122" t="str">
        <f>IFERROR(IF(AND(H1377&gt;=VLOOKUP(B1377,受限情况!$G$3:$I$28,2,FALSE),H1377&lt;=VLOOKUP(B1377,受限情况!$G$3:$I$28,3,FALSE))=TRUE,"错误","正确"),"正确")</f>
        <v>错误</v>
      </c>
      <c r="R1377" s="124" t="str">
        <f>IF(OR(IFERROR(AND(H1377&gt;=VLOOKUP(L1377,受限情况!$A$3:$C$28,2,FALSE),H1377&lt;=VLOOKUP(L1377,受限情况!$A$3:$C$28,3,FALSE)),0),IFERROR(AND(H1377&gt;=VLOOKUP(M1377,受限情况!$A$3:$C$28,2,FALSE),H1377&lt;=VLOOKUP(M1377,受限情况!$A$3:$C$28,3,FALSE)),0),IFERROR(AND(H1377&gt;=VLOOKUP(N1377,受限情况!$A$3:$C$28,2,FALSE),H1377&lt;=VLOOKUP(N1377,受限情况!$A$3:$C$28,3,FALSE)),0),IFERROR(AND(H1377&gt;=VLOOKUP(O1377,受限情况!$A$3:$C$28,2,FALSE),H1377&lt;=VLOOKUP(O1377,受限情况!$A$3:$C$28,3,FALSE)),0))=TRUE,"错误","正确")</f>
        <v>正确</v>
      </c>
      <c r="S1377" s="123" t="str">
        <f>IF((IF(ISERROR(VLOOKUP(J1377,注销!I:I,1,FALSE)),0,1)+IF(ISERROR(VLOOKUP(J1377,注销!J:J,1,FALSE)),0,1))&gt;0,"注销","没有")</f>
        <v>没有</v>
      </c>
      <c r="T1377" s="123" t="str">
        <f>IF((IF(ISERROR(VLOOKUP(J1377,注销!I:I,1,FALSE)),0,1)+IF(ISERROR(VLOOKUP(J1377,注销!J:J,1,FALSE)),0,1))&gt;0,"注销","没有")</f>
        <v>没有</v>
      </c>
      <c r="U1377" s="10" t="str">
        <f>IF(IF(ISERROR(VLOOKUP(J1377,J$1:J1376,1,FALSE)),0,1)+IF(ISERROR(VLOOKUP(J1377,K$1:K1376,1,FALSE)),0,1),"已有","没有")</f>
        <v>没有</v>
      </c>
    </row>
    <row r="1378" spans="2:21">
      <c r="B1378" s="134" t="s">
        <v>109</v>
      </c>
      <c r="C1378" s="66" t="s">
        <v>5523</v>
      </c>
      <c r="D1378" s="136" t="s">
        <v>1881</v>
      </c>
      <c r="E1378" s="202">
        <v>8</v>
      </c>
      <c r="F1378" s="80">
        <v>43401</v>
      </c>
      <c r="G1378" s="40" t="s">
        <v>5619</v>
      </c>
      <c r="H1378" s="80">
        <v>43402</v>
      </c>
      <c r="I1378" s="30" t="s">
        <v>5551</v>
      </c>
      <c r="J1378" s="137" t="str">
        <f t="shared" si="139"/>
        <v>深航呼和浩特-怀化</v>
      </c>
      <c r="K1378" s="124" t="str">
        <f t="shared" si="140"/>
        <v>深航怀化-呼和浩特</v>
      </c>
      <c r="L1378" s="167" t="str">
        <f t="shared" si="141"/>
        <v>呼和浩特</v>
      </c>
      <c r="M1378" s="167" t="str">
        <f t="shared" si="142"/>
        <v>怀化</v>
      </c>
      <c r="N1378" s="167" t="str">
        <f t="shared" si="143"/>
        <v/>
      </c>
      <c r="O1378" s="167" t="str">
        <f t="shared" si="144"/>
        <v/>
      </c>
      <c r="P1378" s="167" t="str">
        <f>IF(ISERROR(OR(IFERROR(VLOOKUP(B1378,受限情况!$G$3:$G$30,1,FALSE),0),IFERROR(VLOOKUP(L1378,受限情况!$A$3:$A$28,1,FALSE),0),IFERROR(VLOOKUP(M1378,受限情况!$A$3:$A$28,1,FALSE),0),IFERROR(VLOOKUP(N1378,受限情况!$A$3:$A$28,1,FALSE),0),IFERROR(VLOOKUP(O1378,受限情况!$A$3:$A$28,1,FALSE),0))),"受限","不限")</f>
        <v>受限</v>
      </c>
      <c r="Q1378" s="122" t="str">
        <f>IFERROR(IF(AND(H1378&gt;=VLOOKUP(B1378,受限情况!$G$3:$I$28,2,FALSE),H1378&lt;=VLOOKUP(B1378,受限情况!$G$3:$I$28,3,FALSE))=TRUE,"错误","正确"),"正确")</f>
        <v>错误</v>
      </c>
      <c r="R1378" s="124" t="str">
        <f>IF(OR(IFERROR(AND(H1378&gt;=VLOOKUP(L1378,受限情况!$A$3:$C$28,2,FALSE),H1378&lt;=VLOOKUP(L1378,受限情况!$A$3:$C$28,3,FALSE)),0),IFERROR(AND(H1378&gt;=VLOOKUP(M1378,受限情况!$A$3:$C$28,2,FALSE),H1378&lt;=VLOOKUP(M1378,受限情况!$A$3:$C$28,3,FALSE)),0),IFERROR(AND(H1378&gt;=VLOOKUP(N1378,受限情况!$A$3:$C$28,2,FALSE),H1378&lt;=VLOOKUP(N1378,受限情况!$A$3:$C$28,3,FALSE)),0),IFERROR(AND(H1378&gt;=VLOOKUP(O1378,受限情况!$A$3:$C$28,2,FALSE),H1378&lt;=VLOOKUP(O1378,受限情况!$A$3:$C$28,3,FALSE)),0))=TRUE,"错误","正确")</f>
        <v>正确</v>
      </c>
      <c r="S1378" s="123" t="str">
        <f>IF((IF(ISERROR(VLOOKUP(J1378,注销!I:I,1,FALSE)),0,1)+IF(ISERROR(VLOOKUP(J1378,注销!J:J,1,FALSE)),0,1))&gt;0,"注销","没有")</f>
        <v>没有</v>
      </c>
      <c r="T1378" s="123" t="str">
        <f>IF((IF(ISERROR(VLOOKUP(J1378,注销!I:I,1,FALSE)),0,1)+IF(ISERROR(VLOOKUP(J1378,注销!J:J,1,FALSE)),0,1))&gt;0,"注销","没有")</f>
        <v>没有</v>
      </c>
      <c r="U1378" s="10" t="str">
        <f>IF(IF(ISERROR(VLOOKUP(J1378,J$1:J1377,1,FALSE)),0,1)+IF(ISERROR(VLOOKUP(J1378,K$1:K1377,1,FALSE)),0,1),"已有","没有")</f>
        <v>没有</v>
      </c>
    </row>
    <row r="1379" spans="2:21">
      <c r="B1379" s="134" t="s">
        <v>5524</v>
      </c>
      <c r="C1379" s="66" t="s">
        <v>5525</v>
      </c>
      <c r="D1379" s="136" t="s">
        <v>5549</v>
      </c>
      <c r="E1379" s="202">
        <v>14</v>
      </c>
      <c r="F1379" s="80">
        <v>43401</v>
      </c>
      <c r="G1379" s="40" t="s">
        <v>5620</v>
      </c>
      <c r="H1379" s="80">
        <v>43402</v>
      </c>
      <c r="I1379" s="30" t="s">
        <v>5551</v>
      </c>
      <c r="J1379" s="137" t="str">
        <f t="shared" si="139"/>
        <v>顺丰天津-无锡</v>
      </c>
      <c r="K1379" s="124" t="str">
        <f t="shared" si="140"/>
        <v>顺丰无锡-天津</v>
      </c>
      <c r="L1379" s="167" t="str">
        <f t="shared" si="141"/>
        <v>天津</v>
      </c>
      <c r="M1379" s="167" t="str">
        <f t="shared" si="142"/>
        <v>无锡</v>
      </c>
      <c r="N1379" s="167" t="str">
        <f t="shared" si="143"/>
        <v/>
      </c>
      <c r="O1379" s="167" t="str">
        <f t="shared" si="144"/>
        <v/>
      </c>
      <c r="P1379" s="167" t="str">
        <f>IF(ISERROR(OR(IFERROR(VLOOKUP(B1379,受限情况!$G$3:$G$30,1,FALSE),0),IFERROR(VLOOKUP(L1379,受限情况!$A$3:$A$28,1,FALSE),0),IFERROR(VLOOKUP(M1379,受限情况!$A$3:$A$28,1,FALSE),0),IFERROR(VLOOKUP(N1379,受限情况!$A$3:$A$28,1,FALSE),0),IFERROR(VLOOKUP(O1379,受限情况!$A$3:$A$28,1,FALSE),0))),"受限","不限")</f>
        <v>不限</v>
      </c>
      <c r="Q1379" s="122" t="str">
        <f>IFERROR(IF(AND(H1379&gt;=VLOOKUP(B1379,受限情况!$G$3:$I$28,2,FALSE),H1379&lt;=VLOOKUP(B1379,受限情况!$G$3:$I$28,3,FALSE))=TRUE,"错误","正确"),"正确")</f>
        <v>正确</v>
      </c>
      <c r="R1379" s="124" t="str">
        <f>IF(OR(IFERROR(AND(H1379&gt;=VLOOKUP(L1379,受限情况!$A$3:$C$28,2,FALSE),H1379&lt;=VLOOKUP(L1379,受限情况!$A$3:$C$28,3,FALSE)),0),IFERROR(AND(H1379&gt;=VLOOKUP(M1379,受限情况!$A$3:$C$28,2,FALSE),H1379&lt;=VLOOKUP(M1379,受限情况!$A$3:$C$28,3,FALSE)),0),IFERROR(AND(H1379&gt;=VLOOKUP(N1379,受限情况!$A$3:$C$28,2,FALSE),H1379&lt;=VLOOKUP(N1379,受限情况!$A$3:$C$28,3,FALSE)),0),IFERROR(AND(H1379&gt;=VLOOKUP(O1379,受限情况!$A$3:$C$28,2,FALSE),H1379&lt;=VLOOKUP(O1379,受限情况!$A$3:$C$28,3,FALSE)),0))=TRUE,"错误","正确")</f>
        <v>正确</v>
      </c>
      <c r="S1379" s="123" t="str">
        <f>IF((IF(ISERROR(VLOOKUP(J1379,注销!I:I,1,FALSE)),0,1)+IF(ISERROR(VLOOKUP(J1379,注销!J:J,1,FALSE)),0,1))&gt;0,"注销","没有")</f>
        <v>没有</v>
      </c>
      <c r="T1379" s="123" t="str">
        <f>IF((IF(ISERROR(VLOOKUP(J1379,注销!I:I,1,FALSE)),0,1)+IF(ISERROR(VLOOKUP(J1379,注销!J:J,1,FALSE)),0,1))&gt;0,"注销","没有")</f>
        <v>没有</v>
      </c>
      <c r="U1379" s="10" t="str">
        <f>IF(IF(ISERROR(VLOOKUP(J1379,J$1:J1378,1,FALSE)),0,1)+IF(ISERROR(VLOOKUP(J1379,K$1:K1378,1,FALSE)),0,1),"已有","没有")</f>
        <v>没有</v>
      </c>
    </row>
    <row r="1380" spans="2:21">
      <c r="B1380" s="134" t="s">
        <v>5526</v>
      </c>
      <c r="C1380" s="66" t="s">
        <v>5527</v>
      </c>
      <c r="D1380" s="136" t="s">
        <v>5598</v>
      </c>
      <c r="E1380" s="202">
        <v>6</v>
      </c>
      <c r="F1380" s="80">
        <v>43401</v>
      </c>
      <c r="G1380" s="40" t="s">
        <v>5621</v>
      </c>
      <c r="H1380" s="80">
        <v>43402</v>
      </c>
      <c r="I1380" s="30" t="s">
        <v>5551</v>
      </c>
      <c r="J1380" s="137" t="str">
        <f t="shared" si="139"/>
        <v>天津天津-忻州-贵阳</v>
      </c>
      <c r="K1380" s="124" t="str">
        <f t="shared" si="140"/>
        <v>天津贵阳-忻州-天津</v>
      </c>
      <c r="L1380" s="167" t="str">
        <f t="shared" si="141"/>
        <v>天津</v>
      </c>
      <c r="M1380" s="167" t="str">
        <f t="shared" si="142"/>
        <v>忻州</v>
      </c>
      <c r="N1380" s="167" t="str">
        <f t="shared" si="143"/>
        <v>贵阳</v>
      </c>
      <c r="O1380" s="167" t="str">
        <f t="shared" si="144"/>
        <v/>
      </c>
      <c r="P1380" s="167" t="str">
        <f>IF(ISERROR(OR(IFERROR(VLOOKUP(B1380,受限情况!$G$3:$G$30,1,FALSE),0),IFERROR(VLOOKUP(L1380,受限情况!$A$3:$A$28,1,FALSE),0),IFERROR(VLOOKUP(M1380,受限情况!$A$3:$A$28,1,FALSE),0),IFERROR(VLOOKUP(N1380,受限情况!$A$3:$A$28,1,FALSE),0),IFERROR(VLOOKUP(O1380,受限情况!$A$3:$A$28,1,FALSE),0))),"受限","不限")</f>
        <v>不限</v>
      </c>
      <c r="Q1380" s="122" t="str">
        <f>IFERROR(IF(AND(H1380&gt;=VLOOKUP(B1380,受限情况!$G$3:$I$28,2,FALSE),H1380&lt;=VLOOKUP(B1380,受限情况!$G$3:$I$28,3,FALSE))=TRUE,"错误","正确"),"正确")</f>
        <v>正确</v>
      </c>
      <c r="R1380" s="124" t="str">
        <f>IF(OR(IFERROR(AND(H1380&gt;=VLOOKUP(L1380,受限情况!$A$3:$C$28,2,FALSE),H1380&lt;=VLOOKUP(L1380,受限情况!$A$3:$C$28,3,FALSE)),0),IFERROR(AND(H1380&gt;=VLOOKUP(M1380,受限情况!$A$3:$C$28,2,FALSE),H1380&lt;=VLOOKUP(M1380,受限情况!$A$3:$C$28,3,FALSE)),0),IFERROR(AND(H1380&gt;=VLOOKUP(N1380,受限情况!$A$3:$C$28,2,FALSE),H1380&lt;=VLOOKUP(N1380,受限情况!$A$3:$C$28,3,FALSE)),0),IFERROR(AND(H1380&gt;=VLOOKUP(O1380,受限情况!$A$3:$C$28,2,FALSE),H1380&lt;=VLOOKUP(O1380,受限情况!$A$3:$C$28,3,FALSE)),0))=TRUE,"错误","正确")</f>
        <v>正确</v>
      </c>
      <c r="S1380" s="123" t="str">
        <f>IF((IF(ISERROR(VLOOKUP(J1380,注销!I:I,1,FALSE)),0,1)+IF(ISERROR(VLOOKUP(J1380,注销!J:J,1,FALSE)),0,1))&gt;0,"注销","没有")</f>
        <v>没有</v>
      </c>
      <c r="T1380" s="123" t="str">
        <f>IF((IF(ISERROR(VLOOKUP(J1380,注销!I:I,1,FALSE)),0,1)+IF(ISERROR(VLOOKUP(J1380,注销!J:J,1,FALSE)),0,1))&gt;0,"注销","没有")</f>
        <v>没有</v>
      </c>
      <c r="U1380" s="10" t="str">
        <f>IF(IF(ISERROR(VLOOKUP(J1380,J$1:J1379,1,FALSE)),0,1)+IF(ISERROR(VLOOKUP(J1380,K$1:K1379,1,FALSE)),0,1),"已有","没有")</f>
        <v>没有</v>
      </c>
    </row>
    <row r="1381" spans="2:21">
      <c r="B1381" s="134" t="s">
        <v>1381</v>
      </c>
      <c r="C1381" s="66" t="s">
        <v>5528</v>
      </c>
      <c r="D1381" s="136" t="s">
        <v>5598</v>
      </c>
      <c r="E1381" s="202">
        <v>8</v>
      </c>
      <c r="F1381" s="80">
        <v>43401</v>
      </c>
      <c r="G1381" s="40" t="s">
        <v>5621</v>
      </c>
      <c r="H1381" s="80">
        <v>43402</v>
      </c>
      <c r="I1381" s="30" t="s">
        <v>5551</v>
      </c>
      <c r="J1381" s="137" t="str">
        <f t="shared" si="139"/>
        <v>天津天津-东营-三亚</v>
      </c>
      <c r="K1381" s="124" t="str">
        <f t="shared" si="140"/>
        <v>天津三亚-东营-天津</v>
      </c>
      <c r="L1381" s="167" t="str">
        <f t="shared" si="141"/>
        <v>天津</v>
      </c>
      <c r="M1381" s="167" t="str">
        <f t="shared" si="142"/>
        <v>东营</v>
      </c>
      <c r="N1381" s="167" t="str">
        <f t="shared" si="143"/>
        <v>三亚</v>
      </c>
      <c r="O1381" s="167" t="str">
        <f t="shared" si="144"/>
        <v/>
      </c>
      <c r="P1381" s="167" t="str">
        <f>IF(ISERROR(OR(IFERROR(VLOOKUP(B1381,受限情况!$G$3:$G$30,1,FALSE),0),IFERROR(VLOOKUP(L1381,受限情况!$A$3:$A$28,1,FALSE),0),IFERROR(VLOOKUP(M1381,受限情况!$A$3:$A$28,1,FALSE),0),IFERROR(VLOOKUP(N1381,受限情况!$A$3:$A$28,1,FALSE),0),IFERROR(VLOOKUP(O1381,受限情况!$A$3:$A$28,1,FALSE),0))),"受限","不限")</f>
        <v>不限</v>
      </c>
      <c r="Q1381" s="122" t="str">
        <f>IFERROR(IF(AND(H1381&gt;=VLOOKUP(B1381,受限情况!$G$3:$I$28,2,FALSE),H1381&lt;=VLOOKUP(B1381,受限情况!$G$3:$I$28,3,FALSE))=TRUE,"错误","正确"),"正确")</f>
        <v>正确</v>
      </c>
      <c r="R1381" s="124" t="str">
        <f>IF(OR(IFERROR(AND(H1381&gt;=VLOOKUP(L1381,受限情况!$A$3:$C$28,2,FALSE),H1381&lt;=VLOOKUP(L1381,受限情况!$A$3:$C$28,3,FALSE)),0),IFERROR(AND(H1381&gt;=VLOOKUP(M1381,受限情况!$A$3:$C$28,2,FALSE),H1381&lt;=VLOOKUP(M1381,受限情况!$A$3:$C$28,3,FALSE)),0),IFERROR(AND(H1381&gt;=VLOOKUP(N1381,受限情况!$A$3:$C$28,2,FALSE),H1381&lt;=VLOOKUP(N1381,受限情况!$A$3:$C$28,3,FALSE)),0),IFERROR(AND(H1381&gt;=VLOOKUP(O1381,受限情况!$A$3:$C$28,2,FALSE),H1381&lt;=VLOOKUP(O1381,受限情况!$A$3:$C$28,3,FALSE)),0))=TRUE,"错误","正确")</f>
        <v>正确</v>
      </c>
      <c r="S1381" s="123" t="str">
        <f>IF((IF(ISERROR(VLOOKUP(J1381,注销!I:I,1,FALSE)),0,1)+IF(ISERROR(VLOOKUP(J1381,注销!J:J,1,FALSE)),0,1))&gt;0,"注销","没有")</f>
        <v>没有</v>
      </c>
      <c r="T1381" s="123" t="str">
        <f>IF((IF(ISERROR(VLOOKUP(J1381,注销!I:I,1,FALSE)),0,1)+IF(ISERROR(VLOOKUP(J1381,注销!J:J,1,FALSE)),0,1))&gt;0,"注销","没有")</f>
        <v>没有</v>
      </c>
      <c r="U1381" s="10" t="str">
        <f>IF(IF(ISERROR(VLOOKUP(J1381,J$1:J1380,1,FALSE)),0,1)+IF(ISERROR(VLOOKUP(J1381,K$1:K1380,1,FALSE)),0,1),"已有","没有")</f>
        <v>没有</v>
      </c>
    </row>
    <row r="1382" spans="2:21">
      <c r="B1382" s="134" t="s">
        <v>5526</v>
      </c>
      <c r="C1382" s="66" t="s">
        <v>5529</v>
      </c>
      <c r="D1382" s="136" t="s">
        <v>5598</v>
      </c>
      <c r="E1382" s="202">
        <v>6</v>
      </c>
      <c r="F1382" s="80">
        <v>43401</v>
      </c>
      <c r="G1382" s="40" t="s">
        <v>5621</v>
      </c>
      <c r="H1382" s="80">
        <v>43402</v>
      </c>
      <c r="I1382" s="30" t="s">
        <v>5551</v>
      </c>
      <c r="J1382" s="137" t="str">
        <f t="shared" si="139"/>
        <v>天津天津-景德镇-海口</v>
      </c>
      <c r="K1382" s="124" t="str">
        <f t="shared" si="140"/>
        <v>天津海口-景德镇-天津</v>
      </c>
      <c r="L1382" s="167" t="str">
        <f t="shared" si="141"/>
        <v>天津</v>
      </c>
      <c r="M1382" s="167" t="str">
        <f t="shared" si="142"/>
        <v>景德镇</v>
      </c>
      <c r="N1382" s="167" t="str">
        <f t="shared" si="143"/>
        <v>海口</v>
      </c>
      <c r="O1382" s="167" t="str">
        <f t="shared" si="144"/>
        <v/>
      </c>
      <c r="P1382" s="167" t="str">
        <f>IF(ISERROR(OR(IFERROR(VLOOKUP(B1382,受限情况!$G$3:$G$30,1,FALSE),0),IFERROR(VLOOKUP(L1382,受限情况!$A$3:$A$28,1,FALSE),0),IFERROR(VLOOKUP(M1382,受限情况!$A$3:$A$28,1,FALSE),0),IFERROR(VLOOKUP(N1382,受限情况!$A$3:$A$28,1,FALSE),0),IFERROR(VLOOKUP(O1382,受限情况!$A$3:$A$28,1,FALSE),0))),"受限","不限")</f>
        <v>不限</v>
      </c>
      <c r="Q1382" s="122" t="str">
        <f>IFERROR(IF(AND(H1382&gt;=VLOOKUP(B1382,受限情况!$G$3:$I$28,2,FALSE),H1382&lt;=VLOOKUP(B1382,受限情况!$G$3:$I$28,3,FALSE))=TRUE,"错误","正确"),"正确")</f>
        <v>正确</v>
      </c>
      <c r="R1382" s="124" t="str">
        <f>IF(OR(IFERROR(AND(H1382&gt;=VLOOKUP(L1382,受限情况!$A$3:$C$28,2,FALSE),H1382&lt;=VLOOKUP(L1382,受限情况!$A$3:$C$28,3,FALSE)),0),IFERROR(AND(H1382&gt;=VLOOKUP(M1382,受限情况!$A$3:$C$28,2,FALSE),H1382&lt;=VLOOKUP(M1382,受限情况!$A$3:$C$28,3,FALSE)),0),IFERROR(AND(H1382&gt;=VLOOKUP(N1382,受限情况!$A$3:$C$28,2,FALSE),H1382&lt;=VLOOKUP(N1382,受限情况!$A$3:$C$28,3,FALSE)),0),IFERROR(AND(H1382&gt;=VLOOKUP(O1382,受限情况!$A$3:$C$28,2,FALSE),H1382&lt;=VLOOKUP(O1382,受限情况!$A$3:$C$28,3,FALSE)),0))=TRUE,"错误","正确")</f>
        <v>正确</v>
      </c>
      <c r="S1382" s="123" t="str">
        <f>IF((IF(ISERROR(VLOOKUP(J1382,注销!I:I,1,FALSE)),0,1)+IF(ISERROR(VLOOKUP(J1382,注销!J:J,1,FALSE)),0,1))&gt;0,"注销","没有")</f>
        <v>没有</v>
      </c>
      <c r="T1382" s="123" t="str">
        <f>IF((IF(ISERROR(VLOOKUP(J1382,注销!I:I,1,FALSE)),0,1)+IF(ISERROR(VLOOKUP(J1382,注销!J:J,1,FALSE)),0,1))&gt;0,"注销","没有")</f>
        <v>没有</v>
      </c>
      <c r="U1382" s="10" t="str">
        <f>IF(IF(ISERROR(VLOOKUP(J1382,J$1:J1381,1,FALSE)),0,1)+IF(ISERROR(VLOOKUP(J1382,K$1:K1381,1,FALSE)),0,1),"已有","没有")</f>
        <v>没有</v>
      </c>
    </row>
    <row r="1383" spans="2:21">
      <c r="B1383" s="134" t="s">
        <v>5526</v>
      </c>
      <c r="C1383" s="66" t="s">
        <v>5530</v>
      </c>
      <c r="D1383" s="136" t="s">
        <v>5598</v>
      </c>
      <c r="E1383" s="202">
        <v>8</v>
      </c>
      <c r="F1383" s="80">
        <v>43401</v>
      </c>
      <c r="G1383" s="40" t="s">
        <v>5621</v>
      </c>
      <c r="H1383" s="80">
        <v>43402</v>
      </c>
      <c r="I1383" s="30" t="s">
        <v>5551</v>
      </c>
      <c r="J1383" s="137" t="str">
        <f t="shared" si="139"/>
        <v>天津呼和浩特-西安-海口</v>
      </c>
      <c r="K1383" s="124" t="str">
        <f t="shared" si="140"/>
        <v>天津海口-西安-呼和浩特</v>
      </c>
      <c r="L1383" s="167" t="str">
        <f t="shared" si="141"/>
        <v>呼和浩特</v>
      </c>
      <c r="M1383" s="167" t="str">
        <f t="shared" si="142"/>
        <v>西安</v>
      </c>
      <c r="N1383" s="167" t="str">
        <f t="shared" si="143"/>
        <v>海口</v>
      </c>
      <c r="O1383" s="167" t="str">
        <f t="shared" si="144"/>
        <v/>
      </c>
      <c r="P1383" s="167" t="str">
        <f>IF(ISERROR(OR(IFERROR(VLOOKUP(B1383,受限情况!$G$3:$G$30,1,FALSE),0),IFERROR(VLOOKUP(L1383,受限情况!$A$3:$A$28,1,FALSE),0),IFERROR(VLOOKUP(M1383,受限情况!$A$3:$A$28,1,FALSE),0),IFERROR(VLOOKUP(N1383,受限情况!$A$3:$A$28,1,FALSE),0),IFERROR(VLOOKUP(O1383,受限情况!$A$3:$A$28,1,FALSE),0))),"受限","不限")</f>
        <v>不限</v>
      </c>
      <c r="Q1383" s="122" t="str">
        <f>IFERROR(IF(AND(H1383&gt;=VLOOKUP(B1383,受限情况!$G$3:$I$28,2,FALSE),H1383&lt;=VLOOKUP(B1383,受限情况!$G$3:$I$28,3,FALSE))=TRUE,"错误","正确"),"正确")</f>
        <v>正确</v>
      </c>
      <c r="R1383" s="124" t="str">
        <f>IF(OR(IFERROR(AND(H1383&gt;=VLOOKUP(L1383,受限情况!$A$3:$C$28,2,FALSE),H1383&lt;=VLOOKUP(L1383,受限情况!$A$3:$C$28,3,FALSE)),0),IFERROR(AND(H1383&gt;=VLOOKUP(M1383,受限情况!$A$3:$C$28,2,FALSE),H1383&lt;=VLOOKUP(M1383,受限情况!$A$3:$C$28,3,FALSE)),0),IFERROR(AND(H1383&gt;=VLOOKUP(N1383,受限情况!$A$3:$C$28,2,FALSE),H1383&lt;=VLOOKUP(N1383,受限情况!$A$3:$C$28,3,FALSE)),0),IFERROR(AND(H1383&gt;=VLOOKUP(O1383,受限情况!$A$3:$C$28,2,FALSE),H1383&lt;=VLOOKUP(O1383,受限情况!$A$3:$C$28,3,FALSE)),0))=TRUE,"错误","正确")</f>
        <v>正确</v>
      </c>
      <c r="S1383" s="123" t="str">
        <f>IF((IF(ISERROR(VLOOKUP(J1383,注销!I:I,1,FALSE)),0,1)+IF(ISERROR(VLOOKUP(J1383,注销!J:J,1,FALSE)),0,1))&gt;0,"注销","没有")</f>
        <v>没有</v>
      </c>
      <c r="T1383" s="123" t="str">
        <f>IF((IF(ISERROR(VLOOKUP(J1383,注销!I:I,1,FALSE)),0,1)+IF(ISERROR(VLOOKUP(J1383,注销!J:J,1,FALSE)),0,1))&gt;0,"注销","没有")</f>
        <v>没有</v>
      </c>
      <c r="U1383" s="10" t="str">
        <f>IF(IF(ISERROR(VLOOKUP(J1383,J$1:J1382,1,FALSE)),0,1)+IF(ISERROR(VLOOKUP(J1383,K$1:K1382,1,FALSE)),0,1),"已有","没有")</f>
        <v>没有</v>
      </c>
    </row>
    <row r="1384" spans="2:21">
      <c r="B1384" s="134" t="s">
        <v>5526</v>
      </c>
      <c r="C1384" s="66" t="s">
        <v>5531</v>
      </c>
      <c r="D1384" s="136" t="s">
        <v>5598</v>
      </c>
      <c r="E1384" s="202">
        <v>14</v>
      </c>
      <c r="F1384" s="80">
        <v>43401</v>
      </c>
      <c r="G1384" s="40" t="s">
        <v>5621</v>
      </c>
      <c r="H1384" s="80">
        <v>43402</v>
      </c>
      <c r="I1384" s="30" t="s">
        <v>5551</v>
      </c>
      <c r="J1384" s="137" t="str">
        <f t="shared" si="139"/>
        <v>天津呼和浩特-青岛-温州</v>
      </c>
      <c r="K1384" s="124" t="str">
        <f t="shared" si="140"/>
        <v>天津温州-青岛-呼和浩特</v>
      </c>
      <c r="L1384" s="167" t="str">
        <f t="shared" si="141"/>
        <v>呼和浩特</v>
      </c>
      <c r="M1384" s="167" t="str">
        <f t="shared" si="142"/>
        <v>青岛</v>
      </c>
      <c r="N1384" s="167" t="str">
        <f t="shared" si="143"/>
        <v>温州</v>
      </c>
      <c r="O1384" s="167" t="str">
        <f t="shared" si="144"/>
        <v/>
      </c>
      <c r="P1384" s="167" t="str">
        <f>IF(ISERROR(OR(IFERROR(VLOOKUP(B1384,受限情况!$G$3:$G$30,1,FALSE),0),IFERROR(VLOOKUP(L1384,受限情况!$A$3:$A$28,1,FALSE),0),IFERROR(VLOOKUP(M1384,受限情况!$A$3:$A$28,1,FALSE),0),IFERROR(VLOOKUP(N1384,受限情况!$A$3:$A$28,1,FALSE),0),IFERROR(VLOOKUP(O1384,受限情况!$A$3:$A$28,1,FALSE),0))),"受限","不限")</f>
        <v>不限</v>
      </c>
      <c r="Q1384" s="122" t="str">
        <f>IFERROR(IF(AND(H1384&gt;=VLOOKUP(B1384,受限情况!$G$3:$I$28,2,FALSE),H1384&lt;=VLOOKUP(B1384,受限情况!$G$3:$I$28,3,FALSE))=TRUE,"错误","正确"),"正确")</f>
        <v>正确</v>
      </c>
      <c r="R1384" s="124" t="str">
        <f>IF(OR(IFERROR(AND(H1384&gt;=VLOOKUP(L1384,受限情况!$A$3:$C$28,2,FALSE),H1384&lt;=VLOOKUP(L1384,受限情况!$A$3:$C$28,3,FALSE)),0),IFERROR(AND(H1384&gt;=VLOOKUP(M1384,受限情况!$A$3:$C$28,2,FALSE),H1384&lt;=VLOOKUP(M1384,受限情况!$A$3:$C$28,3,FALSE)),0),IFERROR(AND(H1384&gt;=VLOOKUP(N1384,受限情况!$A$3:$C$28,2,FALSE),H1384&lt;=VLOOKUP(N1384,受限情况!$A$3:$C$28,3,FALSE)),0),IFERROR(AND(H1384&gt;=VLOOKUP(O1384,受限情况!$A$3:$C$28,2,FALSE),H1384&lt;=VLOOKUP(O1384,受限情况!$A$3:$C$28,3,FALSE)),0))=TRUE,"错误","正确")</f>
        <v>正确</v>
      </c>
      <c r="S1384" s="123" t="str">
        <f>IF((IF(ISERROR(VLOOKUP(J1384,注销!I:I,1,FALSE)),0,1)+IF(ISERROR(VLOOKUP(J1384,注销!J:J,1,FALSE)),0,1))&gt;0,"注销","没有")</f>
        <v>没有</v>
      </c>
      <c r="T1384" s="123" t="str">
        <f>IF((IF(ISERROR(VLOOKUP(J1384,注销!I:I,1,FALSE)),0,1)+IF(ISERROR(VLOOKUP(J1384,注销!J:J,1,FALSE)),0,1))&gt;0,"注销","没有")</f>
        <v>没有</v>
      </c>
      <c r="U1384" s="10" t="str">
        <f>IF(IF(ISERROR(VLOOKUP(J1384,J$1:J1383,1,FALSE)),0,1)+IF(ISERROR(VLOOKUP(J1384,K$1:K1383,1,FALSE)),0,1),"已有","没有")</f>
        <v>没有</v>
      </c>
    </row>
    <row r="1385" spans="2:21">
      <c r="B1385" s="134" t="s">
        <v>1381</v>
      </c>
      <c r="C1385" s="66" t="s">
        <v>5532</v>
      </c>
      <c r="D1385" s="136" t="s">
        <v>5598</v>
      </c>
      <c r="E1385" s="202">
        <v>6</v>
      </c>
      <c r="F1385" s="80">
        <v>43401</v>
      </c>
      <c r="G1385" s="40" t="s">
        <v>5621</v>
      </c>
      <c r="H1385" s="80">
        <v>43402</v>
      </c>
      <c r="I1385" s="30" t="s">
        <v>5551</v>
      </c>
      <c r="J1385" s="137" t="str">
        <f t="shared" si="139"/>
        <v>天津呼和浩特-南昌-海口</v>
      </c>
      <c r="K1385" s="124" t="str">
        <f t="shared" si="140"/>
        <v>天津海口-南昌-呼和浩特</v>
      </c>
      <c r="L1385" s="167" t="str">
        <f t="shared" si="141"/>
        <v>呼和浩特</v>
      </c>
      <c r="M1385" s="167" t="str">
        <f t="shared" si="142"/>
        <v>南昌</v>
      </c>
      <c r="N1385" s="167" t="str">
        <f t="shared" si="143"/>
        <v>海口</v>
      </c>
      <c r="O1385" s="167" t="str">
        <f t="shared" si="144"/>
        <v/>
      </c>
      <c r="P1385" s="167" t="str">
        <f>IF(ISERROR(OR(IFERROR(VLOOKUP(B1385,受限情况!$G$3:$G$30,1,FALSE),0),IFERROR(VLOOKUP(L1385,受限情况!$A$3:$A$28,1,FALSE),0),IFERROR(VLOOKUP(M1385,受限情况!$A$3:$A$28,1,FALSE),0),IFERROR(VLOOKUP(N1385,受限情况!$A$3:$A$28,1,FALSE),0),IFERROR(VLOOKUP(O1385,受限情况!$A$3:$A$28,1,FALSE),0))),"受限","不限")</f>
        <v>不限</v>
      </c>
      <c r="Q1385" s="122" t="str">
        <f>IFERROR(IF(AND(H1385&gt;=VLOOKUP(B1385,受限情况!$G$3:$I$28,2,FALSE),H1385&lt;=VLOOKUP(B1385,受限情况!$G$3:$I$28,3,FALSE))=TRUE,"错误","正确"),"正确")</f>
        <v>正确</v>
      </c>
      <c r="R1385" s="124" t="str">
        <f>IF(OR(IFERROR(AND(H1385&gt;=VLOOKUP(L1385,受限情况!$A$3:$C$28,2,FALSE),H1385&lt;=VLOOKUP(L1385,受限情况!$A$3:$C$28,3,FALSE)),0),IFERROR(AND(H1385&gt;=VLOOKUP(M1385,受限情况!$A$3:$C$28,2,FALSE),H1385&lt;=VLOOKUP(M1385,受限情况!$A$3:$C$28,3,FALSE)),0),IFERROR(AND(H1385&gt;=VLOOKUP(N1385,受限情况!$A$3:$C$28,2,FALSE),H1385&lt;=VLOOKUP(N1385,受限情况!$A$3:$C$28,3,FALSE)),0),IFERROR(AND(H1385&gt;=VLOOKUP(O1385,受限情况!$A$3:$C$28,2,FALSE),H1385&lt;=VLOOKUP(O1385,受限情况!$A$3:$C$28,3,FALSE)),0))=TRUE,"错误","正确")</f>
        <v>正确</v>
      </c>
      <c r="S1385" s="123" t="str">
        <f>IF((IF(ISERROR(VLOOKUP(J1385,注销!I:I,1,FALSE)),0,1)+IF(ISERROR(VLOOKUP(J1385,注销!J:J,1,FALSE)),0,1))&gt;0,"注销","没有")</f>
        <v>没有</v>
      </c>
      <c r="T1385" s="123" t="str">
        <f>IF((IF(ISERROR(VLOOKUP(J1385,注销!I:I,1,FALSE)),0,1)+IF(ISERROR(VLOOKUP(J1385,注销!J:J,1,FALSE)),0,1))&gt;0,"注销","没有")</f>
        <v>没有</v>
      </c>
      <c r="U1385" s="10" t="str">
        <f>IF(IF(ISERROR(VLOOKUP(J1385,J$1:J1384,1,FALSE)),0,1)+IF(ISERROR(VLOOKUP(J1385,K$1:K1384,1,FALSE)),0,1),"已有","没有")</f>
        <v>没有</v>
      </c>
    </row>
    <row r="1386" spans="2:21">
      <c r="B1386" s="134" t="s">
        <v>5526</v>
      </c>
      <c r="C1386" s="66" t="s">
        <v>5533</v>
      </c>
      <c r="D1386" s="136" t="s">
        <v>5598</v>
      </c>
      <c r="E1386" s="202">
        <v>6</v>
      </c>
      <c r="F1386" s="80">
        <v>43401</v>
      </c>
      <c r="G1386" s="40" t="s">
        <v>5621</v>
      </c>
      <c r="H1386" s="80">
        <v>43402</v>
      </c>
      <c r="I1386" s="30" t="s">
        <v>5551</v>
      </c>
      <c r="J1386" s="137" t="str">
        <f t="shared" si="139"/>
        <v>天津天津-大同-乌鲁木齐</v>
      </c>
      <c r="K1386" s="124" t="str">
        <f t="shared" si="140"/>
        <v>天津乌鲁木齐-大同-天津</v>
      </c>
      <c r="L1386" s="167" t="str">
        <f t="shared" si="141"/>
        <v>天津</v>
      </c>
      <c r="M1386" s="167" t="str">
        <f t="shared" si="142"/>
        <v>大同</v>
      </c>
      <c r="N1386" s="167" t="str">
        <f t="shared" si="143"/>
        <v>乌鲁木齐</v>
      </c>
      <c r="O1386" s="167" t="str">
        <f t="shared" si="144"/>
        <v/>
      </c>
      <c r="P1386" s="167" t="str">
        <f>IF(ISERROR(OR(IFERROR(VLOOKUP(B1386,受限情况!$G$3:$G$30,1,FALSE),0),IFERROR(VLOOKUP(L1386,受限情况!$A$3:$A$28,1,FALSE),0),IFERROR(VLOOKUP(M1386,受限情况!$A$3:$A$28,1,FALSE),0),IFERROR(VLOOKUP(N1386,受限情况!$A$3:$A$28,1,FALSE),0),IFERROR(VLOOKUP(O1386,受限情况!$A$3:$A$28,1,FALSE),0))),"受限","不限")</f>
        <v>不限</v>
      </c>
      <c r="Q1386" s="122" t="str">
        <f>IFERROR(IF(AND(H1386&gt;=VLOOKUP(B1386,受限情况!$G$3:$I$28,2,FALSE),H1386&lt;=VLOOKUP(B1386,受限情况!$G$3:$I$28,3,FALSE))=TRUE,"错误","正确"),"正确")</f>
        <v>正确</v>
      </c>
      <c r="R1386" s="124" t="str">
        <f>IF(OR(IFERROR(AND(H1386&gt;=VLOOKUP(L1386,受限情况!$A$3:$C$28,2,FALSE),H1386&lt;=VLOOKUP(L1386,受限情况!$A$3:$C$28,3,FALSE)),0),IFERROR(AND(H1386&gt;=VLOOKUP(M1386,受限情况!$A$3:$C$28,2,FALSE),H1386&lt;=VLOOKUP(M1386,受限情况!$A$3:$C$28,3,FALSE)),0),IFERROR(AND(H1386&gt;=VLOOKUP(N1386,受限情况!$A$3:$C$28,2,FALSE),H1386&lt;=VLOOKUP(N1386,受限情况!$A$3:$C$28,3,FALSE)),0),IFERROR(AND(H1386&gt;=VLOOKUP(O1386,受限情况!$A$3:$C$28,2,FALSE),H1386&lt;=VLOOKUP(O1386,受限情况!$A$3:$C$28,3,FALSE)),0))=TRUE,"错误","正确")</f>
        <v>正确</v>
      </c>
      <c r="S1386" s="123" t="str">
        <f>IF((IF(ISERROR(VLOOKUP(J1386,注销!I:I,1,FALSE)),0,1)+IF(ISERROR(VLOOKUP(J1386,注销!J:J,1,FALSE)),0,1))&gt;0,"注销","没有")</f>
        <v>没有</v>
      </c>
      <c r="T1386" s="123" t="str">
        <f>IF((IF(ISERROR(VLOOKUP(J1386,注销!I:I,1,FALSE)),0,1)+IF(ISERROR(VLOOKUP(J1386,注销!J:J,1,FALSE)),0,1))&gt;0,"注销","没有")</f>
        <v>没有</v>
      </c>
      <c r="U1386" s="10" t="str">
        <f>IF(IF(ISERROR(VLOOKUP(J1386,J$1:J1385,1,FALSE)),0,1)+IF(ISERROR(VLOOKUP(J1386,K$1:K1385,1,FALSE)),0,1),"已有","没有")</f>
        <v>没有</v>
      </c>
    </row>
    <row r="1387" spans="2:21">
      <c r="B1387" s="134" t="s">
        <v>5526</v>
      </c>
      <c r="C1387" s="66" t="s">
        <v>5534</v>
      </c>
      <c r="D1387" s="136" t="s">
        <v>5598</v>
      </c>
      <c r="E1387" s="202">
        <v>14</v>
      </c>
      <c r="F1387" s="80">
        <v>43401</v>
      </c>
      <c r="G1387" s="40" t="s">
        <v>5621</v>
      </c>
      <c r="H1387" s="80">
        <v>43402</v>
      </c>
      <c r="I1387" s="30" t="s">
        <v>5551</v>
      </c>
      <c r="J1387" s="137" t="str">
        <f t="shared" si="139"/>
        <v>天津天津-长沙</v>
      </c>
      <c r="K1387" s="124" t="str">
        <f t="shared" si="140"/>
        <v>天津长沙-天津</v>
      </c>
      <c r="L1387" s="167" t="str">
        <f t="shared" si="141"/>
        <v>天津</v>
      </c>
      <c r="M1387" s="167" t="str">
        <f t="shared" si="142"/>
        <v>长沙</v>
      </c>
      <c r="N1387" s="167" t="str">
        <f t="shared" si="143"/>
        <v/>
      </c>
      <c r="O1387" s="167" t="str">
        <f t="shared" si="144"/>
        <v/>
      </c>
      <c r="P1387" s="167" t="str">
        <f>IF(ISERROR(OR(IFERROR(VLOOKUP(B1387,受限情况!$G$3:$G$30,1,FALSE),0),IFERROR(VLOOKUP(L1387,受限情况!$A$3:$A$28,1,FALSE),0),IFERROR(VLOOKUP(M1387,受限情况!$A$3:$A$28,1,FALSE),0),IFERROR(VLOOKUP(N1387,受限情况!$A$3:$A$28,1,FALSE),0),IFERROR(VLOOKUP(O1387,受限情况!$A$3:$A$28,1,FALSE),0))),"受限","不限")</f>
        <v>不限</v>
      </c>
      <c r="Q1387" s="122" t="str">
        <f>IFERROR(IF(AND(H1387&gt;=VLOOKUP(B1387,受限情况!$G$3:$I$28,2,FALSE),H1387&lt;=VLOOKUP(B1387,受限情况!$G$3:$I$28,3,FALSE))=TRUE,"错误","正确"),"正确")</f>
        <v>正确</v>
      </c>
      <c r="R1387" s="124" t="str">
        <f>IF(OR(IFERROR(AND(H1387&gt;=VLOOKUP(L1387,受限情况!$A$3:$C$28,2,FALSE),H1387&lt;=VLOOKUP(L1387,受限情况!$A$3:$C$28,3,FALSE)),0),IFERROR(AND(H1387&gt;=VLOOKUP(M1387,受限情况!$A$3:$C$28,2,FALSE),H1387&lt;=VLOOKUP(M1387,受限情况!$A$3:$C$28,3,FALSE)),0),IFERROR(AND(H1387&gt;=VLOOKUP(N1387,受限情况!$A$3:$C$28,2,FALSE),H1387&lt;=VLOOKUP(N1387,受限情况!$A$3:$C$28,3,FALSE)),0),IFERROR(AND(H1387&gt;=VLOOKUP(O1387,受限情况!$A$3:$C$28,2,FALSE),H1387&lt;=VLOOKUP(O1387,受限情况!$A$3:$C$28,3,FALSE)),0))=TRUE,"错误","正确")</f>
        <v>正确</v>
      </c>
      <c r="S1387" s="123" t="str">
        <f>IF((IF(ISERROR(VLOOKUP(J1387,注销!I:I,1,FALSE)),0,1)+IF(ISERROR(VLOOKUP(J1387,注销!J:J,1,FALSE)),0,1))&gt;0,"注销","没有")</f>
        <v>没有</v>
      </c>
      <c r="T1387" s="123" t="str">
        <f>IF((IF(ISERROR(VLOOKUP(J1387,注销!I:I,1,FALSE)),0,1)+IF(ISERROR(VLOOKUP(J1387,注销!J:J,1,FALSE)),0,1))&gt;0,"注销","没有")</f>
        <v>没有</v>
      </c>
      <c r="U1387" s="10" t="str">
        <f>IF(IF(ISERROR(VLOOKUP(J1387,J$1:J1386,1,FALSE)),0,1)+IF(ISERROR(VLOOKUP(J1387,K$1:K1386,1,FALSE)),0,1),"已有","没有")</f>
        <v>已有</v>
      </c>
    </row>
    <row r="1388" spans="2:21">
      <c r="B1388" s="134" t="s">
        <v>1381</v>
      </c>
      <c r="C1388" s="66" t="s">
        <v>5535</v>
      </c>
      <c r="D1388" s="136" t="s">
        <v>5598</v>
      </c>
      <c r="E1388" s="202">
        <v>6</v>
      </c>
      <c r="F1388" s="80">
        <v>43401</v>
      </c>
      <c r="G1388" s="40" t="s">
        <v>5621</v>
      </c>
      <c r="H1388" s="80">
        <v>43402</v>
      </c>
      <c r="I1388" s="30" t="s">
        <v>5551</v>
      </c>
      <c r="J1388" s="137" t="str">
        <f t="shared" si="139"/>
        <v>天津天津-珠海</v>
      </c>
      <c r="K1388" s="124" t="str">
        <f t="shared" si="140"/>
        <v>天津珠海-天津</v>
      </c>
      <c r="L1388" s="167" t="str">
        <f t="shared" si="141"/>
        <v>天津</v>
      </c>
      <c r="M1388" s="167" t="str">
        <f t="shared" si="142"/>
        <v>珠海</v>
      </c>
      <c r="N1388" s="167" t="str">
        <f t="shared" si="143"/>
        <v/>
      </c>
      <c r="O1388" s="167" t="str">
        <f t="shared" si="144"/>
        <v/>
      </c>
      <c r="P1388" s="167" t="str">
        <f>IF(ISERROR(OR(IFERROR(VLOOKUP(B1388,受限情况!$G$3:$G$30,1,FALSE),0),IFERROR(VLOOKUP(L1388,受限情况!$A$3:$A$28,1,FALSE),0),IFERROR(VLOOKUP(M1388,受限情况!$A$3:$A$28,1,FALSE),0),IFERROR(VLOOKUP(N1388,受限情况!$A$3:$A$28,1,FALSE),0),IFERROR(VLOOKUP(O1388,受限情况!$A$3:$A$28,1,FALSE),0))),"受限","不限")</f>
        <v>不限</v>
      </c>
      <c r="Q1388" s="122" t="str">
        <f>IFERROR(IF(AND(H1388&gt;=VLOOKUP(B1388,受限情况!$G$3:$I$28,2,FALSE),H1388&lt;=VLOOKUP(B1388,受限情况!$G$3:$I$28,3,FALSE))=TRUE,"错误","正确"),"正确")</f>
        <v>正确</v>
      </c>
      <c r="R1388" s="124" t="str">
        <f>IF(OR(IFERROR(AND(H1388&gt;=VLOOKUP(L1388,受限情况!$A$3:$C$28,2,FALSE),H1388&lt;=VLOOKUP(L1388,受限情况!$A$3:$C$28,3,FALSE)),0),IFERROR(AND(H1388&gt;=VLOOKUP(M1388,受限情况!$A$3:$C$28,2,FALSE),H1388&lt;=VLOOKUP(M1388,受限情况!$A$3:$C$28,3,FALSE)),0),IFERROR(AND(H1388&gt;=VLOOKUP(N1388,受限情况!$A$3:$C$28,2,FALSE),H1388&lt;=VLOOKUP(N1388,受限情况!$A$3:$C$28,3,FALSE)),0),IFERROR(AND(H1388&gt;=VLOOKUP(O1388,受限情况!$A$3:$C$28,2,FALSE),H1388&lt;=VLOOKUP(O1388,受限情况!$A$3:$C$28,3,FALSE)),0))=TRUE,"错误","正确")</f>
        <v>正确</v>
      </c>
      <c r="S1388" s="123" t="str">
        <f>IF((IF(ISERROR(VLOOKUP(J1388,注销!I:I,1,FALSE)),0,1)+IF(ISERROR(VLOOKUP(J1388,注销!J:J,1,FALSE)),0,1))&gt;0,"注销","没有")</f>
        <v>没有</v>
      </c>
      <c r="T1388" s="123" t="str">
        <f>IF((IF(ISERROR(VLOOKUP(J1388,注销!I:I,1,FALSE)),0,1)+IF(ISERROR(VLOOKUP(J1388,注销!J:J,1,FALSE)),0,1))&gt;0,"注销","没有")</f>
        <v>没有</v>
      </c>
      <c r="U1388" s="10" t="str">
        <f>IF(IF(ISERROR(VLOOKUP(J1388,J$1:J1387,1,FALSE)),0,1)+IF(ISERROR(VLOOKUP(J1388,K$1:K1387,1,FALSE)),0,1),"已有","没有")</f>
        <v>没有</v>
      </c>
    </row>
    <row r="1389" spans="2:21">
      <c r="B1389" s="134" t="s">
        <v>5526</v>
      </c>
      <c r="C1389" s="66" t="s">
        <v>5536</v>
      </c>
      <c r="D1389" s="136" t="s">
        <v>5598</v>
      </c>
      <c r="E1389" s="202">
        <v>6</v>
      </c>
      <c r="F1389" s="80">
        <v>43401</v>
      </c>
      <c r="G1389" s="40" t="s">
        <v>5621</v>
      </c>
      <c r="H1389" s="80">
        <v>43402</v>
      </c>
      <c r="I1389" s="30" t="s">
        <v>5551</v>
      </c>
      <c r="J1389" s="137" t="str">
        <f t="shared" si="139"/>
        <v>天津天津-衡阳-惠州</v>
      </c>
      <c r="K1389" s="124" t="str">
        <f t="shared" si="140"/>
        <v>天津惠州-衡阳-天津</v>
      </c>
      <c r="L1389" s="167" t="str">
        <f t="shared" si="141"/>
        <v>天津</v>
      </c>
      <c r="M1389" s="167" t="str">
        <f t="shared" si="142"/>
        <v>衡阳</v>
      </c>
      <c r="N1389" s="167" t="str">
        <f t="shared" si="143"/>
        <v>惠州</v>
      </c>
      <c r="O1389" s="167" t="str">
        <f t="shared" si="144"/>
        <v/>
      </c>
      <c r="P1389" s="167" t="str">
        <f>IF(ISERROR(OR(IFERROR(VLOOKUP(B1389,受限情况!$G$3:$G$30,1,FALSE),0),IFERROR(VLOOKUP(L1389,受限情况!$A$3:$A$28,1,FALSE),0),IFERROR(VLOOKUP(M1389,受限情况!$A$3:$A$28,1,FALSE),0),IFERROR(VLOOKUP(N1389,受限情况!$A$3:$A$28,1,FALSE),0),IFERROR(VLOOKUP(O1389,受限情况!$A$3:$A$28,1,FALSE),0))),"受限","不限")</f>
        <v>不限</v>
      </c>
      <c r="Q1389" s="122" t="str">
        <f>IFERROR(IF(AND(H1389&gt;=VLOOKUP(B1389,受限情况!$G$3:$I$28,2,FALSE),H1389&lt;=VLOOKUP(B1389,受限情况!$G$3:$I$28,3,FALSE))=TRUE,"错误","正确"),"正确")</f>
        <v>正确</v>
      </c>
      <c r="R1389" s="124" t="str">
        <f>IF(OR(IFERROR(AND(H1389&gt;=VLOOKUP(L1389,受限情况!$A$3:$C$28,2,FALSE),H1389&lt;=VLOOKUP(L1389,受限情况!$A$3:$C$28,3,FALSE)),0),IFERROR(AND(H1389&gt;=VLOOKUP(M1389,受限情况!$A$3:$C$28,2,FALSE),H1389&lt;=VLOOKUP(M1389,受限情况!$A$3:$C$28,3,FALSE)),0),IFERROR(AND(H1389&gt;=VLOOKUP(N1389,受限情况!$A$3:$C$28,2,FALSE),H1389&lt;=VLOOKUP(N1389,受限情况!$A$3:$C$28,3,FALSE)),0),IFERROR(AND(H1389&gt;=VLOOKUP(O1389,受限情况!$A$3:$C$28,2,FALSE),H1389&lt;=VLOOKUP(O1389,受限情况!$A$3:$C$28,3,FALSE)),0))=TRUE,"错误","正确")</f>
        <v>正确</v>
      </c>
      <c r="S1389" s="123" t="str">
        <f>IF((IF(ISERROR(VLOOKUP(J1389,注销!I:I,1,FALSE)),0,1)+IF(ISERROR(VLOOKUP(J1389,注销!J:J,1,FALSE)),0,1))&gt;0,"注销","没有")</f>
        <v>没有</v>
      </c>
      <c r="T1389" s="123" t="str">
        <f>IF((IF(ISERROR(VLOOKUP(J1389,注销!I:I,1,FALSE)),0,1)+IF(ISERROR(VLOOKUP(J1389,注销!J:J,1,FALSE)),0,1))&gt;0,"注销","没有")</f>
        <v>没有</v>
      </c>
      <c r="U1389" s="10" t="str">
        <f>IF(IF(ISERROR(VLOOKUP(J1389,J$1:J1388,1,FALSE)),0,1)+IF(ISERROR(VLOOKUP(J1389,K$1:K1388,1,FALSE)),0,1),"已有","没有")</f>
        <v>没有</v>
      </c>
    </row>
    <row r="1390" spans="2:21">
      <c r="B1390" s="134" t="s">
        <v>1381</v>
      </c>
      <c r="C1390" s="66" t="s">
        <v>5537</v>
      </c>
      <c r="D1390" s="136" t="s">
        <v>5598</v>
      </c>
      <c r="E1390" s="202">
        <v>8</v>
      </c>
      <c r="F1390" s="80">
        <v>43401</v>
      </c>
      <c r="G1390" s="40" t="s">
        <v>5621</v>
      </c>
      <c r="H1390" s="80">
        <v>43402</v>
      </c>
      <c r="I1390" s="30" t="s">
        <v>5551</v>
      </c>
      <c r="J1390" s="137" t="str">
        <f t="shared" si="139"/>
        <v>天津天津-哈尔滨</v>
      </c>
      <c r="K1390" s="124" t="str">
        <f t="shared" si="140"/>
        <v>天津哈尔滨-天津</v>
      </c>
      <c r="L1390" s="167" t="str">
        <f t="shared" si="141"/>
        <v>天津</v>
      </c>
      <c r="M1390" s="167" t="str">
        <f t="shared" si="142"/>
        <v>哈尔滨</v>
      </c>
      <c r="N1390" s="167" t="str">
        <f t="shared" si="143"/>
        <v/>
      </c>
      <c r="O1390" s="167" t="str">
        <f t="shared" si="144"/>
        <v/>
      </c>
      <c r="P1390" s="167" t="str">
        <f>IF(ISERROR(OR(IFERROR(VLOOKUP(B1390,受限情况!$G$3:$G$30,1,FALSE),0),IFERROR(VLOOKUP(L1390,受限情况!$A$3:$A$28,1,FALSE),0),IFERROR(VLOOKUP(M1390,受限情况!$A$3:$A$28,1,FALSE),0),IFERROR(VLOOKUP(N1390,受限情况!$A$3:$A$28,1,FALSE),0),IFERROR(VLOOKUP(O1390,受限情况!$A$3:$A$28,1,FALSE),0))),"受限","不限")</f>
        <v>不限</v>
      </c>
      <c r="Q1390" s="122" t="str">
        <f>IFERROR(IF(AND(H1390&gt;=VLOOKUP(B1390,受限情况!$G$3:$I$28,2,FALSE),H1390&lt;=VLOOKUP(B1390,受限情况!$G$3:$I$28,3,FALSE))=TRUE,"错误","正确"),"正确")</f>
        <v>正确</v>
      </c>
      <c r="R1390" s="124" t="str">
        <f>IF(OR(IFERROR(AND(H1390&gt;=VLOOKUP(L1390,受限情况!$A$3:$C$28,2,FALSE),H1390&lt;=VLOOKUP(L1390,受限情况!$A$3:$C$28,3,FALSE)),0),IFERROR(AND(H1390&gt;=VLOOKUP(M1390,受限情况!$A$3:$C$28,2,FALSE),H1390&lt;=VLOOKUP(M1390,受限情况!$A$3:$C$28,3,FALSE)),0),IFERROR(AND(H1390&gt;=VLOOKUP(N1390,受限情况!$A$3:$C$28,2,FALSE),H1390&lt;=VLOOKUP(N1390,受限情况!$A$3:$C$28,3,FALSE)),0),IFERROR(AND(H1390&gt;=VLOOKUP(O1390,受限情况!$A$3:$C$28,2,FALSE),H1390&lt;=VLOOKUP(O1390,受限情况!$A$3:$C$28,3,FALSE)),0))=TRUE,"错误","正确")</f>
        <v>正确</v>
      </c>
      <c r="S1390" s="123" t="str">
        <f>IF((IF(ISERROR(VLOOKUP(J1390,注销!I:I,1,FALSE)),0,1)+IF(ISERROR(VLOOKUP(J1390,注销!J:J,1,FALSE)),0,1))&gt;0,"注销","没有")</f>
        <v>注销</v>
      </c>
      <c r="T1390" s="123" t="str">
        <f>IF((IF(ISERROR(VLOOKUP(J1390,注销!I:I,1,FALSE)),0,1)+IF(ISERROR(VLOOKUP(J1390,注销!J:J,1,FALSE)),0,1))&gt;0,"注销","没有")</f>
        <v>注销</v>
      </c>
      <c r="U1390" s="10" t="str">
        <f>IF(IF(ISERROR(VLOOKUP(J1390,J$1:J1389,1,FALSE)),0,1)+IF(ISERROR(VLOOKUP(J1390,K$1:K1389,1,FALSE)),0,1),"已有","没有")</f>
        <v>已有</v>
      </c>
    </row>
    <row r="1391" spans="2:21">
      <c r="B1391" s="134" t="s">
        <v>5538</v>
      </c>
      <c r="C1391" s="66" t="s">
        <v>5539</v>
      </c>
      <c r="D1391" s="136" t="s">
        <v>915</v>
      </c>
      <c r="E1391" s="202">
        <v>10</v>
      </c>
      <c r="F1391" s="80">
        <v>43401</v>
      </c>
      <c r="G1391" s="40" t="s">
        <v>5622</v>
      </c>
      <c r="H1391" s="80">
        <v>43402</v>
      </c>
      <c r="I1391" s="30" t="s">
        <v>5551</v>
      </c>
      <c r="J1391" s="137" t="str">
        <f t="shared" si="139"/>
        <v>幸福阿拉善左旗-额济纳旗</v>
      </c>
      <c r="K1391" s="124" t="str">
        <f t="shared" si="140"/>
        <v>幸福额济纳旗-阿拉善左旗</v>
      </c>
      <c r="L1391" s="167" t="str">
        <f t="shared" si="141"/>
        <v>阿拉善左旗</v>
      </c>
      <c r="M1391" s="167" t="str">
        <f t="shared" si="142"/>
        <v>额济纳旗</v>
      </c>
      <c r="N1391" s="167" t="str">
        <f t="shared" si="143"/>
        <v/>
      </c>
      <c r="O1391" s="167" t="str">
        <f t="shared" si="144"/>
        <v/>
      </c>
      <c r="P1391" s="167" t="str">
        <f>IF(ISERROR(OR(IFERROR(VLOOKUP(B1391,受限情况!$G$3:$G$30,1,FALSE),0),IFERROR(VLOOKUP(L1391,受限情况!$A$3:$A$28,1,FALSE),0),IFERROR(VLOOKUP(M1391,受限情况!$A$3:$A$28,1,FALSE),0),IFERROR(VLOOKUP(N1391,受限情况!$A$3:$A$28,1,FALSE),0),IFERROR(VLOOKUP(O1391,受限情况!$A$3:$A$28,1,FALSE),0))),"受限","不限")</f>
        <v>受限</v>
      </c>
      <c r="Q1391" s="122" t="str">
        <f>IFERROR(IF(AND(H1391&gt;=VLOOKUP(B1391,受限情况!$G$3:$I$28,2,FALSE),H1391&lt;=VLOOKUP(B1391,受限情况!$G$3:$I$28,3,FALSE))=TRUE,"错误","正确"),"正确")</f>
        <v>正确</v>
      </c>
      <c r="R1391" s="124" t="str">
        <f>IF(OR(IFERROR(AND(H1391&gt;=VLOOKUP(L1391,受限情况!$A$3:$C$28,2,FALSE),H1391&lt;=VLOOKUP(L1391,受限情况!$A$3:$C$28,3,FALSE)),0),IFERROR(AND(H1391&gt;=VLOOKUP(M1391,受限情况!$A$3:$C$28,2,FALSE),H1391&lt;=VLOOKUP(M1391,受限情况!$A$3:$C$28,3,FALSE)),0),IFERROR(AND(H1391&gt;=VLOOKUP(N1391,受限情况!$A$3:$C$28,2,FALSE),H1391&lt;=VLOOKUP(N1391,受限情况!$A$3:$C$28,3,FALSE)),0),IFERROR(AND(H1391&gt;=VLOOKUP(O1391,受限情况!$A$3:$C$28,2,FALSE),H1391&lt;=VLOOKUP(O1391,受限情况!$A$3:$C$28,3,FALSE)),0))=TRUE,"错误","正确")</f>
        <v>错误</v>
      </c>
      <c r="S1391" s="123" t="str">
        <f>IF((IF(ISERROR(VLOOKUP(J1391,注销!I:I,1,FALSE)),0,1)+IF(ISERROR(VLOOKUP(J1391,注销!J:J,1,FALSE)),0,1))&gt;0,"注销","没有")</f>
        <v>注销</v>
      </c>
      <c r="T1391" s="123" t="str">
        <f>IF((IF(ISERROR(VLOOKUP(J1391,注销!I:I,1,FALSE)),0,1)+IF(ISERROR(VLOOKUP(J1391,注销!J:J,1,FALSE)),0,1))&gt;0,"注销","没有")</f>
        <v>注销</v>
      </c>
      <c r="U1391" s="10" t="str">
        <f>IF(IF(ISERROR(VLOOKUP(J1391,J$1:J1390,1,FALSE)),0,1)+IF(ISERROR(VLOOKUP(J1391,K$1:K1390,1,FALSE)),0,1),"已有","没有")</f>
        <v>已有</v>
      </c>
    </row>
    <row r="1392" spans="2:21">
      <c r="B1392" s="134" t="s">
        <v>5437</v>
      </c>
      <c r="C1392" s="66" t="s">
        <v>5540</v>
      </c>
      <c r="D1392" s="136" t="s">
        <v>936</v>
      </c>
      <c r="E1392" s="202">
        <v>14</v>
      </c>
      <c r="F1392" s="80">
        <v>43401</v>
      </c>
      <c r="G1392" s="40" t="s">
        <v>5623</v>
      </c>
      <c r="H1392" s="80">
        <v>43402</v>
      </c>
      <c r="I1392" s="30" t="s">
        <v>5551</v>
      </c>
      <c r="J1392" s="137" t="str">
        <f t="shared" si="139"/>
        <v>长龙惠州-乌兰浩特</v>
      </c>
      <c r="K1392" s="124" t="str">
        <f t="shared" si="140"/>
        <v>长龙乌兰浩特-惠州</v>
      </c>
      <c r="L1392" s="167" t="str">
        <f t="shared" si="141"/>
        <v>惠州</v>
      </c>
      <c r="M1392" s="167" t="str">
        <f t="shared" si="142"/>
        <v>乌兰浩特</v>
      </c>
      <c r="N1392" s="167" t="str">
        <f t="shared" si="143"/>
        <v/>
      </c>
      <c r="O1392" s="167" t="str">
        <f t="shared" si="144"/>
        <v/>
      </c>
      <c r="P1392" s="167" t="str">
        <f>IF(ISERROR(OR(IFERROR(VLOOKUP(B1392,受限情况!$G$3:$G$30,1,FALSE),0),IFERROR(VLOOKUP(L1392,受限情况!$A$3:$A$28,1,FALSE),0),IFERROR(VLOOKUP(M1392,受限情况!$A$3:$A$28,1,FALSE),0),IFERROR(VLOOKUP(N1392,受限情况!$A$3:$A$28,1,FALSE),0),IFERROR(VLOOKUP(O1392,受限情况!$A$3:$A$28,1,FALSE),0))),"受限","不限")</f>
        <v>不限</v>
      </c>
      <c r="Q1392" s="122" t="str">
        <f>IFERROR(IF(AND(H1392&gt;=VLOOKUP(B1392,受限情况!$G$3:$I$28,2,FALSE),H1392&lt;=VLOOKUP(B1392,受限情况!$G$3:$I$28,3,FALSE))=TRUE,"错误","正确"),"正确")</f>
        <v>正确</v>
      </c>
      <c r="R1392" s="124" t="str">
        <f>IF(OR(IFERROR(AND(H1392&gt;=VLOOKUP(L1392,受限情况!$A$3:$C$28,2,FALSE),H1392&lt;=VLOOKUP(L1392,受限情况!$A$3:$C$28,3,FALSE)),0),IFERROR(AND(H1392&gt;=VLOOKUP(M1392,受限情况!$A$3:$C$28,2,FALSE),H1392&lt;=VLOOKUP(M1392,受限情况!$A$3:$C$28,3,FALSE)),0),IFERROR(AND(H1392&gt;=VLOOKUP(N1392,受限情况!$A$3:$C$28,2,FALSE),H1392&lt;=VLOOKUP(N1392,受限情况!$A$3:$C$28,3,FALSE)),0),IFERROR(AND(H1392&gt;=VLOOKUP(O1392,受限情况!$A$3:$C$28,2,FALSE),H1392&lt;=VLOOKUP(O1392,受限情况!$A$3:$C$28,3,FALSE)),0))=TRUE,"错误","正确")</f>
        <v>正确</v>
      </c>
      <c r="S1392" s="123" t="str">
        <f>IF((IF(ISERROR(VLOOKUP(J1392,注销!I:I,1,FALSE)),0,1)+IF(ISERROR(VLOOKUP(J1392,注销!J:J,1,FALSE)),0,1))&gt;0,"注销","没有")</f>
        <v>没有</v>
      </c>
      <c r="T1392" s="123" t="str">
        <f>IF((IF(ISERROR(VLOOKUP(J1392,注销!I:I,1,FALSE)),0,1)+IF(ISERROR(VLOOKUP(J1392,注销!J:J,1,FALSE)),0,1))&gt;0,"注销","没有")</f>
        <v>没有</v>
      </c>
      <c r="U1392" s="10" t="str">
        <f>IF(IF(ISERROR(VLOOKUP(J1392,J$1:J1391,1,FALSE)),0,1)+IF(ISERROR(VLOOKUP(J1392,K$1:K1391,1,FALSE)),0,1),"已有","没有")</f>
        <v>没有</v>
      </c>
    </row>
    <row r="1393" spans="2:21">
      <c r="B1393" s="134" t="s">
        <v>1565</v>
      </c>
      <c r="C1393" s="66" t="s">
        <v>5541</v>
      </c>
      <c r="D1393" s="136" t="s">
        <v>255</v>
      </c>
      <c r="E1393" s="202">
        <v>14</v>
      </c>
      <c r="F1393" s="80">
        <v>43401</v>
      </c>
      <c r="G1393" s="40" t="s">
        <v>5624</v>
      </c>
      <c r="H1393" s="80">
        <v>43402</v>
      </c>
      <c r="I1393" s="30" t="s">
        <v>5551</v>
      </c>
      <c r="J1393" s="137" t="str">
        <f t="shared" si="139"/>
        <v>中联航石家庄-佛山</v>
      </c>
      <c r="K1393" s="124" t="str">
        <f t="shared" si="140"/>
        <v>中联航佛山-石家庄</v>
      </c>
      <c r="L1393" s="167" t="str">
        <f t="shared" si="141"/>
        <v>石家庄</v>
      </c>
      <c r="M1393" s="167" t="str">
        <f t="shared" si="142"/>
        <v>佛山</v>
      </c>
      <c r="N1393" s="167" t="str">
        <f t="shared" si="143"/>
        <v/>
      </c>
      <c r="O1393" s="167" t="str">
        <f t="shared" si="144"/>
        <v/>
      </c>
      <c r="P1393" s="167" t="str">
        <f>IF(ISERROR(OR(IFERROR(VLOOKUP(B1393,受限情况!$G$3:$G$30,1,FALSE),0),IFERROR(VLOOKUP(L1393,受限情况!$A$3:$A$28,1,FALSE),0),IFERROR(VLOOKUP(M1393,受限情况!$A$3:$A$28,1,FALSE),0),IFERROR(VLOOKUP(N1393,受限情况!$A$3:$A$28,1,FALSE),0),IFERROR(VLOOKUP(O1393,受限情况!$A$3:$A$28,1,FALSE),0))),"受限","不限")</f>
        <v>不限</v>
      </c>
      <c r="Q1393" s="122" t="str">
        <f>IFERROR(IF(AND(H1393&gt;=VLOOKUP(B1393,受限情况!$G$3:$I$28,2,FALSE),H1393&lt;=VLOOKUP(B1393,受限情况!$G$3:$I$28,3,FALSE))=TRUE,"错误","正确"),"正确")</f>
        <v>正确</v>
      </c>
      <c r="R1393" s="124" t="str">
        <f>IF(OR(IFERROR(AND(H1393&gt;=VLOOKUP(L1393,受限情况!$A$3:$C$28,2,FALSE),H1393&lt;=VLOOKUP(L1393,受限情况!$A$3:$C$28,3,FALSE)),0),IFERROR(AND(H1393&gt;=VLOOKUP(M1393,受限情况!$A$3:$C$28,2,FALSE),H1393&lt;=VLOOKUP(M1393,受限情况!$A$3:$C$28,3,FALSE)),0),IFERROR(AND(H1393&gt;=VLOOKUP(N1393,受限情况!$A$3:$C$28,2,FALSE),H1393&lt;=VLOOKUP(N1393,受限情况!$A$3:$C$28,3,FALSE)),0),IFERROR(AND(H1393&gt;=VLOOKUP(O1393,受限情况!$A$3:$C$28,2,FALSE),H1393&lt;=VLOOKUP(O1393,受限情况!$A$3:$C$28,3,FALSE)),0))=TRUE,"错误","正确")</f>
        <v>正确</v>
      </c>
      <c r="S1393" s="123" t="str">
        <f>IF((IF(ISERROR(VLOOKUP(J1393,注销!I:I,1,FALSE)),0,1)+IF(ISERROR(VLOOKUP(J1393,注销!J:J,1,FALSE)),0,1))&gt;0,"注销","没有")</f>
        <v>没有</v>
      </c>
      <c r="T1393" s="123" t="str">
        <f>IF((IF(ISERROR(VLOOKUP(J1393,注销!I:I,1,FALSE)),0,1)+IF(ISERROR(VLOOKUP(J1393,注销!J:J,1,FALSE)),0,1))&gt;0,"注销","没有")</f>
        <v>没有</v>
      </c>
      <c r="U1393" s="10" t="str">
        <f>IF(IF(ISERROR(VLOOKUP(J1393,J$1:J1392,1,FALSE)),0,1)+IF(ISERROR(VLOOKUP(J1393,K$1:K1392,1,FALSE)),0,1),"已有","没有")</f>
        <v>已有</v>
      </c>
    </row>
    <row r="1394" spans="2:21">
      <c r="B1394" s="134" t="s">
        <v>5542</v>
      </c>
      <c r="C1394" s="66" t="s">
        <v>5543</v>
      </c>
      <c r="D1394" s="136" t="s">
        <v>255</v>
      </c>
      <c r="E1394" s="202">
        <v>14</v>
      </c>
      <c r="F1394" s="80">
        <v>43401</v>
      </c>
      <c r="G1394" s="40" t="s">
        <v>5624</v>
      </c>
      <c r="H1394" s="80">
        <v>43402</v>
      </c>
      <c r="I1394" s="30" t="s">
        <v>5551</v>
      </c>
      <c r="J1394" s="137" t="str">
        <f t="shared" si="139"/>
        <v>中联航石家庄-三亚</v>
      </c>
      <c r="K1394" s="124" t="str">
        <f t="shared" si="140"/>
        <v>中联航三亚-石家庄</v>
      </c>
      <c r="L1394" s="167" t="str">
        <f t="shared" si="141"/>
        <v>石家庄</v>
      </c>
      <c r="M1394" s="167" t="str">
        <f t="shared" si="142"/>
        <v>三亚</v>
      </c>
      <c r="N1394" s="167" t="str">
        <f t="shared" si="143"/>
        <v/>
      </c>
      <c r="O1394" s="167" t="str">
        <f t="shared" si="144"/>
        <v/>
      </c>
      <c r="P1394" s="167" t="str">
        <f>IF(ISERROR(OR(IFERROR(VLOOKUP(B1394,受限情况!$G$3:$G$30,1,FALSE),0),IFERROR(VLOOKUP(L1394,受限情况!$A$3:$A$28,1,FALSE),0),IFERROR(VLOOKUP(M1394,受限情况!$A$3:$A$28,1,FALSE),0),IFERROR(VLOOKUP(N1394,受限情况!$A$3:$A$28,1,FALSE),0),IFERROR(VLOOKUP(O1394,受限情况!$A$3:$A$28,1,FALSE),0))),"受限","不限")</f>
        <v>不限</v>
      </c>
      <c r="Q1394" s="122" t="str">
        <f>IFERROR(IF(AND(H1394&gt;=VLOOKUP(B1394,受限情况!$G$3:$I$28,2,FALSE),H1394&lt;=VLOOKUP(B1394,受限情况!$G$3:$I$28,3,FALSE))=TRUE,"错误","正确"),"正确")</f>
        <v>正确</v>
      </c>
      <c r="R1394" s="124" t="str">
        <f>IF(OR(IFERROR(AND(H1394&gt;=VLOOKUP(L1394,受限情况!$A$3:$C$28,2,FALSE),H1394&lt;=VLOOKUP(L1394,受限情况!$A$3:$C$28,3,FALSE)),0),IFERROR(AND(H1394&gt;=VLOOKUP(M1394,受限情况!$A$3:$C$28,2,FALSE),H1394&lt;=VLOOKUP(M1394,受限情况!$A$3:$C$28,3,FALSE)),0),IFERROR(AND(H1394&gt;=VLOOKUP(N1394,受限情况!$A$3:$C$28,2,FALSE),H1394&lt;=VLOOKUP(N1394,受限情况!$A$3:$C$28,3,FALSE)),0),IFERROR(AND(H1394&gt;=VLOOKUP(O1394,受限情况!$A$3:$C$28,2,FALSE),H1394&lt;=VLOOKUP(O1394,受限情况!$A$3:$C$28,3,FALSE)),0))=TRUE,"错误","正确")</f>
        <v>正确</v>
      </c>
      <c r="S1394" s="123" t="str">
        <f>IF((IF(ISERROR(VLOOKUP(J1394,注销!I:I,1,FALSE)),0,1)+IF(ISERROR(VLOOKUP(J1394,注销!J:J,1,FALSE)),0,1))&gt;0,"注销","没有")</f>
        <v>没有</v>
      </c>
      <c r="T1394" s="123" t="str">
        <f>IF((IF(ISERROR(VLOOKUP(J1394,注销!I:I,1,FALSE)),0,1)+IF(ISERROR(VLOOKUP(J1394,注销!J:J,1,FALSE)),0,1))&gt;0,"注销","没有")</f>
        <v>没有</v>
      </c>
      <c r="U1394" s="10" t="str">
        <f>IF(IF(ISERROR(VLOOKUP(J1394,J$1:J1393,1,FALSE)),0,1)+IF(ISERROR(VLOOKUP(J1394,K$1:K1393,1,FALSE)),0,1),"已有","没有")</f>
        <v>已有</v>
      </c>
    </row>
    <row r="1395" spans="2:21">
      <c r="B1395" s="134" t="s">
        <v>5633</v>
      </c>
      <c r="C1395" s="66" t="s">
        <v>5634</v>
      </c>
      <c r="D1395" s="136" t="s">
        <v>1694</v>
      </c>
      <c r="E1395" s="202">
        <v>14</v>
      </c>
      <c r="F1395" s="80">
        <v>43446</v>
      </c>
      <c r="G1395" s="40" t="s">
        <v>5653</v>
      </c>
      <c r="H1395" s="80">
        <v>43434</v>
      </c>
      <c r="I1395" s="30" t="s">
        <v>5647</v>
      </c>
      <c r="J1395" s="137" t="str">
        <f t="shared" ref="J1395:J1398" si="145">B1395&amp;C1395</f>
        <v>河北天津-温州-琼海</v>
      </c>
      <c r="K1395" s="124" t="str">
        <f t="shared" ref="K1395:K1398" si="146">B1395&amp;O1395&amp;IF(O1395="",,"-")&amp;N1395&amp;IF(N1395="",,"-")&amp;M1395&amp;IF(M1395="",,"-")&amp;L1395</f>
        <v>河北琼海-温州-天津</v>
      </c>
      <c r="L1395" s="167" t="str">
        <f t="shared" ref="L1395:L1398" si="147">TRIM(MID(SUBSTITUTE($C1395,"-",REPT(" ",50)),COLUMN(A1395)*50-49,50))</f>
        <v>天津</v>
      </c>
      <c r="M1395" s="167" t="str">
        <f t="shared" ref="M1395:M1398" si="148">TRIM(MID(SUBSTITUTE($C1395,"-",REPT(" ",50)),COLUMN(B1395)*50-49,50))</f>
        <v>温州</v>
      </c>
      <c r="N1395" s="167" t="str">
        <f t="shared" ref="N1395:N1398" si="149">TRIM(MID(SUBSTITUTE($C1395,"-",REPT(" ",50)),COLUMN(C1395)*50-49,50))</f>
        <v>琼海</v>
      </c>
      <c r="O1395" s="167" t="str">
        <f t="shared" ref="O1395:O1398" si="150">TRIM(MID(SUBSTITUTE($C1395,"-",REPT(" ",50)),COLUMN(D1395)*50-49,50))</f>
        <v/>
      </c>
      <c r="P1395" s="167" t="str">
        <f>IF(ISERROR(OR(IFERROR(VLOOKUP(B1395,受限情况!$G$3:$G$30,1,FALSE),0),IFERROR(VLOOKUP(L1395,受限情况!$A$3:$A$28,1,FALSE),0),IFERROR(VLOOKUP(M1395,受限情况!$A$3:$A$28,1,FALSE),0),IFERROR(VLOOKUP(N1395,受限情况!$A$3:$A$28,1,FALSE),0),IFERROR(VLOOKUP(O1395,受限情况!$A$3:$A$28,1,FALSE),0))),"受限","不限")</f>
        <v>不限</v>
      </c>
      <c r="Q1395" s="122" t="str">
        <f>IFERROR(IF(AND(H1395&gt;=VLOOKUP(B1395,受限情况!$G$3:$I$28,2,FALSE),H1395&lt;=VLOOKUP(B1395,受限情况!$G$3:$I$28,3,FALSE))=TRUE,"错误","正确"),"正确")</f>
        <v>正确</v>
      </c>
      <c r="R1395" s="124" t="str">
        <f>IF(OR(IFERROR(AND(H1395&gt;=VLOOKUP(L1395,受限情况!$A$3:$C$28,2,FALSE),H1395&lt;=VLOOKUP(L1395,受限情况!$A$3:$C$28,3,FALSE)),0),IFERROR(AND(H1395&gt;=VLOOKUP(M1395,受限情况!$A$3:$C$28,2,FALSE),H1395&lt;=VLOOKUP(M1395,受限情况!$A$3:$C$28,3,FALSE)),0),IFERROR(AND(H1395&gt;=VLOOKUP(N1395,受限情况!$A$3:$C$28,2,FALSE),H1395&lt;=VLOOKUP(N1395,受限情况!$A$3:$C$28,3,FALSE)),0),IFERROR(AND(H1395&gt;=VLOOKUP(O1395,受限情况!$A$3:$C$28,2,FALSE),H1395&lt;=VLOOKUP(O1395,受限情况!$A$3:$C$28,3,FALSE)),0))=TRUE,"错误","正确")</f>
        <v>正确</v>
      </c>
      <c r="S1395" s="123" t="str">
        <f>IF((IF(ISERROR(VLOOKUP(J1395,注销!I:I,1,FALSE)),0,1)+IF(ISERROR(VLOOKUP(J1395,注销!J:J,1,FALSE)),0,1))&gt;0,"注销","没有")</f>
        <v>没有</v>
      </c>
      <c r="T1395" s="123" t="str">
        <f>IF((IF(ISERROR(VLOOKUP(J1395,注销!I:I,1,FALSE)),0,1)+IF(ISERROR(VLOOKUP(J1395,注销!J:J,1,FALSE)),0,1))&gt;0,"注销","没有")</f>
        <v>没有</v>
      </c>
      <c r="U1395" s="10" t="str">
        <f>IF(IF(ISERROR(VLOOKUP(J1395,J$1:J1394,1,FALSE)),0,1)+IF(ISERROR(VLOOKUP(J1395,K$1:K1394,1,FALSE)),0,1),"已有","没有")</f>
        <v>没有</v>
      </c>
    </row>
    <row r="1396" spans="2:21">
      <c r="B1396" s="134" t="s">
        <v>5633</v>
      </c>
      <c r="C1396" s="66" t="s">
        <v>5635</v>
      </c>
      <c r="D1396" s="136" t="s">
        <v>1694</v>
      </c>
      <c r="E1396" s="202">
        <v>14</v>
      </c>
      <c r="F1396" s="80">
        <v>43445</v>
      </c>
      <c r="G1396" s="40" t="s">
        <v>5653</v>
      </c>
      <c r="H1396" s="80">
        <v>43434</v>
      </c>
      <c r="I1396" s="30" t="s">
        <v>5647</v>
      </c>
      <c r="J1396" s="137" t="str">
        <f t="shared" si="145"/>
        <v>河北石家庄-合肥-遵义</v>
      </c>
      <c r="K1396" s="124" t="str">
        <f t="shared" si="146"/>
        <v>河北遵义-合肥-石家庄</v>
      </c>
      <c r="L1396" s="167" t="str">
        <f t="shared" si="147"/>
        <v>石家庄</v>
      </c>
      <c r="M1396" s="167" t="str">
        <f t="shared" si="148"/>
        <v>合肥</v>
      </c>
      <c r="N1396" s="167" t="str">
        <f t="shared" si="149"/>
        <v>遵义</v>
      </c>
      <c r="O1396" s="167" t="str">
        <f t="shared" si="150"/>
        <v/>
      </c>
      <c r="P1396" s="167" t="str">
        <f>IF(ISERROR(OR(IFERROR(VLOOKUP(B1396,受限情况!$G$3:$G$30,1,FALSE),0),IFERROR(VLOOKUP(L1396,受限情况!$A$3:$A$28,1,FALSE),0),IFERROR(VLOOKUP(M1396,受限情况!$A$3:$A$28,1,FALSE),0),IFERROR(VLOOKUP(N1396,受限情况!$A$3:$A$28,1,FALSE),0),IFERROR(VLOOKUP(O1396,受限情况!$A$3:$A$28,1,FALSE),0))),"受限","不限")</f>
        <v>不限</v>
      </c>
      <c r="Q1396" s="122" t="str">
        <f>IFERROR(IF(AND(H1396&gt;=VLOOKUP(B1396,受限情况!$G$3:$I$28,2,FALSE),H1396&lt;=VLOOKUP(B1396,受限情况!$G$3:$I$28,3,FALSE))=TRUE,"错误","正确"),"正确")</f>
        <v>正确</v>
      </c>
      <c r="R1396" s="124" t="str">
        <f>IF(OR(IFERROR(AND(H1396&gt;=VLOOKUP(L1396,受限情况!$A$3:$C$28,2,FALSE),H1396&lt;=VLOOKUP(L1396,受限情况!$A$3:$C$28,3,FALSE)),0),IFERROR(AND(H1396&gt;=VLOOKUP(M1396,受限情况!$A$3:$C$28,2,FALSE),H1396&lt;=VLOOKUP(M1396,受限情况!$A$3:$C$28,3,FALSE)),0),IFERROR(AND(H1396&gt;=VLOOKUP(N1396,受限情况!$A$3:$C$28,2,FALSE),H1396&lt;=VLOOKUP(N1396,受限情况!$A$3:$C$28,3,FALSE)),0),IFERROR(AND(H1396&gt;=VLOOKUP(O1396,受限情况!$A$3:$C$28,2,FALSE),H1396&lt;=VLOOKUP(O1396,受限情况!$A$3:$C$28,3,FALSE)),0))=TRUE,"错误","正确")</f>
        <v>正确</v>
      </c>
      <c r="S1396" s="123" t="str">
        <f>IF((IF(ISERROR(VLOOKUP(J1396,注销!I:I,1,FALSE)),0,1)+IF(ISERROR(VLOOKUP(J1396,注销!J:J,1,FALSE)),0,1))&gt;0,"注销","没有")</f>
        <v>没有</v>
      </c>
      <c r="T1396" s="123" t="str">
        <f>IF((IF(ISERROR(VLOOKUP(J1396,注销!I:I,1,FALSE)),0,1)+IF(ISERROR(VLOOKUP(J1396,注销!J:J,1,FALSE)),0,1))&gt;0,"注销","没有")</f>
        <v>没有</v>
      </c>
      <c r="U1396" s="10" t="str">
        <f>IF(IF(ISERROR(VLOOKUP(J1396,J$1:J1395,1,FALSE)),0,1)+IF(ISERROR(VLOOKUP(J1396,K$1:K1395,1,FALSE)),0,1),"已有","没有")</f>
        <v>没有</v>
      </c>
    </row>
    <row r="1397" spans="2:21">
      <c r="B1397" s="134" t="s">
        <v>5633</v>
      </c>
      <c r="C1397" s="66" t="s">
        <v>5636</v>
      </c>
      <c r="D1397" s="136" t="s">
        <v>1694</v>
      </c>
      <c r="E1397" s="202">
        <v>14</v>
      </c>
      <c r="F1397" s="80">
        <v>43445</v>
      </c>
      <c r="G1397" s="40" t="s">
        <v>5653</v>
      </c>
      <c r="H1397" s="80">
        <v>43434</v>
      </c>
      <c r="I1397" s="30" t="s">
        <v>5647</v>
      </c>
      <c r="J1397" s="137" t="str">
        <f t="shared" si="145"/>
        <v>河北承德-石家庄-琼海</v>
      </c>
      <c r="K1397" s="124" t="str">
        <f t="shared" si="146"/>
        <v>河北琼海-石家庄-承德</v>
      </c>
      <c r="L1397" s="167" t="str">
        <f t="shared" si="147"/>
        <v>承德</v>
      </c>
      <c r="M1397" s="167" t="str">
        <f t="shared" si="148"/>
        <v>石家庄</v>
      </c>
      <c r="N1397" s="167" t="str">
        <f t="shared" si="149"/>
        <v>琼海</v>
      </c>
      <c r="O1397" s="167" t="str">
        <f t="shared" si="150"/>
        <v/>
      </c>
      <c r="P1397" s="167" t="str">
        <f>IF(ISERROR(OR(IFERROR(VLOOKUP(B1397,受限情况!$G$3:$G$30,1,FALSE),0),IFERROR(VLOOKUP(L1397,受限情况!$A$3:$A$28,1,FALSE),0),IFERROR(VLOOKUP(M1397,受限情况!$A$3:$A$28,1,FALSE),0),IFERROR(VLOOKUP(N1397,受限情况!$A$3:$A$28,1,FALSE),0),IFERROR(VLOOKUP(O1397,受限情况!$A$3:$A$28,1,FALSE),0))),"受限","不限")</f>
        <v>不限</v>
      </c>
      <c r="Q1397" s="122" t="str">
        <f>IFERROR(IF(AND(H1397&gt;=VLOOKUP(B1397,受限情况!$G$3:$I$28,2,FALSE),H1397&lt;=VLOOKUP(B1397,受限情况!$G$3:$I$28,3,FALSE))=TRUE,"错误","正确"),"正确")</f>
        <v>正确</v>
      </c>
      <c r="R1397" s="124" t="str">
        <f>IF(OR(IFERROR(AND(H1397&gt;=VLOOKUP(L1397,受限情况!$A$3:$C$28,2,FALSE),H1397&lt;=VLOOKUP(L1397,受限情况!$A$3:$C$28,3,FALSE)),0),IFERROR(AND(H1397&gt;=VLOOKUP(M1397,受限情况!$A$3:$C$28,2,FALSE),H1397&lt;=VLOOKUP(M1397,受限情况!$A$3:$C$28,3,FALSE)),0),IFERROR(AND(H1397&gt;=VLOOKUP(N1397,受限情况!$A$3:$C$28,2,FALSE),H1397&lt;=VLOOKUP(N1397,受限情况!$A$3:$C$28,3,FALSE)),0),IFERROR(AND(H1397&gt;=VLOOKUP(O1397,受限情况!$A$3:$C$28,2,FALSE),H1397&lt;=VLOOKUP(O1397,受限情况!$A$3:$C$28,3,FALSE)),0))=TRUE,"错误","正确")</f>
        <v>正确</v>
      </c>
      <c r="S1397" s="123" t="str">
        <f>IF((IF(ISERROR(VLOOKUP(J1397,注销!I:I,1,FALSE)),0,1)+IF(ISERROR(VLOOKUP(J1397,注销!J:J,1,FALSE)),0,1))&gt;0,"注销","没有")</f>
        <v>没有</v>
      </c>
      <c r="T1397" s="123" t="str">
        <f>IF((IF(ISERROR(VLOOKUP(J1397,注销!I:I,1,FALSE)),0,1)+IF(ISERROR(VLOOKUP(J1397,注销!J:J,1,FALSE)),0,1))&gt;0,"注销","没有")</f>
        <v>没有</v>
      </c>
      <c r="U1397" s="10" t="str">
        <f>IF(IF(ISERROR(VLOOKUP(J1397,J$1:J1396,1,FALSE)),0,1)+IF(ISERROR(VLOOKUP(J1397,K$1:K1396,1,FALSE)),0,1),"已有","没有")</f>
        <v>没有</v>
      </c>
    </row>
    <row r="1398" spans="2:21">
      <c r="B1398" s="134" t="s">
        <v>5633</v>
      </c>
      <c r="C1398" s="66" t="s">
        <v>5637</v>
      </c>
      <c r="D1398" s="136" t="s">
        <v>1694</v>
      </c>
      <c r="E1398" s="202">
        <v>14</v>
      </c>
      <c r="F1398" s="80">
        <v>43446</v>
      </c>
      <c r="G1398" s="40" t="s">
        <v>5653</v>
      </c>
      <c r="H1398" s="80">
        <v>43434</v>
      </c>
      <c r="I1398" s="30" t="s">
        <v>5647</v>
      </c>
      <c r="J1398" s="137" t="str">
        <f t="shared" si="145"/>
        <v>河北承德-石家庄-厦门</v>
      </c>
      <c r="K1398" s="124" t="str">
        <f t="shared" si="146"/>
        <v>河北厦门-石家庄-承德</v>
      </c>
      <c r="L1398" s="167" t="str">
        <f t="shared" si="147"/>
        <v>承德</v>
      </c>
      <c r="M1398" s="167" t="str">
        <f t="shared" si="148"/>
        <v>石家庄</v>
      </c>
      <c r="N1398" s="167" t="str">
        <f t="shared" si="149"/>
        <v>厦门</v>
      </c>
      <c r="O1398" s="167" t="str">
        <f t="shared" si="150"/>
        <v/>
      </c>
      <c r="P1398" s="167" t="str">
        <f>IF(ISERROR(OR(IFERROR(VLOOKUP(B1398,受限情况!$G$3:$G$30,1,FALSE),0),IFERROR(VLOOKUP(L1398,受限情况!$A$3:$A$28,1,FALSE),0),IFERROR(VLOOKUP(M1398,受限情况!$A$3:$A$28,1,FALSE),0),IFERROR(VLOOKUP(N1398,受限情况!$A$3:$A$28,1,FALSE),0),IFERROR(VLOOKUP(O1398,受限情况!$A$3:$A$28,1,FALSE),0))),"受限","不限")</f>
        <v>不限</v>
      </c>
      <c r="Q1398" s="122" t="str">
        <f>IFERROR(IF(AND(H1398&gt;=VLOOKUP(B1398,受限情况!$G$3:$I$28,2,FALSE),H1398&lt;=VLOOKUP(B1398,受限情况!$G$3:$I$28,3,FALSE))=TRUE,"错误","正确"),"正确")</f>
        <v>正确</v>
      </c>
      <c r="R1398" s="124" t="str">
        <f>IF(OR(IFERROR(AND(H1398&gt;=VLOOKUP(L1398,受限情况!$A$3:$C$28,2,FALSE),H1398&lt;=VLOOKUP(L1398,受限情况!$A$3:$C$28,3,FALSE)),0),IFERROR(AND(H1398&gt;=VLOOKUP(M1398,受限情况!$A$3:$C$28,2,FALSE),H1398&lt;=VLOOKUP(M1398,受限情况!$A$3:$C$28,3,FALSE)),0),IFERROR(AND(H1398&gt;=VLOOKUP(N1398,受限情况!$A$3:$C$28,2,FALSE),H1398&lt;=VLOOKUP(N1398,受限情况!$A$3:$C$28,3,FALSE)),0),IFERROR(AND(H1398&gt;=VLOOKUP(O1398,受限情况!$A$3:$C$28,2,FALSE),H1398&lt;=VLOOKUP(O1398,受限情况!$A$3:$C$28,3,FALSE)),0))=TRUE,"错误","正确")</f>
        <v>正确</v>
      </c>
      <c r="S1398" s="123" t="str">
        <f>IF((IF(ISERROR(VLOOKUP(J1398,注销!I:I,1,FALSE)),0,1)+IF(ISERROR(VLOOKUP(J1398,注销!J:J,1,FALSE)),0,1))&gt;0,"注销","没有")</f>
        <v>没有</v>
      </c>
      <c r="T1398" s="123" t="str">
        <f>IF((IF(ISERROR(VLOOKUP(J1398,注销!I:I,1,FALSE)),0,1)+IF(ISERROR(VLOOKUP(J1398,注销!J:J,1,FALSE)),0,1))&gt;0,"注销","没有")</f>
        <v>没有</v>
      </c>
      <c r="U1398" s="10" t="str">
        <f>IF(IF(ISERROR(VLOOKUP(J1398,J$1:J1397,1,FALSE)),0,1)+IF(ISERROR(VLOOKUP(J1398,K$1:K1397,1,FALSE)),0,1),"已有","没有")</f>
        <v>没有</v>
      </c>
    </row>
    <row r="1399" spans="2:21">
      <c r="B1399" s="134" t="s">
        <v>5643</v>
      </c>
      <c r="C1399" s="66" t="s">
        <v>5644</v>
      </c>
      <c r="D1399" s="55">
        <v>737</v>
      </c>
      <c r="E1399" s="6">
        <v>14</v>
      </c>
      <c r="F1399" s="80">
        <v>43435</v>
      </c>
      <c r="G1399" s="40" t="s">
        <v>5654</v>
      </c>
      <c r="H1399" s="80">
        <v>43434</v>
      </c>
      <c r="I1399" s="30" t="s">
        <v>5647</v>
      </c>
      <c r="J1399" s="137" t="str">
        <f t="shared" ref="J1399" si="151">B1399&amp;C1399</f>
        <v>奥凯天津-南昌-海口</v>
      </c>
      <c r="K1399" s="124" t="str">
        <f t="shared" ref="K1399" si="152">B1399&amp;O1399&amp;IF(O1399="",,"-")&amp;N1399&amp;IF(N1399="",,"-")&amp;M1399&amp;IF(M1399="",,"-")&amp;L1399</f>
        <v>奥凯海口-南昌-天津</v>
      </c>
      <c r="L1399" s="167" t="str">
        <f t="shared" ref="L1399" si="153">TRIM(MID(SUBSTITUTE($C1399,"-",REPT(" ",50)),COLUMN(A1399)*50-49,50))</f>
        <v>天津</v>
      </c>
      <c r="M1399" s="167" t="str">
        <f t="shared" ref="M1399" si="154">TRIM(MID(SUBSTITUTE($C1399,"-",REPT(" ",50)),COLUMN(B1399)*50-49,50))</f>
        <v>南昌</v>
      </c>
      <c r="N1399" s="167" t="str">
        <f t="shared" ref="N1399" si="155">TRIM(MID(SUBSTITUTE($C1399,"-",REPT(" ",50)),COLUMN(C1399)*50-49,50))</f>
        <v>海口</v>
      </c>
      <c r="O1399" s="167" t="str">
        <f t="shared" ref="O1399" si="156">TRIM(MID(SUBSTITUTE($C1399,"-",REPT(" ",50)),COLUMN(D1399)*50-49,50))</f>
        <v/>
      </c>
      <c r="P1399" s="167" t="str">
        <f>IF(ISERROR(OR(IFERROR(VLOOKUP(B1399,受限情况!$G$3:$G$30,1,FALSE),0),IFERROR(VLOOKUP(L1399,受限情况!$A$3:$A$28,1,FALSE),0),IFERROR(VLOOKUP(M1399,受限情况!$A$3:$A$28,1,FALSE),0),IFERROR(VLOOKUP(N1399,受限情况!$A$3:$A$28,1,FALSE),0),IFERROR(VLOOKUP(O1399,受限情况!$A$3:$A$28,1,FALSE),0))),"受限","不限")</f>
        <v>不限</v>
      </c>
      <c r="Q1399" s="122" t="str">
        <f>IFERROR(IF(AND(H1399&gt;=VLOOKUP(B1399,受限情况!$G$3:$I$28,2,FALSE),H1399&lt;=VLOOKUP(B1399,受限情况!$G$3:$I$28,3,FALSE))=TRUE,"错误","正确"),"正确")</f>
        <v>正确</v>
      </c>
      <c r="R1399" s="124" t="str">
        <f>IF(OR(IFERROR(AND(H1399&gt;=VLOOKUP(L1399,受限情况!$A$3:$C$28,2,FALSE),H1399&lt;=VLOOKUP(L1399,受限情况!$A$3:$C$28,3,FALSE)),0),IFERROR(AND(H1399&gt;=VLOOKUP(M1399,受限情况!$A$3:$C$28,2,FALSE),H1399&lt;=VLOOKUP(M1399,受限情况!$A$3:$C$28,3,FALSE)),0),IFERROR(AND(H1399&gt;=VLOOKUP(N1399,受限情况!$A$3:$C$28,2,FALSE),H1399&lt;=VLOOKUP(N1399,受限情况!$A$3:$C$28,3,FALSE)),0),IFERROR(AND(H1399&gt;=VLOOKUP(O1399,受限情况!$A$3:$C$28,2,FALSE),H1399&lt;=VLOOKUP(O1399,受限情况!$A$3:$C$28,3,FALSE)),0))=TRUE,"错误","正确")</f>
        <v>正确</v>
      </c>
      <c r="S1399" s="123" t="str">
        <f>IF((IF(ISERROR(VLOOKUP(J1399,注销!I:I,1,FALSE)),0,1)+IF(ISERROR(VLOOKUP(J1399,注销!J:J,1,FALSE)),0,1))&gt;0,"注销","没有")</f>
        <v>没有</v>
      </c>
      <c r="T1399" s="123" t="str">
        <f>IF((IF(ISERROR(VLOOKUP(J1399,注销!I:I,1,FALSE)),0,1)+IF(ISERROR(VLOOKUP(J1399,注销!J:J,1,FALSE)),0,1))&gt;0,"注销","没有")</f>
        <v>没有</v>
      </c>
      <c r="U1399" s="10" t="str">
        <f>IF(IF(ISERROR(VLOOKUP(J1399,J$1:J1398,1,FALSE)),0,1)+IF(ISERROR(VLOOKUP(J1399,K$1:K1398,1,FALSE)),0,1),"已有","没有")</f>
        <v>没有</v>
      </c>
    </row>
    <row r="1400" spans="2:21">
      <c r="B1400" s="134" t="s">
        <v>5542</v>
      </c>
      <c r="C1400" s="66" t="s">
        <v>5645</v>
      </c>
      <c r="D1400" s="55">
        <v>738</v>
      </c>
      <c r="E1400" s="6">
        <v>14</v>
      </c>
      <c r="F1400" s="80">
        <v>43464</v>
      </c>
      <c r="G1400" s="40" t="s">
        <v>5655</v>
      </c>
      <c r="H1400" s="80">
        <v>43434</v>
      </c>
      <c r="I1400" s="30" t="s">
        <v>5646</v>
      </c>
      <c r="J1400" s="137" t="str">
        <f t="shared" ref="J1400:J1405" si="157">B1400&amp;C1400</f>
        <v>中联航石家庄-昆明</v>
      </c>
      <c r="K1400" s="124" t="str">
        <f t="shared" ref="K1400:K1405" si="158">B1400&amp;O1400&amp;IF(O1400="",,"-")&amp;N1400&amp;IF(N1400="",,"-")&amp;M1400&amp;IF(M1400="",,"-")&amp;L1400</f>
        <v>中联航昆明-石家庄</v>
      </c>
      <c r="L1400" s="167" t="str">
        <f t="shared" ref="L1400:L1405" si="159">TRIM(MID(SUBSTITUTE($C1400,"-",REPT(" ",50)),COLUMN(A1400)*50-49,50))</f>
        <v>石家庄</v>
      </c>
      <c r="M1400" s="167" t="str">
        <f t="shared" ref="M1400:M1405" si="160">TRIM(MID(SUBSTITUTE($C1400,"-",REPT(" ",50)),COLUMN(B1400)*50-49,50))</f>
        <v>昆明</v>
      </c>
      <c r="N1400" s="167" t="str">
        <f t="shared" ref="N1400:N1405" si="161">TRIM(MID(SUBSTITUTE($C1400,"-",REPT(" ",50)),COLUMN(C1400)*50-49,50))</f>
        <v/>
      </c>
      <c r="O1400" s="167" t="str">
        <f t="shared" ref="O1400:O1405" si="162">TRIM(MID(SUBSTITUTE($C1400,"-",REPT(" ",50)),COLUMN(D1400)*50-49,50))</f>
        <v/>
      </c>
      <c r="P1400" s="167" t="str">
        <f>IF(ISERROR(OR(IFERROR(VLOOKUP(B1400,受限情况!$G$3:$G$30,1,FALSE),0),IFERROR(VLOOKUP(L1400,受限情况!$A$3:$A$28,1,FALSE),0),IFERROR(VLOOKUP(M1400,受限情况!$A$3:$A$28,1,FALSE),0),IFERROR(VLOOKUP(N1400,受限情况!$A$3:$A$28,1,FALSE),0),IFERROR(VLOOKUP(O1400,受限情况!$A$3:$A$28,1,FALSE),0))),"受限","不限")</f>
        <v>不限</v>
      </c>
      <c r="Q1400" s="122" t="str">
        <f>IFERROR(IF(AND(H1400&gt;=VLOOKUP(B1400,受限情况!$G$3:$I$28,2,FALSE),H1400&lt;=VLOOKUP(B1400,受限情况!$G$3:$I$28,3,FALSE))=TRUE,"错误","正确"),"正确")</f>
        <v>正确</v>
      </c>
      <c r="R1400" s="124" t="str">
        <f>IF(OR(IFERROR(AND(H1400&gt;=VLOOKUP(L1400,受限情况!$A$3:$C$28,2,FALSE),H1400&lt;=VLOOKUP(L1400,受限情况!$A$3:$C$28,3,FALSE)),0),IFERROR(AND(H1400&gt;=VLOOKUP(M1400,受限情况!$A$3:$C$28,2,FALSE),H1400&lt;=VLOOKUP(M1400,受限情况!$A$3:$C$28,3,FALSE)),0),IFERROR(AND(H1400&gt;=VLOOKUP(N1400,受限情况!$A$3:$C$28,2,FALSE),H1400&lt;=VLOOKUP(N1400,受限情况!$A$3:$C$28,3,FALSE)),0),IFERROR(AND(H1400&gt;=VLOOKUP(O1400,受限情况!$A$3:$C$28,2,FALSE),H1400&lt;=VLOOKUP(O1400,受限情况!$A$3:$C$28,3,FALSE)),0))=TRUE,"错误","正确")</f>
        <v>正确</v>
      </c>
      <c r="S1400" s="123" t="str">
        <f>IF((IF(ISERROR(VLOOKUP(J1400,注销!I:I,1,FALSE)),0,1)+IF(ISERROR(VLOOKUP(J1400,注销!J:J,1,FALSE)),0,1))&gt;0,"注销","没有")</f>
        <v>没有</v>
      </c>
      <c r="T1400" s="123" t="str">
        <f>IF((IF(ISERROR(VLOOKUP(J1400,注销!I:I,1,FALSE)),0,1)+IF(ISERROR(VLOOKUP(J1400,注销!J:J,1,FALSE)),0,1))&gt;0,"注销","没有")</f>
        <v>没有</v>
      </c>
      <c r="U1400" s="10" t="str">
        <f>IF(IF(ISERROR(VLOOKUP(J1400,J$1:J1399,1,FALSE)),0,1)+IF(ISERROR(VLOOKUP(J1400,K$1:K1399,1,FALSE)),0,1),"已有","没有")</f>
        <v>已有</v>
      </c>
    </row>
    <row r="1401" spans="2:21">
      <c r="B1401" s="134" t="s">
        <v>5674</v>
      </c>
      <c r="C1401" s="66" t="s">
        <v>1986</v>
      </c>
      <c r="D1401" s="55" t="s">
        <v>198</v>
      </c>
      <c r="E1401" s="6">
        <v>14</v>
      </c>
      <c r="F1401" s="80">
        <v>43466</v>
      </c>
      <c r="G1401" s="40" t="s">
        <v>5685</v>
      </c>
      <c r="H1401" s="80">
        <v>43463</v>
      </c>
      <c r="I1401" s="30" t="s">
        <v>5647</v>
      </c>
      <c r="J1401" s="137" t="str">
        <f t="shared" si="157"/>
        <v>春秋石家庄-合肥</v>
      </c>
      <c r="K1401" s="124" t="str">
        <f t="shared" si="158"/>
        <v>春秋合肥-石家庄</v>
      </c>
      <c r="L1401" s="167" t="str">
        <f t="shared" si="159"/>
        <v>石家庄</v>
      </c>
      <c r="M1401" s="167" t="str">
        <f t="shared" si="160"/>
        <v>合肥</v>
      </c>
      <c r="N1401" s="167" t="str">
        <f t="shared" si="161"/>
        <v/>
      </c>
      <c r="O1401" s="167" t="str">
        <f t="shared" si="162"/>
        <v/>
      </c>
      <c r="P1401" s="167" t="str">
        <f>IF(ISERROR(OR(IFERROR(VLOOKUP(B1401,受限情况!$G$3:$G$30,1,FALSE),0),IFERROR(VLOOKUP(L1401,受限情况!$A$3:$A$28,1,FALSE),0),IFERROR(VLOOKUP(M1401,受限情况!$A$3:$A$28,1,FALSE),0),IFERROR(VLOOKUP(N1401,受限情况!$A$3:$A$28,1,FALSE),0),IFERROR(VLOOKUP(O1401,受限情况!$A$3:$A$28,1,FALSE),0))),"受限","不限")</f>
        <v>不限</v>
      </c>
      <c r="Q1401" s="122" t="str">
        <f>IFERROR(IF(AND(H1401&gt;=VLOOKUP(B1401,受限情况!$G$3:$I$28,2,FALSE),H1401&lt;=VLOOKUP(B1401,受限情况!$G$3:$I$28,3,FALSE))=TRUE,"错误","正确"),"正确")</f>
        <v>正确</v>
      </c>
      <c r="R1401" s="124" t="str">
        <f>IF(OR(IFERROR(AND(H1401&gt;=VLOOKUP(L1401,受限情况!$A$3:$C$28,2,FALSE),H1401&lt;=VLOOKUP(L1401,受限情况!$A$3:$C$28,3,FALSE)),0),IFERROR(AND(H1401&gt;=VLOOKUP(M1401,受限情况!$A$3:$C$28,2,FALSE),H1401&lt;=VLOOKUP(M1401,受限情况!$A$3:$C$28,3,FALSE)),0),IFERROR(AND(H1401&gt;=VLOOKUP(N1401,受限情况!$A$3:$C$28,2,FALSE),H1401&lt;=VLOOKUP(N1401,受限情况!$A$3:$C$28,3,FALSE)),0),IFERROR(AND(H1401&gt;=VLOOKUP(O1401,受限情况!$A$3:$C$28,2,FALSE),H1401&lt;=VLOOKUP(O1401,受限情况!$A$3:$C$28,3,FALSE)),0))=TRUE,"错误","正确")</f>
        <v>正确</v>
      </c>
      <c r="S1401" s="123" t="str">
        <f>IF((IF(ISERROR(VLOOKUP(J1401,注销!I:I,1,FALSE)),0,1)+IF(ISERROR(VLOOKUP(J1401,注销!J:J,1,FALSE)),0,1))&gt;0,"注销","没有")</f>
        <v>没有</v>
      </c>
      <c r="T1401" s="123" t="str">
        <f>IF((IF(ISERROR(VLOOKUP(J1401,注销!I:I,1,FALSE)),0,1)+IF(ISERROR(VLOOKUP(J1401,注销!J:J,1,FALSE)),0,1))&gt;0,"注销","没有")</f>
        <v>没有</v>
      </c>
      <c r="U1401" s="10" t="str">
        <f>IF(IF(ISERROR(VLOOKUP(J1401,J$1:J1400,1,FALSE)),0,1)+IF(ISERROR(VLOOKUP(J1401,K$1:K1400,1,FALSE)),0,1),"已有","没有")</f>
        <v>没有</v>
      </c>
    </row>
    <row r="1402" spans="2:21">
      <c r="B1402" s="134" t="s">
        <v>5524</v>
      </c>
      <c r="C1402" s="66" t="s">
        <v>1491</v>
      </c>
      <c r="D1402" s="136" t="s">
        <v>5688</v>
      </c>
      <c r="E1402" s="6">
        <v>14</v>
      </c>
      <c r="F1402" s="80">
        <v>43480</v>
      </c>
      <c r="G1402" s="40" t="s">
        <v>5733</v>
      </c>
      <c r="H1402" s="80">
        <v>43476</v>
      </c>
      <c r="I1402" s="30" t="s">
        <v>5730</v>
      </c>
      <c r="J1402" s="137" t="str">
        <f t="shared" si="157"/>
        <v>顺丰石家庄-杭州</v>
      </c>
      <c r="K1402" s="124" t="str">
        <f t="shared" si="158"/>
        <v>顺丰杭州-石家庄</v>
      </c>
      <c r="L1402" s="167" t="str">
        <f t="shared" si="159"/>
        <v>石家庄</v>
      </c>
      <c r="M1402" s="167" t="str">
        <f t="shared" si="160"/>
        <v>杭州</v>
      </c>
      <c r="N1402" s="167" t="str">
        <f t="shared" si="161"/>
        <v/>
      </c>
      <c r="O1402" s="167" t="str">
        <f t="shared" si="162"/>
        <v/>
      </c>
      <c r="P1402" s="167" t="str">
        <f>IF(ISERROR(OR(IFERROR(VLOOKUP(B1402,受限情况!$G$3:$G$30,1,FALSE),0),IFERROR(VLOOKUP(L1402,受限情况!$A$3:$A$28,1,FALSE),0),IFERROR(VLOOKUP(M1402,受限情况!$A$3:$A$28,1,FALSE),0),IFERROR(VLOOKUP(N1402,受限情况!$A$3:$A$28,1,FALSE),0),IFERROR(VLOOKUP(O1402,受限情况!$A$3:$A$28,1,FALSE),0))),"受限","不限")</f>
        <v>不限</v>
      </c>
      <c r="Q1402" s="122" t="str">
        <f>IFERROR(IF(AND(H1402&gt;=VLOOKUP(B1402,受限情况!$G$3:$I$28,2,FALSE),H1402&lt;=VLOOKUP(B1402,受限情况!$G$3:$I$28,3,FALSE))=TRUE,"错误","正确"),"正确")</f>
        <v>正确</v>
      </c>
      <c r="R1402" s="124" t="str">
        <f>IF(OR(IFERROR(AND(H1402&gt;=VLOOKUP(L1402,受限情况!$A$3:$C$28,2,FALSE),H1402&lt;=VLOOKUP(L1402,受限情况!$A$3:$C$28,3,FALSE)),0),IFERROR(AND(H1402&gt;=VLOOKUP(M1402,受限情况!$A$3:$C$28,2,FALSE),H1402&lt;=VLOOKUP(M1402,受限情况!$A$3:$C$28,3,FALSE)),0),IFERROR(AND(H1402&gt;=VLOOKUP(N1402,受限情况!$A$3:$C$28,2,FALSE),H1402&lt;=VLOOKUP(N1402,受限情况!$A$3:$C$28,3,FALSE)),0),IFERROR(AND(H1402&gt;=VLOOKUP(O1402,受限情况!$A$3:$C$28,2,FALSE),H1402&lt;=VLOOKUP(O1402,受限情况!$A$3:$C$28,3,FALSE)),0))=TRUE,"错误","正确")</f>
        <v>正确</v>
      </c>
      <c r="S1402" s="123" t="str">
        <f>IF((IF(ISERROR(VLOOKUP(J1402,注销!I:I,1,FALSE)),0,1)+IF(ISERROR(VLOOKUP(J1402,注销!J:J,1,FALSE)),0,1))&gt;0,"注销","没有")</f>
        <v>没有</v>
      </c>
      <c r="T1402" s="123" t="str">
        <f>IF((IF(ISERROR(VLOOKUP(J1402,注销!I:I,1,FALSE)),0,1)+IF(ISERROR(VLOOKUP(J1402,注销!J:J,1,FALSE)),0,1))&gt;0,"注销","没有")</f>
        <v>没有</v>
      </c>
      <c r="U1402" s="10" t="str">
        <f>IF(IF(ISERROR(VLOOKUP(J1402,J$1:J1401,1,FALSE)),0,1)+IF(ISERROR(VLOOKUP(J1402,K$1:K1401,1,FALSE)),0,1),"已有","没有")</f>
        <v>没有</v>
      </c>
    </row>
    <row r="1403" spans="2:21">
      <c r="B1403" s="134" t="s">
        <v>5524</v>
      </c>
      <c r="C1403" s="66" t="s">
        <v>5677</v>
      </c>
      <c r="D1403" s="136" t="s">
        <v>5688</v>
      </c>
      <c r="E1403" s="6">
        <v>14</v>
      </c>
      <c r="F1403" s="80">
        <v>43480</v>
      </c>
      <c r="G1403" s="40" t="s">
        <v>5733</v>
      </c>
      <c r="H1403" s="80">
        <v>43476</v>
      </c>
      <c r="I1403" s="30" t="s">
        <v>5730</v>
      </c>
      <c r="J1403" s="137" t="str">
        <f t="shared" si="157"/>
        <v>顺丰太原-杭州</v>
      </c>
      <c r="K1403" s="124" t="str">
        <f t="shared" si="158"/>
        <v>顺丰杭州-太原</v>
      </c>
      <c r="L1403" s="167" t="str">
        <f t="shared" si="159"/>
        <v>太原</v>
      </c>
      <c r="M1403" s="167" t="str">
        <f t="shared" si="160"/>
        <v>杭州</v>
      </c>
      <c r="N1403" s="167" t="str">
        <f t="shared" si="161"/>
        <v/>
      </c>
      <c r="O1403" s="167" t="str">
        <f t="shared" si="162"/>
        <v/>
      </c>
      <c r="P1403" s="167" t="str">
        <f>IF(ISERROR(OR(IFERROR(VLOOKUP(B1403,受限情况!$G$3:$G$30,1,FALSE),0),IFERROR(VLOOKUP(L1403,受限情况!$A$3:$A$28,1,FALSE),0),IFERROR(VLOOKUP(M1403,受限情况!$A$3:$A$28,1,FALSE),0),IFERROR(VLOOKUP(N1403,受限情况!$A$3:$A$28,1,FALSE),0),IFERROR(VLOOKUP(O1403,受限情况!$A$3:$A$28,1,FALSE),0))),"受限","不限")</f>
        <v>不限</v>
      </c>
      <c r="Q1403" s="122" t="str">
        <f>IFERROR(IF(AND(H1403&gt;=VLOOKUP(B1403,受限情况!$G$3:$I$28,2,FALSE),H1403&lt;=VLOOKUP(B1403,受限情况!$G$3:$I$28,3,FALSE))=TRUE,"错误","正确"),"正确")</f>
        <v>正确</v>
      </c>
      <c r="R1403" s="124" t="str">
        <f>IF(OR(IFERROR(AND(H1403&gt;=VLOOKUP(L1403,受限情况!$A$3:$C$28,2,FALSE),H1403&lt;=VLOOKUP(L1403,受限情况!$A$3:$C$28,3,FALSE)),0),IFERROR(AND(H1403&gt;=VLOOKUP(M1403,受限情况!$A$3:$C$28,2,FALSE),H1403&lt;=VLOOKUP(M1403,受限情况!$A$3:$C$28,3,FALSE)),0),IFERROR(AND(H1403&gt;=VLOOKUP(N1403,受限情况!$A$3:$C$28,2,FALSE),H1403&lt;=VLOOKUP(N1403,受限情况!$A$3:$C$28,3,FALSE)),0),IFERROR(AND(H1403&gt;=VLOOKUP(O1403,受限情况!$A$3:$C$28,2,FALSE),H1403&lt;=VLOOKUP(O1403,受限情况!$A$3:$C$28,3,FALSE)),0))=TRUE,"错误","正确")</f>
        <v>正确</v>
      </c>
      <c r="S1403" s="123" t="str">
        <f>IF((IF(ISERROR(VLOOKUP(J1403,注销!I:I,1,FALSE)),0,1)+IF(ISERROR(VLOOKUP(J1403,注销!J:J,1,FALSE)),0,1))&gt;0,"注销","没有")</f>
        <v>没有</v>
      </c>
      <c r="T1403" s="123" t="str">
        <f>IF((IF(ISERROR(VLOOKUP(J1403,注销!I:I,1,FALSE)),0,1)+IF(ISERROR(VLOOKUP(J1403,注销!J:J,1,FALSE)),0,1))&gt;0,"注销","没有")</f>
        <v>没有</v>
      </c>
      <c r="U1403" s="10" t="str">
        <f>IF(IF(ISERROR(VLOOKUP(J1403,J$1:J1402,1,FALSE)),0,1)+IF(ISERROR(VLOOKUP(J1403,K$1:K1402,1,FALSE)),0,1),"已有","没有")</f>
        <v>没有</v>
      </c>
    </row>
    <row r="1404" spans="2:21">
      <c r="B1404" s="134" t="s">
        <v>161</v>
      </c>
      <c r="C1404" s="66" t="s">
        <v>5678</v>
      </c>
      <c r="D1404" s="55" t="s">
        <v>5689</v>
      </c>
      <c r="E1404" s="6">
        <v>6</v>
      </c>
      <c r="F1404" s="80">
        <v>43485</v>
      </c>
      <c r="G1404" s="40" t="s">
        <v>5734</v>
      </c>
      <c r="H1404" s="80">
        <v>43476</v>
      </c>
      <c r="I1404" s="30" t="s">
        <v>5730</v>
      </c>
      <c r="J1404" s="137" t="str">
        <f t="shared" si="157"/>
        <v>海航厦门-衡阳-石家庄</v>
      </c>
      <c r="K1404" s="124" t="str">
        <f t="shared" si="158"/>
        <v>海航石家庄-衡阳-厦门</v>
      </c>
      <c r="L1404" s="167" t="str">
        <f t="shared" si="159"/>
        <v>厦门</v>
      </c>
      <c r="M1404" s="167" t="str">
        <f t="shared" si="160"/>
        <v>衡阳</v>
      </c>
      <c r="N1404" s="167" t="str">
        <f t="shared" si="161"/>
        <v>石家庄</v>
      </c>
      <c r="O1404" s="167" t="str">
        <f t="shared" si="162"/>
        <v/>
      </c>
      <c r="P1404" s="167" t="str">
        <f>IF(ISERROR(OR(IFERROR(VLOOKUP(B1404,受限情况!$G$3:$G$30,1,FALSE),0),IFERROR(VLOOKUP(L1404,受限情况!$A$3:$A$28,1,FALSE),0),IFERROR(VLOOKUP(M1404,受限情况!$A$3:$A$28,1,FALSE),0),IFERROR(VLOOKUP(N1404,受限情况!$A$3:$A$28,1,FALSE),0),IFERROR(VLOOKUP(O1404,受限情况!$A$3:$A$28,1,FALSE),0))),"受限","不限")</f>
        <v>不限</v>
      </c>
      <c r="Q1404" s="122" t="str">
        <f>IFERROR(IF(AND(H1404&gt;=VLOOKUP(B1404,受限情况!$G$3:$I$28,2,FALSE),H1404&lt;=VLOOKUP(B1404,受限情况!$G$3:$I$28,3,FALSE))=TRUE,"错误","正确"),"正确")</f>
        <v>正确</v>
      </c>
      <c r="R1404" s="124" t="str">
        <f>IF(OR(IFERROR(AND(H1404&gt;=VLOOKUP(L1404,受限情况!$A$3:$C$28,2,FALSE),H1404&lt;=VLOOKUP(L1404,受限情况!$A$3:$C$28,3,FALSE)),0),IFERROR(AND(H1404&gt;=VLOOKUP(M1404,受限情况!$A$3:$C$28,2,FALSE),H1404&lt;=VLOOKUP(M1404,受限情况!$A$3:$C$28,3,FALSE)),0),IFERROR(AND(H1404&gt;=VLOOKUP(N1404,受限情况!$A$3:$C$28,2,FALSE),H1404&lt;=VLOOKUP(N1404,受限情况!$A$3:$C$28,3,FALSE)),0),IFERROR(AND(H1404&gt;=VLOOKUP(O1404,受限情况!$A$3:$C$28,2,FALSE),H1404&lt;=VLOOKUP(O1404,受限情况!$A$3:$C$28,3,FALSE)),0))=TRUE,"错误","正确")</f>
        <v>正确</v>
      </c>
      <c r="S1404" s="123" t="str">
        <f>IF((IF(ISERROR(VLOOKUP(J1404,注销!I:I,1,FALSE)),0,1)+IF(ISERROR(VLOOKUP(J1404,注销!J:J,1,FALSE)),0,1))&gt;0,"注销","没有")</f>
        <v>没有</v>
      </c>
      <c r="T1404" s="123" t="str">
        <f>IF((IF(ISERROR(VLOOKUP(J1404,注销!I:I,1,FALSE)),0,1)+IF(ISERROR(VLOOKUP(J1404,注销!J:J,1,FALSE)),0,1))&gt;0,"注销","没有")</f>
        <v>没有</v>
      </c>
      <c r="U1404" s="10" t="str">
        <f>IF(IF(ISERROR(VLOOKUP(J1404,J$1:J1403,1,FALSE)),0,1)+IF(ISERROR(VLOOKUP(J1404,K$1:K1403,1,FALSE)),0,1),"已有","没有")</f>
        <v>没有</v>
      </c>
    </row>
    <row r="1405" spans="2:21">
      <c r="B1405" s="134" t="s">
        <v>161</v>
      </c>
      <c r="C1405" s="66" t="s">
        <v>5679</v>
      </c>
      <c r="D1405" s="55" t="s">
        <v>5689</v>
      </c>
      <c r="E1405" s="6">
        <v>14</v>
      </c>
      <c r="F1405" s="80">
        <v>43485</v>
      </c>
      <c r="G1405" s="40" t="s">
        <v>5734</v>
      </c>
      <c r="H1405" s="80">
        <v>43476</v>
      </c>
      <c r="I1405" s="30" t="s">
        <v>5730</v>
      </c>
      <c r="J1405" s="137" t="str">
        <f t="shared" si="157"/>
        <v>海航南京-呼和浩特</v>
      </c>
      <c r="K1405" s="124" t="str">
        <f t="shared" si="158"/>
        <v>海航呼和浩特-南京</v>
      </c>
      <c r="L1405" s="167" t="str">
        <f t="shared" si="159"/>
        <v>南京</v>
      </c>
      <c r="M1405" s="167" t="str">
        <f t="shared" si="160"/>
        <v>呼和浩特</v>
      </c>
      <c r="N1405" s="167" t="str">
        <f t="shared" si="161"/>
        <v/>
      </c>
      <c r="O1405" s="167" t="str">
        <f t="shared" si="162"/>
        <v/>
      </c>
      <c r="P1405" s="167" t="str">
        <f>IF(ISERROR(OR(IFERROR(VLOOKUP(B1405,受限情况!$G$3:$G$30,1,FALSE),0),IFERROR(VLOOKUP(L1405,受限情况!$A$3:$A$28,1,FALSE),0),IFERROR(VLOOKUP(M1405,受限情况!$A$3:$A$28,1,FALSE),0),IFERROR(VLOOKUP(N1405,受限情况!$A$3:$A$28,1,FALSE),0),IFERROR(VLOOKUP(O1405,受限情况!$A$3:$A$28,1,FALSE),0))),"受限","不限")</f>
        <v>不限</v>
      </c>
      <c r="Q1405" s="122" t="str">
        <f>IFERROR(IF(AND(H1405&gt;=VLOOKUP(B1405,受限情况!$G$3:$I$28,2,FALSE),H1405&lt;=VLOOKUP(B1405,受限情况!$G$3:$I$28,3,FALSE))=TRUE,"错误","正确"),"正确")</f>
        <v>正确</v>
      </c>
      <c r="R1405" s="124" t="str">
        <f>IF(OR(IFERROR(AND(H1405&gt;=VLOOKUP(L1405,受限情况!$A$3:$C$28,2,FALSE),H1405&lt;=VLOOKUP(L1405,受限情况!$A$3:$C$28,3,FALSE)),0),IFERROR(AND(H1405&gt;=VLOOKUP(M1405,受限情况!$A$3:$C$28,2,FALSE),H1405&lt;=VLOOKUP(M1405,受限情况!$A$3:$C$28,3,FALSE)),0),IFERROR(AND(H1405&gt;=VLOOKUP(N1405,受限情况!$A$3:$C$28,2,FALSE),H1405&lt;=VLOOKUP(N1405,受限情况!$A$3:$C$28,3,FALSE)),0),IFERROR(AND(H1405&gt;=VLOOKUP(O1405,受限情况!$A$3:$C$28,2,FALSE),H1405&lt;=VLOOKUP(O1405,受限情况!$A$3:$C$28,3,FALSE)),0))=TRUE,"错误","正确")</f>
        <v>正确</v>
      </c>
      <c r="S1405" s="123" t="str">
        <f>IF((IF(ISERROR(VLOOKUP(J1405,注销!I:I,1,FALSE)),0,1)+IF(ISERROR(VLOOKUP(J1405,注销!J:J,1,FALSE)),0,1))&gt;0,"注销","没有")</f>
        <v>没有</v>
      </c>
      <c r="T1405" s="123" t="str">
        <f>IF((IF(ISERROR(VLOOKUP(J1405,注销!I:I,1,FALSE)),0,1)+IF(ISERROR(VLOOKUP(J1405,注销!J:J,1,FALSE)),0,1))&gt;0,"注销","没有")</f>
        <v>没有</v>
      </c>
      <c r="U1405" s="10" t="str">
        <f>IF(IF(ISERROR(VLOOKUP(J1405,J$1:J1404,1,FALSE)),0,1)+IF(ISERROR(VLOOKUP(J1405,K$1:K1404,1,FALSE)),0,1),"已有","没有")</f>
        <v>没有</v>
      </c>
    </row>
    <row r="1406" spans="2:21">
      <c r="B1406" s="134" t="s">
        <v>161</v>
      </c>
      <c r="C1406" s="66" t="s">
        <v>5680</v>
      </c>
      <c r="D1406" s="55" t="s">
        <v>5689</v>
      </c>
      <c r="E1406" s="6">
        <v>14</v>
      </c>
      <c r="F1406" s="80">
        <v>43485</v>
      </c>
      <c r="G1406" s="40" t="s">
        <v>5734</v>
      </c>
      <c r="H1406" s="80">
        <v>43476</v>
      </c>
      <c r="I1406" s="30" t="s">
        <v>5730</v>
      </c>
      <c r="J1406" s="137" t="str">
        <f t="shared" ref="J1406:J1421" si="163">B1406&amp;C1406</f>
        <v>海航福州-徐州-包头</v>
      </c>
      <c r="K1406" s="124" t="str">
        <f t="shared" ref="K1406:K1421" si="164">B1406&amp;O1406&amp;IF(O1406="",,"-")&amp;N1406&amp;IF(N1406="",,"-")&amp;M1406&amp;IF(M1406="",,"-")&amp;L1406</f>
        <v>海航包头-徐州-福州</v>
      </c>
      <c r="L1406" s="167" t="str">
        <f t="shared" ref="L1406:L1421" si="165">TRIM(MID(SUBSTITUTE($C1406,"-",REPT(" ",50)),COLUMN(A1406)*50-49,50))</f>
        <v>福州</v>
      </c>
      <c r="M1406" s="167" t="str">
        <f t="shared" ref="M1406:M1421" si="166">TRIM(MID(SUBSTITUTE($C1406,"-",REPT(" ",50)),COLUMN(B1406)*50-49,50))</f>
        <v>徐州</v>
      </c>
      <c r="N1406" s="167" t="str">
        <f t="shared" ref="N1406:N1421" si="167">TRIM(MID(SUBSTITUTE($C1406,"-",REPT(" ",50)),COLUMN(C1406)*50-49,50))</f>
        <v>包头</v>
      </c>
      <c r="O1406" s="167" t="str">
        <f t="shared" ref="O1406:O1421" si="168">TRIM(MID(SUBSTITUTE($C1406,"-",REPT(" ",50)),COLUMN(D1406)*50-49,50))</f>
        <v/>
      </c>
      <c r="P1406" s="167" t="str">
        <f>IF(ISERROR(OR(IFERROR(VLOOKUP(B1406,受限情况!$G$3:$G$30,1,FALSE),0),IFERROR(VLOOKUP(L1406,受限情况!$A$3:$A$28,1,FALSE),0),IFERROR(VLOOKUP(M1406,受限情况!$A$3:$A$28,1,FALSE),0),IFERROR(VLOOKUP(N1406,受限情况!$A$3:$A$28,1,FALSE),0),IFERROR(VLOOKUP(O1406,受限情况!$A$3:$A$28,1,FALSE),0))),"受限","不限")</f>
        <v>不限</v>
      </c>
      <c r="Q1406" s="122" t="str">
        <f>IFERROR(IF(AND(H1406&gt;=VLOOKUP(B1406,受限情况!$G$3:$I$28,2,FALSE),H1406&lt;=VLOOKUP(B1406,受限情况!$G$3:$I$28,3,FALSE))=TRUE,"错误","正确"),"正确")</f>
        <v>正确</v>
      </c>
      <c r="R1406" s="124" t="str">
        <f>IF(OR(IFERROR(AND(H1406&gt;=VLOOKUP(L1406,受限情况!$A$3:$C$28,2,FALSE),H1406&lt;=VLOOKUP(L1406,受限情况!$A$3:$C$28,3,FALSE)),0),IFERROR(AND(H1406&gt;=VLOOKUP(M1406,受限情况!$A$3:$C$28,2,FALSE),H1406&lt;=VLOOKUP(M1406,受限情况!$A$3:$C$28,3,FALSE)),0),IFERROR(AND(H1406&gt;=VLOOKUP(N1406,受限情况!$A$3:$C$28,2,FALSE),H1406&lt;=VLOOKUP(N1406,受限情况!$A$3:$C$28,3,FALSE)),0),IFERROR(AND(H1406&gt;=VLOOKUP(O1406,受限情况!$A$3:$C$28,2,FALSE),H1406&lt;=VLOOKUP(O1406,受限情况!$A$3:$C$28,3,FALSE)),0))=TRUE,"错误","正确")</f>
        <v>正确</v>
      </c>
      <c r="S1406" s="123" t="str">
        <f>IF((IF(ISERROR(VLOOKUP(J1406,注销!I:I,1,FALSE)),0,1)+IF(ISERROR(VLOOKUP(J1406,注销!J:J,1,FALSE)),0,1))&gt;0,"注销","没有")</f>
        <v>没有</v>
      </c>
      <c r="T1406" s="123" t="str">
        <f>IF((IF(ISERROR(VLOOKUP(J1406,注销!I:I,1,FALSE)),0,1)+IF(ISERROR(VLOOKUP(J1406,注销!J:J,1,FALSE)),0,1))&gt;0,"注销","没有")</f>
        <v>没有</v>
      </c>
      <c r="U1406" s="10" t="str">
        <f>IF(IF(ISERROR(VLOOKUP(J1406,J$1:J1405,1,FALSE)),0,1)+IF(ISERROR(VLOOKUP(J1406,K$1:K1405,1,FALSE)),0,1),"已有","没有")</f>
        <v>没有</v>
      </c>
    </row>
    <row r="1407" spans="2:21">
      <c r="B1407" s="134" t="s">
        <v>161</v>
      </c>
      <c r="C1407" s="66" t="s">
        <v>5681</v>
      </c>
      <c r="D1407" s="55" t="s">
        <v>5689</v>
      </c>
      <c r="E1407" s="6">
        <v>14</v>
      </c>
      <c r="F1407" s="80">
        <v>43485</v>
      </c>
      <c r="G1407" s="40" t="s">
        <v>5734</v>
      </c>
      <c r="H1407" s="80">
        <v>43476</v>
      </c>
      <c r="I1407" s="30" t="s">
        <v>5730</v>
      </c>
      <c r="J1407" s="137" t="str">
        <f t="shared" si="163"/>
        <v>海航温州-石家庄</v>
      </c>
      <c r="K1407" s="124" t="str">
        <f t="shared" si="164"/>
        <v>海航石家庄-温州</v>
      </c>
      <c r="L1407" s="167" t="str">
        <f t="shared" si="165"/>
        <v>温州</v>
      </c>
      <c r="M1407" s="167" t="str">
        <f t="shared" si="166"/>
        <v>石家庄</v>
      </c>
      <c r="N1407" s="167" t="str">
        <f t="shared" si="167"/>
        <v/>
      </c>
      <c r="O1407" s="167" t="str">
        <f t="shared" si="168"/>
        <v/>
      </c>
      <c r="P1407" s="167" t="str">
        <f>IF(ISERROR(OR(IFERROR(VLOOKUP(B1407,受限情况!$G$3:$G$30,1,FALSE),0),IFERROR(VLOOKUP(L1407,受限情况!$A$3:$A$28,1,FALSE),0),IFERROR(VLOOKUP(M1407,受限情况!$A$3:$A$28,1,FALSE),0),IFERROR(VLOOKUP(N1407,受限情况!$A$3:$A$28,1,FALSE),0),IFERROR(VLOOKUP(O1407,受限情况!$A$3:$A$28,1,FALSE),0))),"受限","不限")</f>
        <v>不限</v>
      </c>
      <c r="Q1407" s="122" t="str">
        <f>IFERROR(IF(AND(H1407&gt;=VLOOKUP(B1407,受限情况!$G$3:$I$28,2,FALSE),H1407&lt;=VLOOKUP(B1407,受限情况!$G$3:$I$28,3,FALSE))=TRUE,"错误","正确"),"正确")</f>
        <v>正确</v>
      </c>
      <c r="R1407" s="124" t="str">
        <f>IF(OR(IFERROR(AND(H1407&gt;=VLOOKUP(L1407,受限情况!$A$3:$C$28,2,FALSE),H1407&lt;=VLOOKUP(L1407,受限情况!$A$3:$C$28,3,FALSE)),0),IFERROR(AND(H1407&gt;=VLOOKUP(M1407,受限情况!$A$3:$C$28,2,FALSE),H1407&lt;=VLOOKUP(M1407,受限情况!$A$3:$C$28,3,FALSE)),0),IFERROR(AND(H1407&gt;=VLOOKUP(N1407,受限情况!$A$3:$C$28,2,FALSE),H1407&lt;=VLOOKUP(N1407,受限情况!$A$3:$C$28,3,FALSE)),0),IFERROR(AND(H1407&gt;=VLOOKUP(O1407,受限情况!$A$3:$C$28,2,FALSE),H1407&lt;=VLOOKUP(O1407,受限情况!$A$3:$C$28,3,FALSE)),0))=TRUE,"错误","正确")</f>
        <v>正确</v>
      </c>
      <c r="S1407" s="123" t="str">
        <f>IF((IF(ISERROR(VLOOKUP(J1407,注销!I:I,1,FALSE)),0,1)+IF(ISERROR(VLOOKUP(J1407,注销!J:J,1,FALSE)),0,1))&gt;0,"注销","没有")</f>
        <v>没有</v>
      </c>
      <c r="T1407" s="123" t="str">
        <f>IF((IF(ISERROR(VLOOKUP(J1407,注销!I:I,1,FALSE)),0,1)+IF(ISERROR(VLOOKUP(J1407,注销!J:J,1,FALSE)),0,1))&gt;0,"注销","没有")</f>
        <v>没有</v>
      </c>
      <c r="U1407" s="10" t="str">
        <f>IF(IF(ISERROR(VLOOKUP(J1407,J$1:J1406,1,FALSE)),0,1)+IF(ISERROR(VLOOKUP(J1407,K$1:K1406,1,FALSE)),0,1),"已有","没有")</f>
        <v>没有</v>
      </c>
    </row>
    <row r="1408" spans="2:21">
      <c r="B1408" s="134" t="s">
        <v>161</v>
      </c>
      <c r="C1408" s="66" t="s">
        <v>92</v>
      </c>
      <c r="D1408" s="55" t="s">
        <v>5689</v>
      </c>
      <c r="E1408" s="6">
        <v>14</v>
      </c>
      <c r="F1408" s="80">
        <v>43485</v>
      </c>
      <c r="G1408" s="40" t="s">
        <v>5734</v>
      </c>
      <c r="H1408" s="80">
        <v>43476</v>
      </c>
      <c r="I1408" s="30" t="s">
        <v>5730</v>
      </c>
      <c r="J1408" s="137" t="str">
        <f t="shared" si="163"/>
        <v>海航太原-福州</v>
      </c>
      <c r="K1408" s="124" t="str">
        <f t="shared" si="164"/>
        <v>海航福州-太原</v>
      </c>
      <c r="L1408" s="167" t="str">
        <f t="shared" si="165"/>
        <v>太原</v>
      </c>
      <c r="M1408" s="167" t="str">
        <f t="shared" si="166"/>
        <v>福州</v>
      </c>
      <c r="N1408" s="167" t="str">
        <f t="shared" si="167"/>
        <v/>
      </c>
      <c r="O1408" s="167" t="str">
        <f t="shared" si="168"/>
        <v/>
      </c>
      <c r="P1408" s="167" t="str">
        <f>IF(ISERROR(OR(IFERROR(VLOOKUP(B1408,受限情况!$G$3:$G$30,1,FALSE),0),IFERROR(VLOOKUP(L1408,受限情况!$A$3:$A$28,1,FALSE),0),IFERROR(VLOOKUP(M1408,受限情况!$A$3:$A$28,1,FALSE),0),IFERROR(VLOOKUP(N1408,受限情况!$A$3:$A$28,1,FALSE),0),IFERROR(VLOOKUP(O1408,受限情况!$A$3:$A$28,1,FALSE),0))),"受限","不限")</f>
        <v>不限</v>
      </c>
      <c r="Q1408" s="122" t="str">
        <f>IFERROR(IF(AND(H1408&gt;=VLOOKUP(B1408,受限情况!$G$3:$I$28,2,FALSE),H1408&lt;=VLOOKUP(B1408,受限情况!$G$3:$I$28,3,FALSE))=TRUE,"错误","正确"),"正确")</f>
        <v>正确</v>
      </c>
      <c r="R1408" s="124" t="str">
        <f>IF(OR(IFERROR(AND(H1408&gt;=VLOOKUP(L1408,受限情况!$A$3:$C$28,2,FALSE),H1408&lt;=VLOOKUP(L1408,受限情况!$A$3:$C$28,3,FALSE)),0),IFERROR(AND(H1408&gt;=VLOOKUP(M1408,受限情况!$A$3:$C$28,2,FALSE),H1408&lt;=VLOOKUP(M1408,受限情况!$A$3:$C$28,3,FALSE)),0),IFERROR(AND(H1408&gt;=VLOOKUP(N1408,受限情况!$A$3:$C$28,2,FALSE),H1408&lt;=VLOOKUP(N1408,受限情况!$A$3:$C$28,3,FALSE)),0),IFERROR(AND(H1408&gt;=VLOOKUP(O1408,受限情况!$A$3:$C$28,2,FALSE),H1408&lt;=VLOOKUP(O1408,受限情况!$A$3:$C$28,3,FALSE)),0))=TRUE,"错误","正确")</f>
        <v>正确</v>
      </c>
      <c r="S1408" s="123" t="str">
        <f>IF((IF(ISERROR(VLOOKUP(J1408,注销!I:I,1,FALSE)),0,1)+IF(ISERROR(VLOOKUP(J1408,注销!J:J,1,FALSE)),0,1))&gt;0,"注销","没有")</f>
        <v>注销</v>
      </c>
      <c r="T1408" s="123" t="str">
        <f>IF((IF(ISERROR(VLOOKUP(J1408,注销!I:I,1,FALSE)),0,1)+IF(ISERROR(VLOOKUP(J1408,注销!J:J,1,FALSE)),0,1))&gt;0,"注销","没有")</f>
        <v>注销</v>
      </c>
      <c r="U1408" s="10" t="str">
        <f>IF(IF(ISERROR(VLOOKUP(J1408,J$1:J1407,1,FALSE)),0,1)+IF(ISERROR(VLOOKUP(J1408,K$1:K1407,1,FALSE)),0,1),"已有","没有")</f>
        <v>已有</v>
      </c>
    </row>
    <row r="1409" spans="1:21">
      <c r="B1409" s="134" t="s">
        <v>2075</v>
      </c>
      <c r="C1409" s="66" t="s">
        <v>948</v>
      </c>
      <c r="D1409" s="55" t="s">
        <v>5704</v>
      </c>
      <c r="E1409" s="6">
        <v>14</v>
      </c>
      <c r="F1409" s="80">
        <v>43486</v>
      </c>
      <c r="G1409" s="40" t="s">
        <v>5735</v>
      </c>
      <c r="H1409" s="80">
        <v>43476</v>
      </c>
      <c r="I1409" s="30" t="s">
        <v>5730</v>
      </c>
      <c r="J1409" s="137" t="str">
        <f t="shared" si="163"/>
        <v>东海石家庄-兰州</v>
      </c>
      <c r="K1409" s="124" t="str">
        <f t="shared" si="164"/>
        <v>东海兰州-石家庄</v>
      </c>
      <c r="L1409" s="167" t="str">
        <f t="shared" si="165"/>
        <v>石家庄</v>
      </c>
      <c r="M1409" s="167" t="str">
        <f t="shared" si="166"/>
        <v>兰州</v>
      </c>
      <c r="N1409" s="167" t="str">
        <f t="shared" si="167"/>
        <v/>
      </c>
      <c r="O1409" s="167" t="str">
        <f t="shared" si="168"/>
        <v/>
      </c>
      <c r="P1409" s="167" t="str">
        <f>IF(ISERROR(OR(IFERROR(VLOOKUP(B1409,受限情况!$G$3:$G$30,1,FALSE),0),IFERROR(VLOOKUP(L1409,受限情况!$A$3:$A$28,1,FALSE),0),IFERROR(VLOOKUP(M1409,受限情况!$A$3:$A$28,1,FALSE),0),IFERROR(VLOOKUP(N1409,受限情况!$A$3:$A$28,1,FALSE),0),IFERROR(VLOOKUP(O1409,受限情况!$A$3:$A$28,1,FALSE),0))),"受限","不限")</f>
        <v>不限</v>
      </c>
      <c r="Q1409" s="122" t="str">
        <f>IFERROR(IF(AND(H1409&gt;=VLOOKUP(B1409,受限情况!$G$3:$I$28,2,FALSE),H1409&lt;=VLOOKUP(B1409,受限情况!$G$3:$I$28,3,FALSE))=TRUE,"错误","正确"),"正确")</f>
        <v>正确</v>
      </c>
      <c r="R1409" s="124" t="str">
        <f>IF(OR(IFERROR(AND(H1409&gt;=VLOOKUP(L1409,受限情况!$A$3:$C$28,2,FALSE),H1409&lt;=VLOOKUP(L1409,受限情况!$A$3:$C$28,3,FALSE)),0),IFERROR(AND(H1409&gt;=VLOOKUP(M1409,受限情况!$A$3:$C$28,2,FALSE),H1409&lt;=VLOOKUP(M1409,受限情况!$A$3:$C$28,3,FALSE)),0),IFERROR(AND(H1409&gt;=VLOOKUP(N1409,受限情况!$A$3:$C$28,2,FALSE),H1409&lt;=VLOOKUP(N1409,受限情况!$A$3:$C$28,3,FALSE)),0),IFERROR(AND(H1409&gt;=VLOOKUP(O1409,受限情况!$A$3:$C$28,2,FALSE),H1409&lt;=VLOOKUP(O1409,受限情况!$A$3:$C$28,3,FALSE)),0))=TRUE,"错误","正确")</f>
        <v>正确</v>
      </c>
      <c r="S1409" s="123" t="str">
        <f>IF((IF(ISERROR(VLOOKUP(J1409,注销!I:I,1,FALSE)),0,1)+IF(ISERROR(VLOOKUP(J1409,注销!J:J,1,FALSE)),0,1))&gt;0,"注销","没有")</f>
        <v>没有</v>
      </c>
      <c r="T1409" s="123" t="str">
        <f>IF((IF(ISERROR(VLOOKUP(J1409,注销!I:I,1,FALSE)),0,1)+IF(ISERROR(VLOOKUP(J1409,注销!J:J,1,FALSE)),0,1))&gt;0,"注销","没有")</f>
        <v>没有</v>
      </c>
      <c r="U1409" s="10" t="str">
        <f>IF(IF(ISERROR(VLOOKUP(J1409,J$1:J1408,1,FALSE)),0,1)+IF(ISERROR(VLOOKUP(J1409,K$1:K1408,1,FALSE)),0,1),"已有","没有")</f>
        <v>没有</v>
      </c>
    </row>
    <row r="1410" spans="1:21">
      <c r="B1410" s="134" t="s">
        <v>1381</v>
      </c>
      <c r="C1410" s="66" t="s">
        <v>5682</v>
      </c>
      <c r="D1410" s="136" t="s">
        <v>5705</v>
      </c>
      <c r="E1410" s="6">
        <v>14</v>
      </c>
      <c r="F1410" s="80">
        <v>43486</v>
      </c>
      <c r="G1410" s="40" t="s">
        <v>5736</v>
      </c>
      <c r="H1410" s="80">
        <v>43476</v>
      </c>
      <c r="I1410" s="30" t="s">
        <v>5730</v>
      </c>
      <c r="J1410" s="137" t="str">
        <f t="shared" si="163"/>
        <v>天津天津-宜春-珠海</v>
      </c>
      <c r="K1410" s="124" t="str">
        <f t="shared" si="164"/>
        <v>天津珠海-宜春-天津</v>
      </c>
      <c r="L1410" s="167" t="str">
        <f t="shared" si="165"/>
        <v>天津</v>
      </c>
      <c r="M1410" s="167" t="str">
        <f t="shared" si="166"/>
        <v>宜春</v>
      </c>
      <c r="N1410" s="167" t="str">
        <f t="shared" si="167"/>
        <v>珠海</v>
      </c>
      <c r="O1410" s="167" t="str">
        <f t="shared" si="168"/>
        <v/>
      </c>
      <c r="P1410" s="167" t="str">
        <f>IF(ISERROR(OR(IFERROR(VLOOKUP(B1410,受限情况!$G$3:$G$30,1,FALSE),0),IFERROR(VLOOKUP(L1410,受限情况!$A$3:$A$28,1,FALSE),0),IFERROR(VLOOKUP(M1410,受限情况!$A$3:$A$28,1,FALSE),0),IFERROR(VLOOKUP(N1410,受限情况!$A$3:$A$28,1,FALSE),0),IFERROR(VLOOKUP(O1410,受限情况!$A$3:$A$28,1,FALSE),0))),"受限","不限")</f>
        <v>不限</v>
      </c>
      <c r="Q1410" s="122" t="str">
        <f>IFERROR(IF(AND(H1410&gt;=VLOOKUP(B1410,受限情况!$G$3:$I$28,2,FALSE),H1410&lt;=VLOOKUP(B1410,受限情况!$G$3:$I$28,3,FALSE))=TRUE,"错误","正确"),"正确")</f>
        <v>正确</v>
      </c>
      <c r="R1410" s="124" t="str">
        <f>IF(OR(IFERROR(AND(H1410&gt;=VLOOKUP(L1410,受限情况!$A$3:$C$28,2,FALSE),H1410&lt;=VLOOKUP(L1410,受限情况!$A$3:$C$28,3,FALSE)),0),IFERROR(AND(H1410&gt;=VLOOKUP(M1410,受限情况!$A$3:$C$28,2,FALSE),H1410&lt;=VLOOKUP(M1410,受限情况!$A$3:$C$28,3,FALSE)),0),IFERROR(AND(H1410&gt;=VLOOKUP(N1410,受限情况!$A$3:$C$28,2,FALSE),H1410&lt;=VLOOKUP(N1410,受限情况!$A$3:$C$28,3,FALSE)),0),IFERROR(AND(H1410&gt;=VLOOKUP(O1410,受限情况!$A$3:$C$28,2,FALSE),H1410&lt;=VLOOKUP(O1410,受限情况!$A$3:$C$28,3,FALSE)),0))=TRUE,"错误","正确")</f>
        <v>正确</v>
      </c>
      <c r="S1410" s="123" t="str">
        <f>IF((IF(ISERROR(VLOOKUP(J1410,注销!I:I,1,FALSE)),0,1)+IF(ISERROR(VLOOKUP(J1410,注销!J:J,1,FALSE)),0,1))&gt;0,"注销","没有")</f>
        <v>没有</v>
      </c>
      <c r="T1410" s="123" t="str">
        <f>IF((IF(ISERROR(VLOOKUP(J1410,注销!I:I,1,FALSE)),0,1)+IF(ISERROR(VLOOKUP(J1410,注销!J:J,1,FALSE)),0,1))&gt;0,"注销","没有")</f>
        <v>没有</v>
      </c>
      <c r="U1410" s="10" t="str">
        <f>IF(IF(ISERROR(VLOOKUP(J1410,J$1:J1409,1,FALSE)),0,1)+IF(ISERROR(VLOOKUP(J1410,K$1:K1409,1,FALSE)),0,1),"已有","没有")</f>
        <v>没有</v>
      </c>
    </row>
    <row r="1411" spans="1:21">
      <c r="B1411" s="134" t="s">
        <v>1381</v>
      </c>
      <c r="C1411" s="66" t="s">
        <v>5683</v>
      </c>
      <c r="D1411" s="136" t="s">
        <v>5705</v>
      </c>
      <c r="E1411" s="6">
        <v>14</v>
      </c>
      <c r="F1411" s="80">
        <v>43486</v>
      </c>
      <c r="G1411" s="40" t="s">
        <v>5736</v>
      </c>
      <c r="H1411" s="80">
        <v>43476</v>
      </c>
      <c r="I1411" s="30" t="s">
        <v>5730</v>
      </c>
      <c r="J1411" s="137" t="str">
        <f t="shared" si="163"/>
        <v>天津天津-西安-海口</v>
      </c>
      <c r="K1411" s="124" t="str">
        <f t="shared" si="164"/>
        <v>天津海口-西安-天津</v>
      </c>
      <c r="L1411" s="167" t="str">
        <f t="shared" si="165"/>
        <v>天津</v>
      </c>
      <c r="M1411" s="167" t="str">
        <f t="shared" si="166"/>
        <v>西安</v>
      </c>
      <c r="N1411" s="167" t="str">
        <f t="shared" si="167"/>
        <v>海口</v>
      </c>
      <c r="O1411" s="167" t="str">
        <f t="shared" si="168"/>
        <v/>
      </c>
      <c r="P1411" s="167" t="str">
        <f>IF(ISERROR(OR(IFERROR(VLOOKUP(B1411,受限情况!$G$3:$G$30,1,FALSE),0),IFERROR(VLOOKUP(L1411,受限情况!$A$3:$A$28,1,FALSE),0),IFERROR(VLOOKUP(M1411,受限情况!$A$3:$A$28,1,FALSE),0),IFERROR(VLOOKUP(N1411,受限情况!$A$3:$A$28,1,FALSE),0),IFERROR(VLOOKUP(O1411,受限情况!$A$3:$A$28,1,FALSE),0))),"受限","不限")</f>
        <v>不限</v>
      </c>
      <c r="Q1411" s="122" t="str">
        <f>IFERROR(IF(AND(H1411&gt;=VLOOKUP(B1411,受限情况!$G$3:$I$28,2,FALSE),H1411&lt;=VLOOKUP(B1411,受限情况!$G$3:$I$28,3,FALSE))=TRUE,"错误","正确"),"正确")</f>
        <v>正确</v>
      </c>
      <c r="R1411" s="124" t="str">
        <f>IF(OR(IFERROR(AND(H1411&gt;=VLOOKUP(L1411,受限情况!$A$3:$C$28,2,FALSE),H1411&lt;=VLOOKUP(L1411,受限情况!$A$3:$C$28,3,FALSE)),0),IFERROR(AND(H1411&gt;=VLOOKUP(M1411,受限情况!$A$3:$C$28,2,FALSE),H1411&lt;=VLOOKUP(M1411,受限情况!$A$3:$C$28,3,FALSE)),0),IFERROR(AND(H1411&gt;=VLOOKUP(N1411,受限情况!$A$3:$C$28,2,FALSE),H1411&lt;=VLOOKUP(N1411,受限情况!$A$3:$C$28,3,FALSE)),0),IFERROR(AND(H1411&gt;=VLOOKUP(O1411,受限情况!$A$3:$C$28,2,FALSE),H1411&lt;=VLOOKUP(O1411,受限情况!$A$3:$C$28,3,FALSE)),0))=TRUE,"错误","正确")</f>
        <v>正确</v>
      </c>
      <c r="S1411" s="123" t="str">
        <f>IF((IF(ISERROR(VLOOKUP(J1411,注销!I:I,1,FALSE)),0,1)+IF(ISERROR(VLOOKUP(J1411,注销!J:J,1,FALSE)),0,1))&gt;0,"注销","没有")</f>
        <v>没有</v>
      </c>
      <c r="T1411" s="123" t="str">
        <f>IF((IF(ISERROR(VLOOKUP(J1411,注销!I:I,1,FALSE)),0,1)+IF(ISERROR(VLOOKUP(J1411,注销!J:J,1,FALSE)),0,1))&gt;0,"注销","没有")</f>
        <v>没有</v>
      </c>
      <c r="U1411" s="10" t="str">
        <f>IF(IF(ISERROR(VLOOKUP(J1411,J$1:J1410,1,FALSE)),0,1)+IF(ISERROR(VLOOKUP(J1411,K$1:K1410,1,FALSE)),0,1),"已有","没有")</f>
        <v>没有</v>
      </c>
    </row>
    <row r="1412" spans="1:21">
      <c r="B1412" s="134" t="s">
        <v>1381</v>
      </c>
      <c r="C1412" s="66" t="s">
        <v>2106</v>
      </c>
      <c r="D1412" s="136" t="s">
        <v>5705</v>
      </c>
      <c r="E1412" s="6">
        <v>14</v>
      </c>
      <c r="F1412" s="80">
        <v>43486</v>
      </c>
      <c r="G1412" s="40" t="s">
        <v>5736</v>
      </c>
      <c r="H1412" s="80">
        <v>43476</v>
      </c>
      <c r="I1412" s="30" t="s">
        <v>5730</v>
      </c>
      <c r="J1412" s="137" t="str">
        <f t="shared" si="163"/>
        <v>天津天津-南昌-海口</v>
      </c>
      <c r="K1412" s="124" t="str">
        <f t="shared" si="164"/>
        <v>天津海口-南昌-天津</v>
      </c>
      <c r="L1412" s="167" t="str">
        <f t="shared" si="165"/>
        <v>天津</v>
      </c>
      <c r="M1412" s="167" t="str">
        <f t="shared" si="166"/>
        <v>南昌</v>
      </c>
      <c r="N1412" s="167" t="str">
        <f t="shared" si="167"/>
        <v>海口</v>
      </c>
      <c r="O1412" s="167" t="str">
        <f t="shared" si="168"/>
        <v/>
      </c>
      <c r="P1412" s="167" t="str">
        <f>IF(ISERROR(OR(IFERROR(VLOOKUP(B1412,受限情况!$G$3:$G$30,1,FALSE),0),IFERROR(VLOOKUP(L1412,受限情况!$A$3:$A$28,1,FALSE),0),IFERROR(VLOOKUP(M1412,受限情况!$A$3:$A$28,1,FALSE),0),IFERROR(VLOOKUP(N1412,受限情况!$A$3:$A$28,1,FALSE),0),IFERROR(VLOOKUP(O1412,受限情况!$A$3:$A$28,1,FALSE),0))),"受限","不限")</f>
        <v>不限</v>
      </c>
      <c r="Q1412" s="122" t="str">
        <f>IFERROR(IF(AND(H1412&gt;=VLOOKUP(B1412,受限情况!$G$3:$I$28,2,FALSE),H1412&lt;=VLOOKUP(B1412,受限情况!$G$3:$I$28,3,FALSE))=TRUE,"错误","正确"),"正确")</f>
        <v>正确</v>
      </c>
      <c r="R1412" s="124" t="str">
        <f>IF(OR(IFERROR(AND(H1412&gt;=VLOOKUP(L1412,受限情况!$A$3:$C$28,2,FALSE),H1412&lt;=VLOOKUP(L1412,受限情况!$A$3:$C$28,3,FALSE)),0),IFERROR(AND(H1412&gt;=VLOOKUP(M1412,受限情况!$A$3:$C$28,2,FALSE),H1412&lt;=VLOOKUP(M1412,受限情况!$A$3:$C$28,3,FALSE)),0),IFERROR(AND(H1412&gt;=VLOOKUP(N1412,受限情况!$A$3:$C$28,2,FALSE),H1412&lt;=VLOOKUP(N1412,受限情况!$A$3:$C$28,3,FALSE)),0),IFERROR(AND(H1412&gt;=VLOOKUP(O1412,受限情况!$A$3:$C$28,2,FALSE),H1412&lt;=VLOOKUP(O1412,受限情况!$A$3:$C$28,3,FALSE)),0))=TRUE,"错误","正确")</f>
        <v>正确</v>
      </c>
      <c r="S1412" s="123" t="str">
        <f>IF((IF(ISERROR(VLOOKUP(J1412,注销!I:I,1,FALSE)),0,1)+IF(ISERROR(VLOOKUP(J1412,注销!J:J,1,FALSE)),0,1))&gt;0,"注销","没有")</f>
        <v>没有</v>
      </c>
      <c r="T1412" s="123" t="str">
        <f>IF((IF(ISERROR(VLOOKUP(J1412,注销!I:I,1,FALSE)),0,1)+IF(ISERROR(VLOOKUP(J1412,注销!J:J,1,FALSE)),0,1))&gt;0,"注销","没有")</f>
        <v>没有</v>
      </c>
      <c r="U1412" s="10" t="str">
        <f>IF(IF(ISERROR(VLOOKUP(J1412,J$1:J1411,1,FALSE)),0,1)+IF(ISERROR(VLOOKUP(J1412,K$1:K1411,1,FALSE)),0,1),"已有","没有")</f>
        <v>没有</v>
      </c>
    </row>
    <row r="1413" spans="1:21">
      <c r="B1413" s="134" t="s">
        <v>5755</v>
      </c>
      <c r="C1413" s="66" t="s">
        <v>954</v>
      </c>
      <c r="D1413" s="136" t="s">
        <v>5705</v>
      </c>
      <c r="E1413" s="6">
        <v>14</v>
      </c>
      <c r="F1413" s="80">
        <v>43486</v>
      </c>
      <c r="G1413" s="40" t="s">
        <v>5736</v>
      </c>
      <c r="H1413" s="80">
        <v>43476</v>
      </c>
      <c r="I1413" s="30" t="s">
        <v>5730</v>
      </c>
      <c r="J1413" s="137" t="str">
        <f t="shared" si="163"/>
        <v>天津天津-牡丹江</v>
      </c>
      <c r="K1413" s="124" t="str">
        <f t="shared" si="164"/>
        <v>天津牡丹江-天津</v>
      </c>
      <c r="L1413" s="167" t="str">
        <f t="shared" si="165"/>
        <v>天津</v>
      </c>
      <c r="M1413" s="167" t="str">
        <f t="shared" si="166"/>
        <v>牡丹江</v>
      </c>
      <c r="N1413" s="167" t="str">
        <f t="shared" si="167"/>
        <v/>
      </c>
      <c r="O1413" s="167" t="str">
        <f t="shared" si="168"/>
        <v/>
      </c>
      <c r="P1413" s="167" t="str">
        <f>IF(ISERROR(OR(IFERROR(VLOOKUP(B1413,受限情况!$G$3:$G$30,1,FALSE),0),IFERROR(VLOOKUP(L1413,受限情况!$A$3:$A$28,1,FALSE),0),IFERROR(VLOOKUP(M1413,受限情况!$A$3:$A$28,1,FALSE),0),IFERROR(VLOOKUP(N1413,受限情况!$A$3:$A$28,1,FALSE),0),IFERROR(VLOOKUP(O1413,受限情况!$A$3:$A$28,1,FALSE),0))),"受限","不限")</f>
        <v>不限</v>
      </c>
      <c r="Q1413" s="122" t="str">
        <f>IFERROR(IF(AND(H1413&gt;=VLOOKUP(B1413,受限情况!$G$3:$I$28,2,FALSE),H1413&lt;=VLOOKUP(B1413,受限情况!$G$3:$I$28,3,FALSE))=TRUE,"错误","正确"),"正确")</f>
        <v>正确</v>
      </c>
      <c r="R1413" s="124" t="str">
        <f>IF(OR(IFERROR(AND(H1413&gt;=VLOOKUP(L1413,受限情况!$A$3:$C$28,2,FALSE),H1413&lt;=VLOOKUP(L1413,受限情况!$A$3:$C$28,3,FALSE)),0),IFERROR(AND(H1413&gt;=VLOOKUP(M1413,受限情况!$A$3:$C$28,2,FALSE),H1413&lt;=VLOOKUP(M1413,受限情况!$A$3:$C$28,3,FALSE)),0),IFERROR(AND(H1413&gt;=VLOOKUP(N1413,受限情况!$A$3:$C$28,2,FALSE),H1413&lt;=VLOOKUP(N1413,受限情况!$A$3:$C$28,3,FALSE)),0),IFERROR(AND(H1413&gt;=VLOOKUP(O1413,受限情况!$A$3:$C$28,2,FALSE),H1413&lt;=VLOOKUP(O1413,受限情况!$A$3:$C$28,3,FALSE)),0))=TRUE,"错误","正确")</f>
        <v>正确</v>
      </c>
      <c r="S1413" s="123" t="str">
        <f>IF((IF(ISERROR(VLOOKUP(J1413,注销!I:I,1,FALSE)),0,1)+IF(ISERROR(VLOOKUP(J1413,注销!J:J,1,FALSE)),0,1))&gt;0,"注销","没有")</f>
        <v>注销</v>
      </c>
      <c r="T1413" s="123" t="str">
        <f>IF((IF(ISERROR(VLOOKUP(J1413,注销!I:I,1,FALSE)),0,1)+IF(ISERROR(VLOOKUP(J1413,注销!J:J,1,FALSE)),0,1))&gt;0,"注销","没有")</f>
        <v>注销</v>
      </c>
      <c r="U1413" s="10" t="str">
        <f>IF(IF(ISERROR(VLOOKUP(J1413,J$1:J1412,1,FALSE)),0,1)+IF(ISERROR(VLOOKUP(J1413,K$1:K1412,1,FALSE)),0,1),"已有","没有")</f>
        <v>已有</v>
      </c>
    </row>
    <row r="1414" spans="1:21">
      <c r="B1414" s="134" t="s">
        <v>5756</v>
      </c>
      <c r="C1414" s="66" t="s">
        <v>5684</v>
      </c>
      <c r="D1414" s="136" t="s">
        <v>5692</v>
      </c>
      <c r="E1414" s="6">
        <v>14</v>
      </c>
      <c r="F1414" s="80">
        <v>43486</v>
      </c>
      <c r="G1414" s="40" t="s">
        <v>5737</v>
      </c>
      <c r="H1414" s="80">
        <v>43476</v>
      </c>
      <c r="I1414" s="30" t="s">
        <v>5730</v>
      </c>
      <c r="J1414" s="137" t="str">
        <f t="shared" si="163"/>
        <v>东航太原-北海</v>
      </c>
      <c r="K1414" s="124" t="str">
        <f t="shared" si="164"/>
        <v>东航北海-太原</v>
      </c>
      <c r="L1414" s="167" t="str">
        <f t="shared" si="165"/>
        <v>太原</v>
      </c>
      <c r="M1414" s="167" t="str">
        <f t="shared" si="166"/>
        <v>北海</v>
      </c>
      <c r="N1414" s="167" t="str">
        <f t="shared" si="167"/>
        <v/>
      </c>
      <c r="O1414" s="167" t="str">
        <f t="shared" si="168"/>
        <v/>
      </c>
      <c r="P1414" s="167" t="str">
        <f>IF(ISERROR(OR(IFERROR(VLOOKUP(B1414,受限情况!$G$3:$G$30,1,FALSE),0),IFERROR(VLOOKUP(L1414,受限情况!$A$3:$A$28,1,FALSE),0),IFERROR(VLOOKUP(M1414,受限情况!$A$3:$A$28,1,FALSE),0),IFERROR(VLOOKUP(N1414,受限情况!$A$3:$A$28,1,FALSE),0),IFERROR(VLOOKUP(O1414,受限情况!$A$3:$A$28,1,FALSE),0))),"受限","不限")</f>
        <v>不限</v>
      </c>
      <c r="Q1414" s="122" t="str">
        <f>IFERROR(IF(AND(H1414&gt;=VLOOKUP(B1414,受限情况!$G$3:$I$28,2,FALSE),H1414&lt;=VLOOKUP(B1414,受限情况!$G$3:$I$28,3,FALSE))=TRUE,"错误","正确"),"正确")</f>
        <v>正确</v>
      </c>
      <c r="R1414" s="124" t="str">
        <f>IF(OR(IFERROR(AND(H1414&gt;=VLOOKUP(L1414,受限情况!$A$3:$C$28,2,FALSE),H1414&lt;=VLOOKUP(L1414,受限情况!$A$3:$C$28,3,FALSE)),0),IFERROR(AND(H1414&gt;=VLOOKUP(M1414,受限情况!$A$3:$C$28,2,FALSE),H1414&lt;=VLOOKUP(M1414,受限情况!$A$3:$C$28,3,FALSE)),0),IFERROR(AND(H1414&gt;=VLOOKUP(N1414,受限情况!$A$3:$C$28,2,FALSE),H1414&lt;=VLOOKUP(N1414,受限情况!$A$3:$C$28,3,FALSE)),0),IFERROR(AND(H1414&gt;=VLOOKUP(O1414,受限情况!$A$3:$C$28,2,FALSE),H1414&lt;=VLOOKUP(O1414,受限情况!$A$3:$C$28,3,FALSE)),0))=TRUE,"错误","正确")</f>
        <v>正确</v>
      </c>
      <c r="S1414" s="123" t="str">
        <f>IF((IF(ISERROR(VLOOKUP(J1414,注销!I:I,1,FALSE)),0,1)+IF(ISERROR(VLOOKUP(J1414,注销!J:J,1,FALSE)),0,1))&gt;0,"注销","没有")</f>
        <v>没有</v>
      </c>
      <c r="T1414" s="123" t="str">
        <f>IF((IF(ISERROR(VLOOKUP(J1414,注销!I:I,1,FALSE)),0,1)+IF(ISERROR(VLOOKUP(J1414,注销!J:J,1,FALSE)),0,1))&gt;0,"注销","没有")</f>
        <v>没有</v>
      </c>
      <c r="U1414" s="10" t="str">
        <f>IF(IF(ISERROR(VLOOKUP(J1414,J$1:J1413,1,FALSE)),0,1)+IF(ISERROR(VLOOKUP(J1414,K$1:K1413,1,FALSE)),0,1),"已有","没有")</f>
        <v>没有</v>
      </c>
    </row>
    <row r="1415" spans="1:21">
      <c r="B1415" s="134" t="s">
        <v>147</v>
      </c>
      <c r="C1415" s="66" t="s">
        <v>1826</v>
      </c>
      <c r="D1415" s="136" t="s">
        <v>5692</v>
      </c>
      <c r="E1415" s="6">
        <v>14</v>
      </c>
      <c r="F1415" s="80">
        <v>43486</v>
      </c>
      <c r="G1415" s="40" t="s">
        <v>5737</v>
      </c>
      <c r="H1415" s="80">
        <v>43476</v>
      </c>
      <c r="I1415" s="30" t="s">
        <v>5730</v>
      </c>
      <c r="J1415" s="137" t="str">
        <f t="shared" si="163"/>
        <v>东航太原-呼和浩特</v>
      </c>
      <c r="K1415" s="124" t="str">
        <f t="shared" si="164"/>
        <v>东航呼和浩特-太原</v>
      </c>
      <c r="L1415" s="167" t="str">
        <f t="shared" si="165"/>
        <v>太原</v>
      </c>
      <c r="M1415" s="167" t="str">
        <f t="shared" si="166"/>
        <v>呼和浩特</v>
      </c>
      <c r="N1415" s="167" t="str">
        <f t="shared" si="167"/>
        <v/>
      </c>
      <c r="O1415" s="167" t="str">
        <f t="shared" si="168"/>
        <v/>
      </c>
      <c r="P1415" s="167" t="str">
        <f>IF(ISERROR(OR(IFERROR(VLOOKUP(B1415,受限情况!$G$3:$G$30,1,FALSE),0),IFERROR(VLOOKUP(L1415,受限情况!$A$3:$A$28,1,FALSE),0),IFERROR(VLOOKUP(M1415,受限情况!$A$3:$A$28,1,FALSE),0),IFERROR(VLOOKUP(N1415,受限情况!$A$3:$A$28,1,FALSE),0),IFERROR(VLOOKUP(O1415,受限情况!$A$3:$A$28,1,FALSE),0))),"受限","不限")</f>
        <v>不限</v>
      </c>
      <c r="Q1415" s="122" t="str">
        <f>IFERROR(IF(AND(H1415&gt;=VLOOKUP(B1415,受限情况!$G$3:$I$28,2,FALSE),H1415&lt;=VLOOKUP(B1415,受限情况!$G$3:$I$28,3,FALSE))=TRUE,"错误","正确"),"正确")</f>
        <v>正确</v>
      </c>
      <c r="R1415" s="124" t="str">
        <f>IF(OR(IFERROR(AND(H1415&gt;=VLOOKUP(L1415,受限情况!$A$3:$C$28,2,FALSE),H1415&lt;=VLOOKUP(L1415,受限情况!$A$3:$C$28,3,FALSE)),0),IFERROR(AND(H1415&gt;=VLOOKUP(M1415,受限情况!$A$3:$C$28,2,FALSE),H1415&lt;=VLOOKUP(M1415,受限情况!$A$3:$C$28,3,FALSE)),0),IFERROR(AND(H1415&gt;=VLOOKUP(N1415,受限情况!$A$3:$C$28,2,FALSE),H1415&lt;=VLOOKUP(N1415,受限情况!$A$3:$C$28,3,FALSE)),0),IFERROR(AND(H1415&gt;=VLOOKUP(O1415,受限情况!$A$3:$C$28,2,FALSE),H1415&lt;=VLOOKUP(O1415,受限情况!$A$3:$C$28,3,FALSE)),0))=TRUE,"错误","正确")</f>
        <v>正确</v>
      </c>
      <c r="S1415" s="123" t="str">
        <f>IF((IF(ISERROR(VLOOKUP(J1415,注销!I:I,1,FALSE)),0,1)+IF(ISERROR(VLOOKUP(J1415,注销!J:J,1,FALSE)),0,1))&gt;0,"注销","没有")</f>
        <v>没有</v>
      </c>
      <c r="T1415" s="123" t="str">
        <f>IF((IF(ISERROR(VLOOKUP(J1415,注销!I:I,1,FALSE)),0,1)+IF(ISERROR(VLOOKUP(J1415,注销!J:J,1,FALSE)),0,1))&gt;0,"注销","没有")</f>
        <v>没有</v>
      </c>
      <c r="U1415" s="10" t="str">
        <f>IF(IF(ISERROR(VLOOKUP(J1415,J$1:J1414,1,FALSE)),0,1)+IF(ISERROR(VLOOKUP(J1415,K$1:K1414,1,FALSE)),0,1),"已有","没有")</f>
        <v>没有</v>
      </c>
    </row>
    <row r="1416" spans="1:21">
      <c r="B1416" s="134" t="s">
        <v>5757</v>
      </c>
      <c r="C1416" s="66" t="s">
        <v>5745</v>
      </c>
      <c r="D1416" s="136" t="s">
        <v>5692</v>
      </c>
      <c r="E1416" s="6">
        <v>14</v>
      </c>
      <c r="F1416" s="80">
        <v>43486</v>
      </c>
      <c r="G1416" s="40" t="s">
        <v>5737</v>
      </c>
      <c r="H1416" s="80">
        <v>43476</v>
      </c>
      <c r="I1416" s="30" t="s">
        <v>5730</v>
      </c>
      <c r="J1416" s="137" t="str">
        <f t="shared" si="163"/>
        <v>东航太原-桂林</v>
      </c>
      <c r="K1416" s="124" t="str">
        <f t="shared" si="164"/>
        <v>东航桂林-太原</v>
      </c>
      <c r="L1416" s="167" t="str">
        <f t="shared" si="165"/>
        <v>太原</v>
      </c>
      <c r="M1416" s="167" t="str">
        <f t="shared" si="166"/>
        <v>桂林</v>
      </c>
      <c r="N1416" s="167" t="str">
        <f t="shared" si="167"/>
        <v/>
      </c>
      <c r="O1416" s="167" t="str">
        <f t="shared" si="168"/>
        <v/>
      </c>
      <c r="P1416" s="167" t="str">
        <f>IF(ISERROR(OR(IFERROR(VLOOKUP(B1416,受限情况!$G$3:$G$30,1,FALSE),0),IFERROR(VLOOKUP(L1416,受限情况!$A$3:$A$28,1,FALSE),0),IFERROR(VLOOKUP(M1416,受限情况!$A$3:$A$28,1,FALSE),0),IFERROR(VLOOKUP(N1416,受限情况!$A$3:$A$28,1,FALSE),0),IFERROR(VLOOKUP(O1416,受限情况!$A$3:$A$28,1,FALSE),0))),"受限","不限")</f>
        <v>不限</v>
      </c>
      <c r="Q1416" s="122" t="str">
        <f>IFERROR(IF(AND(H1416&gt;=VLOOKUP(B1416,受限情况!$G$3:$I$28,2,FALSE),H1416&lt;=VLOOKUP(B1416,受限情况!$G$3:$I$28,3,FALSE))=TRUE,"错误","正确"),"正确")</f>
        <v>正确</v>
      </c>
      <c r="R1416" s="124" t="str">
        <f>IF(OR(IFERROR(AND(H1416&gt;=VLOOKUP(L1416,受限情况!$A$3:$C$28,2,FALSE),H1416&lt;=VLOOKUP(L1416,受限情况!$A$3:$C$28,3,FALSE)),0),IFERROR(AND(H1416&gt;=VLOOKUP(M1416,受限情况!$A$3:$C$28,2,FALSE),H1416&lt;=VLOOKUP(M1416,受限情况!$A$3:$C$28,3,FALSE)),0),IFERROR(AND(H1416&gt;=VLOOKUP(N1416,受限情况!$A$3:$C$28,2,FALSE),H1416&lt;=VLOOKUP(N1416,受限情况!$A$3:$C$28,3,FALSE)),0),IFERROR(AND(H1416&gt;=VLOOKUP(O1416,受限情况!$A$3:$C$28,2,FALSE),H1416&lt;=VLOOKUP(O1416,受限情况!$A$3:$C$28,3,FALSE)),0))=TRUE,"错误","正确")</f>
        <v>正确</v>
      </c>
      <c r="S1416" s="123" t="str">
        <f>IF((IF(ISERROR(VLOOKUP(J1416,注销!I:I,1,FALSE)),0,1)+IF(ISERROR(VLOOKUP(J1416,注销!J:J,1,FALSE)),0,1))&gt;0,"注销","没有")</f>
        <v>没有</v>
      </c>
      <c r="T1416" s="123" t="str">
        <f>IF((IF(ISERROR(VLOOKUP(J1416,注销!I:I,1,FALSE)),0,1)+IF(ISERROR(VLOOKUP(J1416,注销!J:J,1,FALSE)),0,1))&gt;0,"注销","没有")</f>
        <v>没有</v>
      </c>
      <c r="U1416" s="10" t="str">
        <f>IF(IF(ISERROR(VLOOKUP(J1416,J$1:J1415,1,FALSE)),0,1)+IF(ISERROR(VLOOKUP(J1416,K$1:K1415,1,FALSE)),0,1),"已有","没有")</f>
        <v>没有</v>
      </c>
    </row>
    <row r="1417" spans="1:21">
      <c r="B1417" s="134" t="s">
        <v>5758</v>
      </c>
      <c r="C1417" s="66" t="s">
        <v>1479</v>
      </c>
      <c r="D1417" s="136" t="s">
        <v>5746</v>
      </c>
      <c r="E1417" s="6">
        <v>14</v>
      </c>
      <c r="F1417" s="80">
        <v>43486</v>
      </c>
      <c r="G1417" s="40" t="s">
        <v>5737</v>
      </c>
      <c r="H1417" s="80">
        <v>43476</v>
      </c>
      <c r="I1417" s="30" t="s">
        <v>5730</v>
      </c>
      <c r="J1417" s="137" t="str">
        <f t="shared" si="163"/>
        <v>东航天津-运城</v>
      </c>
      <c r="K1417" s="124" t="str">
        <f t="shared" si="164"/>
        <v>东航运城-天津</v>
      </c>
      <c r="L1417" s="167" t="str">
        <f t="shared" si="165"/>
        <v>天津</v>
      </c>
      <c r="M1417" s="167" t="str">
        <f t="shared" si="166"/>
        <v>运城</v>
      </c>
      <c r="N1417" s="167" t="str">
        <f t="shared" si="167"/>
        <v/>
      </c>
      <c r="O1417" s="167" t="str">
        <f t="shared" si="168"/>
        <v/>
      </c>
      <c r="P1417" s="167" t="str">
        <f>IF(ISERROR(OR(IFERROR(VLOOKUP(B1417,受限情况!$G$3:$G$30,1,FALSE),0),IFERROR(VLOOKUP(L1417,受限情况!$A$3:$A$28,1,FALSE),0),IFERROR(VLOOKUP(M1417,受限情况!$A$3:$A$28,1,FALSE),0),IFERROR(VLOOKUP(N1417,受限情况!$A$3:$A$28,1,FALSE),0),IFERROR(VLOOKUP(O1417,受限情况!$A$3:$A$28,1,FALSE),0))),"受限","不限")</f>
        <v>不限</v>
      </c>
      <c r="Q1417" s="122" t="str">
        <f>IFERROR(IF(AND(H1417&gt;=VLOOKUP(B1417,受限情况!$G$3:$I$28,2,FALSE),H1417&lt;=VLOOKUP(B1417,受限情况!$G$3:$I$28,3,FALSE))=TRUE,"错误","正确"),"正确")</f>
        <v>正确</v>
      </c>
      <c r="R1417" s="124" t="str">
        <f>IF(OR(IFERROR(AND(H1417&gt;=VLOOKUP(L1417,受限情况!$A$3:$C$28,2,FALSE),H1417&lt;=VLOOKUP(L1417,受限情况!$A$3:$C$28,3,FALSE)),0),IFERROR(AND(H1417&gt;=VLOOKUP(M1417,受限情况!$A$3:$C$28,2,FALSE),H1417&lt;=VLOOKUP(M1417,受限情况!$A$3:$C$28,3,FALSE)),0),IFERROR(AND(H1417&gt;=VLOOKUP(N1417,受限情况!$A$3:$C$28,2,FALSE),H1417&lt;=VLOOKUP(N1417,受限情况!$A$3:$C$28,3,FALSE)),0),IFERROR(AND(H1417&gt;=VLOOKUP(O1417,受限情况!$A$3:$C$28,2,FALSE),H1417&lt;=VLOOKUP(O1417,受限情况!$A$3:$C$28,3,FALSE)),0))=TRUE,"错误","正确")</f>
        <v>正确</v>
      </c>
      <c r="S1417" s="123" t="str">
        <f>IF((IF(ISERROR(VLOOKUP(J1417,注销!I:I,1,FALSE)),0,1)+IF(ISERROR(VLOOKUP(J1417,注销!J:J,1,FALSE)),0,1))&gt;0,"注销","没有")</f>
        <v>没有</v>
      </c>
      <c r="T1417" s="123" t="str">
        <f>IF((IF(ISERROR(VLOOKUP(J1417,注销!I:I,1,FALSE)),0,1)+IF(ISERROR(VLOOKUP(J1417,注销!J:J,1,FALSE)),0,1))&gt;0,"注销","没有")</f>
        <v>没有</v>
      </c>
      <c r="U1417" s="10" t="str">
        <f>IF(IF(ISERROR(VLOOKUP(J1417,J$1:J1416,1,FALSE)),0,1)+IF(ISERROR(VLOOKUP(J1417,K$1:K1416,1,FALSE)),0,1),"已有","没有")</f>
        <v>没有</v>
      </c>
    </row>
    <row r="1418" spans="1:21">
      <c r="B1418" s="134" t="s">
        <v>1431</v>
      </c>
      <c r="C1418" s="66" t="s">
        <v>889</v>
      </c>
      <c r="D1418" s="136" t="s">
        <v>5747</v>
      </c>
      <c r="E1418" s="6">
        <v>14</v>
      </c>
      <c r="F1418" s="80">
        <v>43486</v>
      </c>
      <c r="G1418" s="40" t="s">
        <v>5738</v>
      </c>
      <c r="H1418" s="80">
        <v>43476</v>
      </c>
      <c r="I1418" s="30" t="s">
        <v>5765</v>
      </c>
      <c r="J1418" s="137" t="str">
        <f t="shared" si="163"/>
        <v>河北石家庄-呼和浩特</v>
      </c>
      <c r="K1418" s="124" t="str">
        <f t="shared" si="164"/>
        <v>河北呼和浩特-石家庄</v>
      </c>
      <c r="L1418" s="167" t="str">
        <f t="shared" si="165"/>
        <v>石家庄</v>
      </c>
      <c r="M1418" s="167" t="str">
        <f t="shared" si="166"/>
        <v>呼和浩特</v>
      </c>
      <c r="N1418" s="167" t="str">
        <f t="shared" si="167"/>
        <v/>
      </c>
      <c r="O1418" s="167" t="str">
        <f t="shared" si="168"/>
        <v/>
      </c>
      <c r="P1418" s="167" t="str">
        <f>IF(ISERROR(OR(IFERROR(VLOOKUP(B1418,受限情况!$G$3:$G$30,1,FALSE),0),IFERROR(VLOOKUP(L1418,受限情况!$A$3:$A$28,1,FALSE),0),IFERROR(VLOOKUP(M1418,受限情况!$A$3:$A$28,1,FALSE),0),IFERROR(VLOOKUP(N1418,受限情况!$A$3:$A$28,1,FALSE),0),IFERROR(VLOOKUP(O1418,受限情况!$A$3:$A$28,1,FALSE),0))),"受限","不限")</f>
        <v>不限</v>
      </c>
      <c r="Q1418" s="122" t="str">
        <f>IFERROR(IF(AND(H1418&gt;=VLOOKUP(B1418,受限情况!$G$3:$I$28,2,FALSE),H1418&lt;=VLOOKUP(B1418,受限情况!$G$3:$I$28,3,FALSE))=TRUE,"错误","正确"),"正确")</f>
        <v>正确</v>
      </c>
      <c r="R1418" s="124" t="str">
        <f>IF(OR(IFERROR(AND(H1418&gt;=VLOOKUP(L1418,受限情况!$A$3:$C$28,2,FALSE),H1418&lt;=VLOOKUP(L1418,受限情况!$A$3:$C$28,3,FALSE)),0),IFERROR(AND(H1418&gt;=VLOOKUP(M1418,受限情况!$A$3:$C$28,2,FALSE),H1418&lt;=VLOOKUP(M1418,受限情况!$A$3:$C$28,3,FALSE)),0),IFERROR(AND(H1418&gt;=VLOOKUP(N1418,受限情况!$A$3:$C$28,2,FALSE),H1418&lt;=VLOOKUP(N1418,受限情况!$A$3:$C$28,3,FALSE)),0),IFERROR(AND(H1418&gt;=VLOOKUP(O1418,受限情况!$A$3:$C$28,2,FALSE),H1418&lt;=VLOOKUP(O1418,受限情况!$A$3:$C$28,3,FALSE)),0))=TRUE,"错误","正确")</f>
        <v>正确</v>
      </c>
      <c r="S1418" s="123" t="str">
        <f>IF((IF(ISERROR(VLOOKUP(J1418,注销!I:I,1,FALSE)),0,1)+IF(ISERROR(VLOOKUP(J1418,注销!J:J,1,FALSE)),0,1))&gt;0,"注销","没有")</f>
        <v>注销</v>
      </c>
      <c r="T1418" s="123" t="str">
        <f>IF((IF(ISERROR(VLOOKUP(J1418,注销!I:I,1,FALSE)),0,1)+IF(ISERROR(VLOOKUP(J1418,注销!J:J,1,FALSE)),0,1))&gt;0,"注销","没有")</f>
        <v>注销</v>
      </c>
      <c r="U1418" s="10" t="str">
        <f>IF(IF(ISERROR(VLOOKUP(J1418,J$1:J1417,1,FALSE)),0,1)+IF(ISERROR(VLOOKUP(J1418,K$1:K1417,1,FALSE)),0,1),"已有","没有")</f>
        <v>已有</v>
      </c>
    </row>
    <row r="1419" spans="1:21">
      <c r="B1419" s="134" t="s">
        <v>1431</v>
      </c>
      <c r="C1419" s="66" t="s">
        <v>1766</v>
      </c>
      <c r="D1419" s="136" t="s">
        <v>5748</v>
      </c>
      <c r="E1419" s="6">
        <v>14</v>
      </c>
      <c r="F1419" s="80">
        <v>43486</v>
      </c>
      <c r="G1419" s="40" t="s">
        <v>5738</v>
      </c>
      <c r="H1419" s="80">
        <v>43476</v>
      </c>
      <c r="I1419" s="30" t="s">
        <v>5765</v>
      </c>
      <c r="J1419" s="137" t="str">
        <f t="shared" si="163"/>
        <v>河北石家庄-珠海</v>
      </c>
      <c r="K1419" s="124" t="str">
        <f t="shared" si="164"/>
        <v>河北珠海-石家庄</v>
      </c>
      <c r="L1419" s="167" t="str">
        <f t="shared" si="165"/>
        <v>石家庄</v>
      </c>
      <c r="M1419" s="167" t="str">
        <f t="shared" si="166"/>
        <v>珠海</v>
      </c>
      <c r="N1419" s="167" t="str">
        <f t="shared" si="167"/>
        <v/>
      </c>
      <c r="O1419" s="167" t="str">
        <f t="shared" si="168"/>
        <v/>
      </c>
      <c r="P1419" s="167" t="str">
        <f>IF(ISERROR(OR(IFERROR(VLOOKUP(B1419,受限情况!$G$3:$G$30,1,FALSE),0),IFERROR(VLOOKUP(L1419,受限情况!$A$3:$A$28,1,FALSE),0),IFERROR(VLOOKUP(M1419,受限情况!$A$3:$A$28,1,FALSE),0),IFERROR(VLOOKUP(N1419,受限情况!$A$3:$A$28,1,FALSE),0),IFERROR(VLOOKUP(O1419,受限情况!$A$3:$A$28,1,FALSE),0))),"受限","不限")</f>
        <v>不限</v>
      </c>
      <c r="Q1419" s="122" t="str">
        <f>IFERROR(IF(AND(H1419&gt;=VLOOKUP(B1419,受限情况!$G$3:$I$28,2,FALSE),H1419&lt;=VLOOKUP(B1419,受限情况!$G$3:$I$28,3,FALSE))=TRUE,"错误","正确"),"正确")</f>
        <v>正确</v>
      </c>
      <c r="R1419" s="124" t="str">
        <f>IF(OR(IFERROR(AND(H1419&gt;=VLOOKUP(L1419,受限情况!$A$3:$C$28,2,FALSE),H1419&lt;=VLOOKUP(L1419,受限情况!$A$3:$C$28,3,FALSE)),0),IFERROR(AND(H1419&gt;=VLOOKUP(M1419,受限情况!$A$3:$C$28,2,FALSE),H1419&lt;=VLOOKUP(M1419,受限情况!$A$3:$C$28,3,FALSE)),0),IFERROR(AND(H1419&gt;=VLOOKUP(N1419,受限情况!$A$3:$C$28,2,FALSE),H1419&lt;=VLOOKUP(N1419,受限情况!$A$3:$C$28,3,FALSE)),0),IFERROR(AND(H1419&gt;=VLOOKUP(O1419,受限情况!$A$3:$C$28,2,FALSE),H1419&lt;=VLOOKUP(O1419,受限情况!$A$3:$C$28,3,FALSE)),0))=TRUE,"错误","正确")</f>
        <v>正确</v>
      </c>
      <c r="S1419" s="123" t="str">
        <f>IF((IF(ISERROR(VLOOKUP(J1419,注销!I:I,1,FALSE)),0,1)+IF(ISERROR(VLOOKUP(J1419,注销!J:J,1,FALSE)),0,1))&gt;0,"注销","没有")</f>
        <v>没有</v>
      </c>
      <c r="T1419" s="123" t="str">
        <f>IF((IF(ISERROR(VLOOKUP(J1419,注销!I:I,1,FALSE)),0,1)+IF(ISERROR(VLOOKUP(J1419,注销!J:J,1,FALSE)),0,1))&gt;0,"注销","没有")</f>
        <v>没有</v>
      </c>
      <c r="U1419" s="10" t="str">
        <f>IF(IF(ISERROR(VLOOKUP(J1419,J$1:J1418,1,FALSE)),0,1)+IF(ISERROR(VLOOKUP(J1419,K$1:K1418,1,FALSE)),0,1),"已有","没有")</f>
        <v>没有</v>
      </c>
    </row>
    <row r="1420" spans="1:21">
      <c r="B1420" s="134" t="s">
        <v>1431</v>
      </c>
      <c r="C1420" s="66" t="s">
        <v>128</v>
      </c>
      <c r="D1420" s="136" t="s">
        <v>5747</v>
      </c>
      <c r="E1420" s="6">
        <v>14</v>
      </c>
      <c r="F1420" s="80">
        <v>43486</v>
      </c>
      <c r="G1420" s="40" t="s">
        <v>5738</v>
      </c>
      <c r="H1420" s="80">
        <v>43476</v>
      </c>
      <c r="I1420" s="30" t="s">
        <v>5765</v>
      </c>
      <c r="J1420" s="137" t="str">
        <f t="shared" si="163"/>
        <v>河北石家庄-温州</v>
      </c>
      <c r="K1420" s="124" t="str">
        <f t="shared" si="164"/>
        <v>河北温州-石家庄</v>
      </c>
      <c r="L1420" s="167" t="str">
        <f t="shared" si="165"/>
        <v>石家庄</v>
      </c>
      <c r="M1420" s="167" t="str">
        <f t="shared" si="166"/>
        <v>温州</v>
      </c>
      <c r="N1420" s="167" t="str">
        <f t="shared" si="167"/>
        <v/>
      </c>
      <c r="O1420" s="167" t="str">
        <f t="shared" si="168"/>
        <v/>
      </c>
      <c r="P1420" s="167" t="str">
        <f>IF(ISERROR(OR(IFERROR(VLOOKUP(B1420,受限情况!$G$3:$G$30,1,FALSE),0),IFERROR(VLOOKUP(L1420,受限情况!$A$3:$A$28,1,FALSE),0),IFERROR(VLOOKUP(M1420,受限情况!$A$3:$A$28,1,FALSE),0),IFERROR(VLOOKUP(N1420,受限情况!$A$3:$A$28,1,FALSE),0),IFERROR(VLOOKUP(O1420,受限情况!$A$3:$A$28,1,FALSE),0))),"受限","不限")</f>
        <v>不限</v>
      </c>
      <c r="Q1420" s="122" t="str">
        <f>IFERROR(IF(AND(H1420&gt;=VLOOKUP(B1420,受限情况!$G$3:$I$28,2,FALSE),H1420&lt;=VLOOKUP(B1420,受限情况!$G$3:$I$28,3,FALSE))=TRUE,"错误","正确"),"正确")</f>
        <v>正确</v>
      </c>
      <c r="R1420" s="124" t="str">
        <f>IF(OR(IFERROR(AND(H1420&gt;=VLOOKUP(L1420,受限情况!$A$3:$C$28,2,FALSE),H1420&lt;=VLOOKUP(L1420,受限情况!$A$3:$C$28,3,FALSE)),0),IFERROR(AND(H1420&gt;=VLOOKUP(M1420,受限情况!$A$3:$C$28,2,FALSE),H1420&lt;=VLOOKUP(M1420,受限情况!$A$3:$C$28,3,FALSE)),0),IFERROR(AND(H1420&gt;=VLOOKUP(N1420,受限情况!$A$3:$C$28,2,FALSE),H1420&lt;=VLOOKUP(N1420,受限情况!$A$3:$C$28,3,FALSE)),0),IFERROR(AND(H1420&gt;=VLOOKUP(O1420,受限情况!$A$3:$C$28,2,FALSE),H1420&lt;=VLOOKUP(O1420,受限情况!$A$3:$C$28,3,FALSE)),0))=TRUE,"错误","正确")</f>
        <v>正确</v>
      </c>
      <c r="S1420" s="123" t="str">
        <f>IF((IF(ISERROR(VLOOKUP(J1420,注销!I:I,1,FALSE)),0,1)+IF(ISERROR(VLOOKUP(J1420,注销!J:J,1,FALSE)),0,1))&gt;0,"注销","没有")</f>
        <v>注销</v>
      </c>
      <c r="T1420" s="123" t="str">
        <f>IF((IF(ISERROR(VLOOKUP(J1420,注销!I:I,1,FALSE)),0,1)+IF(ISERROR(VLOOKUP(J1420,注销!J:J,1,FALSE)),0,1))&gt;0,"注销","没有")</f>
        <v>注销</v>
      </c>
      <c r="U1420" s="10" t="str">
        <f>IF(IF(ISERROR(VLOOKUP(J1420,J$1:J1419,1,FALSE)),0,1)+IF(ISERROR(VLOOKUP(J1420,K$1:K1419,1,FALSE)),0,1),"已有","没有")</f>
        <v>已有</v>
      </c>
    </row>
    <row r="1421" spans="1:21">
      <c r="B1421" s="134" t="s">
        <v>5759</v>
      </c>
      <c r="C1421" s="66" t="s">
        <v>5749</v>
      </c>
      <c r="D1421" s="136" t="s">
        <v>5731</v>
      </c>
      <c r="E1421" s="6">
        <v>14</v>
      </c>
      <c r="F1421" s="80">
        <v>43485</v>
      </c>
      <c r="G1421" s="40" t="s">
        <v>5739</v>
      </c>
      <c r="H1421" s="80">
        <v>43476</v>
      </c>
      <c r="I1421" s="30" t="s">
        <v>5765</v>
      </c>
      <c r="J1421" s="137" t="str">
        <f t="shared" si="163"/>
        <v>海航太原-长沙</v>
      </c>
      <c r="K1421" s="124" t="str">
        <f t="shared" si="164"/>
        <v>海航长沙-太原</v>
      </c>
      <c r="L1421" s="167" t="str">
        <f t="shared" si="165"/>
        <v>太原</v>
      </c>
      <c r="M1421" s="167" t="str">
        <f t="shared" si="166"/>
        <v>长沙</v>
      </c>
      <c r="N1421" s="167" t="str">
        <f t="shared" si="167"/>
        <v/>
      </c>
      <c r="O1421" s="167" t="str">
        <f t="shared" si="168"/>
        <v/>
      </c>
      <c r="P1421" s="167" t="str">
        <f>IF(ISERROR(OR(IFERROR(VLOOKUP(B1421,受限情况!$G$3:$G$30,1,FALSE),0),IFERROR(VLOOKUP(L1421,受限情况!$A$3:$A$28,1,FALSE),0),IFERROR(VLOOKUP(M1421,受限情况!$A$3:$A$28,1,FALSE),0),IFERROR(VLOOKUP(N1421,受限情况!$A$3:$A$28,1,FALSE),0),IFERROR(VLOOKUP(O1421,受限情况!$A$3:$A$28,1,FALSE),0))),"受限","不限")</f>
        <v>不限</v>
      </c>
      <c r="Q1421" s="122" t="str">
        <f>IFERROR(IF(AND(H1421&gt;=VLOOKUP(B1421,受限情况!$G$3:$I$28,2,FALSE),H1421&lt;=VLOOKUP(B1421,受限情况!$G$3:$I$28,3,FALSE))=TRUE,"错误","正确"),"正确")</f>
        <v>正确</v>
      </c>
      <c r="R1421" s="124" t="str">
        <f>IF(OR(IFERROR(AND(H1421&gt;=VLOOKUP(L1421,受限情况!$A$3:$C$28,2,FALSE),H1421&lt;=VLOOKUP(L1421,受限情况!$A$3:$C$28,3,FALSE)),0),IFERROR(AND(H1421&gt;=VLOOKUP(M1421,受限情况!$A$3:$C$28,2,FALSE),H1421&lt;=VLOOKUP(M1421,受限情况!$A$3:$C$28,3,FALSE)),0),IFERROR(AND(H1421&gt;=VLOOKUP(N1421,受限情况!$A$3:$C$28,2,FALSE),H1421&lt;=VLOOKUP(N1421,受限情况!$A$3:$C$28,3,FALSE)),0),IFERROR(AND(H1421&gt;=VLOOKUP(O1421,受限情况!$A$3:$C$28,2,FALSE),H1421&lt;=VLOOKUP(O1421,受限情况!$A$3:$C$28,3,FALSE)),0))=TRUE,"错误","正确")</f>
        <v>正确</v>
      </c>
      <c r="S1421" s="123" t="str">
        <f>IF((IF(ISERROR(VLOOKUP(J1421,注销!I:I,1,FALSE)),0,1)+IF(ISERROR(VLOOKUP(J1421,注销!J:J,1,FALSE)),0,1))&gt;0,"注销","没有")</f>
        <v>注销</v>
      </c>
      <c r="T1421" s="123" t="str">
        <f>IF((IF(ISERROR(VLOOKUP(J1421,注销!I:I,1,FALSE)),0,1)+IF(ISERROR(VLOOKUP(J1421,注销!J:J,1,FALSE)),0,1))&gt;0,"注销","没有")</f>
        <v>注销</v>
      </c>
      <c r="U1421" s="10" t="str">
        <f>IF(IF(ISERROR(VLOOKUP(J1421,J$1:J1433,1,FALSE)),0,1)+IF(ISERROR(VLOOKUP(J1421,K$1:K1433,1,FALSE)),0,1),"已有","没有")</f>
        <v>已有</v>
      </c>
    </row>
    <row r="1422" spans="1:21" s="214" customFormat="1">
      <c r="A1422" s="6"/>
      <c r="B1422" s="134" t="s">
        <v>5760</v>
      </c>
      <c r="C1422" s="66" t="s">
        <v>5750</v>
      </c>
      <c r="D1422" s="136" t="s">
        <v>971</v>
      </c>
      <c r="E1422" s="6">
        <v>14</v>
      </c>
      <c r="F1422" s="80">
        <v>43486</v>
      </c>
      <c r="G1422" s="40" t="s">
        <v>5741</v>
      </c>
      <c r="H1422" s="80">
        <v>43483</v>
      </c>
      <c r="I1422" s="30" t="s">
        <v>5766</v>
      </c>
      <c r="J1422" s="137" t="str">
        <f t="shared" ref="J1422:J1423" si="169">B1422&amp;C1422</f>
        <v>河北石家庄-南京-湛江</v>
      </c>
      <c r="K1422" s="124" t="str">
        <f t="shared" ref="K1422:K1423" si="170">B1422&amp;O1422&amp;IF(O1422="",,"-")&amp;N1422&amp;IF(N1422="",,"-")&amp;M1422&amp;IF(M1422="",,"-")&amp;L1422</f>
        <v>河北湛江-南京-石家庄</v>
      </c>
      <c r="L1422" s="167" t="str">
        <f t="shared" ref="L1422:L1423" si="171">TRIM(MID(SUBSTITUTE($C1422,"-",REPT(" ",50)),COLUMN(A1422)*50-49,50))</f>
        <v>石家庄</v>
      </c>
      <c r="M1422" s="167" t="str">
        <f t="shared" ref="M1422:M1423" si="172">TRIM(MID(SUBSTITUTE($C1422,"-",REPT(" ",50)),COLUMN(B1422)*50-49,50))</f>
        <v>南京</v>
      </c>
      <c r="N1422" s="167" t="str">
        <f t="shared" ref="N1422:N1423" si="173">TRIM(MID(SUBSTITUTE($C1422,"-",REPT(" ",50)),COLUMN(C1422)*50-49,50))</f>
        <v>湛江</v>
      </c>
      <c r="O1422" s="167" t="str">
        <f t="shared" ref="O1422:O1423" si="174">TRIM(MID(SUBSTITUTE($C1422,"-",REPT(" ",50)),COLUMN(D1422)*50-49,50))</f>
        <v/>
      </c>
      <c r="P1422" s="167" t="str">
        <f>IF(ISERROR(OR(IFERROR(VLOOKUP(B1422,受限情况!$G$3:$G$30,1,FALSE),0),IFERROR(VLOOKUP(L1422,受限情况!$A$3:$A$28,1,FALSE),0),IFERROR(VLOOKUP(M1422,受限情况!$A$3:$A$28,1,FALSE),0),IFERROR(VLOOKUP(N1422,受限情况!$A$3:$A$28,1,FALSE),0),IFERROR(VLOOKUP(O1422,受限情况!$A$3:$A$28,1,FALSE),0))),"受限","不限")</f>
        <v>不限</v>
      </c>
      <c r="Q1422" s="122" t="str">
        <f>IFERROR(IF(AND(H1422&gt;=VLOOKUP(B1422,受限情况!$G$3:$I$28,2,FALSE),H1422&lt;=VLOOKUP(B1422,受限情况!$G$3:$I$28,3,FALSE))=TRUE,"错误","正确"),"正确")</f>
        <v>正确</v>
      </c>
      <c r="R1422" s="124" t="str">
        <f>IF(OR(IFERROR(AND(H1422&gt;=VLOOKUP(L1422,受限情况!$A$3:$C$28,2,FALSE),H1422&lt;=VLOOKUP(L1422,受限情况!$A$3:$C$28,3,FALSE)),0),IFERROR(AND(H1422&gt;=VLOOKUP(M1422,受限情况!$A$3:$C$28,2,FALSE),H1422&lt;=VLOOKUP(M1422,受限情况!$A$3:$C$28,3,FALSE)),0),IFERROR(AND(H1422&gt;=VLOOKUP(N1422,受限情况!$A$3:$C$28,2,FALSE),H1422&lt;=VLOOKUP(N1422,受限情况!$A$3:$C$28,3,FALSE)),0),IFERROR(AND(H1422&gt;=VLOOKUP(O1422,受限情况!$A$3:$C$28,2,FALSE),H1422&lt;=VLOOKUP(O1422,受限情况!$A$3:$C$28,3,FALSE)),0))=TRUE,"错误","正确")</f>
        <v>正确</v>
      </c>
      <c r="S1422" s="123" t="str">
        <f>IF((IF(ISERROR(VLOOKUP(J1422,注销!I:I,1,FALSE)),0,1)+IF(ISERROR(VLOOKUP(J1422,注销!J:J,1,FALSE)),0,1))&gt;0,"注销","没有")</f>
        <v>没有</v>
      </c>
      <c r="T1422" s="123" t="str">
        <f>IF((IF(ISERROR(VLOOKUP(J1422,注销!I:I,1,FALSE)),0,1)+IF(ISERROR(VLOOKUP(J1422,注销!J:J,1,FALSE)),0,1))&gt;0,"注销","没有")</f>
        <v>没有</v>
      </c>
      <c r="U1422" s="10" t="str">
        <f>IF(IF(ISERROR(VLOOKUP(J1422,J$1:J1421,1,FALSE)),0,1)+IF(ISERROR(VLOOKUP(J1422,K$1:K1421,1,FALSE)),0,1),"已有","没有")</f>
        <v>没有</v>
      </c>
    </row>
    <row r="1423" spans="1:21">
      <c r="B1423" s="134" t="s">
        <v>1431</v>
      </c>
      <c r="C1423" s="66" t="s">
        <v>1805</v>
      </c>
      <c r="D1423" s="136" t="s">
        <v>971</v>
      </c>
      <c r="E1423" s="6">
        <v>14</v>
      </c>
      <c r="F1423" s="80">
        <v>43486</v>
      </c>
      <c r="G1423" s="40" t="s">
        <v>5741</v>
      </c>
      <c r="H1423" s="80">
        <v>43483</v>
      </c>
      <c r="I1423" s="30" t="s">
        <v>5766</v>
      </c>
      <c r="J1423" s="137" t="str">
        <f t="shared" si="169"/>
        <v>河北石家庄-琼海</v>
      </c>
      <c r="K1423" s="124" t="str">
        <f t="shared" si="170"/>
        <v>河北琼海-石家庄</v>
      </c>
      <c r="L1423" s="167" t="str">
        <f t="shared" si="171"/>
        <v>石家庄</v>
      </c>
      <c r="M1423" s="167" t="str">
        <f t="shared" si="172"/>
        <v>琼海</v>
      </c>
      <c r="N1423" s="167" t="str">
        <f t="shared" si="173"/>
        <v/>
      </c>
      <c r="O1423" s="167" t="str">
        <f t="shared" si="174"/>
        <v/>
      </c>
      <c r="P1423" s="167" t="str">
        <f>IF(ISERROR(OR(IFERROR(VLOOKUP(B1423,受限情况!$G$3:$G$30,1,FALSE),0),IFERROR(VLOOKUP(L1423,受限情况!$A$3:$A$28,1,FALSE),0),IFERROR(VLOOKUP(M1423,受限情况!$A$3:$A$28,1,FALSE),0),IFERROR(VLOOKUP(N1423,受限情况!$A$3:$A$28,1,FALSE),0),IFERROR(VLOOKUP(O1423,受限情况!$A$3:$A$28,1,FALSE),0))),"受限","不限")</f>
        <v>不限</v>
      </c>
      <c r="Q1423" s="122" t="str">
        <f>IFERROR(IF(AND(H1423&gt;=VLOOKUP(B1423,受限情况!$G$3:$I$28,2,FALSE),H1423&lt;=VLOOKUP(B1423,受限情况!$G$3:$I$28,3,FALSE))=TRUE,"错误","正确"),"正确")</f>
        <v>正确</v>
      </c>
      <c r="R1423" s="124" t="str">
        <f>IF(OR(IFERROR(AND(H1423&gt;=VLOOKUP(L1423,受限情况!$A$3:$C$28,2,FALSE),H1423&lt;=VLOOKUP(L1423,受限情况!$A$3:$C$28,3,FALSE)),0),IFERROR(AND(H1423&gt;=VLOOKUP(M1423,受限情况!$A$3:$C$28,2,FALSE),H1423&lt;=VLOOKUP(M1423,受限情况!$A$3:$C$28,3,FALSE)),0),IFERROR(AND(H1423&gt;=VLOOKUP(N1423,受限情况!$A$3:$C$28,2,FALSE),H1423&lt;=VLOOKUP(N1423,受限情况!$A$3:$C$28,3,FALSE)),0),IFERROR(AND(H1423&gt;=VLOOKUP(O1423,受限情况!$A$3:$C$28,2,FALSE),H1423&lt;=VLOOKUP(O1423,受限情况!$A$3:$C$28,3,FALSE)),0))=TRUE,"错误","正确")</f>
        <v>正确</v>
      </c>
      <c r="S1423" s="123" t="str">
        <f>IF((IF(ISERROR(VLOOKUP(J1423,注销!I:I,1,FALSE)),0,1)+IF(ISERROR(VLOOKUP(J1423,注销!J:J,1,FALSE)),0,1))&gt;0,"注销","没有")</f>
        <v>注销</v>
      </c>
      <c r="T1423" s="123" t="str">
        <f>IF((IF(ISERROR(VLOOKUP(J1423,注销!I:I,1,FALSE)),0,1)+IF(ISERROR(VLOOKUP(J1423,注销!J:J,1,FALSE)),0,1))&gt;0,"注销","没有")</f>
        <v>注销</v>
      </c>
      <c r="U1423" s="10" t="str">
        <f>IF(IF(ISERROR(VLOOKUP(J1423,J$1:J1422,1,FALSE)),0,1)+IF(ISERROR(VLOOKUP(J1423,K$1:K1422,1,FALSE)),0,1),"已有","没有")</f>
        <v>已有</v>
      </c>
    </row>
    <row r="1424" spans="1:21">
      <c r="B1424" s="134" t="s">
        <v>5761</v>
      </c>
      <c r="C1424" s="66" t="s">
        <v>5751</v>
      </c>
      <c r="D1424" s="136" t="s">
        <v>971</v>
      </c>
      <c r="E1424" s="6">
        <v>14</v>
      </c>
      <c r="F1424" s="80">
        <v>43486</v>
      </c>
      <c r="G1424" s="40" t="s">
        <v>5741</v>
      </c>
      <c r="H1424" s="80">
        <v>43483</v>
      </c>
      <c r="I1424" s="30" t="s">
        <v>5766</v>
      </c>
      <c r="J1424" s="137" t="str">
        <f t="shared" ref="J1424:J1426" si="175">B1424&amp;C1424</f>
        <v>河北石家庄-哈尔滨</v>
      </c>
      <c r="K1424" s="124" t="str">
        <f t="shared" ref="K1424:K1426" si="176">B1424&amp;O1424&amp;IF(O1424="",,"-")&amp;N1424&amp;IF(N1424="",,"-")&amp;M1424&amp;IF(M1424="",,"-")&amp;L1424</f>
        <v>河北哈尔滨-石家庄</v>
      </c>
      <c r="L1424" s="167" t="str">
        <f t="shared" ref="L1424:L1426" si="177">TRIM(MID(SUBSTITUTE($C1424,"-",REPT(" ",50)),COLUMN(A1424)*50-49,50))</f>
        <v>石家庄</v>
      </c>
      <c r="M1424" s="167" t="str">
        <f t="shared" ref="M1424:M1426" si="178">TRIM(MID(SUBSTITUTE($C1424,"-",REPT(" ",50)),COLUMN(B1424)*50-49,50))</f>
        <v>哈尔滨</v>
      </c>
      <c r="N1424" s="167" t="str">
        <f t="shared" ref="N1424:N1426" si="179">TRIM(MID(SUBSTITUTE($C1424,"-",REPT(" ",50)),COLUMN(C1424)*50-49,50))</f>
        <v/>
      </c>
      <c r="O1424" s="167" t="str">
        <f t="shared" ref="O1424:O1426" si="180">TRIM(MID(SUBSTITUTE($C1424,"-",REPT(" ",50)),COLUMN(D1424)*50-49,50))</f>
        <v/>
      </c>
      <c r="P1424" s="167" t="str">
        <f>IF(ISERROR(OR(IFERROR(VLOOKUP(B1424,受限情况!$G$3:$G$30,1,FALSE),0),IFERROR(VLOOKUP(L1424,受限情况!$A$3:$A$28,1,FALSE),0),IFERROR(VLOOKUP(M1424,受限情况!$A$3:$A$28,1,FALSE),0),IFERROR(VLOOKUP(N1424,受限情况!$A$3:$A$28,1,FALSE),0),IFERROR(VLOOKUP(O1424,受限情况!$A$3:$A$28,1,FALSE),0))),"受限","不限")</f>
        <v>不限</v>
      </c>
      <c r="Q1424" s="122" t="str">
        <f>IFERROR(IF(AND(H1424&gt;=VLOOKUP(B1424,受限情况!$G$3:$I$28,2,FALSE),H1424&lt;=VLOOKUP(B1424,受限情况!$G$3:$I$28,3,FALSE))=TRUE,"错误","正确"),"正确")</f>
        <v>正确</v>
      </c>
      <c r="R1424" s="124" t="str">
        <f>IF(OR(IFERROR(AND(H1424&gt;=VLOOKUP(L1424,受限情况!$A$3:$C$28,2,FALSE),H1424&lt;=VLOOKUP(L1424,受限情况!$A$3:$C$28,3,FALSE)),0),IFERROR(AND(H1424&gt;=VLOOKUP(M1424,受限情况!$A$3:$C$28,2,FALSE),H1424&lt;=VLOOKUP(M1424,受限情况!$A$3:$C$28,3,FALSE)),0),IFERROR(AND(H1424&gt;=VLOOKUP(N1424,受限情况!$A$3:$C$28,2,FALSE),H1424&lt;=VLOOKUP(N1424,受限情况!$A$3:$C$28,3,FALSE)),0),IFERROR(AND(H1424&gt;=VLOOKUP(O1424,受限情况!$A$3:$C$28,2,FALSE),H1424&lt;=VLOOKUP(O1424,受限情况!$A$3:$C$28,3,FALSE)),0))=TRUE,"错误","正确")</f>
        <v>正确</v>
      </c>
      <c r="S1424" s="123" t="str">
        <f>IF((IF(ISERROR(VLOOKUP(J1424,注销!I:I,1,FALSE)),0,1)+IF(ISERROR(VLOOKUP(J1424,注销!J:J,1,FALSE)),0,1))&gt;0,"注销","没有")</f>
        <v>注销</v>
      </c>
      <c r="T1424" s="123" t="str">
        <f>IF((IF(ISERROR(VLOOKUP(J1424,注销!I:I,1,FALSE)),0,1)+IF(ISERROR(VLOOKUP(J1424,注销!J:J,1,FALSE)),0,1))&gt;0,"注销","没有")</f>
        <v>注销</v>
      </c>
      <c r="U1424" s="10" t="str">
        <f>IF(IF(ISERROR(VLOOKUP(J1424,J$1:J1423,1,FALSE)),0,1)+IF(ISERROR(VLOOKUP(J1424,K$1:K1423,1,FALSE)),0,1),"已有","没有")</f>
        <v>已有</v>
      </c>
    </row>
    <row r="1425" spans="1:21">
      <c r="B1425" s="134" t="s">
        <v>5762</v>
      </c>
      <c r="C1425" s="66" t="s">
        <v>949</v>
      </c>
      <c r="D1425" s="136" t="s">
        <v>971</v>
      </c>
      <c r="E1425" s="6">
        <v>14</v>
      </c>
      <c r="F1425" s="80">
        <v>43486</v>
      </c>
      <c r="G1425" s="40" t="s">
        <v>5741</v>
      </c>
      <c r="H1425" s="80">
        <v>43483</v>
      </c>
      <c r="I1425" s="30" t="s">
        <v>5766</v>
      </c>
      <c r="J1425" s="137" t="str">
        <f t="shared" si="175"/>
        <v>河北石家庄-长春</v>
      </c>
      <c r="K1425" s="124" t="str">
        <f t="shared" si="176"/>
        <v>河北长春-石家庄</v>
      </c>
      <c r="L1425" s="167" t="str">
        <f t="shared" si="177"/>
        <v>石家庄</v>
      </c>
      <c r="M1425" s="167" t="str">
        <f t="shared" si="178"/>
        <v>长春</v>
      </c>
      <c r="N1425" s="167" t="str">
        <f t="shared" si="179"/>
        <v/>
      </c>
      <c r="O1425" s="167" t="str">
        <f t="shared" si="180"/>
        <v/>
      </c>
      <c r="P1425" s="167" t="str">
        <f>IF(ISERROR(OR(IFERROR(VLOOKUP(B1425,受限情况!$G$3:$G$30,1,FALSE),0),IFERROR(VLOOKUP(L1425,受限情况!$A$3:$A$28,1,FALSE),0),IFERROR(VLOOKUP(M1425,受限情况!$A$3:$A$28,1,FALSE),0),IFERROR(VLOOKUP(N1425,受限情况!$A$3:$A$28,1,FALSE),0),IFERROR(VLOOKUP(O1425,受限情况!$A$3:$A$28,1,FALSE),0))),"受限","不限")</f>
        <v>不限</v>
      </c>
      <c r="Q1425" s="122" t="str">
        <f>IFERROR(IF(AND(H1425&gt;=VLOOKUP(B1425,受限情况!$G$3:$I$28,2,FALSE),H1425&lt;=VLOOKUP(B1425,受限情况!$G$3:$I$28,3,FALSE))=TRUE,"错误","正确"),"正确")</f>
        <v>正确</v>
      </c>
      <c r="R1425" s="124" t="str">
        <f>IF(OR(IFERROR(AND(H1425&gt;=VLOOKUP(L1425,受限情况!$A$3:$C$28,2,FALSE),H1425&lt;=VLOOKUP(L1425,受限情况!$A$3:$C$28,3,FALSE)),0),IFERROR(AND(H1425&gt;=VLOOKUP(M1425,受限情况!$A$3:$C$28,2,FALSE),H1425&lt;=VLOOKUP(M1425,受限情况!$A$3:$C$28,3,FALSE)),0),IFERROR(AND(H1425&gt;=VLOOKUP(N1425,受限情况!$A$3:$C$28,2,FALSE),H1425&lt;=VLOOKUP(N1425,受限情况!$A$3:$C$28,3,FALSE)),0),IFERROR(AND(H1425&gt;=VLOOKUP(O1425,受限情况!$A$3:$C$28,2,FALSE),H1425&lt;=VLOOKUP(O1425,受限情况!$A$3:$C$28,3,FALSE)),0))=TRUE,"错误","正确")</f>
        <v>正确</v>
      </c>
      <c r="S1425" s="123" t="str">
        <f>IF((IF(ISERROR(VLOOKUP(J1425,注销!I:I,1,FALSE)),0,1)+IF(ISERROR(VLOOKUP(J1425,注销!J:J,1,FALSE)),0,1))&gt;0,"注销","没有")</f>
        <v>注销</v>
      </c>
      <c r="T1425" s="123" t="str">
        <f>IF((IF(ISERROR(VLOOKUP(J1425,注销!I:I,1,FALSE)),0,1)+IF(ISERROR(VLOOKUP(J1425,注销!J:J,1,FALSE)),0,1))&gt;0,"注销","没有")</f>
        <v>注销</v>
      </c>
      <c r="U1425" s="10" t="str">
        <f>IF(IF(ISERROR(VLOOKUP(J1425,J$1:J1424,1,FALSE)),0,1)+IF(ISERROR(VLOOKUP(J1425,K$1:K1424,1,FALSE)),0,1),"已有","没有")</f>
        <v>已有</v>
      </c>
    </row>
    <row r="1426" spans="1:21">
      <c r="B1426" s="134" t="s">
        <v>1431</v>
      </c>
      <c r="C1426" s="66" t="s">
        <v>5752</v>
      </c>
      <c r="D1426" s="136" t="s">
        <v>971</v>
      </c>
      <c r="E1426" s="6">
        <v>14</v>
      </c>
      <c r="F1426" s="80">
        <v>43486</v>
      </c>
      <c r="G1426" s="40" t="s">
        <v>5741</v>
      </c>
      <c r="H1426" s="80">
        <v>43483</v>
      </c>
      <c r="I1426" s="30" t="s">
        <v>5766</v>
      </c>
      <c r="J1426" s="137" t="str">
        <f t="shared" si="175"/>
        <v>河北太原-长沙</v>
      </c>
      <c r="K1426" s="124" t="str">
        <f t="shared" si="176"/>
        <v>河北长沙-太原</v>
      </c>
      <c r="L1426" s="167" t="str">
        <f t="shared" si="177"/>
        <v>太原</v>
      </c>
      <c r="M1426" s="167" t="str">
        <f t="shared" si="178"/>
        <v>长沙</v>
      </c>
      <c r="N1426" s="167" t="str">
        <f t="shared" si="179"/>
        <v/>
      </c>
      <c r="O1426" s="167" t="str">
        <f t="shared" si="180"/>
        <v/>
      </c>
      <c r="P1426" s="167" t="str">
        <f>IF(ISERROR(OR(IFERROR(VLOOKUP(B1426,受限情况!$G$3:$G$30,1,FALSE),0),IFERROR(VLOOKUP(L1426,受限情况!$A$3:$A$28,1,FALSE),0),IFERROR(VLOOKUP(M1426,受限情况!$A$3:$A$28,1,FALSE),0),IFERROR(VLOOKUP(N1426,受限情况!$A$3:$A$28,1,FALSE),0),IFERROR(VLOOKUP(O1426,受限情况!$A$3:$A$28,1,FALSE),0))),"受限","不限")</f>
        <v>不限</v>
      </c>
      <c r="Q1426" s="122" t="str">
        <f>IFERROR(IF(AND(H1426&gt;=VLOOKUP(B1426,受限情况!$G$3:$I$28,2,FALSE),H1426&lt;=VLOOKUP(B1426,受限情况!$G$3:$I$28,3,FALSE))=TRUE,"错误","正确"),"正确")</f>
        <v>正确</v>
      </c>
      <c r="R1426" s="124" t="str">
        <f>IF(OR(IFERROR(AND(H1426&gt;=VLOOKUP(L1426,受限情况!$A$3:$C$28,2,FALSE),H1426&lt;=VLOOKUP(L1426,受限情况!$A$3:$C$28,3,FALSE)),0),IFERROR(AND(H1426&gt;=VLOOKUP(M1426,受限情况!$A$3:$C$28,2,FALSE),H1426&lt;=VLOOKUP(M1426,受限情况!$A$3:$C$28,3,FALSE)),0),IFERROR(AND(H1426&gt;=VLOOKUP(N1426,受限情况!$A$3:$C$28,2,FALSE),H1426&lt;=VLOOKUP(N1426,受限情况!$A$3:$C$28,3,FALSE)),0),IFERROR(AND(H1426&gt;=VLOOKUP(O1426,受限情况!$A$3:$C$28,2,FALSE),H1426&lt;=VLOOKUP(O1426,受限情况!$A$3:$C$28,3,FALSE)),0))=TRUE,"错误","正确")</f>
        <v>正确</v>
      </c>
      <c r="S1426" s="123" t="str">
        <f>IF((IF(ISERROR(VLOOKUP(J1426,注销!I:I,1,FALSE)),0,1)+IF(ISERROR(VLOOKUP(J1426,注销!J:J,1,FALSE)),0,1))&gt;0,"注销","没有")</f>
        <v>没有</v>
      </c>
      <c r="T1426" s="123" t="str">
        <f>IF((IF(ISERROR(VLOOKUP(J1426,注销!I:I,1,FALSE)),0,1)+IF(ISERROR(VLOOKUP(J1426,注销!J:J,1,FALSE)),0,1))&gt;0,"注销","没有")</f>
        <v>没有</v>
      </c>
      <c r="U1426" s="10" t="str">
        <f>IF(IF(ISERROR(VLOOKUP(J1426,J$1:J1425,1,FALSE)),0,1)+IF(ISERROR(VLOOKUP(J1426,K$1:K1425,1,FALSE)),0,1),"已有","没有")</f>
        <v>没有</v>
      </c>
    </row>
    <row r="1427" spans="1:21">
      <c r="B1427" s="134" t="s">
        <v>5763</v>
      </c>
      <c r="C1427" s="66" t="s">
        <v>5753</v>
      </c>
      <c r="D1427" s="136" t="s">
        <v>5747</v>
      </c>
      <c r="E1427" s="6">
        <v>14</v>
      </c>
      <c r="F1427" s="80">
        <v>43486</v>
      </c>
      <c r="G1427" s="40" t="s">
        <v>5742</v>
      </c>
      <c r="H1427" s="80">
        <v>43483</v>
      </c>
      <c r="I1427" s="30" t="s">
        <v>5766</v>
      </c>
      <c r="J1427" s="137" t="str">
        <f t="shared" ref="J1427:J1434" si="181">B1427&amp;C1427</f>
        <v>奥凯天津-延吉</v>
      </c>
      <c r="K1427" s="124" t="str">
        <f t="shared" ref="K1427:K1434" si="182">B1427&amp;O1427&amp;IF(O1427="",,"-")&amp;N1427&amp;IF(N1427="",,"-")&amp;M1427&amp;IF(M1427="",,"-")&amp;L1427</f>
        <v>奥凯延吉-天津</v>
      </c>
      <c r="L1427" s="167" t="str">
        <f t="shared" ref="L1427:L1434" si="183">TRIM(MID(SUBSTITUTE($C1427,"-",REPT(" ",50)),COLUMN(A1427)*50-49,50))</f>
        <v>天津</v>
      </c>
      <c r="M1427" s="167" t="str">
        <f t="shared" ref="M1427:M1434" si="184">TRIM(MID(SUBSTITUTE($C1427,"-",REPT(" ",50)),COLUMN(B1427)*50-49,50))</f>
        <v>延吉</v>
      </c>
      <c r="N1427" s="167" t="str">
        <f t="shared" ref="N1427:N1434" si="185">TRIM(MID(SUBSTITUTE($C1427,"-",REPT(" ",50)),COLUMN(C1427)*50-49,50))</f>
        <v/>
      </c>
      <c r="O1427" s="167" t="str">
        <f t="shared" ref="O1427:O1434" si="186">TRIM(MID(SUBSTITUTE($C1427,"-",REPT(" ",50)),COLUMN(D1427)*50-49,50))</f>
        <v/>
      </c>
      <c r="P1427" s="167" t="str">
        <f>IF(ISERROR(OR(IFERROR(VLOOKUP(B1427,受限情况!$G$3:$G$30,1,FALSE),0),IFERROR(VLOOKUP(L1427,受限情况!$A$3:$A$28,1,FALSE),0),IFERROR(VLOOKUP(M1427,受限情况!$A$3:$A$28,1,FALSE),0),IFERROR(VLOOKUP(N1427,受限情况!$A$3:$A$28,1,FALSE),0),IFERROR(VLOOKUP(O1427,受限情况!$A$3:$A$28,1,FALSE),0))),"受限","不限")</f>
        <v>不限</v>
      </c>
      <c r="Q1427" s="122" t="str">
        <f>IFERROR(IF(AND(H1427&gt;=VLOOKUP(B1427,受限情况!$G$3:$I$28,2,FALSE),H1427&lt;=VLOOKUP(B1427,受限情况!$G$3:$I$28,3,FALSE))=TRUE,"错误","正确"),"正确")</f>
        <v>正确</v>
      </c>
      <c r="R1427" s="124" t="str">
        <f>IF(OR(IFERROR(AND(H1427&gt;=VLOOKUP(L1427,受限情况!$A$3:$C$28,2,FALSE),H1427&lt;=VLOOKUP(L1427,受限情况!$A$3:$C$28,3,FALSE)),0),IFERROR(AND(H1427&gt;=VLOOKUP(M1427,受限情况!$A$3:$C$28,2,FALSE),H1427&lt;=VLOOKUP(M1427,受限情况!$A$3:$C$28,3,FALSE)),0),IFERROR(AND(H1427&gt;=VLOOKUP(N1427,受限情况!$A$3:$C$28,2,FALSE),H1427&lt;=VLOOKUP(N1427,受限情况!$A$3:$C$28,3,FALSE)),0),IFERROR(AND(H1427&gt;=VLOOKUP(O1427,受限情况!$A$3:$C$28,2,FALSE),H1427&lt;=VLOOKUP(O1427,受限情况!$A$3:$C$28,3,FALSE)),0))=TRUE,"错误","正确")</f>
        <v>正确</v>
      </c>
      <c r="S1427" s="123" t="str">
        <f>IF((IF(ISERROR(VLOOKUP(J1427,注销!I:I,1,FALSE)),0,1)+IF(ISERROR(VLOOKUP(J1427,注销!J:J,1,FALSE)),0,1))&gt;0,"注销","没有")</f>
        <v>没有</v>
      </c>
      <c r="T1427" s="123" t="str">
        <f>IF((IF(ISERROR(VLOOKUP(J1427,注销!I:I,1,FALSE)),0,1)+IF(ISERROR(VLOOKUP(J1427,注销!J:J,1,FALSE)),0,1))&gt;0,"注销","没有")</f>
        <v>没有</v>
      </c>
      <c r="U1427" s="10" t="str">
        <f>IF(IF(ISERROR(VLOOKUP(J1427,J$1:J1426,1,FALSE)),0,1)+IF(ISERROR(VLOOKUP(J1427,K$1:K1426,1,FALSE)),0,1),"已有","没有")</f>
        <v>已有</v>
      </c>
    </row>
    <row r="1428" spans="1:21">
      <c r="B1428" s="134" t="s">
        <v>161</v>
      </c>
      <c r="C1428" s="66" t="s">
        <v>1652</v>
      </c>
      <c r="D1428" s="136" t="s">
        <v>5754</v>
      </c>
      <c r="E1428" s="6">
        <v>14</v>
      </c>
      <c r="F1428" s="80">
        <v>43486</v>
      </c>
      <c r="G1428" s="40" t="s">
        <v>5743</v>
      </c>
      <c r="H1428" s="80">
        <v>43483</v>
      </c>
      <c r="I1428" s="30" t="s">
        <v>5767</v>
      </c>
      <c r="J1428" s="137" t="str">
        <f t="shared" si="181"/>
        <v>海航呼和浩特-海拉尔</v>
      </c>
      <c r="K1428" s="124" t="str">
        <f t="shared" si="182"/>
        <v>海航海拉尔-呼和浩特</v>
      </c>
      <c r="L1428" s="167" t="str">
        <f t="shared" si="183"/>
        <v>呼和浩特</v>
      </c>
      <c r="M1428" s="167" t="str">
        <f t="shared" si="184"/>
        <v>海拉尔</v>
      </c>
      <c r="N1428" s="167" t="str">
        <f t="shared" si="185"/>
        <v/>
      </c>
      <c r="O1428" s="167" t="str">
        <f t="shared" si="186"/>
        <v/>
      </c>
      <c r="P1428" s="167" t="str">
        <f>IF(ISERROR(OR(IFERROR(VLOOKUP(B1428,受限情况!$G$3:$G$30,1,FALSE),0),IFERROR(VLOOKUP(L1428,受限情况!$A$3:$A$28,1,FALSE),0),IFERROR(VLOOKUP(M1428,受限情况!$A$3:$A$28,1,FALSE),0),IFERROR(VLOOKUP(N1428,受限情况!$A$3:$A$28,1,FALSE),0),IFERROR(VLOOKUP(O1428,受限情况!$A$3:$A$28,1,FALSE),0))),"受限","不限")</f>
        <v>不限</v>
      </c>
      <c r="Q1428" s="122" t="str">
        <f>IFERROR(IF(AND(H1428&gt;=VLOOKUP(B1428,受限情况!$G$3:$I$28,2,FALSE),H1428&lt;=VLOOKUP(B1428,受限情况!$G$3:$I$28,3,FALSE))=TRUE,"错误","正确"),"正确")</f>
        <v>正确</v>
      </c>
      <c r="R1428" s="124" t="str">
        <f>IF(OR(IFERROR(AND(H1428&gt;=VLOOKUP(L1428,受限情况!$A$3:$C$28,2,FALSE),H1428&lt;=VLOOKUP(L1428,受限情况!$A$3:$C$28,3,FALSE)),0),IFERROR(AND(H1428&gt;=VLOOKUP(M1428,受限情况!$A$3:$C$28,2,FALSE),H1428&lt;=VLOOKUP(M1428,受限情况!$A$3:$C$28,3,FALSE)),0),IFERROR(AND(H1428&gt;=VLOOKUP(N1428,受限情况!$A$3:$C$28,2,FALSE),H1428&lt;=VLOOKUP(N1428,受限情况!$A$3:$C$28,3,FALSE)),0),IFERROR(AND(H1428&gt;=VLOOKUP(O1428,受限情况!$A$3:$C$28,2,FALSE),H1428&lt;=VLOOKUP(O1428,受限情况!$A$3:$C$28,3,FALSE)),0))=TRUE,"错误","正确")</f>
        <v>正确</v>
      </c>
      <c r="S1428" s="123" t="str">
        <f>IF((IF(ISERROR(VLOOKUP(J1428,注销!I:I,1,FALSE)),0,1)+IF(ISERROR(VLOOKUP(J1428,注销!J:J,1,FALSE)),0,1))&gt;0,"注销","没有")</f>
        <v>没有</v>
      </c>
      <c r="T1428" s="123" t="str">
        <f>IF((IF(ISERROR(VLOOKUP(J1428,注销!I:I,1,FALSE)),0,1)+IF(ISERROR(VLOOKUP(J1428,注销!J:J,1,FALSE)),0,1))&gt;0,"注销","没有")</f>
        <v>没有</v>
      </c>
      <c r="U1428" s="10" t="str">
        <f>IF(IF(ISERROR(VLOOKUP(J1428,J$1:J1427,1,FALSE)),0,1)+IF(ISERROR(VLOOKUP(J1428,K$1:K1427,1,FALSE)),0,1),"已有","没有")</f>
        <v>已有</v>
      </c>
    </row>
    <row r="1429" spans="1:21" s="214" customFormat="1">
      <c r="A1429" s="6"/>
      <c r="B1429" s="134" t="s">
        <v>5764</v>
      </c>
      <c r="C1429" s="66" t="s">
        <v>1613</v>
      </c>
      <c r="D1429" s="136" t="s">
        <v>5732</v>
      </c>
      <c r="E1429" s="6">
        <v>14</v>
      </c>
      <c r="F1429" s="80">
        <v>43486</v>
      </c>
      <c r="G1429" s="40" t="s">
        <v>5744</v>
      </c>
      <c r="H1429" s="80">
        <v>43483</v>
      </c>
      <c r="I1429" s="30" t="s">
        <v>5767</v>
      </c>
      <c r="J1429" s="137" t="str">
        <f t="shared" si="181"/>
        <v>厦航天津-哈尔滨</v>
      </c>
      <c r="K1429" s="124" t="str">
        <f t="shared" si="182"/>
        <v>厦航哈尔滨-天津</v>
      </c>
      <c r="L1429" s="167" t="str">
        <f t="shared" si="183"/>
        <v>天津</v>
      </c>
      <c r="M1429" s="167" t="str">
        <f t="shared" si="184"/>
        <v>哈尔滨</v>
      </c>
      <c r="N1429" s="167" t="str">
        <f t="shared" si="185"/>
        <v/>
      </c>
      <c r="O1429" s="167" t="str">
        <f t="shared" si="186"/>
        <v/>
      </c>
      <c r="P1429" s="167" t="str">
        <f>IF(ISERROR(OR(IFERROR(VLOOKUP(B1429,受限情况!$G$3:$G$30,1,FALSE),0),IFERROR(VLOOKUP(L1429,受限情况!$A$3:$A$28,1,FALSE),0),IFERROR(VLOOKUP(M1429,受限情况!$A$3:$A$28,1,FALSE),0),IFERROR(VLOOKUP(N1429,受限情况!$A$3:$A$28,1,FALSE),0),IFERROR(VLOOKUP(O1429,受限情况!$A$3:$A$28,1,FALSE),0))),"受限","不限")</f>
        <v>不限</v>
      </c>
      <c r="Q1429" s="122" t="str">
        <f>IFERROR(IF(AND(H1429&gt;=VLOOKUP(B1429,受限情况!$G$3:$I$28,2,FALSE),H1429&lt;=VLOOKUP(B1429,受限情况!$G$3:$I$28,3,FALSE))=TRUE,"错误","正确"),"正确")</f>
        <v>正确</v>
      </c>
      <c r="R1429" s="124" t="str">
        <f>IF(OR(IFERROR(AND(H1429&gt;=VLOOKUP(L1429,受限情况!$A$3:$C$28,2,FALSE),H1429&lt;=VLOOKUP(L1429,受限情况!$A$3:$C$28,3,FALSE)),0),IFERROR(AND(H1429&gt;=VLOOKUP(M1429,受限情况!$A$3:$C$28,2,FALSE),H1429&lt;=VLOOKUP(M1429,受限情况!$A$3:$C$28,3,FALSE)),0),IFERROR(AND(H1429&gt;=VLOOKUP(N1429,受限情况!$A$3:$C$28,2,FALSE),H1429&lt;=VLOOKUP(N1429,受限情况!$A$3:$C$28,3,FALSE)),0),IFERROR(AND(H1429&gt;=VLOOKUP(O1429,受限情况!$A$3:$C$28,2,FALSE),H1429&lt;=VLOOKUP(O1429,受限情况!$A$3:$C$28,3,FALSE)),0))=TRUE,"错误","正确")</f>
        <v>正确</v>
      </c>
      <c r="S1429" s="123" t="str">
        <f>IF((IF(ISERROR(VLOOKUP(J1429,注销!I:I,1,FALSE)),0,1)+IF(ISERROR(VLOOKUP(J1429,注销!J:J,1,FALSE)),0,1))&gt;0,"注销","没有")</f>
        <v>注销</v>
      </c>
      <c r="T1429" s="123" t="str">
        <f>IF((IF(ISERROR(VLOOKUP(J1429,注销!I:I,1,FALSE)),0,1)+IF(ISERROR(VLOOKUP(J1429,注销!J:J,1,FALSE)),0,1))&gt;0,"注销","没有")</f>
        <v>注销</v>
      </c>
      <c r="U1429" s="10" t="str">
        <f>IF(IF(ISERROR(VLOOKUP(J1429,J$1:J1428,1,FALSE)),0,1)+IF(ISERROR(VLOOKUP(J1429,K$1:K1428,1,FALSE)),0,1),"已有","没有")</f>
        <v>已有</v>
      </c>
    </row>
    <row r="1430" spans="1:21">
      <c r="B1430" s="134" t="s">
        <v>5769</v>
      </c>
      <c r="C1430" s="66" t="s">
        <v>5770</v>
      </c>
      <c r="D1430" s="136" t="s">
        <v>5771</v>
      </c>
      <c r="E1430" s="6">
        <v>12</v>
      </c>
      <c r="F1430" s="80">
        <v>43487</v>
      </c>
      <c r="G1430" s="40" t="s">
        <v>5773</v>
      </c>
      <c r="H1430" s="80">
        <v>43483</v>
      </c>
      <c r="I1430" s="30" t="s">
        <v>5767</v>
      </c>
      <c r="J1430" s="137" t="str">
        <f t="shared" si="181"/>
        <v>天货航天津-西安</v>
      </c>
      <c r="K1430" s="124" t="str">
        <f t="shared" si="182"/>
        <v>天货航西安-天津</v>
      </c>
      <c r="L1430" s="167" t="str">
        <f t="shared" si="183"/>
        <v>天津</v>
      </c>
      <c r="M1430" s="167" t="str">
        <f t="shared" si="184"/>
        <v>西安</v>
      </c>
      <c r="N1430" s="167" t="str">
        <f t="shared" si="185"/>
        <v/>
      </c>
      <c r="O1430" s="167" t="str">
        <f t="shared" si="186"/>
        <v/>
      </c>
      <c r="P1430" s="167" t="str">
        <f>IF(ISERROR(OR(IFERROR(VLOOKUP(B1430,受限情况!$G$3:$G$30,1,FALSE),0),IFERROR(VLOOKUP(L1430,受限情况!$A$3:$A$28,1,FALSE),0),IFERROR(VLOOKUP(M1430,受限情况!$A$3:$A$28,1,FALSE),0),IFERROR(VLOOKUP(N1430,受限情况!$A$3:$A$28,1,FALSE),0),IFERROR(VLOOKUP(O1430,受限情况!$A$3:$A$28,1,FALSE),0))),"受限","不限")</f>
        <v>不限</v>
      </c>
      <c r="Q1430" s="122" t="str">
        <f>IFERROR(IF(AND(H1430&gt;=VLOOKUP(B1430,受限情况!$G$3:$I$28,2,FALSE),H1430&lt;=VLOOKUP(B1430,受限情况!$G$3:$I$28,3,FALSE))=TRUE,"错误","正确"),"正确")</f>
        <v>正确</v>
      </c>
      <c r="R1430" s="124" t="str">
        <f>IF(OR(IFERROR(AND(H1430&gt;=VLOOKUP(L1430,受限情况!$A$3:$C$28,2,FALSE),H1430&lt;=VLOOKUP(L1430,受限情况!$A$3:$C$28,3,FALSE)),0),IFERROR(AND(H1430&gt;=VLOOKUP(M1430,受限情况!$A$3:$C$28,2,FALSE),H1430&lt;=VLOOKUP(M1430,受限情况!$A$3:$C$28,3,FALSE)),0),IFERROR(AND(H1430&gt;=VLOOKUP(N1430,受限情况!$A$3:$C$28,2,FALSE),H1430&lt;=VLOOKUP(N1430,受限情况!$A$3:$C$28,3,FALSE)),0),IFERROR(AND(H1430&gt;=VLOOKUP(O1430,受限情况!$A$3:$C$28,2,FALSE),H1430&lt;=VLOOKUP(O1430,受限情况!$A$3:$C$28,3,FALSE)),0))=TRUE,"错误","正确")</f>
        <v>正确</v>
      </c>
      <c r="S1430" s="123" t="str">
        <f>IF((IF(ISERROR(VLOOKUP(J1430,注销!I:I,1,FALSE)),0,1)+IF(ISERROR(VLOOKUP(J1430,注销!J:J,1,FALSE)),0,1))&gt;0,"注销","没有")</f>
        <v>没有</v>
      </c>
      <c r="T1430" s="123" t="str">
        <f>IF((IF(ISERROR(VLOOKUP(J1430,注销!I:I,1,FALSE)),0,1)+IF(ISERROR(VLOOKUP(J1430,注销!J:J,1,FALSE)),0,1))&gt;0,"注销","没有")</f>
        <v>没有</v>
      </c>
      <c r="U1430" s="10" t="str">
        <f>IF(IF(ISERROR(VLOOKUP(J1430,J$1:J1429,1,FALSE)),0,1)+IF(ISERROR(VLOOKUP(J1430,K$1:K1429,1,FALSE)),0,1),"已有","没有")</f>
        <v>没有</v>
      </c>
    </row>
    <row r="1431" spans="1:21">
      <c r="B1431" s="134" t="s">
        <v>922</v>
      </c>
      <c r="C1431" s="66" t="s">
        <v>167</v>
      </c>
      <c r="D1431" s="136" t="s">
        <v>5768</v>
      </c>
      <c r="E1431" s="6">
        <v>14</v>
      </c>
      <c r="F1431" s="80">
        <v>43486</v>
      </c>
      <c r="G1431" s="40" t="s">
        <v>5774</v>
      </c>
      <c r="H1431" s="80">
        <v>43487</v>
      </c>
      <c r="I1431" s="30" t="s">
        <v>5767</v>
      </c>
      <c r="J1431" s="137" t="str">
        <f t="shared" si="181"/>
        <v>华夏天津-呼和浩特</v>
      </c>
      <c r="K1431" s="124" t="str">
        <f t="shared" si="182"/>
        <v>华夏呼和浩特-天津</v>
      </c>
      <c r="L1431" s="167" t="str">
        <f t="shared" si="183"/>
        <v>天津</v>
      </c>
      <c r="M1431" s="167" t="str">
        <f t="shared" si="184"/>
        <v>呼和浩特</v>
      </c>
      <c r="N1431" s="167" t="str">
        <f t="shared" si="185"/>
        <v/>
      </c>
      <c r="O1431" s="167" t="str">
        <f t="shared" si="186"/>
        <v/>
      </c>
      <c r="P1431" s="167" t="str">
        <f>IF(ISERROR(OR(IFERROR(VLOOKUP(B1431,受限情况!$G$3:$G$30,1,FALSE),0),IFERROR(VLOOKUP(L1431,受限情况!$A$3:$A$28,1,FALSE),0),IFERROR(VLOOKUP(M1431,受限情况!$A$3:$A$28,1,FALSE),0),IFERROR(VLOOKUP(N1431,受限情况!$A$3:$A$28,1,FALSE),0),IFERROR(VLOOKUP(O1431,受限情况!$A$3:$A$28,1,FALSE),0))),"受限","不限")</f>
        <v>不限</v>
      </c>
      <c r="Q1431" s="122" t="str">
        <f>IFERROR(IF(AND(H1431&gt;=VLOOKUP(B1431,受限情况!$G$3:$I$28,2,FALSE),H1431&lt;=VLOOKUP(B1431,受限情况!$G$3:$I$28,3,FALSE))=TRUE,"错误","正确"),"正确")</f>
        <v>正确</v>
      </c>
      <c r="R1431" s="124" t="str">
        <f>IF(OR(IFERROR(AND(H1431&gt;=VLOOKUP(L1431,受限情况!$A$3:$C$28,2,FALSE),H1431&lt;=VLOOKUP(L1431,受限情况!$A$3:$C$28,3,FALSE)),0),IFERROR(AND(H1431&gt;=VLOOKUP(M1431,受限情况!$A$3:$C$28,2,FALSE),H1431&lt;=VLOOKUP(M1431,受限情况!$A$3:$C$28,3,FALSE)),0),IFERROR(AND(H1431&gt;=VLOOKUP(N1431,受限情况!$A$3:$C$28,2,FALSE),H1431&lt;=VLOOKUP(N1431,受限情况!$A$3:$C$28,3,FALSE)),0),IFERROR(AND(H1431&gt;=VLOOKUP(O1431,受限情况!$A$3:$C$28,2,FALSE),H1431&lt;=VLOOKUP(O1431,受限情况!$A$3:$C$28,3,FALSE)),0))=TRUE,"错误","正确")</f>
        <v>正确</v>
      </c>
      <c r="S1431" s="123" t="str">
        <f>IF((IF(ISERROR(VLOOKUP(J1431,注销!I:I,1,FALSE)),0,1)+IF(ISERROR(VLOOKUP(J1431,注销!J:J,1,FALSE)),0,1))&gt;0,"注销","没有")</f>
        <v>注销</v>
      </c>
      <c r="T1431" s="123" t="str">
        <f>IF((IF(ISERROR(VLOOKUP(J1431,注销!I:I,1,FALSE)),0,1)+IF(ISERROR(VLOOKUP(J1431,注销!J:J,1,FALSE)),0,1))&gt;0,"注销","没有")</f>
        <v>注销</v>
      </c>
      <c r="U1431" s="10" t="str">
        <f>IF(IF(ISERROR(VLOOKUP(J1431,J$1:J1430,1,FALSE)),0,1)+IF(ISERROR(VLOOKUP(J1431,K$1:K1430,1,FALSE)),0,1),"已有","没有")</f>
        <v>已有</v>
      </c>
    </row>
    <row r="1432" spans="1:21">
      <c r="B1432" s="134" t="s">
        <v>922</v>
      </c>
      <c r="C1432" s="66" t="s">
        <v>5772</v>
      </c>
      <c r="D1432" s="136" t="s">
        <v>354</v>
      </c>
      <c r="E1432" s="6">
        <v>14</v>
      </c>
      <c r="F1432" s="80">
        <v>43486</v>
      </c>
      <c r="G1432" s="40" t="s">
        <v>5774</v>
      </c>
      <c r="H1432" s="80">
        <v>43487</v>
      </c>
      <c r="I1432" s="30" t="s">
        <v>5767</v>
      </c>
      <c r="J1432" s="137" t="str">
        <f t="shared" si="181"/>
        <v>华夏天津-西安</v>
      </c>
      <c r="K1432" s="124" t="str">
        <f t="shared" si="182"/>
        <v>华夏西安-天津</v>
      </c>
      <c r="L1432" s="167" t="str">
        <f t="shared" si="183"/>
        <v>天津</v>
      </c>
      <c r="M1432" s="167" t="str">
        <f t="shared" si="184"/>
        <v>西安</v>
      </c>
      <c r="N1432" s="167" t="str">
        <f t="shared" si="185"/>
        <v/>
      </c>
      <c r="O1432" s="167" t="str">
        <f t="shared" si="186"/>
        <v/>
      </c>
      <c r="P1432" s="167" t="str">
        <f>IF(ISERROR(OR(IFERROR(VLOOKUP(B1432,受限情况!$G$3:$G$30,1,FALSE),0),IFERROR(VLOOKUP(L1432,受限情况!$A$3:$A$28,1,FALSE),0),IFERROR(VLOOKUP(M1432,受限情况!$A$3:$A$28,1,FALSE),0),IFERROR(VLOOKUP(N1432,受限情况!$A$3:$A$28,1,FALSE),0),IFERROR(VLOOKUP(O1432,受限情况!$A$3:$A$28,1,FALSE),0))),"受限","不限")</f>
        <v>不限</v>
      </c>
      <c r="Q1432" s="122" t="str">
        <f>IFERROR(IF(AND(H1432&gt;=VLOOKUP(B1432,受限情况!$G$3:$I$28,2,FALSE),H1432&lt;=VLOOKUP(B1432,受限情况!$G$3:$I$28,3,FALSE))=TRUE,"错误","正确"),"正确")</f>
        <v>正确</v>
      </c>
      <c r="R1432" s="124" t="str">
        <f>IF(OR(IFERROR(AND(H1432&gt;=VLOOKUP(L1432,受限情况!$A$3:$C$28,2,FALSE),H1432&lt;=VLOOKUP(L1432,受限情况!$A$3:$C$28,3,FALSE)),0),IFERROR(AND(H1432&gt;=VLOOKUP(M1432,受限情况!$A$3:$C$28,2,FALSE),H1432&lt;=VLOOKUP(M1432,受限情况!$A$3:$C$28,3,FALSE)),0),IFERROR(AND(H1432&gt;=VLOOKUP(N1432,受限情况!$A$3:$C$28,2,FALSE),H1432&lt;=VLOOKUP(N1432,受限情况!$A$3:$C$28,3,FALSE)),0),IFERROR(AND(H1432&gt;=VLOOKUP(O1432,受限情况!$A$3:$C$28,2,FALSE),H1432&lt;=VLOOKUP(O1432,受限情况!$A$3:$C$28,3,FALSE)),0))=TRUE,"错误","正确")</f>
        <v>正确</v>
      </c>
      <c r="S1432" s="123" t="str">
        <f>IF((IF(ISERROR(VLOOKUP(J1432,注销!I:I,1,FALSE)),0,1)+IF(ISERROR(VLOOKUP(J1432,注销!J:J,1,FALSE)),0,1))&gt;0,"注销","没有")</f>
        <v>没有</v>
      </c>
      <c r="T1432" s="123" t="str">
        <f>IF((IF(ISERROR(VLOOKUP(J1432,注销!I:I,1,FALSE)),0,1)+IF(ISERROR(VLOOKUP(J1432,注销!J:J,1,FALSE)),0,1))&gt;0,"注销","没有")</f>
        <v>没有</v>
      </c>
      <c r="U1432" s="10" t="str">
        <f>IF(IF(ISERROR(VLOOKUP(J1432,J$1:J1431,1,FALSE)),0,1)+IF(ISERROR(VLOOKUP(J1432,K$1:K1431,1,FALSE)),0,1),"已有","没有")</f>
        <v>没有</v>
      </c>
    </row>
    <row r="1433" spans="1:21" s="213" customFormat="1">
      <c r="A1433" s="208"/>
      <c r="B1433" s="209" t="s">
        <v>5690</v>
      </c>
      <c r="C1433" s="210" t="s">
        <v>5691</v>
      </c>
      <c r="D1433" s="211" t="s">
        <v>5693</v>
      </c>
      <c r="E1433" s="208">
        <v>8</v>
      </c>
      <c r="F1433" s="212">
        <v>43485</v>
      </c>
      <c r="G1433" s="40" t="s">
        <v>5775</v>
      </c>
      <c r="H1433" s="80">
        <v>43488</v>
      </c>
      <c r="I1433" s="113" t="s">
        <v>5784</v>
      </c>
      <c r="J1433" s="137" t="str">
        <f t="shared" si="181"/>
        <v>国航北京首都-长治</v>
      </c>
      <c r="K1433" s="124" t="str">
        <f t="shared" si="182"/>
        <v>国航长治-北京首都</v>
      </c>
      <c r="L1433" s="167" t="str">
        <f t="shared" si="183"/>
        <v>北京首都</v>
      </c>
      <c r="M1433" s="167" t="str">
        <f t="shared" si="184"/>
        <v>长治</v>
      </c>
      <c r="N1433" s="167" t="str">
        <f t="shared" si="185"/>
        <v/>
      </c>
      <c r="O1433" s="167" t="str">
        <f t="shared" si="186"/>
        <v/>
      </c>
      <c r="P1433" s="167" t="str">
        <f>IF(ISERROR(OR(IFERROR(VLOOKUP(B1433,受限情况!$G$3:$G$30,1,FALSE),0),IFERROR(VLOOKUP(L1433,受限情况!$A$3:$A$28,1,FALSE),0),IFERROR(VLOOKUP(M1433,受限情况!$A$3:$A$28,1,FALSE),0),IFERROR(VLOOKUP(N1433,受限情况!$A$3:$A$28,1,FALSE),0),IFERROR(VLOOKUP(O1433,受限情况!$A$3:$A$28,1,FALSE),0))),"受限","不限")</f>
        <v>受限</v>
      </c>
      <c r="Q1433" s="122" t="str">
        <f>IFERROR(IF(AND(H1433&gt;=VLOOKUP(B1433,受限情况!$G$3:$I$28,2,FALSE),H1433&lt;=VLOOKUP(B1433,受限情况!$G$3:$I$28,3,FALSE))=TRUE,"错误","正确"),"正确")</f>
        <v>正确</v>
      </c>
      <c r="R1433" s="124" t="str">
        <f>IF(OR(IFERROR(AND(H1433&gt;=VLOOKUP(L1433,受限情况!$A$3:$C$28,2,FALSE),H1433&lt;=VLOOKUP(L1433,受限情况!$A$3:$C$28,3,FALSE)),0),IFERROR(AND(H1433&gt;=VLOOKUP(M1433,受限情况!$A$3:$C$28,2,FALSE),H1433&lt;=VLOOKUP(M1433,受限情况!$A$3:$C$28,3,FALSE)),0),IFERROR(AND(H1433&gt;=VLOOKUP(N1433,受限情况!$A$3:$C$28,2,FALSE),H1433&lt;=VLOOKUP(N1433,受限情况!$A$3:$C$28,3,FALSE)),0),IFERROR(AND(H1433&gt;=VLOOKUP(O1433,受限情况!$A$3:$C$28,2,FALSE),H1433&lt;=VLOOKUP(O1433,受限情况!$A$3:$C$28,3,FALSE)),0))=TRUE,"错误","正确")</f>
        <v>错误</v>
      </c>
      <c r="S1433" s="123" t="str">
        <f>IF((IF(ISERROR(VLOOKUP(J1433,注销!I:I,1,FALSE)),0,1)+IF(ISERROR(VLOOKUP(J1433,注销!J:J,1,FALSE)),0,1))&gt;0,"注销","没有")</f>
        <v>没有</v>
      </c>
      <c r="T1433" s="123" t="str">
        <f>IF((IF(ISERROR(VLOOKUP(J1433,注销!I:I,1,FALSE)),0,1)+IF(ISERROR(VLOOKUP(J1433,注销!J:J,1,FALSE)),0,1))&gt;0,"注销","没有")</f>
        <v>没有</v>
      </c>
      <c r="U1433" s="10" t="str">
        <f>IF(IF(ISERROR(VLOOKUP(J1433,J$1:J1432,1,FALSE)),0,1)+IF(ISERROR(VLOOKUP(J1433,K$1:K1432,1,FALSE)),0,1),"已有","没有")</f>
        <v>没有</v>
      </c>
    </row>
    <row r="1434" spans="1:21">
      <c r="B1434" s="134" t="s">
        <v>5781</v>
      </c>
      <c r="C1434" s="66" t="s">
        <v>5782</v>
      </c>
      <c r="D1434" s="136" t="s">
        <v>5783</v>
      </c>
      <c r="E1434" s="6">
        <v>14</v>
      </c>
      <c r="F1434" s="80">
        <v>43516</v>
      </c>
      <c r="G1434" s="40" t="s">
        <v>5785</v>
      </c>
      <c r="H1434" s="80">
        <v>43494</v>
      </c>
      <c r="I1434" s="30" t="s">
        <v>5767</v>
      </c>
      <c r="J1434" s="137" t="str">
        <f t="shared" si="181"/>
        <v>春秋石家庄-广元-贵阳</v>
      </c>
      <c r="K1434" s="124" t="str">
        <f t="shared" si="182"/>
        <v>春秋贵阳-广元-石家庄</v>
      </c>
      <c r="L1434" s="167" t="str">
        <f t="shared" si="183"/>
        <v>石家庄</v>
      </c>
      <c r="M1434" s="167" t="str">
        <f t="shared" si="184"/>
        <v>广元</v>
      </c>
      <c r="N1434" s="167" t="str">
        <f t="shared" si="185"/>
        <v>贵阳</v>
      </c>
      <c r="O1434" s="167" t="str">
        <f t="shared" si="186"/>
        <v/>
      </c>
      <c r="P1434" s="167" t="str">
        <f>IF(ISERROR(OR(IFERROR(VLOOKUP(B1434,受限情况!$G$3:$G$30,1,FALSE),0),IFERROR(VLOOKUP(L1434,受限情况!$A$3:$A$28,1,FALSE),0),IFERROR(VLOOKUP(M1434,受限情况!$A$3:$A$28,1,FALSE),0),IFERROR(VLOOKUP(N1434,受限情况!$A$3:$A$28,1,FALSE),0),IFERROR(VLOOKUP(O1434,受限情况!$A$3:$A$28,1,FALSE),0))),"受限","不限")</f>
        <v>不限</v>
      </c>
      <c r="Q1434" s="122" t="str">
        <f>IFERROR(IF(AND(H1434&gt;=VLOOKUP(B1434,受限情况!$G$3:$I$28,2,FALSE),H1434&lt;=VLOOKUP(B1434,受限情况!$G$3:$I$28,3,FALSE))=TRUE,"错误","正确"),"正确")</f>
        <v>正确</v>
      </c>
      <c r="R1434" s="124" t="str">
        <f>IF(OR(IFERROR(AND(H1434&gt;=VLOOKUP(L1434,受限情况!$A$3:$C$28,2,FALSE),H1434&lt;=VLOOKUP(L1434,受限情况!$A$3:$C$28,3,FALSE)),0),IFERROR(AND(H1434&gt;=VLOOKUP(M1434,受限情况!$A$3:$C$28,2,FALSE),H1434&lt;=VLOOKUP(M1434,受限情况!$A$3:$C$28,3,FALSE)),0),IFERROR(AND(H1434&gt;=VLOOKUP(N1434,受限情况!$A$3:$C$28,2,FALSE),H1434&lt;=VLOOKUP(N1434,受限情况!$A$3:$C$28,3,FALSE)),0),IFERROR(AND(H1434&gt;=VLOOKUP(O1434,受限情况!$A$3:$C$28,2,FALSE),H1434&lt;=VLOOKUP(O1434,受限情况!$A$3:$C$28,3,FALSE)),0))=TRUE,"错误","正确")</f>
        <v>正确</v>
      </c>
      <c r="S1434" s="123" t="str">
        <f>IF((IF(ISERROR(VLOOKUP(J1434,注销!I:I,1,FALSE)),0,1)+IF(ISERROR(VLOOKUP(J1434,注销!J:J,1,FALSE)),0,1))&gt;0,"注销","没有")</f>
        <v>没有</v>
      </c>
      <c r="T1434" s="123" t="str">
        <f>IF((IF(ISERROR(VLOOKUP(J1434,注销!I:I,1,FALSE)),0,1)+IF(ISERROR(VLOOKUP(J1434,注销!J:J,1,FALSE)),0,1))&gt;0,"注销","没有")</f>
        <v>没有</v>
      </c>
      <c r="U1434" s="10" t="str">
        <f>IF(IF(ISERROR(VLOOKUP(J1434,J$1:J1433,1,FALSE)),0,1)+IF(ISERROR(VLOOKUP(J1434,K$1:K1433,1,FALSE)),0,1),"已有","没有")</f>
        <v>没有</v>
      </c>
    </row>
  </sheetData>
  <autoFilter ref="A2:I1400"/>
  <sortState ref="A3:T1728">
    <sortCondition ref="G2"/>
  </sortState>
  <mergeCells count="1">
    <mergeCell ref="A1:U1"/>
  </mergeCells>
  <phoneticPr fontId="3" type="noConversion"/>
  <conditionalFormatting sqref="R2 Q3:R1048576">
    <cfRule type="containsText" dxfId="7" priority="16" operator="containsText" text="错误">
      <formula>NOT(ISERROR(SEARCH("错误",Q2)))</formula>
    </cfRule>
  </conditionalFormatting>
  <conditionalFormatting sqref="P2:P1048576">
    <cfRule type="expression" dxfId="6" priority="13">
      <formula>$P2="受限"</formula>
    </cfRule>
  </conditionalFormatting>
  <conditionalFormatting sqref="S3:T1048576">
    <cfRule type="containsText" dxfId="5" priority="11" operator="containsText" text="注销">
      <formula>NOT(ISERROR(SEARCH("注销",S3)))</formula>
    </cfRule>
  </conditionalFormatting>
  <conditionalFormatting sqref="U2">
    <cfRule type="containsText" dxfId="4" priority="7" operator="containsText" text="错误">
      <formula>NOT(ISERROR(SEARCH("错误",U2)))</formula>
    </cfRule>
  </conditionalFormatting>
  <conditionalFormatting sqref="U2:U1048576">
    <cfRule type="containsText" dxfId="3" priority="6" operator="containsText" text="已">
      <formula>NOT(ISERROR(SEARCH("已",U2)))</formula>
    </cfRule>
  </conditionalFormatting>
  <dataValidations count="1">
    <dataValidation type="date" allowBlank="1" showInputMessage="1" showErrorMessage="1" sqref="F999:F1005 F873:F996 G872:H872 H2:H871 H873:H1006 F1039 F1051:F1052 F1046:F1049 F1058:F1069 F1071:F1114 F2:F871 F1126 F1123:F1124 F1140:F1161 F1163:F1283 F1288:F1304 H1042:H1321 F1307:F1400 F1402:F1433 F1435:F1048576 H1435:H1048576 H1395:H1433">
      <formula1>40179</formula1>
      <formula2>73049</formula2>
    </dataValidation>
  </dataValidations>
  <pageMargins left="0.35972222222222222" right="0.36944444444444446" top="1" bottom="1" header="0.5" footer="0.5"/>
  <pageSetup paperSize="9"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expression" priority="1" id="{C7B53D81-F379-4761-B6F3-3C90C1DF02AE}">
            <xm:f>VLOOKUP(B1,机场!$D:$D,1,1)</xm:f>
            <x14:dxf>
              <fill>
                <patternFill>
                  <bgColor rgb="FF7030A0"/>
                </patternFill>
              </fill>
            </x14:dxf>
          </x14:cfRule>
          <xm:sqref>L1:L1048576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航空公司!$F$2:$F$56</xm:f>
          </x14:formula1>
          <xm:sqref>B1:B1304 B1307:B1400 B1402:B1433 B1435:B1048576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0"/>
  <sheetViews>
    <sheetView workbookViewId="0">
      <pane ySplit="2" topLeftCell="A502" activePane="bottomLeft" state="frozen"/>
      <selection pane="bottomLeft" activeCell="E528" sqref="E528"/>
    </sheetView>
  </sheetViews>
  <sheetFormatPr defaultColWidth="9" defaultRowHeight="14.25"/>
  <cols>
    <col min="1" max="1" width="6" style="18" customWidth="1"/>
    <col min="2" max="2" width="10" style="18" customWidth="1"/>
    <col min="3" max="3" width="33.875" style="11" bestFit="1" customWidth="1"/>
    <col min="4" max="4" width="13.5" style="69" bestFit="1" customWidth="1"/>
    <col min="5" max="5" width="37.25" style="18" customWidth="1"/>
    <col min="6" max="6" width="13.5" style="69" bestFit="1" customWidth="1"/>
    <col min="7" max="7" width="8.5" style="18" customWidth="1"/>
    <col min="8" max="8" width="12.75" style="69" customWidth="1"/>
    <col min="9" max="9" width="10.75" style="43" customWidth="1"/>
    <col min="10" max="10" width="11.375" style="43" customWidth="1"/>
    <col min="11" max="11" width="6.5" style="43" customWidth="1"/>
    <col min="12" max="12" width="7.375" style="43" customWidth="1"/>
    <col min="13" max="13" width="6.75" style="43" customWidth="1"/>
    <col min="14" max="14" width="6.875" style="43" customWidth="1"/>
    <col min="15" max="15" width="7.375" style="43" customWidth="1"/>
    <col min="16" max="17" width="9" style="43"/>
    <col min="18" max="16384" width="9" style="18"/>
  </cols>
  <sheetData>
    <row r="1" spans="1:21" ht="55.5" customHeight="1">
      <c r="A1" s="216" t="s">
        <v>1373</v>
      </c>
      <c r="B1" s="216"/>
      <c r="C1" s="216"/>
      <c r="D1" s="216"/>
      <c r="E1" s="216"/>
      <c r="F1" s="216"/>
      <c r="G1" s="216"/>
      <c r="H1" s="216"/>
      <c r="I1" s="216"/>
      <c r="J1" s="216"/>
      <c r="K1" s="216"/>
      <c r="L1" s="216"/>
      <c r="M1" s="216"/>
      <c r="N1" s="216"/>
      <c r="O1" s="216"/>
      <c r="P1" s="216"/>
    </row>
    <row r="2" spans="1:21" s="175" customFormat="1" ht="45.75" customHeight="1">
      <c r="A2" s="175" t="s">
        <v>470</v>
      </c>
      <c r="B2" s="175" t="s">
        <v>1374</v>
      </c>
      <c r="C2" s="175" t="s">
        <v>472</v>
      </c>
      <c r="D2" s="176" t="s">
        <v>475</v>
      </c>
      <c r="E2" s="175" t="s">
        <v>476</v>
      </c>
      <c r="F2" s="176" t="s">
        <v>477</v>
      </c>
      <c r="G2" s="175" t="s">
        <v>1579</v>
      </c>
      <c r="H2" s="176" t="s">
        <v>1567</v>
      </c>
      <c r="I2" s="180" t="s">
        <v>5589</v>
      </c>
      <c r="J2" s="183" t="s">
        <v>5590</v>
      </c>
      <c r="K2" s="180" t="s">
        <v>1748</v>
      </c>
      <c r="L2" s="183" t="s">
        <v>1749</v>
      </c>
      <c r="M2" s="180" t="s">
        <v>1747</v>
      </c>
      <c r="N2" s="183" t="s">
        <v>1750</v>
      </c>
      <c r="O2" s="180" t="s">
        <v>1751</v>
      </c>
      <c r="P2" s="176"/>
      <c r="Q2" s="176"/>
      <c r="R2" s="176"/>
      <c r="S2" s="176"/>
      <c r="T2" s="176"/>
      <c r="U2" s="176"/>
    </row>
    <row r="3" spans="1:21">
      <c r="A3" s="18">
        <v>1</v>
      </c>
      <c r="B3" s="18" t="s">
        <v>481</v>
      </c>
      <c r="C3" s="11" t="s">
        <v>534</v>
      </c>
      <c r="D3" s="69">
        <v>40283</v>
      </c>
      <c r="E3" s="18" t="s">
        <v>1214</v>
      </c>
      <c r="F3" s="69">
        <v>40284</v>
      </c>
      <c r="G3" s="28">
        <v>12</v>
      </c>
      <c r="H3" s="138">
        <f>EDATE(D3,G3)</f>
        <v>40648</v>
      </c>
      <c r="I3" s="177" t="str">
        <f t="shared" ref="I3:I66" si="0">B3&amp;C3</f>
        <v>国航呼和浩特-长沙</v>
      </c>
      <c r="J3" s="178" t="str">
        <f t="shared" ref="J3:J66" si="1">B3&amp;N3&amp;IF(N3="",,"-")&amp;M3&amp;IF(M3="",,"-")&amp;L3&amp;"-"&amp;K3</f>
        <v>国航长沙-呼和浩特</v>
      </c>
      <c r="K3" s="179" t="str">
        <f>TRIM(MID(SUBSTITUTE($C3,"-",REPT(" ",50)),COLUMN(A3)*50-49,50))</f>
        <v>呼和浩特</v>
      </c>
      <c r="L3" s="179" t="str">
        <f>TRIM(MID(SUBSTITUTE($C3,"-",REPT(" ",50)),COLUMN(B3)*50-49,50))</f>
        <v>长沙</v>
      </c>
      <c r="M3" s="179" t="str">
        <f>TRIM(MID(SUBSTITUTE($C3,"-",REPT(" ",50)),COLUMN(C3)*50-49,50))</f>
        <v/>
      </c>
      <c r="N3" s="179" t="str">
        <f>TRIM(MID(SUBSTITUTE($C3,"-",REPT(" ",50)),COLUMN(D3)*50-49,50))</f>
        <v/>
      </c>
      <c r="O3" s="43" t="str">
        <f>IF(IF(ISERROR(VLOOKUP(I3,登记!J:J,1,FALSE)),0,1)+IF(ISERROR(VLOOKUP(I3,登记!K:K,1,FALSE)),0,1)=0,"没有","发过")</f>
        <v>发过</v>
      </c>
    </row>
    <row r="4" spans="1:21">
      <c r="A4" s="18">
        <v>2</v>
      </c>
      <c r="B4" s="18" t="s">
        <v>481</v>
      </c>
      <c r="C4" s="11" t="s">
        <v>1312</v>
      </c>
      <c r="D4" s="69">
        <v>40283</v>
      </c>
      <c r="E4" s="18" t="s">
        <v>1214</v>
      </c>
      <c r="F4" s="69">
        <v>40284</v>
      </c>
      <c r="G4" s="28">
        <v>12</v>
      </c>
      <c r="H4" s="138">
        <f t="shared" ref="H4:H67" si="2">EDATE(D4,G4)</f>
        <v>40648</v>
      </c>
      <c r="I4" s="177" t="str">
        <f t="shared" si="0"/>
        <v>国航呼和浩特-海口</v>
      </c>
      <c r="J4" s="178" t="str">
        <f t="shared" si="1"/>
        <v>国航海口-呼和浩特</v>
      </c>
      <c r="K4" s="179" t="str">
        <f t="shared" ref="K4:K67" si="3">TRIM(MID(SUBSTITUTE($C4,"-",REPT(" ",50)),COLUMN(A4)*50-49,50))</f>
        <v>呼和浩特</v>
      </c>
      <c r="L4" s="179" t="str">
        <f t="shared" ref="L4:L67" si="4">TRIM(MID(SUBSTITUTE($C4,"-",REPT(" ",50)),COLUMN(B4)*50-49,50))</f>
        <v>海口</v>
      </c>
      <c r="M4" s="179" t="str">
        <f t="shared" ref="M4:M67" si="5">TRIM(MID(SUBSTITUTE($C4,"-",REPT(" ",50)),COLUMN(C4)*50-49,50))</f>
        <v/>
      </c>
      <c r="N4" s="179" t="str">
        <f t="shared" ref="N4:N67" si="6">TRIM(MID(SUBSTITUTE($C4,"-",REPT(" ",50)),COLUMN(D4)*50-49,50))</f>
        <v/>
      </c>
      <c r="O4" s="43" t="str">
        <f>IF(IF(ISERROR(VLOOKUP(I4,登记!J:J,1,FALSE)),0,1)+IF(ISERROR(VLOOKUP(I4,登记!K:K,1,FALSE)),0,1)=0,"没有","发过")</f>
        <v>发过</v>
      </c>
    </row>
    <row r="5" spans="1:21">
      <c r="A5" s="18">
        <v>3</v>
      </c>
      <c r="B5" s="18" t="s">
        <v>481</v>
      </c>
      <c r="C5" s="11" t="s">
        <v>1133</v>
      </c>
      <c r="D5" s="69">
        <v>40283</v>
      </c>
      <c r="E5" s="18" t="s">
        <v>1214</v>
      </c>
      <c r="F5" s="69">
        <v>40284</v>
      </c>
      <c r="G5" s="28">
        <v>12</v>
      </c>
      <c r="H5" s="138">
        <f t="shared" si="2"/>
        <v>40648</v>
      </c>
      <c r="I5" s="177" t="str">
        <f t="shared" si="0"/>
        <v>国航包头-武汉</v>
      </c>
      <c r="J5" s="178" t="str">
        <f t="shared" si="1"/>
        <v>国航武汉-包头</v>
      </c>
      <c r="K5" s="179" t="str">
        <f t="shared" si="3"/>
        <v>包头</v>
      </c>
      <c r="L5" s="179" t="str">
        <f t="shared" si="4"/>
        <v>武汉</v>
      </c>
      <c r="M5" s="179" t="str">
        <f t="shared" si="5"/>
        <v/>
      </c>
      <c r="N5" s="179" t="str">
        <f t="shared" si="6"/>
        <v/>
      </c>
      <c r="O5" s="43" t="str">
        <f>IF(IF(ISERROR(VLOOKUP(I5,登记!J:J,1,FALSE)),0,1)+IF(ISERROR(VLOOKUP(I5,登记!K:K,1,FALSE)),0,1)=0,"没有","发过")</f>
        <v>发过</v>
      </c>
    </row>
    <row r="6" spans="1:21">
      <c r="A6" s="18">
        <v>4</v>
      </c>
      <c r="B6" s="18" t="s">
        <v>1324</v>
      </c>
      <c r="C6" s="11" t="s">
        <v>1313</v>
      </c>
      <c r="D6" s="69">
        <v>40283</v>
      </c>
      <c r="E6" s="18" t="s">
        <v>1215</v>
      </c>
      <c r="F6" s="69">
        <v>40284</v>
      </c>
      <c r="G6" s="28">
        <v>12</v>
      </c>
      <c r="H6" s="138">
        <f t="shared" si="2"/>
        <v>40648</v>
      </c>
      <c r="I6" s="177" t="str">
        <f t="shared" si="0"/>
        <v>天津太原-郑州-宁波</v>
      </c>
      <c r="J6" s="178" t="str">
        <f t="shared" si="1"/>
        <v>天津宁波-郑州-太原</v>
      </c>
      <c r="K6" s="179" t="str">
        <f t="shared" si="3"/>
        <v>太原</v>
      </c>
      <c r="L6" s="179" t="str">
        <f t="shared" si="4"/>
        <v>郑州</v>
      </c>
      <c r="M6" s="179" t="str">
        <f t="shared" si="5"/>
        <v>宁波</v>
      </c>
      <c r="N6" s="179" t="str">
        <f t="shared" si="6"/>
        <v/>
      </c>
      <c r="O6" s="43" t="str">
        <f>IF(IF(ISERROR(VLOOKUP(I6,登记!J:J,1,FALSE)),0,1)+IF(ISERROR(VLOOKUP(I6,登记!K:K,1,FALSE)),0,1)=0,"没有","发过")</f>
        <v>没有</v>
      </c>
    </row>
    <row r="7" spans="1:21">
      <c r="A7" s="18">
        <v>5</v>
      </c>
      <c r="B7" s="18" t="s">
        <v>1324</v>
      </c>
      <c r="C7" s="11" t="s">
        <v>1314</v>
      </c>
      <c r="D7" s="69">
        <v>40283</v>
      </c>
      <c r="E7" s="18" t="s">
        <v>1215</v>
      </c>
      <c r="F7" s="69">
        <v>40284</v>
      </c>
      <c r="G7" s="28">
        <v>12</v>
      </c>
      <c r="H7" s="138">
        <f t="shared" si="2"/>
        <v>40648</v>
      </c>
      <c r="I7" s="177" t="str">
        <f t="shared" si="0"/>
        <v>天津太原-郑州-温州</v>
      </c>
      <c r="J7" s="178" t="str">
        <f t="shared" si="1"/>
        <v>天津温州-郑州-太原</v>
      </c>
      <c r="K7" s="179" t="str">
        <f t="shared" si="3"/>
        <v>太原</v>
      </c>
      <c r="L7" s="179" t="str">
        <f t="shared" si="4"/>
        <v>郑州</v>
      </c>
      <c r="M7" s="179" t="str">
        <f t="shared" si="5"/>
        <v>温州</v>
      </c>
      <c r="N7" s="179" t="str">
        <f t="shared" si="6"/>
        <v/>
      </c>
      <c r="O7" s="43" t="str">
        <f>IF(IF(ISERROR(VLOOKUP(I7,登记!J:J,1,FALSE)),0,1)+IF(ISERROR(VLOOKUP(I7,登记!K:K,1,FALSE)),0,1)=0,"没有","发过")</f>
        <v>没有</v>
      </c>
    </row>
    <row r="8" spans="1:21">
      <c r="A8" s="18">
        <v>6</v>
      </c>
      <c r="B8" s="18" t="s">
        <v>1324</v>
      </c>
      <c r="C8" s="11" t="s">
        <v>1008</v>
      </c>
      <c r="D8" s="69">
        <v>40283</v>
      </c>
      <c r="E8" s="18" t="s">
        <v>1215</v>
      </c>
      <c r="F8" s="69">
        <v>40284</v>
      </c>
      <c r="G8" s="28">
        <v>12</v>
      </c>
      <c r="H8" s="138">
        <f t="shared" si="2"/>
        <v>40648</v>
      </c>
      <c r="I8" s="177" t="str">
        <f t="shared" si="0"/>
        <v>天津太原-合肥-福州</v>
      </c>
      <c r="J8" s="178" t="str">
        <f t="shared" si="1"/>
        <v>天津福州-合肥-太原</v>
      </c>
      <c r="K8" s="179" t="str">
        <f t="shared" si="3"/>
        <v>太原</v>
      </c>
      <c r="L8" s="179" t="str">
        <f t="shared" si="4"/>
        <v>合肥</v>
      </c>
      <c r="M8" s="179" t="str">
        <f t="shared" si="5"/>
        <v>福州</v>
      </c>
      <c r="N8" s="179" t="str">
        <f t="shared" si="6"/>
        <v/>
      </c>
      <c r="O8" s="43" t="str">
        <f>IF(IF(ISERROR(VLOOKUP(I8,登记!J:J,1,FALSE)),0,1)+IF(ISERROR(VLOOKUP(I8,登记!K:K,1,FALSE)),0,1)=0,"没有","发过")</f>
        <v>没有</v>
      </c>
    </row>
    <row r="9" spans="1:21">
      <c r="A9" s="18">
        <v>7</v>
      </c>
      <c r="B9" s="18" t="s">
        <v>1324</v>
      </c>
      <c r="C9" s="11" t="s">
        <v>195</v>
      </c>
      <c r="D9" s="69">
        <v>40283</v>
      </c>
      <c r="E9" s="18" t="s">
        <v>1215</v>
      </c>
      <c r="F9" s="69">
        <v>40284</v>
      </c>
      <c r="G9" s="28">
        <v>12</v>
      </c>
      <c r="H9" s="138">
        <f t="shared" si="2"/>
        <v>40648</v>
      </c>
      <c r="I9" s="177" t="str">
        <f t="shared" si="0"/>
        <v>天津天津-重庆</v>
      </c>
      <c r="J9" s="178" t="str">
        <f t="shared" si="1"/>
        <v>天津重庆-天津</v>
      </c>
      <c r="K9" s="179" t="str">
        <f t="shared" si="3"/>
        <v>天津</v>
      </c>
      <c r="L9" s="179" t="str">
        <f t="shared" si="4"/>
        <v>重庆</v>
      </c>
      <c r="M9" s="179" t="str">
        <f t="shared" si="5"/>
        <v/>
      </c>
      <c r="N9" s="179" t="str">
        <f t="shared" si="6"/>
        <v/>
      </c>
      <c r="O9" s="43" t="str">
        <f>IF(IF(ISERROR(VLOOKUP(I9,登记!J:J,1,FALSE)),0,1)+IF(ISERROR(VLOOKUP(I9,登记!K:K,1,FALSE)),0,1)=0,"没有","发过")</f>
        <v>发过</v>
      </c>
    </row>
    <row r="10" spans="1:21">
      <c r="A10" s="18">
        <v>8</v>
      </c>
      <c r="B10" s="18" t="s">
        <v>1324</v>
      </c>
      <c r="C10" s="11" t="s">
        <v>1349</v>
      </c>
      <c r="D10" s="69">
        <v>40349</v>
      </c>
      <c r="E10" s="18" t="s">
        <v>1216</v>
      </c>
      <c r="F10" s="69">
        <v>40340</v>
      </c>
      <c r="G10" s="28">
        <v>12</v>
      </c>
      <c r="H10" s="138">
        <f t="shared" si="2"/>
        <v>40714</v>
      </c>
      <c r="I10" s="177" t="str">
        <f t="shared" si="0"/>
        <v>天津北京首都-赤峰</v>
      </c>
      <c r="J10" s="178" t="str">
        <f t="shared" si="1"/>
        <v>天津赤峰-北京首都</v>
      </c>
      <c r="K10" s="179" t="str">
        <f t="shared" si="3"/>
        <v>北京首都</v>
      </c>
      <c r="L10" s="179" t="str">
        <f t="shared" si="4"/>
        <v>赤峰</v>
      </c>
      <c r="M10" s="179" t="str">
        <f t="shared" si="5"/>
        <v/>
      </c>
      <c r="N10" s="179" t="str">
        <f t="shared" si="6"/>
        <v/>
      </c>
      <c r="O10" s="43" t="str">
        <f>IF(IF(ISERROR(VLOOKUP(I10,登记!J:J,1,FALSE)),0,1)+IF(ISERROR(VLOOKUP(I10,登记!K:K,1,FALSE)),0,1)=0,"没有","发过")</f>
        <v>没有</v>
      </c>
    </row>
    <row r="11" spans="1:21">
      <c r="A11" s="18">
        <v>9</v>
      </c>
      <c r="B11" s="18" t="s">
        <v>1324</v>
      </c>
      <c r="C11" s="11" t="s">
        <v>1351</v>
      </c>
      <c r="D11" s="69">
        <v>40349</v>
      </c>
      <c r="E11" s="18" t="s">
        <v>1216</v>
      </c>
      <c r="F11" s="69">
        <v>40340</v>
      </c>
      <c r="G11" s="28">
        <v>12</v>
      </c>
      <c r="H11" s="138">
        <f t="shared" si="2"/>
        <v>40714</v>
      </c>
      <c r="I11" s="177" t="str">
        <f t="shared" si="0"/>
        <v>天津北京首都-乌兰浩特</v>
      </c>
      <c r="J11" s="178" t="str">
        <f t="shared" si="1"/>
        <v>天津乌兰浩特-北京首都</v>
      </c>
      <c r="K11" s="179" t="str">
        <f t="shared" si="3"/>
        <v>北京首都</v>
      </c>
      <c r="L11" s="179" t="str">
        <f t="shared" si="4"/>
        <v>乌兰浩特</v>
      </c>
      <c r="M11" s="179" t="str">
        <f t="shared" si="5"/>
        <v/>
      </c>
      <c r="N11" s="179" t="str">
        <f t="shared" si="6"/>
        <v/>
      </c>
      <c r="O11" s="43" t="str">
        <f>IF(IF(ISERROR(VLOOKUP(I11,登记!J:J,1,FALSE)),0,1)+IF(ISERROR(VLOOKUP(I11,登记!K:K,1,FALSE)),0,1)=0,"没有","发过")</f>
        <v>没有</v>
      </c>
    </row>
    <row r="12" spans="1:21">
      <c r="A12" s="18">
        <v>10</v>
      </c>
      <c r="B12" s="18" t="s">
        <v>1324</v>
      </c>
      <c r="C12" s="11" t="s">
        <v>555</v>
      </c>
      <c r="D12" s="69">
        <v>40349</v>
      </c>
      <c r="E12" s="18" t="s">
        <v>1216</v>
      </c>
      <c r="F12" s="69">
        <v>40340</v>
      </c>
      <c r="G12" s="28">
        <v>12</v>
      </c>
      <c r="H12" s="138">
        <f t="shared" si="2"/>
        <v>40714</v>
      </c>
      <c r="I12" s="177" t="str">
        <f t="shared" si="0"/>
        <v>天津呼和浩特-满洲里</v>
      </c>
      <c r="J12" s="178" t="str">
        <f t="shared" si="1"/>
        <v>天津满洲里-呼和浩特</v>
      </c>
      <c r="K12" s="179" t="str">
        <f t="shared" si="3"/>
        <v>呼和浩特</v>
      </c>
      <c r="L12" s="179" t="str">
        <f t="shared" si="4"/>
        <v>满洲里</v>
      </c>
      <c r="M12" s="179" t="str">
        <f t="shared" si="5"/>
        <v/>
      </c>
      <c r="N12" s="179" t="str">
        <f t="shared" si="6"/>
        <v/>
      </c>
      <c r="O12" s="43" t="str">
        <f>IF(IF(ISERROR(VLOOKUP(I12,登记!J:J,1,FALSE)),0,1)+IF(ISERROR(VLOOKUP(I12,登记!K:K,1,FALSE)),0,1)=0,"没有","发过")</f>
        <v>发过</v>
      </c>
    </row>
    <row r="13" spans="1:21">
      <c r="A13" s="18">
        <v>11</v>
      </c>
      <c r="B13" s="18" t="s">
        <v>485</v>
      </c>
      <c r="C13" s="11" t="s">
        <v>306</v>
      </c>
      <c r="D13" s="69">
        <v>40349</v>
      </c>
      <c r="E13" s="18" t="s">
        <v>1217</v>
      </c>
      <c r="F13" s="69">
        <v>40340</v>
      </c>
      <c r="G13" s="28">
        <v>12</v>
      </c>
      <c r="H13" s="138">
        <f t="shared" si="2"/>
        <v>40714</v>
      </c>
      <c r="I13" s="177" t="str">
        <f t="shared" si="0"/>
        <v>川航石家庄-合肥-桂林</v>
      </c>
      <c r="J13" s="178" t="str">
        <f t="shared" si="1"/>
        <v>川航桂林-合肥-石家庄</v>
      </c>
      <c r="K13" s="179" t="str">
        <f t="shared" si="3"/>
        <v>石家庄</v>
      </c>
      <c r="L13" s="179" t="str">
        <f t="shared" si="4"/>
        <v>合肥</v>
      </c>
      <c r="M13" s="179" t="str">
        <f t="shared" si="5"/>
        <v>桂林</v>
      </c>
      <c r="N13" s="179" t="str">
        <f t="shared" si="6"/>
        <v/>
      </c>
      <c r="O13" s="43" t="str">
        <f>IF(IF(ISERROR(VLOOKUP(I13,登记!J:J,1,FALSE)),0,1)+IF(ISERROR(VLOOKUP(I13,登记!K:K,1,FALSE)),0,1)=0,"没有","发过")</f>
        <v>发过</v>
      </c>
    </row>
    <row r="14" spans="1:21">
      <c r="A14" s="18">
        <v>12</v>
      </c>
      <c r="B14" s="18" t="s">
        <v>1309</v>
      </c>
      <c r="C14" s="11" t="s">
        <v>1315</v>
      </c>
      <c r="D14" s="69">
        <v>40349</v>
      </c>
      <c r="E14" s="18" t="s">
        <v>1218</v>
      </c>
      <c r="F14" s="69">
        <v>40340</v>
      </c>
      <c r="G14" s="28">
        <v>12</v>
      </c>
      <c r="H14" s="138">
        <f t="shared" si="2"/>
        <v>40714</v>
      </c>
      <c r="I14" s="177" t="str">
        <f t="shared" si="0"/>
        <v>华夏邯郸-杭州</v>
      </c>
      <c r="J14" s="178" t="str">
        <f t="shared" si="1"/>
        <v>华夏杭州-邯郸</v>
      </c>
      <c r="K14" s="179" t="str">
        <f t="shared" si="3"/>
        <v>邯郸</v>
      </c>
      <c r="L14" s="179" t="str">
        <f t="shared" si="4"/>
        <v>杭州</v>
      </c>
      <c r="M14" s="179" t="str">
        <f t="shared" si="5"/>
        <v/>
      </c>
      <c r="N14" s="179" t="str">
        <f t="shared" si="6"/>
        <v/>
      </c>
      <c r="O14" s="43" t="str">
        <f>IF(IF(ISERROR(VLOOKUP(I14,登记!J:J,1,FALSE)),0,1)+IF(ISERROR(VLOOKUP(I14,登记!K:K,1,FALSE)),0,1)=0,"没有","发过")</f>
        <v>没有</v>
      </c>
    </row>
    <row r="15" spans="1:21">
      <c r="A15" s="18">
        <v>13</v>
      </c>
      <c r="B15" s="18" t="s">
        <v>482</v>
      </c>
      <c r="C15" s="11" t="s">
        <v>555</v>
      </c>
      <c r="D15" s="69">
        <v>40354</v>
      </c>
      <c r="E15" s="18" t="s">
        <v>1219</v>
      </c>
      <c r="F15" s="69">
        <v>40352</v>
      </c>
      <c r="G15" s="28">
        <v>12</v>
      </c>
      <c r="H15" s="138">
        <f t="shared" si="2"/>
        <v>40719</v>
      </c>
      <c r="I15" s="177" t="str">
        <f t="shared" si="0"/>
        <v>东航呼和浩特-满洲里</v>
      </c>
      <c r="J15" s="178" t="str">
        <f t="shared" si="1"/>
        <v>东航满洲里-呼和浩特</v>
      </c>
      <c r="K15" s="179" t="str">
        <f t="shared" si="3"/>
        <v>呼和浩特</v>
      </c>
      <c r="L15" s="179" t="str">
        <f t="shared" si="4"/>
        <v>满洲里</v>
      </c>
      <c r="M15" s="179" t="str">
        <f t="shared" si="5"/>
        <v/>
      </c>
      <c r="N15" s="179" t="str">
        <f t="shared" si="6"/>
        <v/>
      </c>
      <c r="O15" s="43" t="str">
        <f>IF(IF(ISERROR(VLOOKUP(I15,登记!J:J,1,FALSE)),0,1)+IF(ISERROR(VLOOKUP(I15,登记!K:K,1,FALSE)),0,1)=0,"没有","发过")</f>
        <v>发过</v>
      </c>
    </row>
    <row r="16" spans="1:21">
      <c r="A16" s="18">
        <v>14</v>
      </c>
      <c r="B16" s="18" t="s">
        <v>482</v>
      </c>
      <c r="C16" s="11" t="s">
        <v>225</v>
      </c>
      <c r="D16" s="69">
        <v>40354</v>
      </c>
      <c r="E16" s="18" t="s">
        <v>1219</v>
      </c>
      <c r="F16" s="69">
        <v>40352</v>
      </c>
      <c r="G16" s="28">
        <v>12</v>
      </c>
      <c r="H16" s="138">
        <f t="shared" si="2"/>
        <v>40719</v>
      </c>
      <c r="I16" s="177" t="str">
        <f t="shared" si="0"/>
        <v>东航呼和浩特-二连浩特</v>
      </c>
      <c r="J16" s="178" t="str">
        <f t="shared" si="1"/>
        <v>东航二连浩特-呼和浩特</v>
      </c>
      <c r="K16" s="179" t="str">
        <f t="shared" si="3"/>
        <v>呼和浩特</v>
      </c>
      <c r="L16" s="179" t="str">
        <f t="shared" si="4"/>
        <v>二连浩特</v>
      </c>
      <c r="M16" s="179" t="str">
        <f t="shared" si="5"/>
        <v/>
      </c>
      <c r="N16" s="179" t="str">
        <f t="shared" si="6"/>
        <v/>
      </c>
      <c r="O16" s="43" t="str">
        <f>IF(IF(ISERROR(VLOOKUP(I16,登记!J:J,1,FALSE)),0,1)+IF(ISERROR(VLOOKUP(I16,登记!K:K,1,FALSE)),0,1)=0,"没有","发过")</f>
        <v>发过</v>
      </c>
    </row>
    <row r="17" spans="1:15">
      <c r="A17" s="18">
        <v>15</v>
      </c>
      <c r="B17" s="18" t="s">
        <v>482</v>
      </c>
      <c r="C17" s="11" t="s">
        <v>1005</v>
      </c>
      <c r="D17" s="69">
        <v>40354</v>
      </c>
      <c r="E17" s="18" t="s">
        <v>1219</v>
      </c>
      <c r="F17" s="69">
        <v>40352</v>
      </c>
      <c r="G17" s="28">
        <v>12</v>
      </c>
      <c r="H17" s="138">
        <f t="shared" si="2"/>
        <v>40719</v>
      </c>
      <c r="I17" s="177" t="str">
        <f t="shared" si="0"/>
        <v>东航乌海-西安-宜昌</v>
      </c>
      <c r="J17" s="178" t="str">
        <f t="shared" si="1"/>
        <v>东航宜昌-西安-乌海</v>
      </c>
      <c r="K17" s="179" t="str">
        <f t="shared" si="3"/>
        <v>乌海</v>
      </c>
      <c r="L17" s="179" t="str">
        <f t="shared" si="4"/>
        <v>西安</v>
      </c>
      <c r="M17" s="179" t="str">
        <f t="shared" si="5"/>
        <v>宜昌</v>
      </c>
      <c r="N17" s="179" t="str">
        <f t="shared" si="6"/>
        <v/>
      </c>
      <c r="O17" s="43" t="str">
        <f>IF(IF(ISERROR(VLOOKUP(I17,登记!J:J,1,FALSE)),0,1)+IF(ISERROR(VLOOKUP(I17,登记!K:K,1,FALSE)),0,1)=0,"没有","发过")</f>
        <v>发过</v>
      </c>
    </row>
    <row r="18" spans="1:15">
      <c r="A18" s="18">
        <v>16</v>
      </c>
      <c r="B18" s="18" t="s">
        <v>482</v>
      </c>
      <c r="C18" s="11" t="s">
        <v>1015</v>
      </c>
      <c r="D18" s="69">
        <v>40354</v>
      </c>
      <c r="E18" s="18" t="s">
        <v>1219</v>
      </c>
      <c r="F18" s="69">
        <v>40352</v>
      </c>
      <c r="G18" s="28">
        <v>12</v>
      </c>
      <c r="H18" s="138">
        <f t="shared" si="2"/>
        <v>40719</v>
      </c>
      <c r="I18" s="177" t="str">
        <f t="shared" si="0"/>
        <v>东航呼和浩特-天津-徐州</v>
      </c>
      <c r="J18" s="178" t="str">
        <f t="shared" si="1"/>
        <v>东航徐州-天津-呼和浩特</v>
      </c>
      <c r="K18" s="179" t="str">
        <f t="shared" si="3"/>
        <v>呼和浩特</v>
      </c>
      <c r="L18" s="179" t="str">
        <f t="shared" si="4"/>
        <v>天津</v>
      </c>
      <c r="M18" s="179" t="str">
        <f t="shared" si="5"/>
        <v>徐州</v>
      </c>
      <c r="N18" s="179" t="str">
        <f t="shared" si="6"/>
        <v/>
      </c>
      <c r="O18" s="43" t="str">
        <f>IF(IF(ISERROR(VLOOKUP(I18,登记!J:J,1,FALSE)),0,1)+IF(ISERROR(VLOOKUP(I18,登记!K:K,1,FALSE)),0,1)=0,"没有","发过")</f>
        <v>发过</v>
      </c>
    </row>
    <row r="19" spans="1:15">
      <c r="A19" s="18">
        <v>17</v>
      </c>
      <c r="B19" s="18" t="s">
        <v>482</v>
      </c>
      <c r="C19" s="11" t="s">
        <v>1016</v>
      </c>
      <c r="D19" s="69">
        <v>40354</v>
      </c>
      <c r="E19" s="18" t="s">
        <v>1219</v>
      </c>
      <c r="F19" s="69">
        <v>40352</v>
      </c>
      <c r="G19" s="28">
        <v>12</v>
      </c>
      <c r="H19" s="138">
        <f t="shared" si="2"/>
        <v>40719</v>
      </c>
      <c r="I19" s="177" t="str">
        <f t="shared" si="0"/>
        <v>东航呼和浩特-通辽-长春</v>
      </c>
      <c r="J19" s="178" t="str">
        <f t="shared" si="1"/>
        <v>东航长春-通辽-呼和浩特</v>
      </c>
      <c r="K19" s="179" t="str">
        <f t="shared" si="3"/>
        <v>呼和浩特</v>
      </c>
      <c r="L19" s="179" t="str">
        <f t="shared" si="4"/>
        <v>通辽</v>
      </c>
      <c r="M19" s="179" t="str">
        <f t="shared" si="5"/>
        <v>长春</v>
      </c>
      <c r="N19" s="179" t="str">
        <f t="shared" si="6"/>
        <v/>
      </c>
      <c r="O19" s="43" t="str">
        <f>IF(IF(ISERROR(VLOOKUP(I19,登记!J:J,1,FALSE)),0,1)+IF(ISERROR(VLOOKUP(I19,登记!K:K,1,FALSE)),0,1)=0,"没有","发过")</f>
        <v>发过</v>
      </c>
    </row>
    <row r="20" spans="1:15">
      <c r="A20" s="18">
        <v>18</v>
      </c>
      <c r="B20" s="18" t="s">
        <v>482</v>
      </c>
      <c r="C20" s="11" t="s">
        <v>1017</v>
      </c>
      <c r="D20" s="69">
        <v>40354</v>
      </c>
      <c r="E20" s="18" t="s">
        <v>1219</v>
      </c>
      <c r="F20" s="69">
        <v>40352</v>
      </c>
      <c r="G20" s="28">
        <v>12</v>
      </c>
      <c r="H20" s="138">
        <f t="shared" si="2"/>
        <v>40719</v>
      </c>
      <c r="I20" s="177" t="str">
        <f t="shared" si="0"/>
        <v>东航秦皇岛-大连</v>
      </c>
      <c r="J20" s="178" t="str">
        <f t="shared" si="1"/>
        <v>东航大连-秦皇岛</v>
      </c>
      <c r="K20" s="179" t="str">
        <f t="shared" si="3"/>
        <v>秦皇岛</v>
      </c>
      <c r="L20" s="179" t="str">
        <f t="shared" si="4"/>
        <v>大连</v>
      </c>
      <c r="M20" s="179" t="str">
        <f t="shared" si="5"/>
        <v/>
      </c>
      <c r="N20" s="179" t="str">
        <f t="shared" si="6"/>
        <v/>
      </c>
      <c r="O20" s="43" t="str">
        <f>IF(IF(ISERROR(VLOOKUP(I20,登记!J:J,1,FALSE)),0,1)+IF(ISERROR(VLOOKUP(I20,登记!K:K,1,FALSE)),0,1)=0,"没有","发过")</f>
        <v>没有</v>
      </c>
    </row>
    <row r="21" spans="1:15">
      <c r="A21" s="18">
        <v>19</v>
      </c>
      <c r="B21" s="18" t="s">
        <v>482</v>
      </c>
      <c r="C21" s="11" t="s">
        <v>1019</v>
      </c>
      <c r="D21" s="69">
        <v>40354</v>
      </c>
      <c r="E21" s="18" t="s">
        <v>1219</v>
      </c>
      <c r="F21" s="69">
        <v>40352</v>
      </c>
      <c r="G21" s="28">
        <v>12</v>
      </c>
      <c r="H21" s="138">
        <f t="shared" si="2"/>
        <v>40719</v>
      </c>
      <c r="I21" s="177" t="str">
        <f t="shared" si="0"/>
        <v>东航太原-常州-三亚</v>
      </c>
      <c r="J21" s="178" t="str">
        <f t="shared" si="1"/>
        <v>东航三亚-常州-太原</v>
      </c>
      <c r="K21" s="179" t="str">
        <f t="shared" si="3"/>
        <v>太原</v>
      </c>
      <c r="L21" s="179" t="str">
        <f t="shared" si="4"/>
        <v>常州</v>
      </c>
      <c r="M21" s="179" t="str">
        <f t="shared" si="5"/>
        <v>三亚</v>
      </c>
      <c r="N21" s="179" t="str">
        <f t="shared" si="6"/>
        <v/>
      </c>
      <c r="O21" s="43" t="str">
        <f>IF(IF(ISERROR(VLOOKUP(I21,登记!J:J,1,FALSE)),0,1)+IF(ISERROR(VLOOKUP(I21,登记!K:K,1,FALSE)),0,1)=0,"没有","发过")</f>
        <v>发过</v>
      </c>
    </row>
    <row r="22" spans="1:15">
      <c r="A22" s="18">
        <v>20</v>
      </c>
      <c r="B22" s="18" t="s">
        <v>482</v>
      </c>
      <c r="C22" s="11" t="s">
        <v>319</v>
      </c>
      <c r="D22" s="69">
        <v>40354</v>
      </c>
      <c r="E22" s="18" t="s">
        <v>1219</v>
      </c>
      <c r="F22" s="69">
        <v>40352</v>
      </c>
      <c r="G22" s="28">
        <v>12</v>
      </c>
      <c r="H22" s="138">
        <f t="shared" si="2"/>
        <v>40719</v>
      </c>
      <c r="I22" s="177" t="str">
        <f t="shared" si="0"/>
        <v>东航太原-武汉-福州</v>
      </c>
      <c r="J22" s="178" t="str">
        <f t="shared" si="1"/>
        <v>东航福州-武汉-太原</v>
      </c>
      <c r="K22" s="179" t="str">
        <f t="shared" si="3"/>
        <v>太原</v>
      </c>
      <c r="L22" s="179" t="str">
        <f t="shared" si="4"/>
        <v>武汉</v>
      </c>
      <c r="M22" s="179" t="str">
        <f t="shared" si="5"/>
        <v>福州</v>
      </c>
      <c r="N22" s="179" t="str">
        <f t="shared" si="6"/>
        <v/>
      </c>
      <c r="O22" s="43" t="str">
        <f>IF(IF(ISERROR(VLOOKUP(I22,登记!J:J,1,FALSE)),0,1)+IF(ISERROR(VLOOKUP(I22,登记!K:K,1,FALSE)),0,1)=0,"没有","发过")</f>
        <v>发过</v>
      </c>
    </row>
    <row r="23" spans="1:15">
      <c r="A23" s="18">
        <v>21</v>
      </c>
      <c r="B23" s="18" t="s">
        <v>482</v>
      </c>
      <c r="C23" s="11" t="s">
        <v>1008</v>
      </c>
      <c r="D23" s="69">
        <v>40354</v>
      </c>
      <c r="E23" s="18" t="s">
        <v>1219</v>
      </c>
      <c r="F23" s="69">
        <v>40352</v>
      </c>
      <c r="G23" s="28">
        <v>12</v>
      </c>
      <c r="H23" s="138">
        <f t="shared" si="2"/>
        <v>40719</v>
      </c>
      <c r="I23" s="177" t="str">
        <f t="shared" si="0"/>
        <v>东航太原-合肥-福州</v>
      </c>
      <c r="J23" s="178" t="str">
        <f t="shared" si="1"/>
        <v>东航福州-合肥-太原</v>
      </c>
      <c r="K23" s="179" t="str">
        <f t="shared" si="3"/>
        <v>太原</v>
      </c>
      <c r="L23" s="179" t="str">
        <f t="shared" si="4"/>
        <v>合肥</v>
      </c>
      <c r="M23" s="179" t="str">
        <f t="shared" si="5"/>
        <v>福州</v>
      </c>
      <c r="N23" s="179" t="str">
        <f t="shared" si="6"/>
        <v/>
      </c>
      <c r="O23" s="43" t="str">
        <f>IF(IF(ISERROR(VLOOKUP(I23,登记!J:J,1,FALSE)),0,1)+IF(ISERROR(VLOOKUP(I23,登记!K:K,1,FALSE)),0,1)=0,"没有","发过")</f>
        <v>发过</v>
      </c>
    </row>
    <row r="24" spans="1:15" ht="12.75" customHeight="1">
      <c r="A24" s="18">
        <v>22</v>
      </c>
      <c r="B24" s="18" t="s">
        <v>482</v>
      </c>
      <c r="C24" s="11" t="s">
        <v>1009</v>
      </c>
      <c r="D24" s="69">
        <v>40354</v>
      </c>
      <c r="E24" s="18" t="s">
        <v>1219</v>
      </c>
      <c r="F24" s="69">
        <v>40352</v>
      </c>
      <c r="G24" s="28">
        <v>12</v>
      </c>
      <c r="H24" s="138">
        <f t="shared" si="2"/>
        <v>40719</v>
      </c>
      <c r="I24" s="177" t="str">
        <f t="shared" si="0"/>
        <v>东航太原-深圳</v>
      </c>
      <c r="J24" s="178" t="str">
        <f t="shared" si="1"/>
        <v>东航深圳-太原</v>
      </c>
      <c r="K24" s="179" t="str">
        <f t="shared" si="3"/>
        <v>太原</v>
      </c>
      <c r="L24" s="179" t="str">
        <f t="shared" si="4"/>
        <v>深圳</v>
      </c>
      <c r="M24" s="179" t="str">
        <f t="shared" si="5"/>
        <v/>
      </c>
      <c r="N24" s="179" t="str">
        <f t="shared" si="6"/>
        <v/>
      </c>
      <c r="O24" s="43" t="str">
        <f>IF(IF(ISERROR(VLOOKUP(I24,登记!J:J,1,FALSE)),0,1)+IF(ISERROR(VLOOKUP(I24,登记!K:K,1,FALSE)),0,1)=0,"没有","发过")</f>
        <v>发过</v>
      </c>
    </row>
    <row r="25" spans="1:15">
      <c r="A25" s="18">
        <v>23</v>
      </c>
      <c r="B25" s="18" t="s">
        <v>483</v>
      </c>
      <c r="C25" s="11" t="s">
        <v>1027</v>
      </c>
      <c r="D25" s="69">
        <v>40428</v>
      </c>
      <c r="E25" s="18" t="s">
        <v>1220</v>
      </c>
      <c r="F25" s="69">
        <v>40428</v>
      </c>
      <c r="G25" s="28">
        <v>12</v>
      </c>
      <c r="H25" s="138">
        <f t="shared" si="2"/>
        <v>40793</v>
      </c>
      <c r="I25" s="177" t="str">
        <f t="shared" si="0"/>
        <v>海航太原-宁波</v>
      </c>
      <c r="J25" s="178" t="str">
        <f t="shared" si="1"/>
        <v>海航宁波-太原</v>
      </c>
      <c r="K25" s="179" t="str">
        <f t="shared" si="3"/>
        <v>太原</v>
      </c>
      <c r="L25" s="179" t="str">
        <f t="shared" si="4"/>
        <v>宁波</v>
      </c>
      <c r="M25" s="179" t="str">
        <f t="shared" si="5"/>
        <v/>
      </c>
      <c r="N25" s="179" t="str">
        <f t="shared" si="6"/>
        <v/>
      </c>
      <c r="O25" s="43" t="str">
        <f>IF(IF(ISERROR(VLOOKUP(I25,登记!J:J,1,FALSE)),0,1)+IF(ISERROR(VLOOKUP(I25,登记!K:K,1,FALSE)),0,1)=0,"没有","发过")</f>
        <v>发过</v>
      </c>
    </row>
    <row r="26" spans="1:15">
      <c r="A26" s="18">
        <v>24</v>
      </c>
      <c r="B26" s="18" t="s">
        <v>1358</v>
      </c>
      <c r="C26" s="11" t="s">
        <v>55</v>
      </c>
      <c r="D26" s="69">
        <v>40428</v>
      </c>
      <c r="E26" s="18" t="s">
        <v>1221</v>
      </c>
      <c r="F26" s="69">
        <v>40451</v>
      </c>
      <c r="G26" s="28">
        <v>12</v>
      </c>
      <c r="H26" s="138">
        <f t="shared" si="2"/>
        <v>40793</v>
      </c>
      <c r="I26" s="177" t="str">
        <f t="shared" si="0"/>
        <v>山东呼和浩特-通辽</v>
      </c>
      <c r="J26" s="178" t="str">
        <f t="shared" si="1"/>
        <v>山东通辽-呼和浩特</v>
      </c>
      <c r="K26" s="179" t="str">
        <f t="shared" si="3"/>
        <v>呼和浩特</v>
      </c>
      <c r="L26" s="179" t="str">
        <f t="shared" si="4"/>
        <v>通辽</v>
      </c>
      <c r="M26" s="179" t="str">
        <f t="shared" si="5"/>
        <v/>
      </c>
      <c r="N26" s="179" t="str">
        <f t="shared" si="6"/>
        <v/>
      </c>
      <c r="O26" s="43" t="str">
        <f>IF(IF(ISERROR(VLOOKUP(I26,登记!J:J,1,FALSE)),0,1)+IF(ISERROR(VLOOKUP(I26,登记!K:K,1,FALSE)),0,1)=0,"没有","发过")</f>
        <v>没有</v>
      </c>
    </row>
    <row r="27" spans="1:15">
      <c r="A27" s="18">
        <v>25</v>
      </c>
      <c r="B27" s="18" t="s">
        <v>1329</v>
      </c>
      <c r="C27" s="11" t="s">
        <v>1030</v>
      </c>
      <c r="D27" s="69">
        <v>40553</v>
      </c>
      <c r="E27" s="18" t="s">
        <v>1222</v>
      </c>
      <c r="F27" s="69">
        <v>40553</v>
      </c>
      <c r="G27" s="28">
        <v>12</v>
      </c>
      <c r="H27" s="138">
        <f t="shared" si="2"/>
        <v>40918</v>
      </c>
      <c r="I27" s="177" t="str">
        <f t="shared" si="0"/>
        <v>河北石家庄-银川-兰州</v>
      </c>
      <c r="J27" s="178" t="str">
        <f t="shared" si="1"/>
        <v>河北兰州-银川-石家庄</v>
      </c>
      <c r="K27" s="179" t="str">
        <f t="shared" si="3"/>
        <v>石家庄</v>
      </c>
      <c r="L27" s="179" t="str">
        <f t="shared" si="4"/>
        <v>银川</v>
      </c>
      <c r="M27" s="179" t="str">
        <f t="shared" si="5"/>
        <v>兰州</v>
      </c>
      <c r="N27" s="179" t="str">
        <f t="shared" si="6"/>
        <v/>
      </c>
      <c r="O27" s="43" t="str">
        <f>IF(IF(ISERROR(VLOOKUP(I27,登记!J:J,1,FALSE)),0,1)+IF(ISERROR(VLOOKUP(I27,登记!K:K,1,FALSE)),0,1)=0,"没有","发过")</f>
        <v>发过</v>
      </c>
    </row>
    <row r="28" spans="1:15">
      <c r="A28" s="18">
        <v>26</v>
      </c>
      <c r="B28" s="18" t="s">
        <v>485</v>
      </c>
      <c r="C28" s="11" t="s">
        <v>1316</v>
      </c>
      <c r="D28" s="69">
        <v>40553</v>
      </c>
      <c r="E28" s="18" t="s">
        <v>1223</v>
      </c>
      <c r="F28" s="69">
        <v>40825</v>
      </c>
      <c r="G28" s="28">
        <v>12</v>
      </c>
      <c r="H28" s="138">
        <f t="shared" si="2"/>
        <v>40918</v>
      </c>
      <c r="I28" s="177" t="str">
        <f t="shared" si="0"/>
        <v>川航鄂尔多斯-石家庄</v>
      </c>
      <c r="J28" s="178" t="str">
        <f t="shared" si="1"/>
        <v>川航石家庄-鄂尔多斯</v>
      </c>
      <c r="K28" s="179" t="str">
        <f t="shared" si="3"/>
        <v>鄂尔多斯</v>
      </c>
      <c r="L28" s="179" t="str">
        <f t="shared" si="4"/>
        <v>石家庄</v>
      </c>
      <c r="M28" s="179" t="str">
        <f t="shared" si="5"/>
        <v/>
      </c>
      <c r="N28" s="179" t="str">
        <f t="shared" si="6"/>
        <v/>
      </c>
      <c r="O28" s="43" t="str">
        <f>IF(IF(ISERROR(VLOOKUP(I28,登记!J:J,1,FALSE)),0,1)+IF(ISERROR(VLOOKUP(I28,登记!K:K,1,FALSE)),0,1)=0,"没有","发过")</f>
        <v>发过</v>
      </c>
    </row>
    <row r="29" spans="1:15">
      <c r="A29" s="18">
        <v>27</v>
      </c>
      <c r="B29" s="18" t="s">
        <v>485</v>
      </c>
      <c r="C29" s="11" t="s">
        <v>1317</v>
      </c>
      <c r="D29" s="69">
        <v>40553</v>
      </c>
      <c r="E29" s="18" t="s">
        <v>1223</v>
      </c>
      <c r="F29" s="69">
        <v>40825</v>
      </c>
      <c r="G29" s="28">
        <v>12</v>
      </c>
      <c r="H29" s="138">
        <f t="shared" si="2"/>
        <v>40918</v>
      </c>
      <c r="I29" s="177" t="str">
        <f t="shared" si="0"/>
        <v>川航石家庄-南昌-桂林</v>
      </c>
      <c r="J29" s="178" t="str">
        <f t="shared" si="1"/>
        <v>川航桂林-南昌-石家庄</v>
      </c>
      <c r="K29" s="179" t="str">
        <f t="shared" si="3"/>
        <v>石家庄</v>
      </c>
      <c r="L29" s="179" t="str">
        <f t="shared" si="4"/>
        <v>南昌</v>
      </c>
      <c r="M29" s="179" t="str">
        <f t="shared" si="5"/>
        <v>桂林</v>
      </c>
      <c r="N29" s="179" t="str">
        <f t="shared" si="6"/>
        <v/>
      </c>
      <c r="O29" s="43" t="str">
        <f>IF(IF(ISERROR(VLOOKUP(I29,登记!J:J,1,FALSE)),0,1)+IF(ISERROR(VLOOKUP(I29,登记!K:K,1,FALSE)),0,1)=0,"没有","发过")</f>
        <v>没有</v>
      </c>
    </row>
    <row r="30" spans="1:15">
      <c r="A30" s="18">
        <v>28</v>
      </c>
      <c r="B30" s="18" t="s">
        <v>485</v>
      </c>
      <c r="C30" s="11" t="s">
        <v>95</v>
      </c>
      <c r="D30" s="69">
        <v>40553</v>
      </c>
      <c r="E30" s="18" t="s">
        <v>1223</v>
      </c>
      <c r="F30" s="69">
        <v>40825</v>
      </c>
      <c r="G30" s="28">
        <v>12</v>
      </c>
      <c r="H30" s="138">
        <f t="shared" si="2"/>
        <v>40918</v>
      </c>
      <c r="I30" s="177" t="str">
        <f t="shared" si="0"/>
        <v>川航石家庄-兰州</v>
      </c>
      <c r="J30" s="178" t="str">
        <f t="shared" si="1"/>
        <v>川航兰州-石家庄</v>
      </c>
      <c r="K30" s="179" t="str">
        <f t="shared" si="3"/>
        <v>石家庄</v>
      </c>
      <c r="L30" s="179" t="str">
        <f t="shared" si="4"/>
        <v>兰州</v>
      </c>
      <c r="M30" s="179" t="str">
        <f t="shared" si="5"/>
        <v/>
      </c>
      <c r="N30" s="179" t="str">
        <f t="shared" si="6"/>
        <v/>
      </c>
      <c r="O30" s="43" t="str">
        <f>IF(IF(ISERROR(VLOOKUP(I30,登记!J:J,1,FALSE)),0,1)+IF(ISERROR(VLOOKUP(I30,登记!K:K,1,FALSE)),0,1)=0,"没有","发过")</f>
        <v>发过</v>
      </c>
    </row>
    <row r="31" spans="1:15">
      <c r="A31" s="18">
        <v>29</v>
      </c>
      <c r="B31" s="18" t="s">
        <v>485</v>
      </c>
      <c r="C31" s="11" t="s">
        <v>97</v>
      </c>
      <c r="D31" s="69">
        <v>40553</v>
      </c>
      <c r="E31" s="18" t="s">
        <v>1223</v>
      </c>
      <c r="F31" s="69">
        <v>40825</v>
      </c>
      <c r="G31" s="28">
        <v>12</v>
      </c>
      <c r="H31" s="138">
        <f t="shared" si="2"/>
        <v>40918</v>
      </c>
      <c r="I31" s="177" t="str">
        <f t="shared" si="0"/>
        <v>川航石家庄-哈尔滨</v>
      </c>
      <c r="J31" s="178" t="str">
        <f t="shared" si="1"/>
        <v>川航哈尔滨-石家庄</v>
      </c>
      <c r="K31" s="179" t="str">
        <f t="shared" si="3"/>
        <v>石家庄</v>
      </c>
      <c r="L31" s="179" t="str">
        <f t="shared" si="4"/>
        <v>哈尔滨</v>
      </c>
      <c r="M31" s="179" t="str">
        <f t="shared" si="5"/>
        <v/>
      </c>
      <c r="N31" s="179" t="str">
        <f t="shared" si="6"/>
        <v/>
      </c>
      <c r="O31" s="43" t="str">
        <f>IF(IF(ISERROR(VLOOKUP(I31,登记!J:J,1,FALSE)),0,1)+IF(ISERROR(VLOOKUP(I31,登记!K:K,1,FALSE)),0,1)=0,"没有","发过")</f>
        <v>发过</v>
      </c>
    </row>
    <row r="32" spans="1:15">
      <c r="A32" s="18">
        <v>30</v>
      </c>
      <c r="B32" s="18" t="s">
        <v>485</v>
      </c>
      <c r="C32" s="11" t="s">
        <v>516</v>
      </c>
      <c r="D32" s="69">
        <v>40553</v>
      </c>
      <c r="E32" s="18" t="s">
        <v>1223</v>
      </c>
      <c r="F32" s="69">
        <v>40825</v>
      </c>
      <c r="G32" s="18">
        <v>24</v>
      </c>
      <c r="H32" s="138">
        <f t="shared" si="2"/>
        <v>41284</v>
      </c>
      <c r="I32" s="177" t="str">
        <f t="shared" si="0"/>
        <v>川航石家庄-秦皇岛</v>
      </c>
      <c r="J32" s="178" t="str">
        <f t="shared" si="1"/>
        <v>川航秦皇岛-石家庄</v>
      </c>
      <c r="K32" s="179" t="str">
        <f t="shared" si="3"/>
        <v>石家庄</v>
      </c>
      <c r="L32" s="179" t="str">
        <f t="shared" si="4"/>
        <v>秦皇岛</v>
      </c>
      <c r="M32" s="179" t="str">
        <f t="shared" si="5"/>
        <v/>
      </c>
      <c r="N32" s="179" t="str">
        <f t="shared" si="6"/>
        <v/>
      </c>
      <c r="O32" s="43" t="str">
        <f>IF(IF(ISERROR(VLOOKUP(I32,登记!J:J,1,FALSE)),0,1)+IF(ISERROR(VLOOKUP(I32,登记!K:K,1,FALSE)),0,1)=0,"没有","发过")</f>
        <v>没有</v>
      </c>
    </row>
    <row r="33" spans="1:15">
      <c r="A33" s="18">
        <v>31</v>
      </c>
      <c r="B33" s="18" t="s">
        <v>485</v>
      </c>
      <c r="C33" s="11" t="s">
        <v>22</v>
      </c>
      <c r="D33" s="69">
        <v>40553</v>
      </c>
      <c r="E33" s="18" t="s">
        <v>1223</v>
      </c>
      <c r="F33" s="69">
        <v>40825</v>
      </c>
      <c r="G33" s="18">
        <v>24</v>
      </c>
      <c r="H33" s="138">
        <f t="shared" si="2"/>
        <v>41284</v>
      </c>
      <c r="I33" s="177" t="str">
        <f t="shared" si="0"/>
        <v>川航石家庄-西安</v>
      </c>
      <c r="J33" s="178" t="str">
        <f t="shared" si="1"/>
        <v>川航西安-石家庄</v>
      </c>
      <c r="K33" s="179" t="str">
        <f t="shared" si="3"/>
        <v>石家庄</v>
      </c>
      <c r="L33" s="179" t="str">
        <f t="shared" si="4"/>
        <v>西安</v>
      </c>
      <c r="M33" s="179" t="str">
        <f t="shared" si="5"/>
        <v/>
      </c>
      <c r="N33" s="179" t="str">
        <f t="shared" si="6"/>
        <v/>
      </c>
      <c r="O33" s="43" t="str">
        <f>IF(IF(ISERROR(VLOOKUP(I33,登记!J:J,1,FALSE)),0,1)+IF(ISERROR(VLOOKUP(I33,登记!K:K,1,FALSE)),0,1)=0,"没有","发过")</f>
        <v>发过</v>
      </c>
    </row>
    <row r="34" spans="1:15">
      <c r="A34" s="18">
        <v>32</v>
      </c>
      <c r="B34" s="18" t="s">
        <v>485</v>
      </c>
      <c r="C34" s="11" t="s">
        <v>537</v>
      </c>
      <c r="D34" s="69">
        <v>40553</v>
      </c>
      <c r="E34" s="18" t="s">
        <v>1223</v>
      </c>
      <c r="F34" s="69">
        <v>40825</v>
      </c>
      <c r="G34" s="18">
        <v>24</v>
      </c>
      <c r="H34" s="138">
        <f t="shared" si="2"/>
        <v>41284</v>
      </c>
      <c r="I34" s="177" t="str">
        <f t="shared" si="0"/>
        <v>川航石家庄-大连</v>
      </c>
      <c r="J34" s="178" t="str">
        <f t="shared" si="1"/>
        <v>川航大连-石家庄</v>
      </c>
      <c r="K34" s="179" t="str">
        <f t="shared" si="3"/>
        <v>石家庄</v>
      </c>
      <c r="L34" s="179" t="str">
        <f t="shared" si="4"/>
        <v>大连</v>
      </c>
      <c r="M34" s="179" t="str">
        <f t="shared" si="5"/>
        <v/>
      </c>
      <c r="N34" s="179" t="str">
        <f t="shared" si="6"/>
        <v/>
      </c>
      <c r="O34" s="43" t="str">
        <f>IF(IF(ISERROR(VLOOKUP(I34,登记!J:J,1,FALSE)),0,1)+IF(ISERROR(VLOOKUP(I34,登记!K:K,1,FALSE)),0,1)=0,"没有","发过")</f>
        <v>发过</v>
      </c>
    </row>
    <row r="35" spans="1:15">
      <c r="A35" s="18">
        <v>33</v>
      </c>
      <c r="B35" s="18" t="s">
        <v>1350</v>
      </c>
      <c r="C35" s="11" t="s">
        <v>1029</v>
      </c>
      <c r="D35" s="69">
        <v>40892</v>
      </c>
      <c r="E35" s="18" t="s">
        <v>1224</v>
      </c>
      <c r="F35" s="69">
        <v>40890</v>
      </c>
      <c r="G35" s="18">
        <v>12</v>
      </c>
      <c r="H35" s="138">
        <f t="shared" si="2"/>
        <v>41258</v>
      </c>
      <c r="I35" s="177" t="str">
        <f t="shared" si="0"/>
        <v>幸福太原-郑州</v>
      </c>
      <c r="J35" s="178" t="str">
        <f t="shared" si="1"/>
        <v>幸福郑州-太原</v>
      </c>
      <c r="K35" s="179" t="str">
        <f t="shared" si="3"/>
        <v>太原</v>
      </c>
      <c r="L35" s="179" t="str">
        <f t="shared" si="4"/>
        <v>郑州</v>
      </c>
      <c r="M35" s="179" t="str">
        <f t="shared" si="5"/>
        <v/>
      </c>
      <c r="N35" s="179" t="str">
        <f t="shared" si="6"/>
        <v/>
      </c>
      <c r="O35" s="43" t="str">
        <f>IF(IF(ISERROR(VLOOKUP(I35,登记!J:J,1,FALSE)),0,1)+IF(ISERROR(VLOOKUP(I35,登记!K:K,1,FALSE)),0,1)=0,"没有","发过")</f>
        <v>发过</v>
      </c>
    </row>
    <row r="36" spans="1:15">
      <c r="A36" s="18">
        <v>34</v>
      </c>
      <c r="B36" s="18" t="s">
        <v>1350</v>
      </c>
      <c r="C36" s="11" t="s">
        <v>1037</v>
      </c>
      <c r="D36" s="69">
        <v>40892</v>
      </c>
      <c r="E36" s="18" t="s">
        <v>1225</v>
      </c>
      <c r="F36" s="69">
        <v>40891</v>
      </c>
      <c r="G36" s="18">
        <v>12</v>
      </c>
      <c r="H36" s="138">
        <f t="shared" si="2"/>
        <v>41258</v>
      </c>
      <c r="I36" s="177" t="str">
        <f t="shared" si="0"/>
        <v>幸福太原-运城</v>
      </c>
      <c r="J36" s="178" t="str">
        <f t="shared" si="1"/>
        <v>幸福运城-太原</v>
      </c>
      <c r="K36" s="179" t="str">
        <f t="shared" si="3"/>
        <v>太原</v>
      </c>
      <c r="L36" s="179" t="str">
        <f t="shared" si="4"/>
        <v>运城</v>
      </c>
      <c r="M36" s="179" t="str">
        <f t="shared" si="5"/>
        <v/>
      </c>
      <c r="N36" s="179" t="str">
        <f t="shared" si="6"/>
        <v/>
      </c>
      <c r="O36" s="43" t="str">
        <f>IF(IF(ISERROR(VLOOKUP(I36,登记!J:J,1,FALSE)),0,1)+IF(ISERROR(VLOOKUP(I36,登记!K:K,1,FALSE)),0,1)=0,"没有","发过")</f>
        <v>发过</v>
      </c>
    </row>
    <row r="37" spans="1:15">
      <c r="A37" s="18">
        <v>35</v>
      </c>
      <c r="B37" s="18" t="s">
        <v>1350</v>
      </c>
      <c r="C37" s="11" t="s">
        <v>1006</v>
      </c>
      <c r="D37" s="69">
        <v>40892</v>
      </c>
      <c r="E37" s="18" t="s">
        <v>1225</v>
      </c>
      <c r="F37" s="69">
        <v>40891</v>
      </c>
      <c r="G37" s="18">
        <v>12</v>
      </c>
      <c r="H37" s="138">
        <f t="shared" si="2"/>
        <v>41258</v>
      </c>
      <c r="I37" s="177" t="str">
        <f t="shared" si="0"/>
        <v>幸福太原-大同</v>
      </c>
      <c r="J37" s="178" t="str">
        <f t="shared" si="1"/>
        <v>幸福大同-太原</v>
      </c>
      <c r="K37" s="179" t="str">
        <f t="shared" si="3"/>
        <v>太原</v>
      </c>
      <c r="L37" s="179" t="str">
        <f t="shared" si="4"/>
        <v>大同</v>
      </c>
      <c r="M37" s="179" t="str">
        <f t="shared" si="5"/>
        <v/>
      </c>
      <c r="N37" s="179" t="str">
        <f t="shared" si="6"/>
        <v/>
      </c>
      <c r="O37" s="43" t="str">
        <f>IF(IF(ISERROR(VLOOKUP(I37,登记!J:J,1,FALSE)),0,1)+IF(ISERROR(VLOOKUP(I37,登记!K:K,1,FALSE)),0,1)=0,"没有","发过")</f>
        <v>发过</v>
      </c>
    </row>
    <row r="38" spans="1:15">
      <c r="A38" s="18">
        <v>36</v>
      </c>
      <c r="B38" s="18" t="s">
        <v>482</v>
      </c>
      <c r="C38" s="11" t="s">
        <v>1056</v>
      </c>
      <c r="D38" s="69">
        <v>40892</v>
      </c>
      <c r="E38" s="18" t="s">
        <v>1226</v>
      </c>
      <c r="F38" s="69">
        <v>40892</v>
      </c>
      <c r="G38" s="18">
        <v>12</v>
      </c>
      <c r="H38" s="138">
        <f t="shared" si="2"/>
        <v>41258</v>
      </c>
      <c r="I38" s="177" t="str">
        <f t="shared" si="0"/>
        <v>东航太原-无锡-厦门</v>
      </c>
      <c r="J38" s="178" t="str">
        <f t="shared" si="1"/>
        <v>东航厦门-无锡-太原</v>
      </c>
      <c r="K38" s="179" t="str">
        <f t="shared" si="3"/>
        <v>太原</v>
      </c>
      <c r="L38" s="179" t="str">
        <f t="shared" si="4"/>
        <v>无锡</v>
      </c>
      <c r="M38" s="179" t="str">
        <f t="shared" si="5"/>
        <v>厦门</v>
      </c>
      <c r="N38" s="179" t="str">
        <f t="shared" si="6"/>
        <v/>
      </c>
      <c r="O38" s="43" t="str">
        <f>IF(IF(ISERROR(VLOOKUP(I38,登记!J:J,1,FALSE)),0,1)+IF(ISERROR(VLOOKUP(I38,登记!K:K,1,FALSE)),0,1)=0,"没有","发过")</f>
        <v>发过</v>
      </c>
    </row>
    <row r="39" spans="1:15">
      <c r="A39" s="18">
        <v>37</v>
      </c>
      <c r="B39" s="18" t="s">
        <v>1324</v>
      </c>
      <c r="C39" s="11" t="s">
        <v>495</v>
      </c>
      <c r="D39" s="69">
        <v>40892</v>
      </c>
      <c r="E39" s="18" t="s">
        <v>1227</v>
      </c>
      <c r="F39" s="69">
        <v>40892</v>
      </c>
      <c r="G39" s="18">
        <v>12</v>
      </c>
      <c r="H39" s="138">
        <f t="shared" si="2"/>
        <v>41258</v>
      </c>
      <c r="I39" s="177" t="str">
        <f t="shared" si="0"/>
        <v>天津鄂尔多斯-郑州-海口</v>
      </c>
      <c r="J39" s="178" t="str">
        <f t="shared" si="1"/>
        <v>天津海口-郑州-鄂尔多斯</v>
      </c>
      <c r="K39" s="179" t="str">
        <f t="shared" si="3"/>
        <v>鄂尔多斯</v>
      </c>
      <c r="L39" s="179" t="str">
        <f t="shared" si="4"/>
        <v>郑州</v>
      </c>
      <c r="M39" s="179" t="str">
        <f t="shared" si="5"/>
        <v>海口</v>
      </c>
      <c r="N39" s="179" t="str">
        <f t="shared" si="6"/>
        <v/>
      </c>
      <c r="O39" s="43" t="str">
        <f>IF(IF(ISERROR(VLOOKUP(I39,登记!J:J,1,FALSE)),0,1)+IF(ISERROR(VLOOKUP(I39,登记!K:K,1,FALSE)),0,1)=0,"没有","发过")</f>
        <v>发过</v>
      </c>
    </row>
    <row r="40" spans="1:15">
      <c r="A40" s="18">
        <v>38</v>
      </c>
      <c r="B40" s="18" t="s">
        <v>482</v>
      </c>
      <c r="C40" s="11" t="s">
        <v>577</v>
      </c>
      <c r="D40" s="69">
        <v>40892</v>
      </c>
      <c r="E40" s="18" t="s">
        <v>1228</v>
      </c>
      <c r="F40" s="69">
        <v>40909</v>
      </c>
      <c r="G40" s="18">
        <v>12</v>
      </c>
      <c r="H40" s="138">
        <f t="shared" si="2"/>
        <v>41258</v>
      </c>
      <c r="I40" s="177" t="str">
        <f t="shared" si="0"/>
        <v>东航太原-南京-福州</v>
      </c>
      <c r="J40" s="178" t="str">
        <f t="shared" si="1"/>
        <v>东航福州-南京-太原</v>
      </c>
      <c r="K40" s="179" t="str">
        <f t="shared" si="3"/>
        <v>太原</v>
      </c>
      <c r="L40" s="179" t="str">
        <f t="shared" si="4"/>
        <v>南京</v>
      </c>
      <c r="M40" s="179" t="str">
        <f t="shared" si="5"/>
        <v>福州</v>
      </c>
      <c r="N40" s="179" t="str">
        <f t="shared" si="6"/>
        <v/>
      </c>
      <c r="O40" s="43" t="str">
        <f>IF(IF(ISERROR(VLOOKUP(I40,登记!J:J,1,FALSE)),0,1)+IF(ISERROR(VLOOKUP(I40,登记!K:K,1,FALSE)),0,1)=0,"没有","发过")</f>
        <v>发过</v>
      </c>
    </row>
    <row r="41" spans="1:15">
      <c r="A41" s="18">
        <v>39</v>
      </c>
      <c r="B41" s="18" t="s">
        <v>1324</v>
      </c>
      <c r="C41" s="11" t="s">
        <v>186</v>
      </c>
      <c r="D41" s="69">
        <v>40968</v>
      </c>
      <c r="E41" s="18" t="s">
        <v>1229</v>
      </c>
      <c r="F41" s="69">
        <v>40968</v>
      </c>
      <c r="G41" s="18">
        <v>24</v>
      </c>
      <c r="H41" s="138">
        <f t="shared" si="2"/>
        <v>41698</v>
      </c>
      <c r="I41" s="177" t="str">
        <f t="shared" si="0"/>
        <v>天津天津-深圳</v>
      </c>
      <c r="J41" s="178" t="str">
        <f t="shared" si="1"/>
        <v>天津深圳-天津</v>
      </c>
      <c r="K41" s="179" t="str">
        <f t="shared" si="3"/>
        <v>天津</v>
      </c>
      <c r="L41" s="179" t="str">
        <f t="shared" si="4"/>
        <v>深圳</v>
      </c>
      <c r="M41" s="179" t="str">
        <f t="shared" si="5"/>
        <v/>
      </c>
      <c r="N41" s="179" t="str">
        <f t="shared" si="6"/>
        <v/>
      </c>
      <c r="O41" s="43" t="str">
        <f>IF(IF(ISERROR(VLOOKUP(I41,登记!J:J,1,FALSE)),0,1)+IF(ISERROR(VLOOKUP(I41,登记!K:K,1,FALSE)),0,1)=0,"没有","发过")</f>
        <v>发过</v>
      </c>
    </row>
    <row r="42" spans="1:15">
      <c r="A42" s="18">
        <v>40</v>
      </c>
      <c r="B42" s="18" t="s">
        <v>1324</v>
      </c>
      <c r="C42" s="11" t="s">
        <v>496</v>
      </c>
      <c r="D42" s="69">
        <v>40968</v>
      </c>
      <c r="E42" s="18" t="s">
        <v>1229</v>
      </c>
      <c r="F42" s="69">
        <v>40968</v>
      </c>
      <c r="G42" s="18">
        <v>24</v>
      </c>
      <c r="H42" s="138">
        <f t="shared" si="2"/>
        <v>41698</v>
      </c>
      <c r="I42" s="177" t="str">
        <f t="shared" si="0"/>
        <v>天津海拉尔-大庆</v>
      </c>
      <c r="J42" s="178" t="str">
        <f t="shared" si="1"/>
        <v>天津大庆-海拉尔</v>
      </c>
      <c r="K42" s="179" t="str">
        <f t="shared" si="3"/>
        <v>海拉尔</v>
      </c>
      <c r="L42" s="179" t="str">
        <f t="shared" si="4"/>
        <v>大庆</v>
      </c>
      <c r="M42" s="179" t="str">
        <f t="shared" si="5"/>
        <v/>
      </c>
      <c r="N42" s="179" t="str">
        <f t="shared" si="6"/>
        <v/>
      </c>
      <c r="O42" s="43" t="str">
        <f>IF(IF(ISERROR(VLOOKUP(I42,登记!J:J,1,FALSE)),0,1)+IF(ISERROR(VLOOKUP(I42,登记!K:K,1,FALSE)),0,1)=0,"没有","发过")</f>
        <v>发过</v>
      </c>
    </row>
    <row r="43" spans="1:15">
      <c r="A43" s="18">
        <v>41</v>
      </c>
      <c r="B43" s="18" t="s">
        <v>1324</v>
      </c>
      <c r="C43" s="11" t="s">
        <v>361</v>
      </c>
      <c r="D43" s="69">
        <v>40968</v>
      </c>
      <c r="E43" s="18" t="s">
        <v>1229</v>
      </c>
      <c r="F43" s="69">
        <v>40968</v>
      </c>
      <c r="G43" s="18">
        <v>12</v>
      </c>
      <c r="H43" s="138">
        <f t="shared" si="2"/>
        <v>41333</v>
      </c>
      <c r="I43" s="177" t="str">
        <f t="shared" si="0"/>
        <v>天津天津-威海</v>
      </c>
      <c r="J43" s="178" t="str">
        <f t="shared" si="1"/>
        <v>天津威海-天津</v>
      </c>
      <c r="K43" s="179" t="str">
        <f t="shared" si="3"/>
        <v>天津</v>
      </c>
      <c r="L43" s="179" t="str">
        <f t="shared" si="4"/>
        <v>威海</v>
      </c>
      <c r="M43" s="179" t="str">
        <f t="shared" si="5"/>
        <v/>
      </c>
      <c r="N43" s="179" t="str">
        <f t="shared" si="6"/>
        <v/>
      </c>
      <c r="O43" s="43" t="str">
        <f>IF(IF(ISERROR(VLOOKUP(I43,登记!J:J,1,FALSE)),0,1)+IF(ISERROR(VLOOKUP(I43,登记!K:K,1,FALSE)),0,1)=0,"没有","发过")</f>
        <v>发过</v>
      </c>
    </row>
    <row r="44" spans="1:15">
      <c r="A44" s="18">
        <v>42</v>
      </c>
      <c r="B44" s="18" t="s">
        <v>1324</v>
      </c>
      <c r="C44" s="11" t="s">
        <v>496</v>
      </c>
      <c r="D44" s="69">
        <v>40968</v>
      </c>
      <c r="E44" s="18" t="s">
        <v>1229</v>
      </c>
      <c r="F44" s="69">
        <v>40968</v>
      </c>
      <c r="G44" s="18">
        <v>24</v>
      </c>
      <c r="H44" s="138">
        <f t="shared" si="2"/>
        <v>41698</v>
      </c>
      <c r="I44" s="177" t="str">
        <f t="shared" si="0"/>
        <v>天津海拉尔-大庆</v>
      </c>
      <c r="J44" s="178" t="str">
        <f t="shared" si="1"/>
        <v>天津大庆-海拉尔</v>
      </c>
      <c r="K44" s="179" t="str">
        <f t="shared" si="3"/>
        <v>海拉尔</v>
      </c>
      <c r="L44" s="179" t="str">
        <f t="shared" si="4"/>
        <v>大庆</v>
      </c>
      <c r="M44" s="179" t="str">
        <f t="shared" si="5"/>
        <v/>
      </c>
      <c r="N44" s="179" t="str">
        <f t="shared" si="6"/>
        <v/>
      </c>
      <c r="O44" s="43" t="str">
        <f>IF(IF(ISERROR(VLOOKUP(I44,登记!J:J,1,FALSE)),0,1)+IF(ISERROR(VLOOKUP(I44,登记!K:K,1,FALSE)),0,1)=0,"没有","发过")</f>
        <v>发过</v>
      </c>
    </row>
    <row r="45" spans="1:15">
      <c r="A45" s="18">
        <v>43</v>
      </c>
      <c r="B45" s="18" t="s">
        <v>1324</v>
      </c>
      <c r="C45" s="11" t="s">
        <v>361</v>
      </c>
      <c r="D45" s="69">
        <v>40968</v>
      </c>
      <c r="E45" s="18" t="s">
        <v>1229</v>
      </c>
      <c r="F45" s="69">
        <v>40968</v>
      </c>
      <c r="G45" s="18">
        <v>12</v>
      </c>
      <c r="H45" s="138">
        <f t="shared" si="2"/>
        <v>41333</v>
      </c>
      <c r="I45" s="177" t="str">
        <f t="shared" si="0"/>
        <v>天津天津-威海</v>
      </c>
      <c r="J45" s="178" t="str">
        <f t="shared" si="1"/>
        <v>天津威海-天津</v>
      </c>
      <c r="K45" s="179" t="str">
        <f t="shared" si="3"/>
        <v>天津</v>
      </c>
      <c r="L45" s="179" t="str">
        <f t="shared" si="4"/>
        <v>威海</v>
      </c>
      <c r="M45" s="179" t="str">
        <f t="shared" si="5"/>
        <v/>
      </c>
      <c r="N45" s="179" t="str">
        <f t="shared" si="6"/>
        <v/>
      </c>
      <c r="O45" s="43" t="str">
        <f>IF(IF(ISERROR(VLOOKUP(I45,登记!J:J,1,FALSE)),0,1)+IF(ISERROR(VLOOKUP(I45,登记!K:K,1,FALSE)),0,1)=0,"没有","发过")</f>
        <v>发过</v>
      </c>
    </row>
    <row r="46" spans="1:15">
      <c r="A46" s="18">
        <v>44</v>
      </c>
      <c r="B46" s="18" t="s">
        <v>484</v>
      </c>
      <c r="C46" s="11" t="s">
        <v>53</v>
      </c>
      <c r="D46" s="69">
        <v>41036</v>
      </c>
      <c r="E46" s="18" t="s">
        <v>1230</v>
      </c>
      <c r="F46" s="69">
        <v>41033</v>
      </c>
      <c r="G46" s="18">
        <v>12</v>
      </c>
      <c r="H46" s="138">
        <f t="shared" si="2"/>
        <v>41401</v>
      </c>
      <c r="I46" s="177" t="str">
        <f t="shared" si="0"/>
        <v>厦航天津-郑州-三亚</v>
      </c>
      <c r="J46" s="178" t="str">
        <f t="shared" si="1"/>
        <v>厦航三亚-郑州-天津</v>
      </c>
      <c r="K46" s="179" t="str">
        <f t="shared" si="3"/>
        <v>天津</v>
      </c>
      <c r="L46" s="179" t="str">
        <f t="shared" si="4"/>
        <v>郑州</v>
      </c>
      <c r="M46" s="179" t="str">
        <f t="shared" si="5"/>
        <v>三亚</v>
      </c>
      <c r="N46" s="179" t="str">
        <f t="shared" si="6"/>
        <v/>
      </c>
      <c r="O46" s="43" t="str">
        <f>IF(IF(ISERROR(VLOOKUP(I46,登记!J:J,1,FALSE)),0,1)+IF(ISERROR(VLOOKUP(I46,登记!K:K,1,FALSE)),0,1)=0,"没有","发过")</f>
        <v>发过</v>
      </c>
    </row>
    <row r="47" spans="1:15">
      <c r="A47" s="18">
        <v>45</v>
      </c>
      <c r="B47" s="18" t="s">
        <v>483</v>
      </c>
      <c r="C47" s="11" t="s">
        <v>1048</v>
      </c>
      <c r="D47" s="69">
        <v>41148</v>
      </c>
      <c r="E47" s="18" t="s">
        <v>1231</v>
      </c>
      <c r="F47" s="69">
        <v>41148</v>
      </c>
      <c r="G47" s="18">
        <v>12</v>
      </c>
      <c r="H47" s="138">
        <f t="shared" si="2"/>
        <v>41513</v>
      </c>
      <c r="I47" s="177" t="str">
        <f t="shared" si="0"/>
        <v>海航太原-长沙</v>
      </c>
      <c r="J47" s="178" t="str">
        <f t="shared" si="1"/>
        <v>海航长沙-太原</v>
      </c>
      <c r="K47" s="179" t="str">
        <f t="shared" si="3"/>
        <v>太原</v>
      </c>
      <c r="L47" s="179" t="str">
        <f t="shared" si="4"/>
        <v>长沙</v>
      </c>
      <c r="M47" s="179" t="str">
        <f t="shared" si="5"/>
        <v/>
      </c>
      <c r="N47" s="179" t="str">
        <f t="shared" si="6"/>
        <v/>
      </c>
      <c r="O47" s="43" t="str">
        <f>IF(IF(ISERROR(VLOOKUP(I47,登记!J:J,1,FALSE)),0,1)+IF(ISERROR(VLOOKUP(I47,登记!K:K,1,FALSE)),0,1)=0,"没有","发过")</f>
        <v>发过</v>
      </c>
    </row>
    <row r="48" spans="1:15" ht="18" customHeight="1">
      <c r="A48" s="18">
        <v>46</v>
      </c>
      <c r="B48" s="18" t="s">
        <v>482</v>
      </c>
      <c r="C48" s="11" t="s">
        <v>1090</v>
      </c>
      <c r="D48" s="69">
        <v>41157</v>
      </c>
      <c r="E48" s="18" t="s">
        <v>1232</v>
      </c>
      <c r="F48" s="69">
        <v>41152</v>
      </c>
      <c r="G48" s="18">
        <v>12</v>
      </c>
      <c r="H48" s="138">
        <f t="shared" si="2"/>
        <v>41522</v>
      </c>
      <c r="I48" s="177" t="str">
        <f t="shared" si="0"/>
        <v>东航太原-武汉-深圳</v>
      </c>
      <c r="J48" s="178" t="str">
        <f t="shared" si="1"/>
        <v>东航深圳-武汉-太原</v>
      </c>
      <c r="K48" s="179" t="str">
        <f t="shared" si="3"/>
        <v>太原</v>
      </c>
      <c r="L48" s="179" t="str">
        <f t="shared" si="4"/>
        <v>武汉</v>
      </c>
      <c r="M48" s="179" t="str">
        <f t="shared" si="5"/>
        <v>深圳</v>
      </c>
      <c r="N48" s="179" t="str">
        <f t="shared" si="6"/>
        <v/>
      </c>
      <c r="O48" s="43" t="str">
        <f>IF(IF(ISERROR(VLOOKUP(I48,登记!J:J,1,FALSE)),0,1)+IF(ISERROR(VLOOKUP(I48,登记!K:K,1,FALSE)),0,1)=0,"没有","发过")</f>
        <v>发过</v>
      </c>
    </row>
    <row r="49" spans="1:15">
      <c r="A49" s="18">
        <v>47</v>
      </c>
      <c r="B49" s="18" t="s">
        <v>1324</v>
      </c>
      <c r="C49" s="11" t="s">
        <v>1100</v>
      </c>
      <c r="D49" s="69">
        <v>41152</v>
      </c>
      <c r="E49" s="18" t="s">
        <v>1233</v>
      </c>
      <c r="F49" s="69">
        <v>41152</v>
      </c>
      <c r="G49" s="18">
        <v>12</v>
      </c>
      <c r="H49" s="138">
        <f t="shared" si="2"/>
        <v>41517</v>
      </c>
      <c r="I49" s="177" t="str">
        <f t="shared" si="0"/>
        <v>天津天津-大连-牡丹江</v>
      </c>
      <c r="J49" s="178" t="str">
        <f t="shared" si="1"/>
        <v>天津牡丹江-大连-天津</v>
      </c>
      <c r="K49" s="179" t="str">
        <f t="shared" si="3"/>
        <v>天津</v>
      </c>
      <c r="L49" s="179" t="str">
        <f t="shared" si="4"/>
        <v>大连</v>
      </c>
      <c r="M49" s="179" t="str">
        <f t="shared" si="5"/>
        <v>牡丹江</v>
      </c>
      <c r="N49" s="179" t="str">
        <f t="shared" si="6"/>
        <v/>
      </c>
      <c r="O49" s="43" t="str">
        <f>IF(IF(ISERROR(VLOOKUP(I49,登记!J:J,1,FALSE)),0,1)+IF(ISERROR(VLOOKUP(I49,登记!K:K,1,FALSE)),0,1)=0,"没有","发过")</f>
        <v>发过</v>
      </c>
    </row>
    <row r="50" spans="1:15">
      <c r="A50" s="18">
        <v>48</v>
      </c>
      <c r="B50" s="18" t="s">
        <v>1329</v>
      </c>
      <c r="C50" s="11" t="s">
        <v>1046</v>
      </c>
      <c r="D50" s="69">
        <v>41219</v>
      </c>
      <c r="E50" s="18" t="s">
        <v>1234</v>
      </c>
      <c r="F50" s="69">
        <v>41219</v>
      </c>
      <c r="G50" s="18">
        <v>12</v>
      </c>
      <c r="H50" s="138">
        <f t="shared" si="2"/>
        <v>41584</v>
      </c>
      <c r="I50" s="177" t="str">
        <f t="shared" si="0"/>
        <v>河北石家庄-南昌-珠海</v>
      </c>
      <c r="J50" s="178" t="str">
        <f t="shared" si="1"/>
        <v>河北珠海-南昌-石家庄</v>
      </c>
      <c r="K50" s="179" t="str">
        <f t="shared" si="3"/>
        <v>石家庄</v>
      </c>
      <c r="L50" s="179" t="str">
        <f t="shared" si="4"/>
        <v>南昌</v>
      </c>
      <c r="M50" s="179" t="str">
        <f t="shared" si="5"/>
        <v>珠海</v>
      </c>
      <c r="N50" s="179" t="str">
        <f t="shared" si="6"/>
        <v/>
      </c>
      <c r="O50" s="43" t="str">
        <f>IF(IF(ISERROR(VLOOKUP(I50,登记!J:J,1,FALSE)),0,1)+IF(ISERROR(VLOOKUP(I50,登记!K:K,1,FALSE)),0,1)=0,"没有","发过")</f>
        <v>发过</v>
      </c>
    </row>
    <row r="51" spans="1:15">
      <c r="A51" s="18">
        <v>49</v>
      </c>
      <c r="B51" s="18" t="s">
        <v>1329</v>
      </c>
      <c r="C51" s="11" t="s">
        <v>1318</v>
      </c>
      <c r="D51" s="69">
        <v>41219</v>
      </c>
      <c r="E51" s="18" t="s">
        <v>1234</v>
      </c>
      <c r="F51" s="69">
        <v>41219</v>
      </c>
      <c r="G51" s="18">
        <v>12</v>
      </c>
      <c r="H51" s="138">
        <f t="shared" si="2"/>
        <v>41584</v>
      </c>
      <c r="I51" s="177" t="str">
        <f t="shared" si="0"/>
        <v>河北石家庄-福州-海口</v>
      </c>
      <c r="J51" s="178" t="str">
        <f t="shared" si="1"/>
        <v>河北海口-福州-石家庄</v>
      </c>
      <c r="K51" s="179" t="str">
        <f t="shared" si="3"/>
        <v>石家庄</v>
      </c>
      <c r="L51" s="179" t="str">
        <f t="shared" si="4"/>
        <v>福州</v>
      </c>
      <c r="M51" s="179" t="str">
        <f t="shared" si="5"/>
        <v>海口</v>
      </c>
      <c r="N51" s="179" t="str">
        <f t="shared" si="6"/>
        <v/>
      </c>
      <c r="O51" s="43" t="str">
        <f>IF(IF(ISERROR(VLOOKUP(I51,登记!J:J,1,FALSE)),0,1)+IF(ISERROR(VLOOKUP(I51,登记!K:K,1,FALSE)),0,1)=0,"没有","发过")</f>
        <v>没有</v>
      </c>
    </row>
    <row r="52" spans="1:15">
      <c r="A52" s="18">
        <v>50</v>
      </c>
      <c r="B52" s="18" t="s">
        <v>1329</v>
      </c>
      <c r="C52" s="11" t="s">
        <v>1040</v>
      </c>
      <c r="D52" s="69">
        <v>41219</v>
      </c>
      <c r="E52" s="18" t="s">
        <v>1234</v>
      </c>
      <c r="F52" s="69">
        <v>41219</v>
      </c>
      <c r="G52" s="18">
        <v>12</v>
      </c>
      <c r="H52" s="138">
        <f t="shared" si="2"/>
        <v>41584</v>
      </c>
      <c r="I52" s="177" t="str">
        <f t="shared" si="0"/>
        <v>河北石家庄-宁波-海口</v>
      </c>
      <c r="J52" s="178" t="str">
        <f t="shared" si="1"/>
        <v>河北海口-宁波-石家庄</v>
      </c>
      <c r="K52" s="179" t="str">
        <f t="shared" si="3"/>
        <v>石家庄</v>
      </c>
      <c r="L52" s="179" t="str">
        <f t="shared" si="4"/>
        <v>宁波</v>
      </c>
      <c r="M52" s="179" t="str">
        <f t="shared" si="5"/>
        <v>海口</v>
      </c>
      <c r="N52" s="179" t="str">
        <f t="shared" si="6"/>
        <v/>
      </c>
      <c r="O52" s="43" t="str">
        <f>IF(IF(ISERROR(VLOOKUP(I52,登记!J:J,1,FALSE)),0,1)+IF(ISERROR(VLOOKUP(I52,登记!K:K,1,FALSE)),0,1)=0,"没有","发过")</f>
        <v>发过</v>
      </c>
    </row>
    <row r="53" spans="1:15">
      <c r="A53" s="18">
        <v>51</v>
      </c>
      <c r="B53" s="18" t="s">
        <v>1329</v>
      </c>
      <c r="C53" s="11" t="s">
        <v>514</v>
      </c>
      <c r="D53" s="69">
        <v>41219</v>
      </c>
      <c r="E53" s="18" t="s">
        <v>1234</v>
      </c>
      <c r="F53" s="69">
        <v>41219</v>
      </c>
      <c r="G53" s="18">
        <v>6</v>
      </c>
      <c r="H53" s="138">
        <f t="shared" si="2"/>
        <v>41400</v>
      </c>
      <c r="I53" s="177" t="str">
        <f t="shared" si="0"/>
        <v>河北石家庄-鄂尔多斯</v>
      </c>
      <c r="J53" s="178" t="str">
        <f t="shared" si="1"/>
        <v>河北鄂尔多斯-石家庄</v>
      </c>
      <c r="K53" s="179" t="str">
        <f t="shared" si="3"/>
        <v>石家庄</v>
      </c>
      <c r="L53" s="179" t="str">
        <f t="shared" si="4"/>
        <v>鄂尔多斯</v>
      </c>
      <c r="M53" s="179" t="str">
        <f t="shared" si="5"/>
        <v/>
      </c>
      <c r="N53" s="179" t="str">
        <f t="shared" si="6"/>
        <v/>
      </c>
      <c r="O53" s="43" t="str">
        <f>IF(IF(ISERROR(VLOOKUP(I53,登记!J:J,1,FALSE)),0,1)+IF(ISERROR(VLOOKUP(I53,登记!K:K,1,FALSE)),0,1)=0,"没有","发过")</f>
        <v>发过</v>
      </c>
    </row>
    <row r="54" spans="1:15">
      <c r="A54" s="18">
        <v>52</v>
      </c>
      <c r="B54" s="18" t="s">
        <v>486</v>
      </c>
      <c r="C54" s="92" t="s">
        <v>1366</v>
      </c>
      <c r="D54" s="69">
        <v>41247</v>
      </c>
      <c r="E54" s="18" t="s">
        <v>1235</v>
      </c>
      <c r="F54" s="69">
        <v>41247</v>
      </c>
      <c r="G54" s="18">
        <v>12</v>
      </c>
      <c r="H54" s="138">
        <f t="shared" si="2"/>
        <v>41612</v>
      </c>
      <c r="I54" s="177" t="str">
        <f t="shared" si="0"/>
        <v>中联航石家庄-北京南苑-鄂尔多斯</v>
      </c>
      <c r="J54" s="178" t="str">
        <f t="shared" si="1"/>
        <v>中联航鄂尔多斯-北京南苑-石家庄</v>
      </c>
      <c r="K54" s="179" t="str">
        <f t="shared" si="3"/>
        <v>石家庄</v>
      </c>
      <c r="L54" s="179" t="str">
        <f t="shared" si="4"/>
        <v>北京南苑</v>
      </c>
      <c r="M54" s="179" t="str">
        <f t="shared" si="5"/>
        <v>鄂尔多斯</v>
      </c>
      <c r="N54" s="179" t="str">
        <f t="shared" si="6"/>
        <v/>
      </c>
      <c r="O54" s="43" t="str">
        <f>IF(IF(ISERROR(VLOOKUP(I54,登记!J:J,1,FALSE)),0,1)+IF(ISERROR(VLOOKUP(I54,登记!K:K,1,FALSE)),0,1)=0,"没有","发过")</f>
        <v>发过</v>
      </c>
    </row>
    <row r="55" spans="1:15">
      <c r="A55" s="18">
        <v>53</v>
      </c>
      <c r="B55" s="18" t="s">
        <v>483</v>
      </c>
      <c r="C55" s="11" t="s">
        <v>526</v>
      </c>
      <c r="D55" s="69">
        <v>41268</v>
      </c>
      <c r="E55" s="18" t="s">
        <v>1236</v>
      </c>
      <c r="F55" s="69">
        <v>41268</v>
      </c>
      <c r="G55" s="18">
        <v>12</v>
      </c>
      <c r="H55" s="138">
        <f t="shared" si="2"/>
        <v>41633</v>
      </c>
      <c r="I55" s="177" t="str">
        <f t="shared" si="0"/>
        <v>海航天津-大连</v>
      </c>
      <c r="J55" s="178" t="str">
        <f t="shared" si="1"/>
        <v>海航大连-天津</v>
      </c>
      <c r="K55" s="179" t="str">
        <f t="shared" si="3"/>
        <v>天津</v>
      </c>
      <c r="L55" s="179" t="str">
        <f t="shared" si="4"/>
        <v>大连</v>
      </c>
      <c r="M55" s="179" t="str">
        <f t="shared" si="5"/>
        <v/>
      </c>
      <c r="N55" s="179" t="str">
        <f t="shared" si="6"/>
        <v/>
      </c>
      <c r="O55" s="43" t="str">
        <f>IF(IF(ISERROR(VLOOKUP(I55,登记!J:J,1,FALSE)),0,1)+IF(ISERROR(VLOOKUP(I55,登记!K:K,1,FALSE)),0,1)=0,"没有","发过")</f>
        <v>发过</v>
      </c>
    </row>
    <row r="56" spans="1:15">
      <c r="A56" s="18">
        <v>54</v>
      </c>
      <c r="B56" s="18" t="s">
        <v>483</v>
      </c>
      <c r="C56" s="11" t="s">
        <v>899</v>
      </c>
      <c r="D56" s="69">
        <v>41268</v>
      </c>
      <c r="E56" s="18" t="s">
        <v>1236</v>
      </c>
      <c r="F56" s="69">
        <v>41268</v>
      </c>
      <c r="G56" s="18">
        <v>12</v>
      </c>
      <c r="H56" s="138">
        <f t="shared" si="2"/>
        <v>41633</v>
      </c>
      <c r="I56" s="177" t="str">
        <f t="shared" si="0"/>
        <v>海航太原-南京</v>
      </c>
      <c r="J56" s="178" t="str">
        <f t="shared" si="1"/>
        <v>海航南京-太原</v>
      </c>
      <c r="K56" s="179" t="str">
        <f t="shared" si="3"/>
        <v>太原</v>
      </c>
      <c r="L56" s="179" t="str">
        <f t="shared" si="4"/>
        <v>南京</v>
      </c>
      <c r="M56" s="179" t="str">
        <f t="shared" si="5"/>
        <v/>
      </c>
      <c r="N56" s="179" t="str">
        <f t="shared" si="6"/>
        <v/>
      </c>
      <c r="O56" s="43" t="str">
        <f>IF(IF(ISERROR(VLOOKUP(I56,登记!J:J,1,FALSE)),0,1)+IF(ISERROR(VLOOKUP(I56,登记!K:K,1,FALSE)),0,1)=0,"没有","发过")</f>
        <v>发过</v>
      </c>
    </row>
    <row r="57" spans="1:15">
      <c r="A57" s="18">
        <v>55</v>
      </c>
      <c r="B57" s="18" t="s">
        <v>482</v>
      </c>
      <c r="C57" s="29" t="s">
        <v>1319</v>
      </c>
      <c r="D57" s="69">
        <v>41275</v>
      </c>
      <c r="E57" s="18" t="s">
        <v>1237</v>
      </c>
      <c r="F57" s="69">
        <v>41269</v>
      </c>
      <c r="G57" s="18">
        <v>12</v>
      </c>
      <c r="H57" s="138">
        <f t="shared" si="2"/>
        <v>41640</v>
      </c>
      <c r="I57" s="177" t="str">
        <f t="shared" si="0"/>
        <v>东航鄂尔多斯-呼和浩特-锡林浩特</v>
      </c>
      <c r="J57" s="178" t="str">
        <f t="shared" si="1"/>
        <v>东航锡林浩特-呼和浩特-鄂尔多斯</v>
      </c>
      <c r="K57" s="179" t="str">
        <f t="shared" si="3"/>
        <v>鄂尔多斯</v>
      </c>
      <c r="L57" s="179" t="str">
        <f t="shared" si="4"/>
        <v>呼和浩特</v>
      </c>
      <c r="M57" s="179" t="str">
        <f t="shared" si="5"/>
        <v>锡林浩特</v>
      </c>
      <c r="N57" s="179" t="str">
        <f t="shared" si="6"/>
        <v/>
      </c>
      <c r="O57" s="43" t="str">
        <f>IF(IF(ISERROR(VLOOKUP(I57,登记!J:J,1,FALSE)),0,1)+IF(ISERROR(VLOOKUP(I57,登记!K:K,1,FALSE)),0,1)=0,"没有","发过")</f>
        <v>没有</v>
      </c>
    </row>
    <row r="58" spans="1:15">
      <c r="A58" s="18">
        <v>56</v>
      </c>
      <c r="B58" s="18" t="s">
        <v>482</v>
      </c>
      <c r="C58" s="11" t="s">
        <v>1026</v>
      </c>
      <c r="D58" s="69">
        <v>41275</v>
      </c>
      <c r="E58" s="18" t="s">
        <v>1237</v>
      </c>
      <c r="F58" s="69">
        <v>41269</v>
      </c>
      <c r="G58" s="18">
        <v>12</v>
      </c>
      <c r="H58" s="138">
        <f t="shared" si="2"/>
        <v>41640</v>
      </c>
      <c r="I58" s="177" t="str">
        <f t="shared" si="0"/>
        <v>东航石家庄-西安-库尔勒</v>
      </c>
      <c r="J58" s="178" t="str">
        <f t="shared" si="1"/>
        <v>东航库尔勒-西安-石家庄</v>
      </c>
      <c r="K58" s="179" t="str">
        <f t="shared" si="3"/>
        <v>石家庄</v>
      </c>
      <c r="L58" s="179" t="str">
        <f t="shared" si="4"/>
        <v>西安</v>
      </c>
      <c r="M58" s="179" t="str">
        <f t="shared" si="5"/>
        <v>库尔勒</v>
      </c>
      <c r="N58" s="179" t="str">
        <f t="shared" si="6"/>
        <v/>
      </c>
      <c r="O58" s="43" t="str">
        <f>IF(IF(ISERROR(VLOOKUP(I58,登记!J:J,1,FALSE)),0,1)+IF(ISERROR(VLOOKUP(I58,登记!K:K,1,FALSE)),0,1)=0,"没有","发过")</f>
        <v>发过</v>
      </c>
    </row>
    <row r="59" spans="1:15">
      <c r="A59" s="18">
        <v>57</v>
      </c>
      <c r="B59" s="18" t="s">
        <v>1329</v>
      </c>
      <c r="C59" s="11" t="s">
        <v>515</v>
      </c>
      <c r="D59" s="69">
        <v>41275</v>
      </c>
      <c r="E59" s="18" t="s">
        <v>1238</v>
      </c>
      <c r="F59" s="69">
        <v>41269</v>
      </c>
      <c r="G59" s="18">
        <v>12</v>
      </c>
      <c r="H59" s="138">
        <f t="shared" si="2"/>
        <v>41640</v>
      </c>
      <c r="I59" s="177" t="str">
        <f t="shared" si="0"/>
        <v>河北石家庄-唐山</v>
      </c>
      <c r="J59" s="178" t="str">
        <f t="shared" si="1"/>
        <v>河北唐山-石家庄</v>
      </c>
      <c r="K59" s="179" t="str">
        <f t="shared" si="3"/>
        <v>石家庄</v>
      </c>
      <c r="L59" s="179" t="str">
        <f t="shared" si="4"/>
        <v>唐山</v>
      </c>
      <c r="M59" s="179" t="str">
        <f t="shared" si="5"/>
        <v/>
      </c>
      <c r="N59" s="179" t="str">
        <f t="shared" si="6"/>
        <v/>
      </c>
      <c r="O59" s="43" t="str">
        <f>IF(IF(ISERROR(VLOOKUP(I59,登记!J:J,1,FALSE)),0,1)+IF(ISERROR(VLOOKUP(I59,登记!K:K,1,FALSE)),0,1)=0,"没有","发过")</f>
        <v>发过</v>
      </c>
    </row>
    <row r="60" spans="1:15">
      <c r="A60" s="18">
        <v>58</v>
      </c>
      <c r="B60" s="18" t="s">
        <v>482</v>
      </c>
      <c r="C60" s="11" t="s">
        <v>263</v>
      </c>
      <c r="D60" s="69">
        <v>41284</v>
      </c>
      <c r="E60" s="18" t="s">
        <v>1239</v>
      </c>
      <c r="F60" s="69">
        <v>41284</v>
      </c>
      <c r="G60" s="18">
        <v>12</v>
      </c>
      <c r="H60" s="138">
        <f t="shared" si="2"/>
        <v>41649</v>
      </c>
      <c r="I60" s="177" t="str">
        <f t="shared" si="0"/>
        <v>东航石家庄-成都</v>
      </c>
      <c r="J60" s="178" t="str">
        <f t="shared" si="1"/>
        <v>东航成都-石家庄</v>
      </c>
      <c r="K60" s="179" t="str">
        <f t="shared" si="3"/>
        <v>石家庄</v>
      </c>
      <c r="L60" s="179" t="str">
        <f t="shared" si="4"/>
        <v>成都</v>
      </c>
      <c r="M60" s="179" t="str">
        <f t="shared" si="5"/>
        <v/>
      </c>
      <c r="N60" s="179" t="str">
        <f t="shared" si="6"/>
        <v/>
      </c>
      <c r="O60" s="43" t="str">
        <f>IF(IF(ISERROR(VLOOKUP(I60,登记!J:J,1,FALSE)),0,1)+IF(ISERROR(VLOOKUP(I60,登记!K:K,1,FALSE)),0,1)=0,"没有","发过")</f>
        <v>发过</v>
      </c>
    </row>
    <row r="61" spans="1:15">
      <c r="A61" s="18">
        <v>59</v>
      </c>
      <c r="B61" s="18" t="s">
        <v>482</v>
      </c>
      <c r="C61" s="11" t="s">
        <v>96</v>
      </c>
      <c r="D61" s="69">
        <v>41284</v>
      </c>
      <c r="E61" s="18" t="s">
        <v>1239</v>
      </c>
      <c r="F61" s="69">
        <v>41284</v>
      </c>
      <c r="G61" s="18">
        <v>12</v>
      </c>
      <c r="H61" s="138">
        <f t="shared" si="2"/>
        <v>41649</v>
      </c>
      <c r="I61" s="177" t="str">
        <f t="shared" si="0"/>
        <v>东航石家庄-西安-贵阳</v>
      </c>
      <c r="J61" s="178" t="str">
        <f t="shared" si="1"/>
        <v>东航贵阳-西安-石家庄</v>
      </c>
      <c r="K61" s="179" t="str">
        <f t="shared" si="3"/>
        <v>石家庄</v>
      </c>
      <c r="L61" s="179" t="str">
        <f t="shared" si="4"/>
        <v>西安</v>
      </c>
      <c r="M61" s="179" t="str">
        <f t="shared" si="5"/>
        <v>贵阳</v>
      </c>
      <c r="N61" s="179" t="str">
        <f t="shared" si="6"/>
        <v/>
      </c>
      <c r="O61" s="43" t="str">
        <f>IF(IF(ISERROR(VLOOKUP(I61,登记!J:J,1,FALSE)),0,1)+IF(ISERROR(VLOOKUP(I61,登记!K:K,1,FALSE)),0,1)=0,"没有","发过")</f>
        <v>发过</v>
      </c>
    </row>
    <row r="62" spans="1:15" ht="15.95" customHeight="1">
      <c r="A62" s="18">
        <v>60</v>
      </c>
      <c r="B62" s="18" t="s">
        <v>482</v>
      </c>
      <c r="C62" s="26" t="s">
        <v>25</v>
      </c>
      <c r="D62" s="87">
        <v>41340</v>
      </c>
      <c r="E62" s="27" t="s">
        <v>1240</v>
      </c>
      <c r="F62" s="87">
        <v>41340</v>
      </c>
      <c r="G62" s="18">
        <v>12</v>
      </c>
      <c r="H62" s="138">
        <f t="shared" si="2"/>
        <v>41705</v>
      </c>
      <c r="I62" s="177" t="str">
        <f t="shared" si="0"/>
        <v>东航太原-南昌-贵阳</v>
      </c>
      <c r="J62" s="178" t="str">
        <f t="shared" si="1"/>
        <v>东航贵阳-南昌-太原</v>
      </c>
      <c r="K62" s="179" t="str">
        <f t="shared" si="3"/>
        <v>太原</v>
      </c>
      <c r="L62" s="179" t="str">
        <f t="shared" si="4"/>
        <v>南昌</v>
      </c>
      <c r="M62" s="179" t="str">
        <f t="shared" si="5"/>
        <v>贵阳</v>
      </c>
      <c r="N62" s="179" t="str">
        <f t="shared" si="6"/>
        <v/>
      </c>
      <c r="O62" s="43" t="str">
        <f>IF(IF(ISERROR(VLOOKUP(I62,登记!J:J,1,FALSE)),0,1)+IF(ISERROR(VLOOKUP(I62,登记!K:K,1,FALSE)),0,1)=0,"没有","发过")</f>
        <v>发过</v>
      </c>
    </row>
    <row r="63" spans="1:15">
      <c r="A63" s="18">
        <v>61</v>
      </c>
      <c r="B63" s="18" t="s">
        <v>1324</v>
      </c>
      <c r="C63" s="11" t="s">
        <v>26</v>
      </c>
      <c r="D63" s="69">
        <v>41340</v>
      </c>
      <c r="E63" s="18" t="s">
        <v>1240</v>
      </c>
      <c r="F63" s="69">
        <v>41347</v>
      </c>
      <c r="G63" s="18">
        <v>12</v>
      </c>
      <c r="H63" s="138">
        <f t="shared" si="2"/>
        <v>41705</v>
      </c>
      <c r="I63" s="177" t="str">
        <f t="shared" si="0"/>
        <v>天津天津-石家庄-银川</v>
      </c>
      <c r="J63" s="178" t="str">
        <f t="shared" si="1"/>
        <v>天津银川-石家庄-天津</v>
      </c>
      <c r="K63" s="179" t="str">
        <f t="shared" si="3"/>
        <v>天津</v>
      </c>
      <c r="L63" s="179" t="str">
        <f t="shared" si="4"/>
        <v>石家庄</v>
      </c>
      <c r="M63" s="179" t="str">
        <f t="shared" si="5"/>
        <v>银川</v>
      </c>
      <c r="N63" s="179" t="str">
        <f t="shared" si="6"/>
        <v/>
      </c>
      <c r="O63" s="43" t="str">
        <f>IF(IF(ISERROR(VLOOKUP(I63,登记!J:J,1,FALSE)),0,1)+IF(ISERROR(VLOOKUP(I63,登记!K:K,1,FALSE)),0,1)=0,"没有","发过")</f>
        <v>发过</v>
      </c>
    </row>
    <row r="64" spans="1:15">
      <c r="A64" s="18">
        <v>62</v>
      </c>
      <c r="B64" s="18" t="s">
        <v>1324</v>
      </c>
      <c r="C64" s="11" t="s">
        <v>27</v>
      </c>
      <c r="D64" s="69">
        <v>41340</v>
      </c>
      <c r="E64" s="18" t="s">
        <v>1240</v>
      </c>
      <c r="F64" s="69">
        <v>41347</v>
      </c>
      <c r="G64" s="18">
        <v>12</v>
      </c>
      <c r="H64" s="138">
        <f t="shared" si="2"/>
        <v>41705</v>
      </c>
      <c r="I64" s="177" t="str">
        <f t="shared" si="0"/>
        <v>天津天津-三亚</v>
      </c>
      <c r="J64" s="178" t="str">
        <f t="shared" si="1"/>
        <v>天津三亚-天津</v>
      </c>
      <c r="K64" s="179" t="str">
        <f t="shared" si="3"/>
        <v>天津</v>
      </c>
      <c r="L64" s="179" t="str">
        <f t="shared" si="4"/>
        <v>三亚</v>
      </c>
      <c r="M64" s="179" t="str">
        <f t="shared" si="5"/>
        <v/>
      </c>
      <c r="N64" s="179" t="str">
        <f t="shared" si="6"/>
        <v/>
      </c>
      <c r="O64" s="43" t="str">
        <f>IF(IF(ISERROR(VLOOKUP(I64,登记!J:J,1,FALSE)),0,1)+IF(ISERROR(VLOOKUP(I64,登记!K:K,1,FALSE)),0,1)=0,"没有","发过")</f>
        <v>发过</v>
      </c>
    </row>
    <row r="65" spans="1:15">
      <c r="A65" s="18">
        <v>63</v>
      </c>
      <c r="B65" s="18" t="s">
        <v>1324</v>
      </c>
      <c r="C65" s="11" t="s">
        <v>28</v>
      </c>
      <c r="D65" s="69">
        <v>41340</v>
      </c>
      <c r="E65" s="18" t="s">
        <v>1240</v>
      </c>
      <c r="F65" s="69">
        <v>41347</v>
      </c>
      <c r="G65" s="18">
        <v>12</v>
      </c>
      <c r="H65" s="138">
        <f t="shared" si="2"/>
        <v>41705</v>
      </c>
      <c r="I65" s="177" t="str">
        <f t="shared" si="0"/>
        <v>天津天津-西安-嘉峪关</v>
      </c>
      <c r="J65" s="178" t="str">
        <f t="shared" si="1"/>
        <v>天津嘉峪关-西安-天津</v>
      </c>
      <c r="K65" s="179" t="str">
        <f t="shared" si="3"/>
        <v>天津</v>
      </c>
      <c r="L65" s="179" t="str">
        <f t="shared" si="4"/>
        <v>西安</v>
      </c>
      <c r="M65" s="179" t="str">
        <f t="shared" si="5"/>
        <v>嘉峪关</v>
      </c>
      <c r="N65" s="179" t="str">
        <f t="shared" si="6"/>
        <v/>
      </c>
      <c r="O65" s="43" t="str">
        <f>IF(IF(ISERROR(VLOOKUP(I65,登记!J:J,1,FALSE)),0,1)+IF(ISERROR(VLOOKUP(I65,登记!K:K,1,FALSE)),0,1)=0,"没有","发过")</f>
        <v>发过</v>
      </c>
    </row>
    <row r="66" spans="1:15">
      <c r="A66" s="18">
        <v>64</v>
      </c>
      <c r="B66" s="18" t="s">
        <v>1324</v>
      </c>
      <c r="C66" s="11" t="s">
        <v>29</v>
      </c>
      <c r="D66" s="69">
        <v>41340</v>
      </c>
      <c r="E66" s="18" t="s">
        <v>1240</v>
      </c>
      <c r="F66" s="69">
        <v>41347</v>
      </c>
      <c r="G66" s="18">
        <v>12</v>
      </c>
      <c r="H66" s="138">
        <f t="shared" si="2"/>
        <v>41705</v>
      </c>
      <c r="I66" s="177" t="str">
        <f t="shared" si="0"/>
        <v>天津天津-常州-珠海</v>
      </c>
      <c r="J66" s="178" t="str">
        <f t="shared" si="1"/>
        <v>天津珠海-常州-天津</v>
      </c>
      <c r="K66" s="179" t="str">
        <f t="shared" si="3"/>
        <v>天津</v>
      </c>
      <c r="L66" s="179" t="str">
        <f t="shared" si="4"/>
        <v>常州</v>
      </c>
      <c r="M66" s="179" t="str">
        <f t="shared" si="5"/>
        <v>珠海</v>
      </c>
      <c r="N66" s="179" t="str">
        <f t="shared" si="6"/>
        <v/>
      </c>
      <c r="O66" s="43" t="str">
        <f>IF(IF(ISERROR(VLOOKUP(I66,登记!J:J,1,FALSE)),0,1)+IF(ISERROR(VLOOKUP(I66,登记!K:K,1,FALSE)),0,1)=0,"没有","发过")</f>
        <v>发过</v>
      </c>
    </row>
    <row r="67" spans="1:15">
      <c r="A67" s="18">
        <v>65</v>
      </c>
      <c r="B67" s="18" t="s">
        <v>1324</v>
      </c>
      <c r="C67" s="11" t="s">
        <v>30</v>
      </c>
      <c r="D67" s="69">
        <v>41340</v>
      </c>
      <c r="E67" s="18" t="s">
        <v>1240</v>
      </c>
      <c r="F67" s="69">
        <v>41347</v>
      </c>
      <c r="G67" s="18">
        <v>12</v>
      </c>
      <c r="H67" s="138">
        <f t="shared" si="2"/>
        <v>41705</v>
      </c>
      <c r="I67" s="177" t="str">
        <f t="shared" ref="I67:I130" si="7">B67&amp;C67</f>
        <v>天津鄂尔多斯-天津-大连</v>
      </c>
      <c r="J67" s="178" t="str">
        <f t="shared" ref="J67:J130" si="8">B67&amp;N67&amp;IF(N67="",,"-")&amp;M67&amp;IF(M67="",,"-")&amp;L67&amp;"-"&amp;K67</f>
        <v>天津大连-天津-鄂尔多斯</v>
      </c>
      <c r="K67" s="179" t="str">
        <f t="shared" si="3"/>
        <v>鄂尔多斯</v>
      </c>
      <c r="L67" s="179" t="str">
        <f t="shared" si="4"/>
        <v>天津</v>
      </c>
      <c r="M67" s="179" t="str">
        <f t="shared" si="5"/>
        <v>大连</v>
      </c>
      <c r="N67" s="179" t="str">
        <f t="shared" si="6"/>
        <v/>
      </c>
      <c r="O67" s="43" t="str">
        <f>IF(IF(ISERROR(VLOOKUP(I67,登记!J:J,1,FALSE)),0,1)+IF(ISERROR(VLOOKUP(I67,登记!K:K,1,FALSE)),0,1)=0,"没有","发过")</f>
        <v>发过</v>
      </c>
    </row>
    <row r="68" spans="1:15">
      <c r="A68" s="18">
        <v>66</v>
      </c>
      <c r="B68" s="18" t="s">
        <v>1324</v>
      </c>
      <c r="C68" s="11" t="s">
        <v>31</v>
      </c>
      <c r="D68" s="69">
        <v>41340</v>
      </c>
      <c r="E68" s="18" t="s">
        <v>1240</v>
      </c>
      <c r="F68" s="69">
        <v>41347</v>
      </c>
      <c r="G68" s="18">
        <v>12</v>
      </c>
      <c r="H68" s="138">
        <f t="shared" ref="H68:H131" si="9">EDATE(D68,G68)</f>
        <v>41705</v>
      </c>
      <c r="I68" s="177" t="str">
        <f t="shared" si="7"/>
        <v>天津天津-温州</v>
      </c>
      <c r="J68" s="178" t="str">
        <f t="shared" si="8"/>
        <v>天津温州-天津</v>
      </c>
      <c r="K68" s="179" t="str">
        <f t="shared" ref="K68:K131" si="10">TRIM(MID(SUBSTITUTE($C68,"-",REPT(" ",50)),COLUMN(A68)*50-49,50))</f>
        <v>天津</v>
      </c>
      <c r="L68" s="179" t="str">
        <f t="shared" ref="L68:L131" si="11">TRIM(MID(SUBSTITUTE($C68,"-",REPT(" ",50)),COLUMN(B68)*50-49,50))</f>
        <v>温州</v>
      </c>
      <c r="M68" s="179" t="str">
        <f t="shared" ref="M68:M131" si="12">TRIM(MID(SUBSTITUTE($C68,"-",REPT(" ",50)),COLUMN(C68)*50-49,50))</f>
        <v/>
      </c>
      <c r="N68" s="179" t="str">
        <f t="shared" ref="N68:N131" si="13">TRIM(MID(SUBSTITUTE($C68,"-",REPT(" ",50)),COLUMN(D68)*50-49,50))</f>
        <v/>
      </c>
      <c r="O68" s="43" t="str">
        <f>IF(IF(ISERROR(VLOOKUP(I68,登记!J:J,1,FALSE)),0,1)+IF(ISERROR(VLOOKUP(I68,登记!K:K,1,FALSE)),0,1)=0,"没有","发过")</f>
        <v>发过</v>
      </c>
    </row>
    <row r="69" spans="1:15">
      <c r="A69" s="18">
        <v>67</v>
      </c>
      <c r="B69" s="18" t="s">
        <v>1324</v>
      </c>
      <c r="C69" s="11" t="s">
        <v>32</v>
      </c>
      <c r="D69" s="69">
        <v>41340</v>
      </c>
      <c r="E69" s="18" t="s">
        <v>1240</v>
      </c>
      <c r="F69" s="69">
        <v>41347</v>
      </c>
      <c r="G69" s="18">
        <v>12</v>
      </c>
      <c r="H69" s="138">
        <f t="shared" si="9"/>
        <v>41705</v>
      </c>
      <c r="I69" s="177" t="str">
        <f t="shared" si="7"/>
        <v>天津天津-南京</v>
      </c>
      <c r="J69" s="178" t="str">
        <f t="shared" si="8"/>
        <v>天津南京-天津</v>
      </c>
      <c r="K69" s="179" t="str">
        <f t="shared" si="10"/>
        <v>天津</v>
      </c>
      <c r="L69" s="179" t="str">
        <f t="shared" si="11"/>
        <v>南京</v>
      </c>
      <c r="M69" s="179" t="str">
        <f t="shared" si="12"/>
        <v/>
      </c>
      <c r="N69" s="179" t="str">
        <f t="shared" si="13"/>
        <v/>
      </c>
      <c r="O69" s="43" t="str">
        <f>IF(IF(ISERROR(VLOOKUP(I69,登记!J:J,1,FALSE)),0,1)+IF(ISERROR(VLOOKUP(I69,登记!K:K,1,FALSE)),0,1)=0,"没有","发过")</f>
        <v>发过</v>
      </c>
    </row>
    <row r="70" spans="1:15">
      <c r="A70" s="18">
        <v>68</v>
      </c>
      <c r="B70" s="18" t="s">
        <v>1324</v>
      </c>
      <c r="C70" s="11" t="s">
        <v>33</v>
      </c>
      <c r="D70" s="69">
        <v>41340</v>
      </c>
      <c r="E70" s="18" t="s">
        <v>1240</v>
      </c>
      <c r="F70" s="69">
        <v>41347</v>
      </c>
      <c r="G70" s="18">
        <v>12</v>
      </c>
      <c r="H70" s="138">
        <f t="shared" si="9"/>
        <v>41705</v>
      </c>
      <c r="I70" s="177" t="str">
        <f t="shared" si="7"/>
        <v>天津天津-长沙-海口</v>
      </c>
      <c r="J70" s="178" t="str">
        <f t="shared" si="8"/>
        <v>天津海口-长沙-天津</v>
      </c>
      <c r="K70" s="179" t="str">
        <f t="shared" si="10"/>
        <v>天津</v>
      </c>
      <c r="L70" s="179" t="str">
        <f t="shared" si="11"/>
        <v>长沙</v>
      </c>
      <c r="M70" s="179" t="str">
        <f t="shared" si="12"/>
        <v>海口</v>
      </c>
      <c r="N70" s="179" t="str">
        <f t="shared" si="13"/>
        <v/>
      </c>
      <c r="O70" s="43" t="str">
        <f>IF(IF(ISERROR(VLOOKUP(I70,登记!J:J,1,FALSE)),0,1)+IF(ISERROR(VLOOKUP(I70,登记!K:K,1,FALSE)),0,1)=0,"没有","发过")</f>
        <v>发过</v>
      </c>
    </row>
    <row r="71" spans="1:15">
      <c r="A71" s="18">
        <v>69</v>
      </c>
      <c r="B71" s="18" t="s">
        <v>1324</v>
      </c>
      <c r="C71" s="11" t="s">
        <v>527</v>
      </c>
      <c r="D71" s="69">
        <v>41340</v>
      </c>
      <c r="E71" s="18" t="s">
        <v>1240</v>
      </c>
      <c r="F71" s="69">
        <v>41347</v>
      </c>
      <c r="G71" s="18">
        <v>12</v>
      </c>
      <c r="H71" s="138">
        <f t="shared" si="9"/>
        <v>41705</v>
      </c>
      <c r="I71" s="177" t="str">
        <f t="shared" si="7"/>
        <v>天津天津-青岛</v>
      </c>
      <c r="J71" s="178" t="str">
        <f t="shared" si="8"/>
        <v>天津青岛-天津</v>
      </c>
      <c r="K71" s="179" t="str">
        <f t="shared" si="10"/>
        <v>天津</v>
      </c>
      <c r="L71" s="179" t="str">
        <f t="shared" si="11"/>
        <v>青岛</v>
      </c>
      <c r="M71" s="179" t="str">
        <f t="shared" si="12"/>
        <v/>
      </c>
      <c r="N71" s="179" t="str">
        <f t="shared" si="13"/>
        <v/>
      </c>
      <c r="O71" s="43" t="str">
        <f>IF(IF(ISERROR(VLOOKUP(I71,登记!J:J,1,FALSE)),0,1)+IF(ISERROR(VLOOKUP(I71,登记!K:K,1,FALSE)),0,1)=0,"没有","发过")</f>
        <v>发过</v>
      </c>
    </row>
    <row r="72" spans="1:15">
      <c r="A72" s="18">
        <v>70</v>
      </c>
      <c r="B72" s="18" t="s">
        <v>1324</v>
      </c>
      <c r="C72" s="11" t="s">
        <v>34</v>
      </c>
      <c r="D72" s="69">
        <v>41340</v>
      </c>
      <c r="E72" s="18" t="s">
        <v>1240</v>
      </c>
      <c r="F72" s="69">
        <v>41347</v>
      </c>
      <c r="G72" s="18">
        <v>12</v>
      </c>
      <c r="H72" s="138">
        <f t="shared" si="9"/>
        <v>41705</v>
      </c>
      <c r="I72" s="177" t="str">
        <f t="shared" si="7"/>
        <v>天津乌海-呼和浩特-锡林浩特</v>
      </c>
      <c r="J72" s="178" t="str">
        <f t="shared" si="8"/>
        <v>天津锡林浩特-呼和浩特-乌海</v>
      </c>
      <c r="K72" s="179" t="str">
        <f t="shared" si="10"/>
        <v>乌海</v>
      </c>
      <c r="L72" s="179" t="str">
        <f t="shared" si="11"/>
        <v>呼和浩特</v>
      </c>
      <c r="M72" s="179" t="str">
        <f t="shared" si="12"/>
        <v>锡林浩特</v>
      </c>
      <c r="N72" s="179" t="str">
        <f t="shared" si="13"/>
        <v/>
      </c>
      <c r="O72" s="43" t="str">
        <f>IF(IF(ISERROR(VLOOKUP(I72,登记!J:J,1,FALSE)),0,1)+IF(ISERROR(VLOOKUP(I72,登记!K:K,1,FALSE)),0,1)=0,"没有","发过")</f>
        <v>发过</v>
      </c>
    </row>
    <row r="73" spans="1:15">
      <c r="A73" s="18">
        <v>71</v>
      </c>
      <c r="B73" s="18" t="s">
        <v>1324</v>
      </c>
      <c r="C73" s="11" t="s">
        <v>532</v>
      </c>
      <c r="D73" s="69">
        <v>41340</v>
      </c>
      <c r="E73" s="18" t="s">
        <v>1240</v>
      </c>
      <c r="F73" s="69">
        <v>41347</v>
      </c>
      <c r="G73" s="18">
        <v>12</v>
      </c>
      <c r="H73" s="138">
        <f t="shared" si="9"/>
        <v>41705</v>
      </c>
      <c r="I73" s="177" t="str">
        <f t="shared" si="7"/>
        <v>天津天津-哈尔滨</v>
      </c>
      <c r="J73" s="178" t="str">
        <f t="shared" si="8"/>
        <v>天津哈尔滨-天津</v>
      </c>
      <c r="K73" s="179" t="str">
        <f t="shared" si="10"/>
        <v>天津</v>
      </c>
      <c r="L73" s="179" t="str">
        <f t="shared" si="11"/>
        <v>哈尔滨</v>
      </c>
      <c r="M73" s="179" t="str">
        <f t="shared" si="12"/>
        <v/>
      </c>
      <c r="N73" s="179" t="str">
        <f t="shared" si="13"/>
        <v/>
      </c>
      <c r="O73" s="43" t="str">
        <f>IF(IF(ISERROR(VLOOKUP(I73,登记!J:J,1,FALSE)),0,1)+IF(ISERROR(VLOOKUP(I73,登记!K:K,1,FALSE)),0,1)=0,"没有","发过")</f>
        <v>发过</v>
      </c>
    </row>
    <row r="74" spans="1:15">
      <c r="A74" s="18">
        <v>72</v>
      </c>
      <c r="B74" s="18" t="s">
        <v>1324</v>
      </c>
      <c r="C74" s="26" t="s">
        <v>561</v>
      </c>
      <c r="D74" s="69">
        <v>41340</v>
      </c>
      <c r="E74" s="18" t="s">
        <v>1241</v>
      </c>
      <c r="F74" s="69">
        <v>41373</v>
      </c>
      <c r="G74" s="18">
        <v>12</v>
      </c>
      <c r="H74" s="138">
        <f t="shared" si="9"/>
        <v>41705</v>
      </c>
      <c r="I74" s="177" t="str">
        <f t="shared" si="7"/>
        <v>天津天津-沈阳-延吉</v>
      </c>
      <c r="J74" s="178" t="str">
        <f t="shared" si="8"/>
        <v>天津延吉-沈阳-天津</v>
      </c>
      <c r="K74" s="179" t="str">
        <f t="shared" si="10"/>
        <v>天津</v>
      </c>
      <c r="L74" s="179" t="str">
        <f t="shared" si="11"/>
        <v>沈阳</v>
      </c>
      <c r="M74" s="179" t="str">
        <f t="shared" si="12"/>
        <v>延吉</v>
      </c>
      <c r="N74" s="179" t="str">
        <f t="shared" si="13"/>
        <v/>
      </c>
      <c r="O74" s="43" t="str">
        <f>IF(IF(ISERROR(VLOOKUP(I74,登记!J:J,1,FALSE)),0,1)+IF(ISERROR(VLOOKUP(I74,登记!K:K,1,FALSE)),0,1)=0,"没有","发过")</f>
        <v>发过</v>
      </c>
    </row>
    <row r="75" spans="1:15">
      <c r="A75" s="18">
        <v>73</v>
      </c>
      <c r="B75" s="18" t="s">
        <v>1324</v>
      </c>
      <c r="C75" s="11" t="s">
        <v>562</v>
      </c>
      <c r="D75" s="69">
        <v>41340</v>
      </c>
      <c r="E75" s="18" t="s">
        <v>1241</v>
      </c>
      <c r="F75" s="69">
        <v>41373</v>
      </c>
      <c r="G75" s="18">
        <v>12</v>
      </c>
      <c r="H75" s="138">
        <f t="shared" si="9"/>
        <v>41705</v>
      </c>
      <c r="I75" s="177" t="str">
        <f t="shared" si="7"/>
        <v>天津邯郸-大连</v>
      </c>
      <c r="J75" s="178" t="str">
        <f t="shared" si="8"/>
        <v>天津大连-邯郸</v>
      </c>
      <c r="K75" s="179" t="str">
        <f t="shared" si="10"/>
        <v>邯郸</v>
      </c>
      <c r="L75" s="179" t="str">
        <f t="shared" si="11"/>
        <v>大连</v>
      </c>
      <c r="M75" s="179" t="str">
        <f t="shared" si="12"/>
        <v/>
      </c>
      <c r="N75" s="179" t="str">
        <f t="shared" si="13"/>
        <v/>
      </c>
      <c r="O75" s="43" t="str">
        <f>IF(IF(ISERROR(VLOOKUP(I75,登记!J:J,1,FALSE)),0,1)+IF(ISERROR(VLOOKUP(I75,登记!K:K,1,FALSE)),0,1)=0,"没有","发过")</f>
        <v>发过</v>
      </c>
    </row>
    <row r="76" spans="1:15" ht="15" customHeight="1">
      <c r="A76" s="18">
        <v>74</v>
      </c>
      <c r="B76" s="18" t="s">
        <v>1324</v>
      </c>
      <c r="C76" s="11" t="s">
        <v>35</v>
      </c>
      <c r="D76" s="69">
        <v>41426</v>
      </c>
      <c r="E76" s="18" t="s">
        <v>1242</v>
      </c>
      <c r="F76" s="69">
        <v>41391</v>
      </c>
      <c r="G76" s="18">
        <v>6</v>
      </c>
      <c r="H76" s="138">
        <f t="shared" si="9"/>
        <v>41609</v>
      </c>
      <c r="I76" s="177" t="str">
        <f t="shared" si="7"/>
        <v>天津天津-洛阳-海口</v>
      </c>
      <c r="J76" s="178" t="str">
        <f t="shared" si="8"/>
        <v>天津海口-洛阳-天津</v>
      </c>
      <c r="K76" s="179" t="str">
        <f t="shared" si="10"/>
        <v>天津</v>
      </c>
      <c r="L76" s="179" t="str">
        <f t="shared" si="11"/>
        <v>洛阳</v>
      </c>
      <c r="M76" s="179" t="str">
        <f t="shared" si="12"/>
        <v>海口</v>
      </c>
      <c r="N76" s="179" t="str">
        <f t="shared" si="13"/>
        <v/>
      </c>
      <c r="O76" s="43" t="str">
        <f>IF(IF(ISERROR(VLOOKUP(I76,登记!J:J,1,FALSE)),0,1)+IF(ISERROR(VLOOKUP(I76,登记!K:K,1,FALSE)),0,1)=0,"没有","发过")</f>
        <v>发过</v>
      </c>
    </row>
    <row r="77" spans="1:15" ht="15" customHeight="1">
      <c r="A77" s="18">
        <v>75</v>
      </c>
      <c r="B77" s="18" t="s">
        <v>1329</v>
      </c>
      <c r="C77" s="11" t="s">
        <v>36</v>
      </c>
      <c r="D77" s="69">
        <v>41404</v>
      </c>
      <c r="E77" s="18" t="s">
        <v>1243</v>
      </c>
      <c r="F77" s="69">
        <v>41415</v>
      </c>
      <c r="G77" s="18">
        <v>12</v>
      </c>
      <c r="H77" s="138">
        <f t="shared" si="9"/>
        <v>41769</v>
      </c>
      <c r="I77" s="177" t="str">
        <f t="shared" si="7"/>
        <v>河北石家庄-唐山-哈尔滨</v>
      </c>
      <c r="J77" s="178" t="str">
        <f t="shared" si="8"/>
        <v>河北哈尔滨-唐山-石家庄</v>
      </c>
      <c r="K77" s="179" t="str">
        <f t="shared" si="10"/>
        <v>石家庄</v>
      </c>
      <c r="L77" s="179" t="str">
        <f t="shared" si="11"/>
        <v>唐山</v>
      </c>
      <c r="M77" s="179" t="str">
        <f t="shared" si="12"/>
        <v>哈尔滨</v>
      </c>
      <c r="N77" s="179" t="str">
        <f t="shared" si="13"/>
        <v/>
      </c>
      <c r="O77" s="43" t="str">
        <f>IF(IF(ISERROR(VLOOKUP(I77,登记!J:J,1,FALSE)),0,1)+IF(ISERROR(VLOOKUP(I77,登记!K:K,1,FALSE)),0,1)=0,"没有","发过")</f>
        <v>发过</v>
      </c>
    </row>
    <row r="78" spans="1:15">
      <c r="A78" s="18">
        <v>76</v>
      </c>
      <c r="B78" s="18" t="s">
        <v>1329</v>
      </c>
      <c r="C78" s="11" t="s">
        <v>37</v>
      </c>
      <c r="D78" s="69">
        <v>41405</v>
      </c>
      <c r="E78" s="18" t="s">
        <v>1243</v>
      </c>
      <c r="F78" s="69">
        <v>41415</v>
      </c>
      <c r="G78" s="18">
        <v>12</v>
      </c>
      <c r="H78" s="138">
        <f t="shared" si="9"/>
        <v>41770</v>
      </c>
      <c r="I78" s="177" t="str">
        <f t="shared" si="7"/>
        <v>河北石家庄-鄂尔多斯-邯郸</v>
      </c>
      <c r="J78" s="178" t="str">
        <f t="shared" si="8"/>
        <v>河北邯郸-鄂尔多斯-石家庄</v>
      </c>
      <c r="K78" s="179" t="str">
        <f t="shared" si="10"/>
        <v>石家庄</v>
      </c>
      <c r="L78" s="179" t="str">
        <f t="shared" si="11"/>
        <v>鄂尔多斯</v>
      </c>
      <c r="M78" s="179" t="str">
        <f t="shared" si="12"/>
        <v>邯郸</v>
      </c>
      <c r="N78" s="179" t="str">
        <f t="shared" si="13"/>
        <v/>
      </c>
      <c r="O78" s="43" t="str">
        <f>IF(IF(ISERROR(VLOOKUP(I78,登记!J:J,1,FALSE)),0,1)+IF(ISERROR(VLOOKUP(I78,登记!K:K,1,FALSE)),0,1)=0,"没有","发过")</f>
        <v>发过</v>
      </c>
    </row>
    <row r="79" spans="1:15">
      <c r="A79" s="18">
        <v>77</v>
      </c>
      <c r="B79" s="18" t="s">
        <v>1329</v>
      </c>
      <c r="C79" s="11" t="s">
        <v>38</v>
      </c>
      <c r="D79" s="69">
        <v>41406</v>
      </c>
      <c r="E79" s="18" t="s">
        <v>1243</v>
      </c>
      <c r="F79" s="69">
        <v>41415</v>
      </c>
      <c r="G79" s="18">
        <v>12</v>
      </c>
      <c r="H79" s="138">
        <f t="shared" si="9"/>
        <v>41771</v>
      </c>
      <c r="I79" s="177" t="str">
        <f t="shared" si="7"/>
        <v>河北石家庄-长沙-三亚</v>
      </c>
      <c r="J79" s="178" t="str">
        <f t="shared" si="8"/>
        <v>河北三亚-长沙-石家庄</v>
      </c>
      <c r="K79" s="179" t="str">
        <f t="shared" si="10"/>
        <v>石家庄</v>
      </c>
      <c r="L79" s="179" t="str">
        <f t="shared" si="11"/>
        <v>长沙</v>
      </c>
      <c r="M79" s="179" t="str">
        <f t="shared" si="12"/>
        <v>三亚</v>
      </c>
      <c r="N79" s="179" t="str">
        <f t="shared" si="13"/>
        <v/>
      </c>
      <c r="O79" s="43" t="str">
        <f>IF(IF(ISERROR(VLOOKUP(I79,登记!J:J,1,FALSE)),0,1)+IF(ISERROR(VLOOKUP(I79,登记!K:K,1,FALSE)),0,1)=0,"没有","发过")</f>
        <v>发过</v>
      </c>
    </row>
    <row r="80" spans="1:15">
      <c r="A80" s="18">
        <v>78</v>
      </c>
      <c r="B80" s="18" t="s">
        <v>1329</v>
      </c>
      <c r="C80" s="11" t="s">
        <v>573</v>
      </c>
      <c r="D80" s="69">
        <v>41407</v>
      </c>
      <c r="E80" s="18" t="s">
        <v>1243</v>
      </c>
      <c r="F80" s="69">
        <v>41415</v>
      </c>
      <c r="G80" s="18">
        <v>12</v>
      </c>
      <c r="H80" s="138">
        <f t="shared" si="9"/>
        <v>41772</v>
      </c>
      <c r="I80" s="177" t="str">
        <f t="shared" si="7"/>
        <v>河北石家庄-杭州</v>
      </c>
      <c r="J80" s="178" t="str">
        <f t="shared" si="8"/>
        <v>河北杭州-石家庄</v>
      </c>
      <c r="K80" s="179" t="str">
        <f t="shared" si="10"/>
        <v>石家庄</v>
      </c>
      <c r="L80" s="179" t="str">
        <f t="shared" si="11"/>
        <v>杭州</v>
      </c>
      <c r="M80" s="179" t="str">
        <f t="shared" si="12"/>
        <v/>
      </c>
      <c r="N80" s="179" t="str">
        <f t="shared" si="13"/>
        <v/>
      </c>
      <c r="O80" s="43" t="str">
        <f>IF(IF(ISERROR(VLOOKUP(I80,登记!J:J,1,FALSE)),0,1)+IF(ISERROR(VLOOKUP(I80,登记!K:K,1,FALSE)),0,1)=0,"没有","发过")</f>
        <v>发过</v>
      </c>
    </row>
    <row r="81" spans="1:15">
      <c r="A81" s="18">
        <v>79</v>
      </c>
      <c r="B81" s="18" t="s">
        <v>1324</v>
      </c>
      <c r="C81" s="11" t="s">
        <v>561</v>
      </c>
      <c r="D81" s="69">
        <v>41445</v>
      </c>
      <c r="E81" s="18" t="s">
        <v>1244</v>
      </c>
      <c r="F81" s="69">
        <v>41439</v>
      </c>
      <c r="G81" s="18">
        <v>6</v>
      </c>
      <c r="H81" s="138">
        <f t="shared" si="9"/>
        <v>41628</v>
      </c>
      <c r="I81" s="177" t="str">
        <f t="shared" si="7"/>
        <v>天津天津-沈阳-延吉</v>
      </c>
      <c r="J81" s="178" t="str">
        <f t="shared" si="8"/>
        <v>天津延吉-沈阳-天津</v>
      </c>
      <c r="K81" s="179" t="str">
        <f t="shared" si="10"/>
        <v>天津</v>
      </c>
      <c r="L81" s="179" t="str">
        <f t="shared" si="11"/>
        <v>沈阳</v>
      </c>
      <c r="M81" s="179" t="str">
        <f t="shared" si="12"/>
        <v>延吉</v>
      </c>
      <c r="N81" s="179" t="str">
        <f t="shared" si="13"/>
        <v/>
      </c>
      <c r="O81" s="43" t="str">
        <f>IF(IF(ISERROR(VLOOKUP(I81,登记!J:J,1,FALSE)),0,1)+IF(ISERROR(VLOOKUP(I81,登记!K:K,1,FALSE)),0,1)=0,"没有","发过")</f>
        <v>发过</v>
      </c>
    </row>
    <row r="82" spans="1:15">
      <c r="A82" s="18">
        <v>80</v>
      </c>
      <c r="B82" s="18" t="s">
        <v>482</v>
      </c>
      <c r="C82" s="11" t="s">
        <v>39</v>
      </c>
      <c r="D82" s="69">
        <v>41487</v>
      </c>
      <c r="E82" s="18" t="s">
        <v>1245</v>
      </c>
      <c r="F82" s="69">
        <v>41487</v>
      </c>
      <c r="G82" s="18">
        <v>12</v>
      </c>
      <c r="H82" s="138">
        <f t="shared" si="9"/>
        <v>41852</v>
      </c>
      <c r="I82" s="177" t="str">
        <f t="shared" si="7"/>
        <v>东航太原-贵阳-南昌</v>
      </c>
      <c r="J82" s="178" t="str">
        <f t="shared" si="8"/>
        <v>东航南昌-贵阳-太原</v>
      </c>
      <c r="K82" s="179" t="str">
        <f t="shared" si="10"/>
        <v>太原</v>
      </c>
      <c r="L82" s="179" t="str">
        <f t="shared" si="11"/>
        <v>贵阳</v>
      </c>
      <c r="M82" s="179" t="str">
        <f t="shared" si="12"/>
        <v>南昌</v>
      </c>
      <c r="N82" s="179" t="str">
        <f t="shared" si="13"/>
        <v/>
      </c>
      <c r="O82" s="43" t="str">
        <f>IF(IF(ISERROR(VLOOKUP(I82,登记!J:J,1,FALSE)),0,1)+IF(ISERROR(VLOOKUP(I82,登记!K:K,1,FALSE)),0,1)=0,"没有","发过")</f>
        <v>没有</v>
      </c>
    </row>
    <row r="83" spans="1:15">
      <c r="A83" s="18">
        <v>81</v>
      </c>
      <c r="B83" s="18" t="s">
        <v>483</v>
      </c>
      <c r="C83" s="11" t="s">
        <v>40</v>
      </c>
      <c r="D83" s="69">
        <v>41508</v>
      </c>
      <c r="E83" s="18" t="s">
        <v>1246</v>
      </c>
      <c r="F83" s="69">
        <v>41508</v>
      </c>
      <c r="G83" s="18">
        <v>12</v>
      </c>
      <c r="H83" s="138">
        <f t="shared" si="9"/>
        <v>41873</v>
      </c>
      <c r="I83" s="177" t="str">
        <f t="shared" si="7"/>
        <v>海航太原-西宁</v>
      </c>
      <c r="J83" s="178" t="str">
        <f t="shared" si="8"/>
        <v>海航西宁-太原</v>
      </c>
      <c r="K83" s="179" t="str">
        <f t="shared" si="10"/>
        <v>太原</v>
      </c>
      <c r="L83" s="179" t="str">
        <f t="shared" si="11"/>
        <v>西宁</v>
      </c>
      <c r="M83" s="179" t="str">
        <f t="shared" si="12"/>
        <v/>
      </c>
      <c r="N83" s="179" t="str">
        <f t="shared" si="13"/>
        <v/>
      </c>
      <c r="O83" s="43" t="str">
        <f>IF(IF(ISERROR(VLOOKUP(I83,登记!J:J,1,FALSE)),0,1)+IF(ISERROR(VLOOKUP(I83,登记!K:K,1,FALSE)),0,1)=0,"没有","发过")</f>
        <v>发过</v>
      </c>
    </row>
    <row r="84" spans="1:15">
      <c r="A84" s="18">
        <v>82</v>
      </c>
      <c r="B84" s="18" t="s">
        <v>1324</v>
      </c>
      <c r="C84" s="11" t="s">
        <v>512</v>
      </c>
      <c r="D84" s="69">
        <v>41532</v>
      </c>
      <c r="E84" s="18" t="s">
        <v>1247</v>
      </c>
      <c r="F84" s="69">
        <v>41530</v>
      </c>
      <c r="G84" s="18">
        <v>12</v>
      </c>
      <c r="H84" s="138">
        <f t="shared" si="9"/>
        <v>41897</v>
      </c>
      <c r="I84" s="177" t="str">
        <f t="shared" si="7"/>
        <v>天津天津-襄阳-海口</v>
      </c>
      <c r="J84" s="178" t="str">
        <f t="shared" si="8"/>
        <v>天津海口-襄阳-天津</v>
      </c>
      <c r="K84" s="179" t="str">
        <f t="shared" si="10"/>
        <v>天津</v>
      </c>
      <c r="L84" s="179" t="str">
        <f t="shared" si="11"/>
        <v>襄阳</v>
      </c>
      <c r="M84" s="179" t="str">
        <f t="shared" si="12"/>
        <v>海口</v>
      </c>
      <c r="N84" s="179" t="str">
        <f t="shared" si="13"/>
        <v/>
      </c>
      <c r="O84" s="43" t="str">
        <f>IF(IF(ISERROR(VLOOKUP(I84,登记!J:J,1,FALSE)),0,1)+IF(ISERROR(VLOOKUP(I84,登记!K:K,1,FALSE)),0,1)=0,"没有","发过")</f>
        <v>发过</v>
      </c>
    </row>
    <row r="85" spans="1:15">
      <c r="A85" s="18">
        <v>83</v>
      </c>
      <c r="B85" s="18" t="s">
        <v>1324</v>
      </c>
      <c r="C85" s="11" t="s">
        <v>41</v>
      </c>
      <c r="D85" s="69">
        <v>41573</v>
      </c>
      <c r="E85" s="18" t="s">
        <v>1248</v>
      </c>
      <c r="F85" s="69">
        <v>41557</v>
      </c>
      <c r="G85" s="18">
        <v>12</v>
      </c>
      <c r="H85" s="138">
        <f t="shared" si="9"/>
        <v>41938</v>
      </c>
      <c r="I85" s="177" t="str">
        <f t="shared" si="7"/>
        <v>天津呼和浩特-济南-温州</v>
      </c>
      <c r="J85" s="178" t="str">
        <f t="shared" si="8"/>
        <v>天津温州-济南-呼和浩特</v>
      </c>
      <c r="K85" s="179" t="str">
        <f t="shared" si="10"/>
        <v>呼和浩特</v>
      </c>
      <c r="L85" s="179" t="str">
        <f t="shared" si="11"/>
        <v>济南</v>
      </c>
      <c r="M85" s="179" t="str">
        <f t="shared" si="12"/>
        <v>温州</v>
      </c>
      <c r="N85" s="179" t="str">
        <f t="shared" si="13"/>
        <v/>
      </c>
      <c r="O85" s="43" t="str">
        <f>IF(IF(ISERROR(VLOOKUP(I85,登记!J:J,1,FALSE)),0,1)+IF(ISERROR(VLOOKUP(I85,登记!K:K,1,FALSE)),0,1)=0,"没有","发过")</f>
        <v>发过</v>
      </c>
    </row>
    <row r="86" spans="1:15">
      <c r="A86" s="18">
        <v>84</v>
      </c>
      <c r="B86" s="18" t="s">
        <v>1324</v>
      </c>
      <c r="C86" s="11" t="s">
        <v>42</v>
      </c>
      <c r="D86" s="69">
        <v>41573</v>
      </c>
      <c r="E86" s="18" t="s">
        <v>1248</v>
      </c>
      <c r="F86" s="69">
        <v>41557</v>
      </c>
      <c r="G86" s="18">
        <v>12</v>
      </c>
      <c r="H86" s="138">
        <f t="shared" si="9"/>
        <v>41938</v>
      </c>
      <c r="I86" s="177" t="str">
        <f t="shared" si="7"/>
        <v>天津天津-大连-鸡西</v>
      </c>
      <c r="J86" s="178" t="str">
        <f t="shared" si="8"/>
        <v>天津鸡西-大连-天津</v>
      </c>
      <c r="K86" s="179" t="str">
        <f t="shared" si="10"/>
        <v>天津</v>
      </c>
      <c r="L86" s="179" t="str">
        <f t="shared" si="11"/>
        <v>大连</v>
      </c>
      <c r="M86" s="179" t="str">
        <f t="shared" si="12"/>
        <v>鸡西</v>
      </c>
      <c r="N86" s="179" t="str">
        <f t="shared" si="13"/>
        <v/>
      </c>
      <c r="O86" s="43" t="str">
        <f>IF(IF(ISERROR(VLOOKUP(I86,登记!J:J,1,FALSE)),0,1)+IF(ISERROR(VLOOKUP(I86,登记!K:K,1,FALSE)),0,1)=0,"没有","发过")</f>
        <v>发过</v>
      </c>
    </row>
    <row r="87" spans="1:15">
      <c r="A87" s="18">
        <v>85</v>
      </c>
      <c r="B87" s="18" t="s">
        <v>1324</v>
      </c>
      <c r="C87" s="11" t="s">
        <v>43</v>
      </c>
      <c r="D87" s="69">
        <v>41573</v>
      </c>
      <c r="E87" s="18" t="s">
        <v>1248</v>
      </c>
      <c r="F87" s="69">
        <v>41557</v>
      </c>
      <c r="G87" s="18">
        <v>12</v>
      </c>
      <c r="H87" s="138">
        <f t="shared" si="9"/>
        <v>41938</v>
      </c>
      <c r="I87" s="177" t="str">
        <f t="shared" si="7"/>
        <v>天津海拉尔-呼和浩特-西安</v>
      </c>
      <c r="J87" s="178" t="str">
        <f t="shared" si="8"/>
        <v>天津西安-呼和浩特-海拉尔</v>
      </c>
      <c r="K87" s="179" t="str">
        <f t="shared" si="10"/>
        <v>海拉尔</v>
      </c>
      <c r="L87" s="179" t="str">
        <f t="shared" si="11"/>
        <v>呼和浩特</v>
      </c>
      <c r="M87" s="179" t="str">
        <f t="shared" si="12"/>
        <v>西安</v>
      </c>
      <c r="N87" s="179" t="str">
        <f t="shared" si="13"/>
        <v/>
      </c>
      <c r="O87" s="43" t="str">
        <f>IF(IF(ISERROR(VLOOKUP(I87,登记!J:J,1,FALSE)),0,1)+IF(ISERROR(VLOOKUP(I87,登记!K:K,1,FALSE)),0,1)=0,"没有","发过")</f>
        <v>发过</v>
      </c>
    </row>
    <row r="88" spans="1:15">
      <c r="A88" s="18">
        <v>86</v>
      </c>
      <c r="B88" s="18" t="s">
        <v>1324</v>
      </c>
      <c r="C88" s="11" t="s">
        <v>44</v>
      </c>
      <c r="D88" s="69">
        <v>41573</v>
      </c>
      <c r="E88" s="18" t="s">
        <v>1248</v>
      </c>
      <c r="F88" s="69">
        <v>41557</v>
      </c>
      <c r="G88" s="18">
        <v>12</v>
      </c>
      <c r="H88" s="138">
        <f t="shared" si="9"/>
        <v>41938</v>
      </c>
      <c r="I88" s="177" t="str">
        <f t="shared" si="7"/>
        <v>天津天津-南京-福州</v>
      </c>
      <c r="J88" s="178" t="str">
        <f t="shared" si="8"/>
        <v>天津福州-南京-天津</v>
      </c>
      <c r="K88" s="179" t="str">
        <f t="shared" si="10"/>
        <v>天津</v>
      </c>
      <c r="L88" s="179" t="str">
        <f t="shared" si="11"/>
        <v>南京</v>
      </c>
      <c r="M88" s="179" t="str">
        <f t="shared" si="12"/>
        <v>福州</v>
      </c>
      <c r="N88" s="179" t="str">
        <f t="shared" si="13"/>
        <v/>
      </c>
      <c r="O88" s="43" t="str">
        <f>IF(IF(ISERROR(VLOOKUP(I88,登记!J:J,1,FALSE)),0,1)+IF(ISERROR(VLOOKUP(I88,登记!K:K,1,FALSE)),0,1)=0,"没有","发过")</f>
        <v>发过</v>
      </c>
    </row>
    <row r="89" spans="1:15">
      <c r="A89" s="18">
        <v>87</v>
      </c>
      <c r="B89" s="18" t="s">
        <v>1324</v>
      </c>
      <c r="C89" s="11" t="s">
        <v>45</v>
      </c>
      <c r="D89" s="69">
        <v>41573</v>
      </c>
      <c r="E89" s="18" t="s">
        <v>1248</v>
      </c>
      <c r="F89" s="69">
        <v>41557</v>
      </c>
      <c r="G89" s="18">
        <v>12</v>
      </c>
      <c r="H89" s="138">
        <f t="shared" si="9"/>
        <v>41938</v>
      </c>
      <c r="I89" s="177" t="str">
        <f t="shared" si="7"/>
        <v>天津呼和浩特-天津</v>
      </c>
      <c r="J89" s="178" t="str">
        <f t="shared" si="8"/>
        <v>天津天津-呼和浩特</v>
      </c>
      <c r="K89" s="179" t="str">
        <f t="shared" si="10"/>
        <v>呼和浩特</v>
      </c>
      <c r="L89" s="179" t="str">
        <f t="shared" si="11"/>
        <v>天津</v>
      </c>
      <c r="M89" s="179" t="str">
        <f t="shared" si="12"/>
        <v/>
      </c>
      <c r="N89" s="179" t="str">
        <f t="shared" si="13"/>
        <v/>
      </c>
      <c r="O89" s="43" t="str">
        <f>IF(IF(ISERROR(VLOOKUP(I89,登记!J:J,1,FALSE)),0,1)+IF(ISERROR(VLOOKUP(I89,登记!K:K,1,FALSE)),0,1)=0,"没有","发过")</f>
        <v>发过</v>
      </c>
    </row>
    <row r="90" spans="1:15">
      <c r="A90" s="18">
        <v>88</v>
      </c>
      <c r="B90" s="18" t="s">
        <v>1324</v>
      </c>
      <c r="C90" s="11" t="s">
        <v>46</v>
      </c>
      <c r="D90" s="69">
        <v>41573</v>
      </c>
      <c r="E90" s="18" t="s">
        <v>1248</v>
      </c>
      <c r="F90" s="69">
        <v>41557</v>
      </c>
      <c r="G90" s="18">
        <v>12</v>
      </c>
      <c r="H90" s="138">
        <f t="shared" si="9"/>
        <v>41938</v>
      </c>
      <c r="I90" s="177" t="str">
        <f t="shared" si="7"/>
        <v>天津天津-桂林</v>
      </c>
      <c r="J90" s="178" t="str">
        <f t="shared" si="8"/>
        <v>天津桂林-天津</v>
      </c>
      <c r="K90" s="179" t="str">
        <f t="shared" si="10"/>
        <v>天津</v>
      </c>
      <c r="L90" s="179" t="str">
        <f t="shared" si="11"/>
        <v>桂林</v>
      </c>
      <c r="M90" s="179" t="str">
        <f t="shared" si="12"/>
        <v/>
      </c>
      <c r="N90" s="179" t="str">
        <f t="shared" si="13"/>
        <v/>
      </c>
      <c r="O90" s="43" t="str">
        <f>IF(IF(ISERROR(VLOOKUP(I90,登记!J:J,1,FALSE)),0,1)+IF(ISERROR(VLOOKUP(I90,登记!K:K,1,FALSE)),0,1)=0,"没有","发过")</f>
        <v>发过</v>
      </c>
    </row>
    <row r="91" spans="1:15">
      <c r="A91" s="18">
        <v>89</v>
      </c>
      <c r="B91" s="18" t="s">
        <v>1324</v>
      </c>
      <c r="C91" s="11" t="s">
        <v>47</v>
      </c>
      <c r="D91" s="69">
        <v>41573</v>
      </c>
      <c r="E91" s="18" t="s">
        <v>1248</v>
      </c>
      <c r="F91" s="69">
        <v>41557</v>
      </c>
      <c r="G91" s="18">
        <v>12</v>
      </c>
      <c r="H91" s="138">
        <f t="shared" si="9"/>
        <v>41938</v>
      </c>
      <c r="I91" s="177" t="str">
        <f t="shared" si="7"/>
        <v>天津天津-运城-重庆</v>
      </c>
      <c r="J91" s="178" t="str">
        <f t="shared" si="8"/>
        <v>天津重庆-运城-天津</v>
      </c>
      <c r="K91" s="179" t="str">
        <f t="shared" si="10"/>
        <v>天津</v>
      </c>
      <c r="L91" s="179" t="str">
        <f t="shared" si="11"/>
        <v>运城</v>
      </c>
      <c r="M91" s="179" t="str">
        <f t="shared" si="12"/>
        <v>重庆</v>
      </c>
      <c r="N91" s="179" t="str">
        <f t="shared" si="13"/>
        <v/>
      </c>
      <c r="O91" s="43" t="str">
        <f>IF(IF(ISERROR(VLOOKUP(I91,登记!J:J,1,FALSE)),0,1)+IF(ISERROR(VLOOKUP(I91,登记!K:K,1,FALSE)),0,1)=0,"没有","发过")</f>
        <v>发过</v>
      </c>
    </row>
    <row r="92" spans="1:15">
      <c r="A92" s="18">
        <v>90</v>
      </c>
      <c r="B92" s="18" t="s">
        <v>1324</v>
      </c>
      <c r="C92" s="11" t="s">
        <v>48</v>
      </c>
      <c r="D92" s="69">
        <v>41573</v>
      </c>
      <c r="E92" s="18" t="s">
        <v>1248</v>
      </c>
      <c r="F92" s="69">
        <v>41557</v>
      </c>
      <c r="G92" s="18">
        <v>12</v>
      </c>
      <c r="H92" s="138">
        <f t="shared" si="9"/>
        <v>41938</v>
      </c>
      <c r="I92" s="177" t="str">
        <f t="shared" si="7"/>
        <v>天津鄂尔多斯-呼和浩特-二连浩特</v>
      </c>
      <c r="J92" s="178" t="str">
        <f t="shared" si="8"/>
        <v>天津二连浩特-呼和浩特-鄂尔多斯</v>
      </c>
      <c r="K92" s="179" t="str">
        <f t="shared" si="10"/>
        <v>鄂尔多斯</v>
      </c>
      <c r="L92" s="179" t="str">
        <f t="shared" si="11"/>
        <v>呼和浩特</v>
      </c>
      <c r="M92" s="179" t="str">
        <f t="shared" si="12"/>
        <v>二连浩特</v>
      </c>
      <c r="N92" s="179" t="str">
        <f t="shared" si="13"/>
        <v/>
      </c>
      <c r="O92" s="43" t="str">
        <f>IF(IF(ISERROR(VLOOKUP(I92,登记!J:J,1,FALSE)),0,1)+IF(ISERROR(VLOOKUP(I92,登记!K:K,1,FALSE)),0,1)=0,"没有","发过")</f>
        <v>发过</v>
      </c>
    </row>
    <row r="93" spans="1:15">
      <c r="A93" s="18">
        <v>91</v>
      </c>
      <c r="B93" s="18" t="s">
        <v>1324</v>
      </c>
      <c r="C93" s="11" t="s">
        <v>49</v>
      </c>
      <c r="D93" s="69">
        <v>41573</v>
      </c>
      <c r="E93" s="18" t="s">
        <v>1248</v>
      </c>
      <c r="F93" s="69">
        <v>41557</v>
      </c>
      <c r="G93" s="18">
        <v>12</v>
      </c>
      <c r="H93" s="138">
        <f t="shared" si="9"/>
        <v>41938</v>
      </c>
      <c r="I93" s="177" t="str">
        <f t="shared" si="7"/>
        <v>天津呼和浩特-青岛</v>
      </c>
      <c r="J93" s="178" t="str">
        <f t="shared" si="8"/>
        <v>天津青岛-呼和浩特</v>
      </c>
      <c r="K93" s="179" t="str">
        <f t="shared" si="10"/>
        <v>呼和浩特</v>
      </c>
      <c r="L93" s="179" t="str">
        <f t="shared" si="11"/>
        <v>青岛</v>
      </c>
      <c r="M93" s="179" t="str">
        <f t="shared" si="12"/>
        <v/>
      </c>
      <c r="N93" s="179" t="str">
        <f t="shared" si="13"/>
        <v/>
      </c>
      <c r="O93" s="43" t="str">
        <f>IF(IF(ISERROR(VLOOKUP(I93,登记!J:J,1,FALSE)),0,1)+IF(ISERROR(VLOOKUP(I93,登记!K:K,1,FALSE)),0,1)=0,"没有","发过")</f>
        <v>发过</v>
      </c>
    </row>
    <row r="94" spans="1:15">
      <c r="A94" s="18">
        <v>92</v>
      </c>
      <c r="B94" s="18" t="s">
        <v>1324</v>
      </c>
      <c r="C94" s="11" t="s">
        <v>50</v>
      </c>
      <c r="D94" s="69">
        <v>41573</v>
      </c>
      <c r="E94" s="18" t="s">
        <v>1248</v>
      </c>
      <c r="F94" s="69">
        <v>41557</v>
      </c>
      <c r="G94" s="18">
        <v>12</v>
      </c>
      <c r="H94" s="138">
        <f t="shared" si="9"/>
        <v>41938</v>
      </c>
      <c r="I94" s="177" t="str">
        <f t="shared" si="7"/>
        <v>天津天津-呼和浩特-乌海</v>
      </c>
      <c r="J94" s="178" t="str">
        <f t="shared" si="8"/>
        <v>天津乌海-呼和浩特-天津</v>
      </c>
      <c r="K94" s="179" t="str">
        <f t="shared" si="10"/>
        <v>天津</v>
      </c>
      <c r="L94" s="179" t="str">
        <f t="shared" si="11"/>
        <v>呼和浩特</v>
      </c>
      <c r="M94" s="179" t="str">
        <f t="shared" si="12"/>
        <v>乌海</v>
      </c>
      <c r="N94" s="179" t="str">
        <f t="shared" si="13"/>
        <v/>
      </c>
      <c r="O94" s="43" t="str">
        <f>IF(IF(ISERROR(VLOOKUP(I94,登记!J:J,1,FALSE)),0,1)+IF(ISERROR(VLOOKUP(I94,登记!K:K,1,FALSE)),0,1)=0,"没有","发过")</f>
        <v>发过</v>
      </c>
    </row>
    <row r="95" spans="1:15">
      <c r="A95" s="18">
        <v>93</v>
      </c>
      <c r="B95" s="18" t="s">
        <v>1324</v>
      </c>
      <c r="C95" s="11" t="s">
        <v>51</v>
      </c>
      <c r="D95" s="69">
        <v>41573</v>
      </c>
      <c r="E95" s="18" t="s">
        <v>1248</v>
      </c>
      <c r="F95" s="69">
        <v>41557</v>
      </c>
      <c r="G95" s="18">
        <v>12</v>
      </c>
      <c r="H95" s="138">
        <f t="shared" si="9"/>
        <v>41938</v>
      </c>
      <c r="I95" s="177" t="str">
        <f t="shared" si="7"/>
        <v>天津呼和浩特-哈尔滨-漠河</v>
      </c>
      <c r="J95" s="178" t="str">
        <f t="shared" si="8"/>
        <v>天津漠河-哈尔滨-呼和浩特</v>
      </c>
      <c r="K95" s="179" t="str">
        <f t="shared" si="10"/>
        <v>呼和浩特</v>
      </c>
      <c r="L95" s="179" t="str">
        <f t="shared" si="11"/>
        <v>哈尔滨</v>
      </c>
      <c r="M95" s="179" t="str">
        <f t="shared" si="12"/>
        <v>漠河</v>
      </c>
      <c r="N95" s="179" t="str">
        <f t="shared" si="13"/>
        <v/>
      </c>
      <c r="O95" s="43" t="str">
        <f>IF(IF(ISERROR(VLOOKUP(I95,登记!J:J,1,FALSE)),0,1)+IF(ISERROR(VLOOKUP(I95,登记!K:K,1,FALSE)),0,1)=0,"没有","发过")</f>
        <v>发过</v>
      </c>
    </row>
    <row r="96" spans="1:15">
      <c r="A96" s="18">
        <v>94</v>
      </c>
      <c r="B96" s="18" t="s">
        <v>1324</v>
      </c>
      <c r="C96" s="11" t="s">
        <v>52</v>
      </c>
      <c r="D96" s="69">
        <v>41573</v>
      </c>
      <c r="E96" s="18" t="s">
        <v>1248</v>
      </c>
      <c r="F96" s="69">
        <v>41557</v>
      </c>
      <c r="G96" s="18">
        <v>12</v>
      </c>
      <c r="H96" s="138">
        <f t="shared" si="9"/>
        <v>41938</v>
      </c>
      <c r="I96" s="177" t="str">
        <f t="shared" si="7"/>
        <v>天津呼和浩特-满洲里-哈尔滨</v>
      </c>
      <c r="J96" s="178" t="str">
        <f t="shared" si="8"/>
        <v>天津哈尔滨-满洲里-呼和浩特</v>
      </c>
      <c r="K96" s="179" t="str">
        <f t="shared" si="10"/>
        <v>呼和浩特</v>
      </c>
      <c r="L96" s="179" t="str">
        <f t="shared" si="11"/>
        <v>满洲里</v>
      </c>
      <c r="M96" s="179" t="str">
        <f t="shared" si="12"/>
        <v>哈尔滨</v>
      </c>
      <c r="N96" s="179" t="str">
        <f t="shared" si="13"/>
        <v/>
      </c>
      <c r="O96" s="43" t="str">
        <f>IF(IF(ISERROR(VLOOKUP(I96,登记!J:J,1,FALSE)),0,1)+IF(ISERROR(VLOOKUP(I96,登记!K:K,1,FALSE)),0,1)=0,"没有","发过")</f>
        <v>发过</v>
      </c>
    </row>
    <row r="97" spans="1:15">
      <c r="A97" s="18">
        <v>95</v>
      </c>
      <c r="B97" s="18" t="s">
        <v>484</v>
      </c>
      <c r="C97" s="11" t="s">
        <v>53</v>
      </c>
      <c r="D97" s="69">
        <v>41573</v>
      </c>
      <c r="E97" s="18" t="s">
        <v>1249</v>
      </c>
      <c r="F97" s="69">
        <v>41561</v>
      </c>
      <c r="G97" s="18">
        <v>12</v>
      </c>
      <c r="H97" s="138">
        <f t="shared" si="9"/>
        <v>41938</v>
      </c>
      <c r="I97" s="177" t="str">
        <f t="shared" si="7"/>
        <v>厦航天津-郑州-三亚</v>
      </c>
      <c r="J97" s="178" t="str">
        <f t="shared" si="8"/>
        <v>厦航三亚-郑州-天津</v>
      </c>
      <c r="K97" s="179" t="str">
        <f t="shared" si="10"/>
        <v>天津</v>
      </c>
      <c r="L97" s="179" t="str">
        <f t="shared" si="11"/>
        <v>郑州</v>
      </c>
      <c r="M97" s="179" t="str">
        <f t="shared" si="12"/>
        <v>三亚</v>
      </c>
      <c r="N97" s="179" t="str">
        <f t="shared" si="13"/>
        <v/>
      </c>
      <c r="O97" s="43" t="str">
        <f>IF(IF(ISERROR(VLOOKUP(I97,登记!J:J,1,FALSE)),0,1)+IF(ISERROR(VLOOKUP(I97,登记!K:K,1,FALSE)),0,1)=0,"没有","发过")</f>
        <v>发过</v>
      </c>
    </row>
    <row r="98" spans="1:15">
      <c r="A98" s="18">
        <v>96</v>
      </c>
      <c r="B98" s="18" t="s">
        <v>482</v>
      </c>
      <c r="C98" s="11" t="s">
        <v>54</v>
      </c>
      <c r="D98" s="69">
        <v>41573</v>
      </c>
      <c r="E98" s="18" t="s">
        <v>1250</v>
      </c>
      <c r="F98" s="69">
        <v>41565</v>
      </c>
      <c r="G98" s="18">
        <v>12</v>
      </c>
      <c r="H98" s="138">
        <f t="shared" si="9"/>
        <v>41938</v>
      </c>
      <c r="I98" s="177" t="str">
        <f t="shared" si="7"/>
        <v>东航赤峰-呼和浩特</v>
      </c>
      <c r="J98" s="178" t="str">
        <f t="shared" si="8"/>
        <v>东航呼和浩特-赤峰</v>
      </c>
      <c r="K98" s="179" t="str">
        <f t="shared" si="10"/>
        <v>赤峰</v>
      </c>
      <c r="L98" s="179" t="str">
        <f t="shared" si="11"/>
        <v>呼和浩特</v>
      </c>
      <c r="M98" s="179" t="str">
        <f t="shared" si="12"/>
        <v/>
      </c>
      <c r="N98" s="179" t="str">
        <f t="shared" si="13"/>
        <v/>
      </c>
      <c r="O98" s="43" t="str">
        <f>IF(IF(ISERROR(VLOOKUP(I98,登记!J:J,1,FALSE)),0,1)+IF(ISERROR(VLOOKUP(I98,登记!K:K,1,FALSE)),0,1)=0,"没有","发过")</f>
        <v>发过</v>
      </c>
    </row>
    <row r="99" spans="1:15">
      <c r="A99" s="18">
        <v>97</v>
      </c>
      <c r="B99" s="18" t="s">
        <v>482</v>
      </c>
      <c r="C99" s="11" t="s">
        <v>500</v>
      </c>
      <c r="D99" s="69">
        <v>41573</v>
      </c>
      <c r="E99" s="18" t="s">
        <v>1250</v>
      </c>
      <c r="F99" s="69">
        <v>41565</v>
      </c>
      <c r="G99" s="18">
        <v>12</v>
      </c>
      <c r="H99" s="138">
        <f t="shared" si="9"/>
        <v>41938</v>
      </c>
      <c r="I99" s="177" t="str">
        <f t="shared" si="7"/>
        <v>东航呼和浩特-海拉尔</v>
      </c>
      <c r="J99" s="178" t="str">
        <f t="shared" si="8"/>
        <v>东航海拉尔-呼和浩特</v>
      </c>
      <c r="K99" s="179" t="str">
        <f t="shared" si="10"/>
        <v>呼和浩特</v>
      </c>
      <c r="L99" s="179" t="str">
        <f t="shared" si="11"/>
        <v>海拉尔</v>
      </c>
      <c r="M99" s="179" t="str">
        <f t="shared" si="12"/>
        <v/>
      </c>
      <c r="N99" s="179" t="str">
        <f t="shared" si="13"/>
        <v/>
      </c>
      <c r="O99" s="43" t="str">
        <f>IF(IF(ISERROR(VLOOKUP(I99,登记!J:J,1,FALSE)),0,1)+IF(ISERROR(VLOOKUP(I99,登记!K:K,1,FALSE)),0,1)=0,"没有","发过")</f>
        <v>发过</v>
      </c>
    </row>
    <row r="100" spans="1:15">
      <c r="A100" s="18">
        <v>98</v>
      </c>
      <c r="B100" s="18" t="s">
        <v>482</v>
      </c>
      <c r="C100" s="11" t="s">
        <v>55</v>
      </c>
      <c r="D100" s="69">
        <v>41573</v>
      </c>
      <c r="E100" s="18" t="s">
        <v>1250</v>
      </c>
      <c r="F100" s="69">
        <v>41565</v>
      </c>
      <c r="G100" s="18">
        <v>12</v>
      </c>
      <c r="H100" s="138">
        <f t="shared" si="9"/>
        <v>41938</v>
      </c>
      <c r="I100" s="177" t="str">
        <f t="shared" si="7"/>
        <v>东航呼和浩特-通辽</v>
      </c>
      <c r="J100" s="178" t="str">
        <f t="shared" si="8"/>
        <v>东航通辽-呼和浩特</v>
      </c>
      <c r="K100" s="179" t="str">
        <f t="shared" si="10"/>
        <v>呼和浩特</v>
      </c>
      <c r="L100" s="179" t="str">
        <f t="shared" si="11"/>
        <v>通辽</v>
      </c>
      <c r="M100" s="179" t="str">
        <f t="shared" si="12"/>
        <v/>
      </c>
      <c r="N100" s="179" t="str">
        <f t="shared" si="13"/>
        <v/>
      </c>
      <c r="O100" s="43" t="str">
        <f>IF(IF(ISERROR(VLOOKUP(I100,登记!J:J,1,FALSE)),0,1)+IF(ISERROR(VLOOKUP(I100,登记!K:K,1,FALSE)),0,1)=0,"没有","发过")</f>
        <v>发过</v>
      </c>
    </row>
    <row r="101" spans="1:15">
      <c r="A101" s="18">
        <v>99</v>
      </c>
      <c r="B101" s="18" t="s">
        <v>482</v>
      </c>
      <c r="C101" s="11" t="s">
        <v>56</v>
      </c>
      <c r="D101" s="69">
        <v>41573</v>
      </c>
      <c r="E101" s="18" t="s">
        <v>1250</v>
      </c>
      <c r="F101" s="69">
        <v>41565</v>
      </c>
      <c r="G101" s="18">
        <v>12</v>
      </c>
      <c r="H101" s="138">
        <f t="shared" si="9"/>
        <v>41938</v>
      </c>
      <c r="I101" s="177" t="str">
        <f t="shared" si="7"/>
        <v>东航秦皇岛-石家庄</v>
      </c>
      <c r="J101" s="178" t="str">
        <f t="shared" si="8"/>
        <v>东航石家庄-秦皇岛</v>
      </c>
      <c r="K101" s="179" t="str">
        <f t="shared" si="10"/>
        <v>秦皇岛</v>
      </c>
      <c r="L101" s="179" t="str">
        <f t="shared" si="11"/>
        <v>石家庄</v>
      </c>
      <c r="M101" s="179" t="str">
        <f t="shared" si="12"/>
        <v/>
      </c>
      <c r="N101" s="179" t="str">
        <f t="shared" si="13"/>
        <v/>
      </c>
      <c r="O101" s="43" t="str">
        <f>IF(IF(ISERROR(VLOOKUP(I101,登记!J:J,1,FALSE)),0,1)+IF(ISERROR(VLOOKUP(I101,登记!K:K,1,FALSE)),0,1)=0,"没有","发过")</f>
        <v>没有</v>
      </c>
    </row>
    <row r="102" spans="1:15">
      <c r="A102" s="18">
        <v>100</v>
      </c>
      <c r="B102" s="18" t="s">
        <v>482</v>
      </c>
      <c r="C102" s="11" t="s">
        <v>57</v>
      </c>
      <c r="D102" s="69">
        <v>41573</v>
      </c>
      <c r="E102" s="18" t="s">
        <v>1250</v>
      </c>
      <c r="F102" s="69">
        <v>41565</v>
      </c>
      <c r="G102" s="18">
        <v>12</v>
      </c>
      <c r="H102" s="138">
        <f t="shared" si="9"/>
        <v>41938</v>
      </c>
      <c r="I102" s="177" t="str">
        <f t="shared" si="7"/>
        <v>东航邯郸-厦门</v>
      </c>
      <c r="J102" s="178" t="str">
        <f t="shared" si="8"/>
        <v>东航厦门-邯郸</v>
      </c>
      <c r="K102" s="179" t="str">
        <f t="shared" si="10"/>
        <v>邯郸</v>
      </c>
      <c r="L102" s="179" t="str">
        <f t="shared" si="11"/>
        <v>厦门</v>
      </c>
      <c r="M102" s="179" t="str">
        <f t="shared" si="12"/>
        <v/>
      </c>
      <c r="N102" s="179" t="str">
        <f t="shared" si="13"/>
        <v/>
      </c>
      <c r="O102" s="43" t="str">
        <f>IF(IF(ISERROR(VLOOKUP(I102,登记!J:J,1,FALSE)),0,1)+IF(ISERROR(VLOOKUP(I102,登记!K:K,1,FALSE)),0,1)=0,"没有","发过")</f>
        <v>发过</v>
      </c>
    </row>
    <row r="103" spans="1:15">
      <c r="A103" s="18">
        <v>101</v>
      </c>
      <c r="B103" s="18" t="s">
        <v>482</v>
      </c>
      <c r="C103" s="11" t="s">
        <v>58</v>
      </c>
      <c r="D103" s="69">
        <v>41573</v>
      </c>
      <c r="E103" s="18" t="s">
        <v>1250</v>
      </c>
      <c r="F103" s="69">
        <v>41565</v>
      </c>
      <c r="G103" s="18">
        <v>12</v>
      </c>
      <c r="H103" s="138">
        <f t="shared" si="9"/>
        <v>41938</v>
      </c>
      <c r="I103" s="177" t="str">
        <f t="shared" si="7"/>
        <v>东航石家庄-海口</v>
      </c>
      <c r="J103" s="178" t="str">
        <f t="shared" si="8"/>
        <v>东航海口-石家庄</v>
      </c>
      <c r="K103" s="179" t="str">
        <f t="shared" si="10"/>
        <v>石家庄</v>
      </c>
      <c r="L103" s="179" t="str">
        <f t="shared" si="11"/>
        <v>海口</v>
      </c>
      <c r="M103" s="179" t="str">
        <f t="shared" si="12"/>
        <v/>
      </c>
      <c r="N103" s="179" t="str">
        <f t="shared" si="13"/>
        <v/>
      </c>
      <c r="O103" s="43" t="str">
        <f>IF(IF(ISERROR(VLOOKUP(I103,登记!J:J,1,FALSE)),0,1)+IF(ISERROR(VLOOKUP(I103,登记!K:K,1,FALSE)),0,1)=0,"没有","发过")</f>
        <v>发过</v>
      </c>
    </row>
    <row r="104" spans="1:15">
      <c r="A104" s="18">
        <v>102</v>
      </c>
      <c r="B104" s="18" t="s">
        <v>482</v>
      </c>
      <c r="C104" s="11" t="s">
        <v>59</v>
      </c>
      <c r="D104" s="69">
        <v>41573</v>
      </c>
      <c r="E104" s="18" t="s">
        <v>1250</v>
      </c>
      <c r="F104" s="69">
        <v>41565</v>
      </c>
      <c r="G104" s="18">
        <v>12</v>
      </c>
      <c r="H104" s="138">
        <f t="shared" si="9"/>
        <v>41938</v>
      </c>
      <c r="I104" s="177" t="str">
        <f t="shared" si="7"/>
        <v>东航石家庄-银川</v>
      </c>
      <c r="J104" s="178" t="str">
        <f t="shared" si="8"/>
        <v>东航银川-石家庄</v>
      </c>
      <c r="K104" s="179" t="str">
        <f t="shared" si="10"/>
        <v>石家庄</v>
      </c>
      <c r="L104" s="179" t="str">
        <f t="shared" si="11"/>
        <v>银川</v>
      </c>
      <c r="M104" s="179" t="str">
        <f t="shared" si="12"/>
        <v/>
      </c>
      <c r="N104" s="179" t="str">
        <f t="shared" si="13"/>
        <v/>
      </c>
      <c r="O104" s="43" t="str">
        <f>IF(IF(ISERROR(VLOOKUP(I104,登记!J:J,1,FALSE)),0,1)+IF(ISERROR(VLOOKUP(I104,登记!K:K,1,FALSE)),0,1)=0,"没有","发过")</f>
        <v>发过</v>
      </c>
    </row>
    <row r="105" spans="1:15">
      <c r="A105" s="18">
        <v>103</v>
      </c>
      <c r="B105" s="18" t="s">
        <v>482</v>
      </c>
      <c r="C105" s="11" t="s">
        <v>60</v>
      </c>
      <c r="D105" s="69">
        <v>41573</v>
      </c>
      <c r="E105" s="18" t="s">
        <v>1250</v>
      </c>
      <c r="F105" s="69">
        <v>41565</v>
      </c>
      <c r="G105" s="18">
        <v>12</v>
      </c>
      <c r="H105" s="138">
        <f t="shared" si="9"/>
        <v>41938</v>
      </c>
      <c r="I105" s="177" t="str">
        <f t="shared" si="7"/>
        <v>东航太原-武汉</v>
      </c>
      <c r="J105" s="178" t="str">
        <f t="shared" si="8"/>
        <v>东航武汉-太原</v>
      </c>
      <c r="K105" s="179" t="str">
        <f t="shared" si="10"/>
        <v>太原</v>
      </c>
      <c r="L105" s="179" t="str">
        <f t="shared" si="11"/>
        <v>武汉</v>
      </c>
      <c r="M105" s="179" t="str">
        <f t="shared" si="12"/>
        <v/>
      </c>
      <c r="N105" s="179" t="str">
        <f t="shared" si="13"/>
        <v/>
      </c>
      <c r="O105" s="43" t="str">
        <f>IF(IF(ISERROR(VLOOKUP(I105,登记!J:J,1,FALSE)),0,1)+IF(ISERROR(VLOOKUP(I105,登记!K:K,1,FALSE)),0,1)=0,"没有","发过")</f>
        <v>发过</v>
      </c>
    </row>
    <row r="106" spans="1:15">
      <c r="A106" s="18">
        <v>104</v>
      </c>
      <c r="B106" s="18" t="s">
        <v>482</v>
      </c>
      <c r="C106" s="11" t="s">
        <v>573</v>
      </c>
      <c r="D106" s="69">
        <v>41573</v>
      </c>
      <c r="E106" s="18" t="s">
        <v>1250</v>
      </c>
      <c r="F106" s="69">
        <v>41565</v>
      </c>
      <c r="G106" s="18">
        <v>12</v>
      </c>
      <c r="H106" s="138">
        <f t="shared" si="9"/>
        <v>41938</v>
      </c>
      <c r="I106" s="177" t="str">
        <f t="shared" si="7"/>
        <v>东航石家庄-杭州</v>
      </c>
      <c r="J106" s="178" t="str">
        <f t="shared" si="8"/>
        <v>东航杭州-石家庄</v>
      </c>
      <c r="K106" s="179" t="str">
        <f t="shared" si="10"/>
        <v>石家庄</v>
      </c>
      <c r="L106" s="179" t="str">
        <f t="shared" si="11"/>
        <v>杭州</v>
      </c>
      <c r="M106" s="179" t="str">
        <f t="shared" si="12"/>
        <v/>
      </c>
      <c r="N106" s="179" t="str">
        <f t="shared" si="13"/>
        <v/>
      </c>
      <c r="O106" s="43" t="str">
        <f>IF(IF(ISERROR(VLOOKUP(I106,登记!J:J,1,FALSE)),0,1)+IF(ISERROR(VLOOKUP(I106,登记!K:K,1,FALSE)),0,1)=0,"没有","发过")</f>
        <v>发过</v>
      </c>
    </row>
    <row r="107" spans="1:15">
      <c r="A107" s="18">
        <v>105</v>
      </c>
      <c r="B107" s="18" t="s">
        <v>482</v>
      </c>
      <c r="C107" s="11" t="s">
        <v>492</v>
      </c>
      <c r="D107" s="69">
        <v>41573</v>
      </c>
      <c r="E107" s="18" t="s">
        <v>1250</v>
      </c>
      <c r="F107" s="69">
        <v>41565</v>
      </c>
      <c r="G107" s="18">
        <v>12</v>
      </c>
      <c r="H107" s="138">
        <f t="shared" si="9"/>
        <v>41938</v>
      </c>
      <c r="I107" s="177" t="str">
        <f t="shared" si="7"/>
        <v>东航运城-武汉-福州</v>
      </c>
      <c r="J107" s="178" t="str">
        <f t="shared" si="8"/>
        <v>东航福州-武汉-运城</v>
      </c>
      <c r="K107" s="179" t="str">
        <f t="shared" si="10"/>
        <v>运城</v>
      </c>
      <c r="L107" s="179" t="str">
        <f t="shared" si="11"/>
        <v>武汉</v>
      </c>
      <c r="M107" s="179" t="str">
        <f t="shared" si="12"/>
        <v>福州</v>
      </c>
      <c r="N107" s="179" t="str">
        <f t="shared" si="13"/>
        <v/>
      </c>
      <c r="O107" s="43" t="str">
        <f>IF(IF(ISERROR(VLOOKUP(I107,登记!J:J,1,FALSE)),0,1)+IF(ISERROR(VLOOKUP(I107,登记!K:K,1,FALSE)),0,1)=0,"没有","发过")</f>
        <v>发过</v>
      </c>
    </row>
    <row r="108" spans="1:15">
      <c r="A108" s="18">
        <v>106</v>
      </c>
      <c r="B108" s="18" t="s">
        <v>482</v>
      </c>
      <c r="C108" s="11" t="s">
        <v>61</v>
      </c>
      <c r="D108" s="69">
        <v>41573</v>
      </c>
      <c r="E108" s="18" t="s">
        <v>1250</v>
      </c>
      <c r="F108" s="69">
        <v>41565</v>
      </c>
      <c r="G108" s="18">
        <v>12</v>
      </c>
      <c r="H108" s="138">
        <f t="shared" si="9"/>
        <v>41938</v>
      </c>
      <c r="I108" s="177" t="str">
        <f t="shared" si="7"/>
        <v>东航太原-运城-海口</v>
      </c>
      <c r="J108" s="178" t="str">
        <f t="shared" si="8"/>
        <v>东航海口-运城-太原</v>
      </c>
      <c r="K108" s="179" t="str">
        <f t="shared" si="10"/>
        <v>太原</v>
      </c>
      <c r="L108" s="179" t="str">
        <f t="shared" si="11"/>
        <v>运城</v>
      </c>
      <c r="M108" s="179" t="str">
        <f t="shared" si="12"/>
        <v>海口</v>
      </c>
      <c r="N108" s="179" t="str">
        <f t="shared" si="13"/>
        <v/>
      </c>
      <c r="O108" s="43" t="str">
        <f>IF(IF(ISERROR(VLOOKUP(I108,登记!J:J,1,FALSE)),0,1)+IF(ISERROR(VLOOKUP(I108,登记!K:K,1,FALSE)),0,1)=0,"没有","发过")</f>
        <v>没有</v>
      </c>
    </row>
    <row r="109" spans="1:15">
      <c r="A109" s="18">
        <v>107</v>
      </c>
      <c r="B109" s="18" t="s">
        <v>482</v>
      </c>
      <c r="C109" s="11" t="s">
        <v>62</v>
      </c>
      <c r="D109" s="69">
        <v>41573</v>
      </c>
      <c r="E109" s="18" t="s">
        <v>1250</v>
      </c>
      <c r="F109" s="69">
        <v>41565</v>
      </c>
      <c r="G109" s="18">
        <v>12</v>
      </c>
      <c r="H109" s="138">
        <f t="shared" si="9"/>
        <v>41938</v>
      </c>
      <c r="I109" s="177" t="str">
        <f t="shared" si="7"/>
        <v>东航太原-运城-福州</v>
      </c>
      <c r="J109" s="178" t="str">
        <f t="shared" si="8"/>
        <v>东航福州-运城-太原</v>
      </c>
      <c r="K109" s="179" t="str">
        <f t="shared" si="10"/>
        <v>太原</v>
      </c>
      <c r="L109" s="179" t="str">
        <f t="shared" si="11"/>
        <v>运城</v>
      </c>
      <c r="M109" s="179" t="str">
        <f t="shared" si="12"/>
        <v>福州</v>
      </c>
      <c r="N109" s="179" t="str">
        <f t="shared" si="13"/>
        <v/>
      </c>
      <c r="O109" s="43" t="str">
        <f>IF(IF(ISERROR(VLOOKUP(I109,登记!J:J,1,FALSE)),0,1)+IF(ISERROR(VLOOKUP(I109,登记!K:K,1,FALSE)),0,1)=0,"没有","发过")</f>
        <v>发过</v>
      </c>
    </row>
    <row r="110" spans="1:15">
      <c r="A110" s="18">
        <v>108</v>
      </c>
      <c r="B110" s="18" t="s">
        <v>482</v>
      </c>
      <c r="C110" s="11" t="s">
        <v>63</v>
      </c>
      <c r="D110" s="69">
        <v>41573</v>
      </c>
      <c r="E110" s="18" t="s">
        <v>1250</v>
      </c>
      <c r="F110" s="69">
        <v>41565</v>
      </c>
      <c r="G110" s="18">
        <v>12</v>
      </c>
      <c r="H110" s="138">
        <f t="shared" si="9"/>
        <v>41938</v>
      </c>
      <c r="I110" s="177" t="str">
        <f t="shared" si="7"/>
        <v>东航太原-长沙-海口</v>
      </c>
      <c r="J110" s="178" t="str">
        <f t="shared" si="8"/>
        <v>东航海口-长沙-太原</v>
      </c>
      <c r="K110" s="179" t="str">
        <f t="shared" si="10"/>
        <v>太原</v>
      </c>
      <c r="L110" s="179" t="str">
        <f t="shared" si="11"/>
        <v>长沙</v>
      </c>
      <c r="M110" s="179" t="str">
        <f t="shared" si="12"/>
        <v>海口</v>
      </c>
      <c r="N110" s="179" t="str">
        <f t="shared" si="13"/>
        <v/>
      </c>
      <c r="O110" s="43" t="str">
        <f>IF(IF(ISERROR(VLOOKUP(I110,登记!J:J,1,FALSE)),0,1)+IF(ISERROR(VLOOKUP(I110,登记!K:K,1,FALSE)),0,1)=0,"没有","发过")</f>
        <v>发过</v>
      </c>
    </row>
    <row r="111" spans="1:15">
      <c r="A111" s="18">
        <v>109</v>
      </c>
      <c r="B111" s="18" t="s">
        <v>482</v>
      </c>
      <c r="C111" s="11" t="s">
        <v>64</v>
      </c>
      <c r="D111" s="69">
        <v>41573</v>
      </c>
      <c r="E111" s="18" t="s">
        <v>1250</v>
      </c>
      <c r="F111" s="69">
        <v>41565</v>
      </c>
      <c r="G111" s="18">
        <v>12</v>
      </c>
      <c r="H111" s="138">
        <f t="shared" si="9"/>
        <v>41938</v>
      </c>
      <c r="I111" s="177" t="str">
        <f t="shared" si="7"/>
        <v>东航太原-长沙-三亚</v>
      </c>
      <c r="J111" s="178" t="str">
        <f t="shared" si="8"/>
        <v>东航三亚-长沙-太原</v>
      </c>
      <c r="K111" s="179" t="str">
        <f t="shared" si="10"/>
        <v>太原</v>
      </c>
      <c r="L111" s="179" t="str">
        <f t="shared" si="11"/>
        <v>长沙</v>
      </c>
      <c r="M111" s="179" t="str">
        <f t="shared" si="12"/>
        <v>三亚</v>
      </c>
      <c r="N111" s="179" t="str">
        <f t="shared" si="13"/>
        <v/>
      </c>
      <c r="O111" s="43" t="str">
        <f>IF(IF(ISERROR(VLOOKUP(I111,登记!J:J,1,FALSE)),0,1)+IF(ISERROR(VLOOKUP(I111,登记!K:K,1,FALSE)),0,1)=0,"没有","发过")</f>
        <v>没有</v>
      </c>
    </row>
    <row r="112" spans="1:15">
      <c r="A112" s="18">
        <v>110</v>
      </c>
      <c r="B112" s="18" t="s">
        <v>482</v>
      </c>
      <c r="C112" s="11" t="s">
        <v>65</v>
      </c>
      <c r="D112" s="69">
        <v>41573</v>
      </c>
      <c r="E112" s="18" t="s">
        <v>1250</v>
      </c>
      <c r="F112" s="69">
        <v>41565</v>
      </c>
      <c r="G112" s="18">
        <v>12</v>
      </c>
      <c r="H112" s="138">
        <f t="shared" si="9"/>
        <v>41938</v>
      </c>
      <c r="I112" s="177" t="str">
        <f t="shared" si="7"/>
        <v>东航太原-杭州-厦门</v>
      </c>
      <c r="J112" s="178" t="str">
        <f t="shared" si="8"/>
        <v>东航厦门-杭州-太原</v>
      </c>
      <c r="K112" s="179" t="str">
        <f t="shared" si="10"/>
        <v>太原</v>
      </c>
      <c r="L112" s="179" t="str">
        <f t="shared" si="11"/>
        <v>杭州</v>
      </c>
      <c r="M112" s="179" t="str">
        <f t="shared" si="12"/>
        <v>厦门</v>
      </c>
      <c r="N112" s="179" t="str">
        <f t="shared" si="13"/>
        <v/>
      </c>
      <c r="O112" s="43" t="str">
        <f>IF(IF(ISERROR(VLOOKUP(I112,登记!J:J,1,FALSE)),0,1)+IF(ISERROR(VLOOKUP(I112,登记!K:K,1,FALSE)),0,1)=0,"没有","发过")</f>
        <v>发过</v>
      </c>
    </row>
    <row r="113" spans="1:15">
      <c r="A113" s="18">
        <v>111</v>
      </c>
      <c r="B113" s="18" t="s">
        <v>1324</v>
      </c>
      <c r="C113" s="11" t="s">
        <v>52</v>
      </c>
      <c r="D113" s="69">
        <v>41573</v>
      </c>
      <c r="E113" s="18" t="s">
        <v>1251</v>
      </c>
      <c r="F113" s="69">
        <v>41568</v>
      </c>
      <c r="G113" s="18">
        <v>12</v>
      </c>
      <c r="H113" s="138">
        <f t="shared" si="9"/>
        <v>41938</v>
      </c>
      <c r="I113" s="177" t="str">
        <f t="shared" si="7"/>
        <v>天津呼和浩特-满洲里-哈尔滨</v>
      </c>
      <c r="J113" s="178" t="str">
        <f t="shared" si="8"/>
        <v>天津哈尔滨-满洲里-呼和浩特</v>
      </c>
      <c r="K113" s="179" t="str">
        <f t="shared" si="10"/>
        <v>呼和浩特</v>
      </c>
      <c r="L113" s="179" t="str">
        <f t="shared" si="11"/>
        <v>满洲里</v>
      </c>
      <c r="M113" s="179" t="str">
        <f t="shared" si="12"/>
        <v>哈尔滨</v>
      </c>
      <c r="N113" s="179" t="str">
        <f t="shared" si="13"/>
        <v/>
      </c>
      <c r="O113" s="43" t="str">
        <f>IF(IF(ISERROR(VLOOKUP(I113,登记!J:J,1,FALSE)),0,1)+IF(ISERROR(VLOOKUP(I113,登记!K:K,1,FALSE)),0,1)=0,"没有","发过")</f>
        <v>发过</v>
      </c>
    </row>
    <row r="114" spans="1:15">
      <c r="A114" s="18">
        <v>112</v>
      </c>
      <c r="B114" s="18" t="s">
        <v>1309</v>
      </c>
      <c r="C114" s="11" t="s">
        <v>562</v>
      </c>
      <c r="D114" s="69">
        <v>41570</v>
      </c>
      <c r="E114" s="18" t="s">
        <v>1252</v>
      </c>
      <c r="F114" s="69">
        <v>41631</v>
      </c>
      <c r="G114" s="18">
        <v>12</v>
      </c>
      <c r="H114" s="138">
        <f t="shared" si="9"/>
        <v>41935</v>
      </c>
      <c r="I114" s="177" t="str">
        <f t="shared" si="7"/>
        <v>华夏邯郸-大连</v>
      </c>
      <c r="J114" s="178" t="str">
        <f t="shared" si="8"/>
        <v>华夏大连-邯郸</v>
      </c>
      <c r="K114" s="179" t="str">
        <f t="shared" si="10"/>
        <v>邯郸</v>
      </c>
      <c r="L114" s="179" t="str">
        <f t="shared" si="11"/>
        <v>大连</v>
      </c>
      <c r="M114" s="179" t="str">
        <f t="shared" si="12"/>
        <v/>
      </c>
      <c r="N114" s="179" t="str">
        <f t="shared" si="13"/>
        <v/>
      </c>
      <c r="O114" s="43" t="str">
        <f>IF(IF(ISERROR(VLOOKUP(I114,登记!J:J,1,FALSE)),0,1)+IF(ISERROR(VLOOKUP(I114,登记!K:K,1,FALSE)),0,1)=0,"没有","发过")</f>
        <v>发过</v>
      </c>
    </row>
    <row r="115" spans="1:15">
      <c r="A115" s="18">
        <v>113</v>
      </c>
      <c r="B115" s="18" t="s">
        <v>483</v>
      </c>
      <c r="C115" s="11" t="s">
        <v>521</v>
      </c>
      <c r="D115" s="69">
        <v>41661</v>
      </c>
      <c r="E115" s="18" t="s">
        <v>1253</v>
      </c>
      <c r="F115" s="69">
        <v>41661</v>
      </c>
      <c r="G115" s="18">
        <v>12</v>
      </c>
      <c r="H115" s="138">
        <f t="shared" si="9"/>
        <v>42026</v>
      </c>
      <c r="I115" s="177" t="str">
        <f t="shared" si="7"/>
        <v>海航天津-海拉尔</v>
      </c>
      <c r="J115" s="178" t="str">
        <f t="shared" si="8"/>
        <v>海航海拉尔-天津</v>
      </c>
      <c r="K115" s="179" t="str">
        <f t="shared" si="10"/>
        <v>天津</v>
      </c>
      <c r="L115" s="179" t="str">
        <f t="shared" si="11"/>
        <v>海拉尔</v>
      </c>
      <c r="M115" s="179" t="str">
        <f t="shared" si="12"/>
        <v/>
      </c>
      <c r="N115" s="179" t="str">
        <f t="shared" si="13"/>
        <v/>
      </c>
      <c r="O115" s="43" t="str">
        <f>IF(IF(ISERROR(VLOOKUP(I115,登记!J:J,1,FALSE)),0,1)+IF(ISERROR(VLOOKUP(I115,登记!K:K,1,FALSE)),0,1)=0,"没有","发过")</f>
        <v>发过</v>
      </c>
    </row>
    <row r="116" spans="1:15">
      <c r="A116" s="18">
        <v>114</v>
      </c>
      <c r="B116" s="18" t="s">
        <v>1329</v>
      </c>
      <c r="C116" s="11" t="s">
        <v>66</v>
      </c>
      <c r="D116" s="69">
        <v>41687</v>
      </c>
      <c r="E116" s="18" t="s">
        <v>1254</v>
      </c>
      <c r="F116" s="69">
        <v>41687</v>
      </c>
      <c r="G116" s="18">
        <v>6</v>
      </c>
      <c r="H116" s="138">
        <f t="shared" si="9"/>
        <v>41868</v>
      </c>
      <c r="I116" s="177" t="str">
        <f t="shared" si="7"/>
        <v>河北石家庄-昆明</v>
      </c>
      <c r="J116" s="178" t="str">
        <f t="shared" si="8"/>
        <v>河北昆明-石家庄</v>
      </c>
      <c r="K116" s="179" t="str">
        <f t="shared" si="10"/>
        <v>石家庄</v>
      </c>
      <c r="L116" s="179" t="str">
        <f t="shared" si="11"/>
        <v>昆明</v>
      </c>
      <c r="M116" s="179" t="str">
        <f t="shared" si="12"/>
        <v/>
      </c>
      <c r="N116" s="179" t="str">
        <f t="shared" si="13"/>
        <v/>
      </c>
      <c r="O116" s="43" t="str">
        <f>IF(IF(ISERROR(VLOOKUP(I116,登记!J:J,1,FALSE)),0,1)+IF(ISERROR(VLOOKUP(I116,登记!K:K,1,FALSE)),0,1)=0,"没有","发过")</f>
        <v>发过</v>
      </c>
    </row>
    <row r="117" spans="1:15">
      <c r="A117" s="18">
        <v>115</v>
      </c>
      <c r="B117" s="18" t="s">
        <v>1324</v>
      </c>
      <c r="C117" s="11" t="s">
        <v>67</v>
      </c>
      <c r="D117" s="69">
        <v>41687</v>
      </c>
      <c r="E117" s="18" t="s">
        <v>1255</v>
      </c>
      <c r="F117" s="69">
        <v>41702</v>
      </c>
      <c r="G117" s="18">
        <v>12</v>
      </c>
      <c r="H117" s="138">
        <f t="shared" si="9"/>
        <v>42052</v>
      </c>
      <c r="I117" s="177" t="str">
        <f t="shared" si="7"/>
        <v>天津包头-西安-南宁</v>
      </c>
      <c r="J117" s="178" t="str">
        <f t="shared" si="8"/>
        <v>天津南宁-西安-包头</v>
      </c>
      <c r="K117" s="179" t="str">
        <f t="shared" si="10"/>
        <v>包头</v>
      </c>
      <c r="L117" s="179" t="str">
        <f t="shared" si="11"/>
        <v>西安</v>
      </c>
      <c r="M117" s="179" t="str">
        <f t="shared" si="12"/>
        <v>南宁</v>
      </c>
      <c r="N117" s="179" t="str">
        <f t="shared" si="13"/>
        <v/>
      </c>
      <c r="O117" s="43" t="str">
        <f>IF(IF(ISERROR(VLOOKUP(I117,登记!J:J,1,FALSE)),0,1)+IF(ISERROR(VLOOKUP(I117,登记!K:K,1,FALSE)),0,1)=0,"没有","发过")</f>
        <v>发过</v>
      </c>
    </row>
    <row r="118" spans="1:15">
      <c r="A118" s="18">
        <v>116</v>
      </c>
      <c r="B118" s="18" t="s">
        <v>1324</v>
      </c>
      <c r="C118" s="11" t="s">
        <v>68</v>
      </c>
      <c r="D118" s="69">
        <v>41687</v>
      </c>
      <c r="E118" s="18" t="s">
        <v>1255</v>
      </c>
      <c r="F118" s="69">
        <v>41702</v>
      </c>
      <c r="G118" s="18">
        <v>12</v>
      </c>
      <c r="H118" s="138">
        <f t="shared" si="9"/>
        <v>42052</v>
      </c>
      <c r="I118" s="177" t="str">
        <f t="shared" si="7"/>
        <v>天津天津-南通-厦门</v>
      </c>
      <c r="J118" s="178" t="str">
        <f t="shared" si="8"/>
        <v>天津厦门-南通-天津</v>
      </c>
      <c r="K118" s="179" t="str">
        <f t="shared" si="10"/>
        <v>天津</v>
      </c>
      <c r="L118" s="179" t="str">
        <f t="shared" si="11"/>
        <v>南通</v>
      </c>
      <c r="M118" s="179" t="str">
        <f t="shared" si="12"/>
        <v>厦门</v>
      </c>
      <c r="N118" s="179" t="str">
        <f t="shared" si="13"/>
        <v/>
      </c>
      <c r="O118" s="43" t="str">
        <f>IF(IF(ISERROR(VLOOKUP(I118,登记!J:J,1,FALSE)),0,1)+IF(ISERROR(VLOOKUP(I118,登记!K:K,1,FALSE)),0,1)=0,"没有","发过")</f>
        <v>发过</v>
      </c>
    </row>
    <row r="119" spans="1:15">
      <c r="A119" s="18">
        <v>117</v>
      </c>
      <c r="B119" s="18" t="s">
        <v>1324</v>
      </c>
      <c r="C119" s="11" t="s">
        <v>69</v>
      </c>
      <c r="D119" s="69">
        <v>41687</v>
      </c>
      <c r="E119" s="18" t="s">
        <v>1255</v>
      </c>
      <c r="F119" s="69">
        <v>41702</v>
      </c>
      <c r="G119" s="18">
        <v>12</v>
      </c>
      <c r="H119" s="138">
        <f t="shared" si="9"/>
        <v>42052</v>
      </c>
      <c r="I119" s="177" t="str">
        <f t="shared" si="7"/>
        <v>天津天津-黄山</v>
      </c>
      <c r="J119" s="178" t="str">
        <f t="shared" si="8"/>
        <v>天津黄山-天津</v>
      </c>
      <c r="K119" s="179" t="str">
        <f t="shared" si="10"/>
        <v>天津</v>
      </c>
      <c r="L119" s="179" t="str">
        <f t="shared" si="11"/>
        <v>黄山</v>
      </c>
      <c r="M119" s="179" t="str">
        <f t="shared" si="12"/>
        <v/>
      </c>
      <c r="N119" s="179" t="str">
        <f t="shared" si="13"/>
        <v/>
      </c>
      <c r="O119" s="43" t="str">
        <f>IF(IF(ISERROR(VLOOKUP(I119,登记!J:J,1,FALSE)),0,1)+IF(ISERROR(VLOOKUP(I119,登记!K:K,1,FALSE)),0,1)=0,"没有","发过")</f>
        <v>发过</v>
      </c>
    </row>
    <row r="120" spans="1:15">
      <c r="A120" s="18">
        <v>118</v>
      </c>
      <c r="B120" s="18" t="s">
        <v>1324</v>
      </c>
      <c r="C120" s="11" t="s">
        <v>70</v>
      </c>
      <c r="D120" s="69">
        <v>41687</v>
      </c>
      <c r="E120" s="18" t="s">
        <v>1255</v>
      </c>
      <c r="F120" s="69">
        <v>41702</v>
      </c>
      <c r="G120" s="18">
        <v>12</v>
      </c>
      <c r="H120" s="138">
        <f t="shared" si="9"/>
        <v>42052</v>
      </c>
      <c r="I120" s="177" t="str">
        <f t="shared" si="7"/>
        <v>天津天津-合肥-海口</v>
      </c>
      <c r="J120" s="178" t="str">
        <f t="shared" si="8"/>
        <v>天津海口-合肥-天津</v>
      </c>
      <c r="K120" s="179" t="str">
        <f t="shared" si="10"/>
        <v>天津</v>
      </c>
      <c r="L120" s="179" t="str">
        <f t="shared" si="11"/>
        <v>合肥</v>
      </c>
      <c r="M120" s="179" t="str">
        <f t="shared" si="12"/>
        <v>海口</v>
      </c>
      <c r="N120" s="179" t="str">
        <f t="shared" si="13"/>
        <v/>
      </c>
      <c r="O120" s="43" t="str">
        <f>IF(IF(ISERROR(VLOOKUP(I120,登记!J:J,1,FALSE)),0,1)+IF(ISERROR(VLOOKUP(I120,登记!K:K,1,FALSE)),0,1)=0,"没有","发过")</f>
        <v>发过</v>
      </c>
    </row>
    <row r="121" spans="1:15">
      <c r="A121" s="18">
        <v>119</v>
      </c>
      <c r="B121" s="18" t="s">
        <v>1324</v>
      </c>
      <c r="C121" s="11" t="s">
        <v>71</v>
      </c>
      <c r="D121" s="69">
        <v>41687</v>
      </c>
      <c r="E121" s="18" t="s">
        <v>1255</v>
      </c>
      <c r="F121" s="69">
        <v>41702</v>
      </c>
      <c r="G121" s="18">
        <v>12</v>
      </c>
      <c r="H121" s="138">
        <f t="shared" si="9"/>
        <v>42052</v>
      </c>
      <c r="I121" s="177" t="str">
        <f t="shared" si="7"/>
        <v>天津呼和浩特-通辽-沈阳</v>
      </c>
      <c r="J121" s="178" t="str">
        <f t="shared" si="8"/>
        <v>天津沈阳-通辽-呼和浩特</v>
      </c>
      <c r="K121" s="179" t="str">
        <f t="shared" si="10"/>
        <v>呼和浩特</v>
      </c>
      <c r="L121" s="179" t="str">
        <f t="shared" si="11"/>
        <v>通辽</v>
      </c>
      <c r="M121" s="179" t="str">
        <f t="shared" si="12"/>
        <v>沈阳</v>
      </c>
      <c r="N121" s="179" t="str">
        <f t="shared" si="13"/>
        <v/>
      </c>
      <c r="O121" s="43" t="str">
        <f>IF(IF(ISERROR(VLOOKUP(I121,登记!J:J,1,FALSE)),0,1)+IF(ISERROR(VLOOKUP(I121,登记!K:K,1,FALSE)),0,1)=0,"没有","发过")</f>
        <v>发过</v>
      </c>
    </row>
    <row r="122" spans="1:15">
      <c r="A122" s="18">
        <v>120</v>
      </c>
      <c r="B122" s="18" t="s">
        <v>1324</v>
      </c>
      <c r="C122" s="11" t="s">
        <v>72</v>
      </c>
      <c r="D122" s="69">
        <v>41687</v>
      </c>
      <c r="E122" s="18" t="s">
        <v>1255</v>
      </c>
      <c r="F122" s="69">
        <v>41702</v>
      </c>
      <c r="G122" s="18">
        <v>12</v>
      </c>
      <c r="H122" s="138">
        <f t="shared" si="9"/>
        <v>42052</v>
      </c>
      <c r="I122" s="177" t="str">
        <f t="shared" si="7"/>
        <v>天津呼和浩特-通辽-哈尔滨</v>
      </c>
      <c r="J122" s="178" t="str">
        <f t="shared" si="8"/>
        <v>天津哈尔滨-通辽-呼和浩特</v>
      </c>
      <c r="K122" s="179" t="str">
        <f t="shared" si="10"/>
        <v>呼和浩特</v>
      </c>
      <c r="L122" s="179" t="str">
        <f t="shared" si="11"/>
        <v>通辽</v>
      </c>
      <c r="M122" s="179" t="str">
        <f t="shared" si="12"/>
        <v>哈尔滨</v>
      </c>
      <c r="N122" s="179" t="str">
        <f t="shared" si="13"/>
        <v/>
      </c>
      <c r="O122" s="43" t="str">
        <f>IF(IF(ISERROR(VLOOKUP(I122,登记!J:J,1,FALSE)),0,1)+IF(ISERROR(VLOOKUP(I122,登记!K:K,1,FALSE)),0,1)=0,"没有","发过")</f>
        <v>发过</v>
      </c>
    </row>
    <row r="123" spans="1:15">
      <c r="A123" s="18">
        <v>121</v>
      </c>
      <c r="B123" s="18" t="s">
        <v>1324</v>
      </c>
      <c r="C123" s="11" t="s">
        <v>73</v>
      </c>
      <c r="D123" s="69">
        <v>41687</v>
      </c>
      <c r="E123" s="18" t="s">
        <v>1255</v>
      </c>
      <c r="F123" s="69">
        <v>41702</v>
      </c>
      <c r="G123" s="18">
        <v>12</v>
      </c>
      <c r="H123" s="138">
        <f t="shared" si="9"/>
        <v>42052</v>
      </c>
      <c r="I123" s="177" t="str">
        <f t="shared" si="7"/>
        <v>天津天津-鄂尔多斯-银川</v>
      </c>
      <c r="J123" s="178" t="str">
        <f t="shared" si="8"/>
        <v>天津银川-鄂尔多斯-天津</v>
      </c>
      <c r="K123" s="179" t="str">
        <f t="shared" si="10"/>
        <v>天津</v>
      </c>
      <c r="L123" s="179" t="str">
        <f t="shared" si="11"/>
        <v>鄂尔多斯</v>
      </c>
      <c r="M123" s="179" t="str">
        <f t="shared" si="12"/>
        <v>银川</v>
      </c>
      <c r="N123" s="179" t="str">
        <f t="shared" si="13"/>
        <v/>
      </c>
      <c r="O123" s="43" t="str">
        <f>IF(IF(ISERROR(VLOOKUP(I123,登记!J:J,1,FALSE)),0,1)+IF(ISERROR(VLOOKUP(I123,登记!K:K,1,FALSE)),0,1)=0,"没有","发过")</f>
        <v>发过</v>
      </c>
    </row>
    <row r="124" spans="1:15">
      <c r="A124" s="18">
        <v>122</v>
      </c>
      <c r="B124" s="18" t="s">
        <v>1324</v>
      </c>
      <c r="C124" s="11" t="s">
        <v>74</v>
      </c>
      <c r="D124" s="69">
        <v>41687</v>
      </c>
      <c r="E124" s="18" t="s">
        <v>1255</v>
      </c>
      <c r="F124" s="69">
        <v>41702</v>
      </c>
      <c r="G124" s="18">
        <v>12</v>
      </c>
      <c r="H124" s="138">
        <f t="shared" si="9"/>
        <v>42052</v>
      </c>
      <c r="I124" s="177" t="str">
        <f t="shared" si="7"/>
        <v>天津呼和浩特-赤峰-大连</v>
      </c>
      <c r="J124" s="178" t="str">
        <f t="shared" si="8"/>
        <v>天津大连-赤峰-呼和浩特</v>
      </c>
      <c r="K124" s="179" t="str">
        <f t="shared" si="10"/>
        <v>呼和浩特</v>
      </c>
      <c r="L124" s="179" t="str">
        <f t="shared" si="11"/>
        <v>赤峰</v>
      </c>
      <c r="M124" s="179" t="str">
        <f t="shared" si="12"/>
        <v>大连</v>
      </c>
      <c r="N124" s="179" t="str">
        <f t="shared" si="13"/>
        <v/>
      </c>
      <c r="O124" s="43" t="str">
        <f>IF(IF(ISERROR(VLOOKUP(I124,登记!J:J,1,FALSE)),0,1)+IF(ISERROR(VLOOKUP(I124,登记!K:K,1,FALSE)),0,1)=0,"没有","发过")</f>
        <v>发过</v>
      </c>
    </row>
    <row r="125" spans="1:15">
      <c r="A125" s="18">
        <v>123</v>
      </c>
      <c r="B125" s="18" t="s">
        <v>1324</v>
      </c>
      <c r="C125" s="11" t="s">
        <v>75</v>
      </c>
      <c r="D125" s="69">
        <v>41687</v>
      </c>
      <c r="E125" s="18" t="s">
        <v>1255</v>
      </c>
      <c r="F125" s="69">
        <v>41702</v>
      </c>
      <c r="G125" s="18">
        <v>12</v>
      </c>
      <c r="H125" s="138">
        <f t="shared" si="9"/>
        <v>42052</v>
      </c>
      <c r="I125" s="177" t="str">
        <f t="shared" si="7"/>
        <v>天津呼和浩特-赤峰-沈阳</v>
      </c>
      <c r="J125" s="178" t="str">
        <f t="shared" si="8"/>
        <v>天津沈阳-赤峰-呼和浩特</v>
      </c>
      <c r="K125" s="179" t="str">
        <f t="shared" si="10"/>
        <v>呼和浩特</v>
      </c>
      <c r="L125" s="179" t="str">
        <f t="shared" si="11"/>
        <v>赤峰</v>
      </c>
      <c r="M125" s="179" t="str">
        <f t="shared" si="12"/>
        <v>沈阳</v>
      </c>
      <c r="N125" s="179" t="str">
        <f t="shared" si="13"/>
        <v/>
      </c>
      <c r="O125" s="43" t="str">
        <f>IF(IF(ISERROR(VLOOKUP(I125,登记!J:J,1,FALSE)),0,1)+IF(ISERROR(VLOOKUP(I125,登记!K:K,1,FALSE)),0,1)=0,"没有","发过")</f>
        <v>发过</v>
      </c>
    </row>
    <row r="126" spans="1:15">
      <c r="A126" s="18">
        <v>124</v>
      </c>
      <c r="B126" s="18" t="s">
        <v>1324</v>
      </c>
      <c r="C126" s="11" t="s">
        <v>76</v>
      </c>
      <c r="D126" s="69">
        <v>41687</v>
      </c>
      <c r="E126" s="18" t="s">
        <v>1255</v>
      </c>
      <c r="F126" s="69">
        <v>41702</v>
      </c>
      <c r="G126" s="18">
        <v>12</v>
      </c>
      <c r="H126" s="138">
        <f t="shared" si="9"/>
        <v>42052</v>
      </c>
      <c r="I126" s="177" t="str">
        <f t="shared" si="7"/>
        <v>天津呼和浩特-济南-宁波</v>
      </c>
      <c r="J126" s="178" t="str">
        <f t="shared" si="8"/>
        <v>天津宁波-济南-呼和浩特</v>
      </c>
      <c r="K126" s="179" t="str">
        <f t="shared" si="10"/>
        <v>呼和浩特</v>
      </c>
      <c r="L126" s="179" t="str">
        <f t="shared" si="11"/>
        <v>济南</v>
      </c>
      <c r="M126" s="179" t="str">
        <f t="shared" si="12"/>
        <v>宁波</v>
      </c>
      <c r="N126" s="179" t="str">
        <f t="shared" si="13"/>
        <v/>
      </c>
      <c r="O126" s="43" t="str">
        <f>IF(IF(ISERROR(VLOOKUP(I126,登记!J:J,1,FALSE)),0,1)+IF(ISERROR(VLOOKUP(I126,登记!K:K,1,FALSE)),0,1)=0,"没有","发过")</f>
        <v>发过</v>
      </c>
    </row>
    <row r="127" spans="1:15">
      <c r="A127" s="18">
        <v>125</v>
      </c>
      <c r="B127" s="18" t="s">
        <v>1324</v>
      </c>
      <c r="C127" s="11" t="s">
        <v>77</v>
      </c>
      <c r="D127" s="69">
        <v>41687</v>
      </c>
      <c r="E127" s="18" t="s">
        <v>1255</v>
      </c>
      <c r="F127" s="69">
        <v>41702</v>
      </c>
      <c r="G127" s="18">
        <v>12</v>
      </c>
      <c r="H127" s="138">
        <f t="shared" si="9"/>
        <v>42052</v>
      </c>
      <c r="I127" s="177" t="str">
        <f t="shared" si="7"/>
        <v>天津天津-大同-西安</v>
      </c>
      <c r="J127" s="178" t="str">
        <f t="shared" si="8"/>
        <v>天津西安-大同-天津</v>
      </c>
      <c r="K127" s="179" t="str">
        <f t="shared" si="10"/>
        <v>天津</v>
      </c>
      <c r="L127" s="179" t="str">
        <f t="shared" si="11"/>
        <v>大同</v>
      </c>
      <c r="M127" s="179" t="str">
        <f t="shared" si="12"/>
        <v>西安</v>
      </c>
      <c r="N127" s="179" t="str">
        <f t="shared" si="13"/>
        <v/>
      </c>
      <c r="O127" s="43" t="str">
        <f>IF(IF(ISERROR(VLOOKUP(I127,登记!J:J,1,FALSE)),0,1)+IF(ISERROR(VLOOKUP(I127,登记!K:K,1,FALSE)),0,1)=0,"没有","发过")</f>
        <v>发过</v>
      </c>
    </row>
    <row r="128" spans="1:15">
      <c r="A128" s="18">
        <v>126</v>
      </c>
      <c r="B128" s="18" t="s">
        <v>1324</v>
      </c>
      <c r="C128" s="11" t="s">
        <v>78</v>
      </c>
      <c r="D128" s="69">
        <v>41687</v>
      </c>
      <c r="E128" s="18" t="s">
        <v>1255</v>
      </c>
      <c r="F128" s="69">
        <v>41702</v>
      </c>
      <c r="G128" s="18">
        <v>12</v>
      </c>
      <c r="H128" s="138">
        <f t="shared" si="9"/>
        <v>42052</v>
      </c>
      <c r="I128" s="177" t="str">
        <f t="shared" si="7"/>
        <v>天津呼和浩特-通辽-大连</v>
      </c>
      <c r="J128" s="178" t="str">
        <f t="shared" si="8"/>
        <v>天津大连-通辽-呼和浩特</v>
      </c>
      <c r="K128" s="179" t="str">
        <f t="shared" si="10"/>
        <v>呼和浩特</v>
      </c>
      <c r="L128" s="179" t="str">
        <f t="shared" si="11"/>
        <v>通辽</v>
      </c>
      <c r="M128" s="179" t="str">
        <f t="shared" si="12"/>
        <v>大连</v>
      </c>
      <c r="N128" s="179" t="str">
        <f t="shared" si="13"/>
        <v/>
      </c>
      <c r="O128" s="43" t="str">
        <f>IF(IF(ISERROR(VLOOKUP(I128,登记!J:J,1,FALSE)),0,1)+IF(ISERROR(VLOOKUP(I128,登记!K:K,1,FALSE)),0,1)=0,"没有","发过")</f>
        <v>没有</v>
      </c>
    </row>
    <row r="129" spans="1:15">
      <c r="A129" s="18">
        <v>127</v>
      </c>
      <c r="B129" s="18" t="s">
        <v>483</v>
      </c>
      <c r="C129" s="11" t="s">
        <v>79</v>
      </c>
      <c r="D129" s="69">
        <v>41728</v>
      </c>
      <c r="E129" s="18" t="s">
        <v>1256</v>
      </c>
      <c r="F129" s="69">
        <v>41722</v>
      </c>
      <c r="G129" s="18">
        <v>6</v>
      </c>
      <c r="H129" s="138">
        <f t="shared" si="9"/>
        <v>41912</v>
      </c>
      <c r="I129" s="177" t="str">
        <f t="shared" si="7"/>
        <v>海航太原-常州-福州</v>
      </c>
      <c r="J129" s="178" t="str">
        <f t="shared" si="8"/>
        <v>海航福州-常州-太原</v>
      </c>
      <c r="K129" s="179" t="str">
        <f t="shared" si="10"/>
        <v>太原</v>
      </c>
      <c r="L129" s="179" t="str">
        <f t="shared" si="11"/>
        <v>常州</v>
      </c>
      <c r="M129" s="179" t="str">
        <f t="shared" si="12"/>
        <v>福州</v>
      </c>
      <c r="N129" s="179" t="str">
        <f t="shared" si="13"/>
        <v/>
      </c>
      <c r="O129" s="43" t="str">
        <f>IF(IF(ISERROR(VLOOKUP(I129,登记!J:J,1,FALSE)),0,1)+IF(ISERROR(VLOOKUP(I129,登记!K:K,1,FALSE)),0,1)=0,"没有","发过")</f>
        <v>发过</v>
      </c>
    </row>
    <row r="130" spans="1:15">
      <c r="A130" s="18">
        <v>128</v>
      </c>
      <c r="B130" s="18" t="s">
        <v>1350</v>
      </c>
      <c r="C130" s="11" t="s">
        <v>80</v>
      </c>
      <c r="D130" s="69">
        <v>41728</v>
      </c>
      <c r="E130" s="18" t="s">
        <v>1257</v>
      </c>
      <c r="F130" s="69">
        <v>41757</v>
      </c>
      <c r="G130" s="18">
        <v>6</v>
      </c>
      <c r="H130" s="138">
        <f t="shared" si="9"/>
        <v>41912</v>
      </c>
      <c r="I130" s="177" t="str">
        <f t="shared" si="7"/>
        <v>幸福太原-包头</v>
      </c>
      <c r="J130" s="178" t="str">
        <f t="shared" si="8"/>
        <v>幸福包头-太原</v>
      </c>
      <c r="K130" s="179" t="str">
        <f t="shared" si="10"/>
        <v>太原</v>
      </c>
      <c r="L130" s="179" t="str">
        <f t="shared" si="11"/>
        <v>包头</v>
      </c>
      <c r="M130" s="179" t="str">
        <f t="shared" si="12"/>
        <v/>
      </c>
      <c r="N130" s="179" t="str">
        <f t="shared" si="13"/>
        <v/>
      </c>
      <c r="O130" s="43" t="str">
        <f>IF(IF(ISERROR(VLOOKUP(I130,登记!J:J,1,FALSE)),0,1)+IF(ISERROR(VLOOKUP(I130,登记!K:K,1,FALSE)),0,1)=0,"没有","发过")</f>
        <v>发过</v>
      </c>
    </row>
    <row r="131" spans="1:15">
      <c r="A131" s="18">
        <v>129</v>
      </c>
      <c r="B131" s="18" t="s">
        <v>1350</v>
      </c>
      <c r="C131" s="11" t="s">
        <v>81</v>
      </c>
      <c r="D131" s="69">
        <v>41728</v>
      </c>
      <c r="E131" s="18" t="s">
        <v>1257</v>
      </c>
      <c r="F131" s="69">
        <v>41757</v>
      </c>
      <c r="G131" s="18">
        <v>6</v>
      </c>
      <c r="H131" s="138">
        <f t="shared" si="9"/>
        <v>41912</v>
      </c>
      <c r="I131" s="177" t="str">
        <f t="shared" ref="I131:I194" si="14">B131&amp;C131</f>
        <v>幸福太原-郑州-合肥</v>
      </c>
      <c r="J131" s="178" t="str">
        <f t="shared" ref="J131:J194" si="15">B131&amp;N131&amp;IF(N131="",,"-")&amp;M131&amp;IF(M131="",,"-")&amp;L131&amp;"-"&amp;K131</f>
        <v>幸福合肥-郑州-太原</v>
      </c>
      <c r="K131" s="179" t="str">
        <f t="shared" si="10"/>
        <v>太原</v>
      </c>
      <c r="L131" s="179" t="str">
        <f t="shared" si="11"/>
        <v>郑州</v>
      </c>
      <c r="M131" s="179" t="str">
        <f t="shared" si="12"/>
        <v>合肥</v>
      </c>
      <c r="N131" s="179" t="str">
        <f t="shared" si="13"/>
        <v/>
      </c>
      <c r="O131" s="43" t="str">
        <f>IF(IF(ISERROR(VLOOKUP(I131,登记!J:J,1,FALSE)),0,1)+IF(ISERROR(VLOOKUP(I131,登记!K:K,1,FALSE)),0,1)=0,"没有","发过")</f>
        <v>发过</v>
      </c>
    </row>
    <row r="132" spans="1:15">
      <c r="A132" s="18">
        <v>130</v>
      </c>
      <c r="B132" s="18" t="s">
        <v>1333</v>
      </c>
      <c r="C132" s="11" t="s">
        <v>55</v>
      </c>
      <c r="D132" s="69">
        <v>41728</v>
      </c>
      <c r="E132" s="18" t="s">
        <v>1258</v>
      </c>
      <c r="F132" s="69">
        <v>41763</v>
      </c>
      <c r="G132" s="18">
        <v>12</v>
      </c>
      <c r="H132" s="138">
        <f t="shared" ref="H132:H195" si="16">EDATE(D132,G132)</f>
        <v>42093</v>
      </c>
      <c r="I132" s="177" t="str">
        <f t="shared" si="14"/>
        <v>首都呼和浩特-通辽</v>
      </c>
      <c r="J132" s="178" t="str">
        <f t="shared" si="15"/>
        <v>首都通辽-呼和浩特</v>
      </c>
      <c r="K132" s="179" t="str">
        <f t="shared" ref="K132:K195" si="17">TRIM(MID(SUBSTITUTE($C132,"-",REPT(" ",50)),COLUMN(A132)*50-49,50))</f>
        <v>呼和浩特</v>
      </c>
      <c r="L132" s="179" t="str">
        <f t="shared" ref="L132:L195" si="18">TRIM(MID(SUBSTITUTE($C132,"-",REPT(" ",50)),COLUMN(B132)*50-49,50))</f>
        <v>通辽</v>
      </c>
      <c r="M132" s="179" t="str">
        <f t="shared" ref="M132:M195" si="19">TRIM(MID(SUBSTITUTE($C132,"-",REPT(" ",50)),COLUMN(C132)*50-49,50))</f>
        <v/>
      </c>
      <c r="N132" s="179" t="str">
        <f t="shared" ref="N132:N195" si="20">TRIM(MID(SUBSTITUTE($C132,"-",REPT(" ",50)),COLUMN(D132)*50-49,50))</f>
        <v/>
      </c>
      <c r="O132" s="43" t="str">
        <f>IF(IF(ISERROR(VLOOKUP(I132,登记!J:J,1,FALSE)),0,1)+IF(ISERROR(VLOOKUP(I132,登记!K:K,1,FALSE)),0,1)=0,"没有","发过")</f>
        <v>发过</v>
      </c>
    </row>
    <row r="133" spans="1:15">
      <c r="A133" s="18">
        <v>131</v>
      </c>
      <c r="B133" s="18" t="s">
        <v>1333</v>
      </c>
      <c r="C133" s="11" t="s">
        <v>570</v>
      </c>
      <c r="D133" s="69">
        <v>41728</v>
      </c>
      <c r="E133" s="18" t="s">
        <v>1258</v>
      </c>
      <c r="F133" s="69">
        <v>41763</v>
      </c>
      <c r="G133" s="18">
        <v>12</v>
      </c>
      <c r="H133" s="138">
        <f t="shared" si="16"/>
        <v>42093</v>
      </c>
      <c r="I133" s="177" t="str">
        <f t="shared" si="14"/>
        <v>首都石家庄-济宁-海口</v>
      </c>
      <c r="J133" s="178" t="str">
        <f t="shared" si="15"/>
        <v>首都海口-济宁-石家庄</v>
      </c>
      <c r="K133" s="179" t="str">
        <f t="shared" si="17"/>
        <v>石家庄</v>
      </c>
      <c r="L133" s="179" t="str">
        <f t="shared" si="18"/>
        <v>济宁</v>
      </c>
      <c r="M133" s="179" t="str">
        <f t="shared" si="19"/>
        <v>海口</v>
      </c>
      <c r="N133" s="179" t="str">
        <f t="shared" si="20"/>
        <v/>
      </c>
      <c r="O133" s="43" t="str">
        <f>IF(IF(ISERROR(VLOOKUP(I133,登记!J:J,1,FALSE)),0,1)+IF(ISERROR(VLOOKUP(I133,登记!K:K,1,FALSE)),0,1)=0,"没有","发过")</f>
        <v>发过</v>
      </c>
    </row>
    <row r="134" spans="1:15">
      <c r="A134" s="18">
        <v>132</v>
      </c>
      <c r="B134" s="18" t="s">
        <v>1333</v>
      </c>
      <c r="C134" s="11" t="s">
        <v>994</v>
      </c>
      <c r="D134" s="69">
        <v>41728</v>
      </c>
      <c r="E134" s="18" t="s">
        <v>1258</v>
      </c>
      <c r="F134" s="69">
        <v>41763</v>
      </c>
      <c r="G134" s="18">
        <v>12</v>
      </c>
      <c r="H134" s="138">
        <f t="shared" si="16"/>
        <v>42093</v>
      </c>
      <c r="I134" s="177" t="str">
        <f t="shared" si="14"/>
        <v>首都呼和浩特-海拉尔-哈尔滨</v>
      </c>
      <c r="J134" s="178" t="str">
        <f t="shared" si="15"/>
        <v>首都哈尔滨-海拉尔-呼和浩特</v>
      </c>
      <c r="K134" s="179" t="str">
        <f t="shared" si="17"/>
        <v>呼和浩特</v>
      </c>
      <c r="L134" s="179" t="str">
        <f t="shared" si="18"/>
        <v>海拉尔</v>
      </c>
      <c r="M134" s="179" t="str">
        <f t="shared" si="19"/>
        <v>哈尔滨</v>
      </c>
      <c r="N134" s="179" t="str">
        <f t="shared" si="20"/>
        <v/>
      </c>
      <c r="O134" s="43" t="str">
        <f>IF(IF(ISERROR(VLOOKUP(I134,登记!J:J,1,FALSE)),0,1)+IF(ISERROR(VLOOKUP(I134,登记!K:K,1,FALSE)),0,1)=0,"没有","发过")</f>
        <v>发过</v>
      </c>
    </row>
    <row r="135" spans="1:15">
      <c r="A135" s="18">
        <v>133</v>
      </c>
      <c r="B135" s="18" t="s">
        <v>1333</v>
      </c>
      <c r="C135" s="11" t="s">
        <v>1131</v>
      </c>
      <c r="D135" s="69">
        <v>41728</v>
      </c>
      <c r="E135" s="18" t="s">
        <v>1258</v>
      </c>
      <c r="F135" s="69">
        <v>41763</v>
      </c>
      <c r="G135" s="18">
        <v>12</v>
      </c>
      <c r="H135" s="138">
        <f t="shared" si="16"/>
        <v>42093</v>
      </c>
      <c r="I135" s="177" t="str">
        <f t="shared" si="14"/>
        <v>首都呼和浩特-榆林-海口</v>
      </c>
      <c r="J135" s="178" t="str">
        <f t="shared" si="15"/>
        <v>首都海口-榆林-呼和浩特</v>
      </c>
      <c r="K135" s="179" t="str">
        <f t="shared" si="17"/>
        <v>呼和浩特</v>
      </c>
      <c r="L135" s="179" t="str">
        <f t="shared" si="18"/>
        <v>榆林</v>
      </c>
      <c r="M135" s="179" t="str">
        <f t="shared" si="19"/>
        <v>海口</v>
      </c>
      <c r="N135" s="179" t="str">
        <f t="shared" si="20"/>
        <v/>
      </c>
      <c r="O135" s="43" t="str">
        <f>IF(IF(ISERROR(VLOOKUP(I135,登记!J:J,1,FALSE)),0,1)+IF(ISERROR(VLOOKUP(I135,登记!K:K,1,FALSE)),0,1)=0,"没有","发过")</f>
        <v>发过</v>
      </c>
    </row>
    <row r="136" spans="1:15">
      <c r="A136" s="18">
        <v>134</v>
      </c>
      <c r="B136" s="18" t="s">
        <v>1333</v>
      </c>
      <c r="C136" s="11" t="s">
        <v>506</v>
      </c>
      <c r="D136" s="69">
        <v>41728</v>
      </c>
      <c r="E136" s="18" t="s">
        <v>1258</v>
      </c>
      <c r="F136" s="69">
        <v>41763</v>
      </c>
      <c r="G136" s="18">
        <v>12</v>
      </c>
      <c r="H136" s="138">
        <f t="shared" si="16"/>
        <v>42093</v>
      </c>
      <c r="I136" s="177" t="str">
        <f t="shared" si="14"/>
        <v>首都呼和浩特-徐州-贵阳</v>
      </c>
      <c r="J136" s="178" t="str">
        <f t="shared" si="15"/>
        <v>首都贵阳-徐州-呼和浩特</v>
      </c>
      <c r="K136" s="179" t="str">
        <f t="shared" si="17"/>
        <v>呼和浩特</v>
      </c>
      <c r="L136" s="179" t="str">
        <f t="shared" si="18"/>
        <v>徐州</v>
      </c>
      <c r="M136" s="179" t="str">
        <f t="shared" si="19"/>
        <v>贵阳</v>
      </c>
      <c r="N136" s="179" t="str">
        <f t="shared" si="20"/>
        <v/>
      </c>
      <c r="O136" s="43" t="str">
        <f>IF(IF(ISERROR(VLOOKUP(I136,登记!J:J,1,FALSE)),0,1)+IF(ISERROR(VLOOKUP(I136,登记!K:K,1,FALSE)),0,1)=0,"没有","发过")</f>
        <v>发过</v>
      </c>
    </row>
    <row r="137" spans="1:15">
      <c r="A137" s="18">
        <v>135</v>
      </c>
      <c r="B137" s="18" t="s">
        <v>1333</v>
      </c>
      <c r="C137" s="11" t="s">
        <v>534</v>
      </c>
      <c r="D137" s="69">
        <v>41728</v>
      </c>
      <c r="E137" s="18" t="s">
        <v>1258</v>
      </c>
      <c r="F137" s="69">
        <v>41763</v>
      </c>
      <c r="G137" s="18">
        <v>12</v>
      </c>
      <c r="H137" s="138">
        <f t="shared" si="16"/>
        <v>42093</v>
      </c>
      <c r="I137" s="177" t="str">
        <f t="shared" si="14"/>
        <v>首都呼和浩特-长沙</v>
      </c>
      <c r="J137" s="178" t="str">
        <f t="shared" si="15"/>
        <v>首都长沙-呼和浩特</v>
      </c>
      <c r="K137" s="179" t="str">
        <f t="shared" si="17"/>
        <v>呼和浩特</v>
      </c>
      <c r="L137" s="179" t="str">
        <f t="shared" si="18"/>
        <v>长沙</v>
      </c>
      <c r="M137" s="179" t="str">
        <f t="shared" si="19"/>
        <v/>
      </c>
      <c r="N137" s="179" t="str">
        <f t="shared" si="20"/>
        <v/>
      </c>
      <c r="O137" s="43" t="str">
        <f>IF(IF(ISERROR(VLOOKUP(I137,登记!J:J,1,FALSE)),0,1)+IF(ISERROR(VLOOKUP(I137,登记!K:K,1,FALSE)),0,1)=0,"没有","发过")</f>
        <v>发过</v>
      </c>
    </row>
    <row r="138" spans="1:15">
      <c r="A138" s="18">
        <v>136</v>
      </c>
      <c r="B138" s="18" t="s">
        <v>1333</v>
      </c>
      <c r="C138" s="11" t="s">
        <v>248</v>
      </c>
      <c r="D138" s="69">
        <v>41728</v>
      </c>
      <c r="E138" s="18" t="s">
        <v>1258</v>
      </c>
      <c r="F138" s="69">
        <v>41763</v>
      </c>
      <c r="G138" s="18">
        <v>12</v>
      </c>
      <c r="H138" s="138">
        <f t="shared" si="16"/>
        <v>42093</v>
      </c>
      <c r="I138" s="177" t="str">
        <f t="shared" si="14"/>
        <v>首都呼和浩特-锡林浩特</v>
      </c>
      <c r="J138" s="178" t="str">
        <f t="shared" si="15"/>
        <v>首都锡林浩特-呼和浩特</v>
      </c>
      <c r="K138" s="179" t="str">
        <f t="shared" si="17"/>
        <v>呼和浩特</v>
      </c>
      <c r="L138" s="179" t="str">
        <f t="shared" si="18"/>
        <v>锡林浩特</v>
      </c>
      <c r="M138" s="179" t="str">
        <f t="shared" si="19"/>
        <v/>
      </c>
      <c r="N138" s="179" t="str">
        <f t="shared" si="20"/>
        <v/>
      </c>
      <c r="O138" s="43" t="str">
        <f>IF(IF(ISERROR(VLOOKUP(I138,登记!J:J,1,FALSE)),0,1)+IF(ISERROR(VLOOKUP(I138,登记!K:K,1,FALSE)),0,1)=0,"没有","发过")</f>
        <v>发过</v>
      </c>
    </row>
    <row r="139" spans="1:15">
      <c r="A139" s="18">
        <v>137</v>
      </c>
      <c r="B139" s="18" t="s">
        <v>1333</v>
      </c>
      <c r="C139" s="11" t="s">
        <v>1145</v>
      </c>
      <c r="D139" s="69">
        <v>41728</v>
      </c>
      <c r="E139" s="18" t="s">
        <v>1258</v>
      </c>
      <c r="F139" s="69">
        <v>41763</v>
      </c>
      <c r="G139" s="18">
        <v>12</v>
      </c>
      <c r="H139" s="138">
        <f t="shared" si="16"/>
        <v>42093</v>
      </c>
      <c r="I139" s="177" t="str">
        <f t="shared" si="14"/>
        <v>首都呼和浩特-哈尔滨</v>
      </c>
      <c r="J139" s="178" t="str">
        <f t="shared" si="15"/>
        <v>首都哈尔滨-呼和浩特</v>
      </c>
      <c r="K139" s="179" t="str">
        <f t="shared" si="17"/>
        <v>呼和浩特</v>
      </c>
      <c r="L139" s="179" t="str">
        <f t="shared" si="18"/>
        <v>哈尔滨</v>
      </c>
      <c r="M139" s="179" t="str">
        <f t="shared" si="19"/>
        <v/>
      </c>
      <c r="N139" s="179" t="str">
        <f t="shared" si="20"/>
        <v/>
      </c>
      <c r="O139" s="43" t="str">
        <f>IF(IF(ISERROR(VLOOKUP(I139,登记!J:J,1,FALSE)),0,1)+IF(ISERROR(VLOOKUP(I139,登记!K:K,1,FALSE)),0,1)=0,"没有","发过")</f>
        <v>发过</v>
      </c>
    </row>
    <row r="140" spans="1:15">
      <c r="A140" s="18">
        <v>138</v>
      </c>
      <c r="B140" s="18" t="s">
        <v>1333</v>
      </c>
      <c r="C140" s="11" t="s">
        <v>314</v>
      </c>
      <c r="D140" s="69">
        <v>41728</v>
      </c>
      <c r="E140" s="18" t="s">
        <v>1258</v>
      </c>
      <c r="F140" s="69">
        <v>41763</v>
      </c>
      <c r="G140" s="18">
        <v>12</v>
      </c>
      <c r="H140" s="138">
        <f t="shared" si="16"/>
        <v>42093</v>
      </c>
      <c r="I140" s="177" t="str">
        <f t="shared" si="14"/>
        <v>首都呼和浩特-武汉</v>
      </c>
      <c r="J140" s="178" t="str">
        <f t="shared" si="15"/>
        <v>首都武汉-呼和浩特</v>
      </c>
      <c r="K140" s="179" t="str">
        <f t="shared" si="17"/>
        <v>呼和浩特</v>
      </c>
      <c r="L140" s="179" t="str">
        <f t="shared" si="18"/>
        <v>武汉</v>
      </c>
      <c r="M140" s="179" t="str">
        <f t="shared" si="19"/>
        <v/>
      </c>
      <c r="N140" s="179" t="str">
        <f t="shared" si="20"/>
        <v/>
      </c>
      <c r="O140" s="43" t="str">
        <f>IF(IF(ISERROR(VLOOKUP(I140,登记!J:J,1,FALSE)),0,1)+IF(ISERROR(VLOOKUP(I140,登记!K:K,1,FALSE)),0,1)=0,"没有","发过")</f>
        <v>发过</v>
      </c>
    </row>
    <row r="141" spans="1:15">
      <c r="A141" s="18">
        <v>139</v>
      </c>
      <c r="B141" s="18" t="s">
        <v>1333</v>
      </c>
      <c r="C141" s="11" t="s">
        <v>390</v>
      </c>
      <c r="D141" s="69">
        <v>41728</v>
      </c>
      <c r="E141" s="18" t="s">
        <v>1258</v>
      </c>
      <c r="F141" s="69">
        <v>41763</v>
      </c>
      <c r="G141" s="18">
        <v>12</v>
      </c>
      <c r="H141" s="138">
        <f t="shared" si="16"/>
        <v>42093</v>
      </c>
      <c r="I141" s="177" t="str">
        <f t="shared" si="14"/>
        <v>首都呼和浩特-赤峰</v>
      </c>
      <c r="J141" s="178" t="str">
        <f t="shared" si="15"/>
        <v>首都赤峰-呼和浩特</v>
      </c>
      <c r="K141" s="179" t="str">
        <f t="shared" si="17"/>
        <v>呼和浩特</v>
      </c>
      <c r="L141" s="179" t="str">
        <f t="shared" si="18"/>
        <v>赤峰</v>
      </c>
      <c r="M141" s="179" t="str">
        <f t="shared" si="19"/>
        <v/>
      </c>
      <c r="N141" s="179" t="str">
        <f t="shared" si="20"/>
        <v/>
      </c>
      <c r="O141" s="43" t="str">
        <f>IF(IF(ISERROR(VLOOKUP(I141,登记!J:J,1,FALSE)),0,1)+IF(ISERROR(VLOOKUP(I141,登记!K:K,1,FALSE)),0,1)=0,"没有","发过")</f>
        <v>发过</v>
      </c>
    </row>
    <row r="142" spans="1:15">
      <c r="A142" s="18">
        <v>140</v>
      </c>
      <c r="B142" s="18" t="s">
        <v>1333</v>
      </c>
      <c r="C142" s="11" t="s">
        <v>1341</v>
      </c>
      <c r="D142" s="69">
        <v>41728</v>
      </c>
      <c r="E142" s="18" t="s">
        <v>1258</v>
      </c>
      <c r="F142" s="69">
        <v>41763</v>
      </c>
      <c r="G142" s="18">
        <v>12</v>
      </c>
      <c r="H142" s="138">
        <f t="shared" si="16"/>
        <v>42093</v>
      </c>
      <c r="I142" s="177" t="str">
        <f t="shared" si="14"/>
        <v>首都北京首都-鄂尔多斯</v>
      </c>
      <c r="J142" s="178" t="str">
        <f t="shared" si="15"/>
        <v>首都鄂尔多斯-北京首都</v>
      </c>
      <c r="K142" s="179" t="str">
        <f t="shared" si="17"/>
        <v>北京首都</v>
      </c>
      <c r="L142" s="179" t="str">
        <f t="shared" si="18"/>
        <v>鄂尔多斯</v>
      </c>
      <c r="M142" s="179" t="str">
        <f t="shared" si="19"/>
        <v/>
      </c>
      <c r="N142" s="179" t="str">
        <f t="shared" si="20"/>
        <v/>
      </c>
      <c r="O142" s="43" t="str">
        <f>IF(IF(ISERROR(VLOOKUP(I142,登记!J:J,1,FALSE)),0,1)+IF(ISERROR(VLOOKUP(I142,登记!K:K,1,FALSE)),0,1)=0,"没有","发过")</f>
        <v>发过</v>
      </c>
    </row>
    <row r="143" spans="1:15">
      <c r="A143" s="18">
        <v>141</v>
      </c>
      <c r="B143" s="18" t="s">
        <v>1333</v>
      </c>
      <c r="C143" s="11" t="s">
        <v>1077</v>
      </c>
      <c r="D143" s="69">
        <v>41728</v>
      </c>
      <c r="E143" s="18" t="s">
        <v>1258</v>
      </c>
      <c r="F143" s="69">
        <v>41763</v>
      </c>
      <c r="G143" s="18">
        <v>12</v>
      </c>
      <c r="H143" s="138">
        <f t="shared" si="16"/>
        <v>42093</v>
      </c>
      <c r="I143" s="177" t="str">
        <f t="shared" si="14"/>
        <v>首都呼和浩特-乌兰浩特</v>
      </c>
      <c r="J143" s="178" t="str">
        <f t="shared" si="15"/>
        <v>首都乌兰浩特-呼和浩特</v>
      </c>
      <c r="K143" s="179" t="str">
        <f t="shared" si="17"/>
        <v>呼和浩特</v>
      </c>
      <c r="L143" s="179" t="str">
        <f t="shared" si="18"/>
        <v>乌兰浩特</v>
      </c>
      <c r="M143" s="179" t="str">
        <f t="shared" si="19"/>
        <v/>
      </c>
      <c r="N143" s="179" t="str">
        <f t="shared" si="20"/>
        <v/>
      </c>
      <c r="O143" s="43" t="str">
        <f>IF(IF(ISERROR(VLOOKUP(I143,登记!J:J,1,FALSE)),0,1)+IF(ISERROR(VLOOKUP(I143,登记!K:K,1,FALSE)),0,1)=0,"没有","发过")</f>
        <v>发过</v>
      </c>
    </row>
    <row r="144" spans="1:15">
      <c r="A144" s="18">
        <v>142</v>
      </c>
      <c r="B144" s="18" t="s">
        <v>1333</v>
      </c>
      <c r="C144" s="11" t="s">
        <v>1075</v>
      </c>
      <c r="D144" s="69">
        <v>41728</v>
      </c>
      <c r="E144" s="18" t="s">
        <v>1258</v>
      </c>
      <c r="F144" s="69">
        <v>41763</v>
      </c>
      <c r="G144" s="18">
        <v>12</v>
      </c>
      <c r="H144" s="138">
        <f t="shared" si="16"/>
        <v>42093</v>
      </c>
      <c r="I144" s="177" t="str">
        <f t="shared" si="14"/>
        <v>首都呼和浩特-乌鲁木齐</v>
      </c>
      <c r="J144" s="178" t="str">
        <f t="shared" si="15"/>
        <v>首都乌鲁木齐-呼和浩特</v>
      </c>
      <c r="K144" s="179" t="str">
        <f t="shared" si="17"/>
        <v>呼和浩特</v>
      </c>
      <c r="L144" s="179" t="str">
        <f t="shared" si="18"/>
        <v>乌鲁木齐</v>
      </c>
      <c r="M144" s="179" t="str">
        <f t="shared" si="19"/>
        <v/>
      </c>
      <c r="N144" s="179" t="str">
        <f t="shared" si="20"/>
        <v/>
      </c>
      <c r="O144" s="43" t="str">
        <f>IF(IF(ISERROR(VLOOKUP(I144,登记!J:J,1,FALSE)),0,1)+IF(ISERROR(VLOOKUP(I144,登记!K:K,1,FALSE)),0,1)=0,"没有","发过")</f>
        <v>发过</v>
      </c>
    </row>
    <row r="145" spans="1:15">
      <c r="A145" s="18">
        <v>143</v>
      </c>
      <c r="B145" s="18" t="s">
        <v>1333</v>
      </c>
      <c r="C145" s="11" t="s">
        <v>1347</v>
      </c>
      <c r="D145" s="69">
        <v>41728</v>
      </c>
      <c r="E145" s="18" t="s">
        <v>1258</v>
      </c>
      <c r="F145" s="69">
        <v>41763</v>
      </c>
      <c r="G145" s="18">
        <v>12</v>
      </c>
      <c r="H145" s="138">
        <f t="shared" si="16"/>
        <v>42093</v>
      </c>
      <c r="I145" s="177" t="str">
        <f t="shared" si="14"/>
        <v>首都北京首都-包头</v>
      </c>
      <c r="J145" s="178" t="str">
        <f t="shared" si="15"/>
        <v>首都包头-北京首都</v>
      </c>
      <c r="K145" s="179" t="str">
        <f t="shared" si="17"/>
        <v>北京首都</v>
      </c>
      <c r="L145" s="179" t="str">
        <f t="shared" si="18"/>
        <v>包头</v>
      </c>
      <c r="M145" s="179" t="str">
        <f t="shared" si="19"/>
        <v/>
      </c>
      <c r="N145" s="179" t="str">
        <f t="shared" si="20"/>
        <v/>
      </c>
      <c r="O145" s="43" t="str">
        <f>IF(IF(ISERROR(VLOOKUP(I145,登记!J:J,1,FALSE)),0,1)+IF(ISERROR(VLOOKUP(I145,登记!K:K,1,FALSE)),0,1)=0,"没有","发过")</f>
        <v>发过</v>
      </c>
    </row>
    <row r="146" spans="1:15">
      <c r="A146" s="18">
        <v>144</v>
      </c>
      <c r="B146" s="18" t="s">
        <v>165</v>
      </c>
      <c r="C146" s="11" t="s">
        <v>527</v>
      </c>
      <c r="D146" s="69">
        <v>41935</v>
      </c>
      <c r="E146" s="18" t="s">
        <v>1259</v>
      </c>
      <c r="F146" s="69">
        <v>41935</v>
      </c>
      <c r="G146" s="18">
        <v>6</v>
      </c>
      <c r="H146" s="138">
        <f t="shared" si="16"/>
        <v>42117</v>
      </c>
      <c r="I146" s="177" t="str">
        <f t="shared" si="14"/>
        <v>厦航天津-青岛</v>
      </c>
      <c r="J146" s="178" t="str">
        <f t="shared" si="15"/>
        <v>厦航青岛-天津</v>
      </c>
      <c r="K146" s="179" t="str">
        <f t="shared" si="17"/>
        <v>天津</v>
      </c>
      <c r="L146" s="179" t="str">
        <f t="shared" si="18"/>
        <v>青岛</v>
      </c>
      <c r="M146" s="179" t="str">
        <f t="shared" si="19"/>
        <v/>
      </c>
      <c r="N146" s="179" t="str">
        <f t="shared" si="20"/>
        <v/>
      </c>
      <c r="O146" s="43" t="str">
        <f>IF(IF(ISERROR(VLOOKUP(I146,登记!J:J,1,FALSE)),0,1)+IF(ISERROR(VLOOKUP(I146,登记!K:K,1,FALSE)),0,1)=0,"没有","发过")</f>
        <v>发过</v>
      </c>
    </row>
    <row r="147" spans="1:15">
      <c r="A147" s="18">
        <v>145</v>
      </c>
      <c r="B147" s="18" t="s">
        <v>484</v>
      </c>
      <c r="C147" s="11" t="s">
        <v>531</v>
      </c>
      <c r="D147" s="69">
        <v>41935</v>
      </c>
      <c r="E147" s="18" t="s">
        <v>1259</v>
      </c>
      <c r="F147" s="69">
        <v>41935</v>
      </c>
      <c r="G147" s="18">
        <v>6</v>
      </c>
      <c r="H147" s="138">
        <f t="shared" si="16"/>
        <v>42117</v>
      </c>
      <c r="I147" s="177" t="str">
        <f t="shared" si="14"/>
        <v>厦航天津-郑州</v>
      </c>
      <c r="J147" s="178" t="str">
        <f t="shared" si="15"/>
        <v>厦航郑州-天津</v>
      </c>
      <c r="K147" s="179" t="str">
        <f t="shared" si="17"/>
        <v>天津</v>
      </c>
      <c r="L147" s="179" t="str">
        <f t="shared" si="18"/>
        <v>郑州</v>
      </c>
      <c r="M147" s="179" t="str">
        <f t="shared" si="19"/>
        <v/>
      </c>
      <c r="N147" s="179" t="str">
        <f t="shared" si="20"/>
        <v/>
      </c>
      <c r="O147" s="43" t="str">
        <f>IF(IF(ISERROR(VLOOKUP(I147,登记!J:J,1,FALSE)),0,1)+IF(ISERROR(VLOOKUP(I147,登记!K:K,1,FALSE)),0,1)=0,"没有","发过")</f>
        <v>发过</v>
      </c>
    </row>
    <row r="148" spans="1:15">
      <c r="A148" s="18">
        <v>146</v>
      </c>
      <c r="B148" s="18" t="s">
        <v>147</v>
      </c>
      <c r="C148" s="11" t="s">
        <v>1756</v>
      </c>
      <c r="D148" s="69">
        <v>41935</v>
      </c>
      <c r="E148" s="18" t="s">
        <v>1260</v>
      </c>
      <c r="F148" s="69">
        <v>41935</v>
      </c>
      <c r="G148" s="18">
        <v>6</v>
      </c>
      <c r="H148" s="138">
        <f t="shared" si="16"/>
        <v>42117</v>
      </c>
      <c r="I148" s="177" t="str">
        <f t="shared" si="14"/>
        <v>东航运城-厦门-武汉</v>
      </c>
      <c r="J148" s="178" t="str">
        <f t="shared" si="15"/>
        <v>东航武汉-厦门-运城</v>
      </c>
      <c r="K148" s="179" t="str">
        <f t="shared" si="17"/>
        <v>运城</v>
      </c>
      <c r="L148" s="179" t="str">
        <f t="shared" si="18"/>
        <v>厦门</v>
      </c>
      <c r="M148" s="179" t="str">
        <f t="shared" si="19"/>
        <v>武汉</v>
      </c>
      <c r="N148" s="179" t="str">
        <f t="shared" si="20"/>
        <v/>
      </c>
      <c r="O148" s="43" t="str">
        <f>IF(IF(ISERROR(VLOOKUP(I148,登记!J:J,1,FALSE)),0,1)+IF(ISERROR(VLOOKUP(I148,登记!K:K,1,FALSE)),0,1)=0,"没有","发过")</f>
        <v>没有</v>
      </c>
    </row>
    <row r="149" spans="1:15">
      <c r="A149" s="18">
        <v>147</v>
      </c>
      <c r="B149" s="18" t="s">
        <v>482</v>
      </c>
      <c r="C149" s="11" t="s">
        <v>564</v>
      </c>
      <c r="D149" s="69">
        <v>41935</v>
      </c>
      <c r="E149" s="18" t="s">
        <v>1260</v>
      </c>
      <c r="F149" s="69">
        <v>41935</v>
      </c>
      <c r="G149" s="18">
        <v>6</v>
      </c>
      <c r="H149" s="138">
        <f t="shared" si="16"/>
        <v>42117</v>
      </c>
      <c r="I149" s="177" t="str">
        <f t="shared" si="14"/>
        <v>东航石家庄-三亚</v>
      </c>
      <c r="J149" s="178" t="str">
        <f t="shared" si="15"/>
        <v>东航三亚-石家庄</v>
      </c>
      <c r="K149" s="179" t="str">
        <f t="shared" si="17"/>
        <v>石家庄</v>
      </c>
      <c r="L149" s="179" t="str">
        <f t="shared" si="18"/>
        <v>三亚</v>
      </c>
      <c r="M149" s="179" t="str">
        <f t="shared" si="19"/>
        <v/>
      </c>
      <c r="N149" s="179" t="str">
        <f t="shared" si="20"/>
        <v/>
      </c>
      <c r="O149" s="43" t="str">
        <f>IF(IF(ISERROR(VLOOKUP(I149,登记!J:J,1,FALSE)),0,1)+IF(ISERROR(VLOOKUP(I149,登记!K:K,1,FALSE)),0,1)=0,"没有","发过")</f>
        <v>发过</v>
      </c>
    </row>
    <row r="150" spans="1:15">
      <c r="A150" s="18">
        <v>148</v>
      </c>
      <c r="B150" s="18" t="s">
        <v>134</v>
      </c>
      <c r="C150" s="11" t="s">
        <v>1338</v>
      </c>
      <c r="D150" s="69">
        <v>41935</v>
      </c>
      <c r="E150" s="18" t="s">
        <v>1261</v>
      </c>
      <c r="F150" s="69">
        <v>41935</v>
      </c>
      <c r="G150" s="18">
        <v>6</v>
      </c>
      <c r="H150" s="138">
        <f t="shared" si="16"/>
        <v>42117</v>
      </c>
      <c r="I150" s="177" t="str">
        <f t="shared" si="14"/>
        <v>深航北京首都-海拉尔</v>
      </c>
      <c r="J150" s="178" t="str">
        <f t="shared" si="15"/>
        <v>深航海拉尔-北京首都</v>
      </c>
      <c r="K150" s="179" t="str">
        <f t="shared" si="17"/>
        <v>北京首都</v>
      </c>
      <c r="L150" s="179" t="str">
        <f t="shared" si="18"/>
        <v>海拉尔</v>
      </c>
      <c r="M150" s="179" t="str">
        <f t="shared" si="19"/>
        <v/>
      </c>
      <c r="N150" s="179" t="str">
        <f t="shared" si="20"/>
        <v/>
      </c>
      <c r="O150" s="43" t="str">
        <f>IF(IF(ISERROR(VLOOKUP(I150,登记!J:J,1,FALSE)),0,1)+IF(ISERROR(VLOOKUP(I150,登记!K:K,1,FALSE)),0,1)=0,"没有","发过")</f>
        <v>发过</v>
      </c>
    </row>
    <row r="151" spans="1:15">
      <c r="A151" s="18">
        <v>150</v>
      </c>
      <c r="B151" s="18" t="s">
        <v>1324</v>
      </c>
      <c r="C151" s="90" t="s">
        <v>1757</v>
      </c>
      <c r="D151" s="69">
        <v>42010</v>
      </c>
      <c r="E151" s="18" t="s">
        <v>1262</v>
      </c>
      <c r="F151" s="69">
        <v>42010</v>
      </c>
      <c r="G151" s="18">
        <v>6</v>
      </c>
      <c r="H151" s="138">
        <f t="shared" si="16"/>
        <v>42191</v>
      </c>
      <c r="I151" s="177" t="str">
        <f t="shared" si="14"/>
        <v>天津鄂尔多斯-呼和浩特</v>
      </c>
      <c r="J151" s="178" t="str">
        <f t="shared" si="15"/>
        <v>天津呼和浩特-鄂尔多斯</v>
      </c>
      <c r="K151" s="179" t="str">
        <f t="shared" si="17"/>
        <v>鄂尔多斯</v>
      </c>
      <c r="L151" s="179" t="str">
        <f t="shared" si="18"/>
        <v>呼和浩特</v>
      </c>
      <c r="M151" s="179" t="str">
        <f t="shared" si="19"/>
        <v/>
      </c>
      <c r="N151" s="179" t="str">
        <f t="shared" si="20"/>
        <v/>
      </c>
      <c r="O151" s="43" t="str">
        <f>IF(IF(ISERROR(VLOOKUP(I151,登记!J:J,1,FALSE)),0,1)+IF(ISERROR(VLOOKUP(I151,登记!K:K,1,FALSE)),0,1)=0,"没有","发过")</f>
        <v>发过</v>
      </c>
    </row>
    <row r="152" spans="1:15">
      <c r="A152" s="18">
        <v>151</v>
      </c>
      <c r="B152" s="18" t="s">
        <v>1324</v>
      </c>
      <c r="C152" s="11" t="s">
        <v>1016</v>
      </c>
      <c r="D152" s="69">
        <v>42010</v>
      </c>
      <c r="E152" s="18" t="s">
        <v>1262</v>
      </c>
      <c r="F152" s="69">
        <v>42010</v>
      </c>
      <c r="G152" s="18">
        <v>6</v>
      </c>
      <c r="H152" s="138">
        <f t="shared" si="16"/>
        <v>42191</v>
      </c>
      <c r="I152" s="177" t="str">
        <f t="shared" si="14"/>
        <v>天津呼和浩特-通辽-长春</v>
      </c>
      <c r="J152" s="178" t="str">
        <f t="shared" si="15"/>
        <v>天津长春-通辽-呼和浩特</v>
      </c>
      <c r="K152" s="179" t="str">
        <f t="shared" si="17"/>
        <v>呼和浩特</v>
      </c>
      <c r="L152" s="179" t="str">
        <f t="shared" si="18"/>
        <v>通辽</v>
      </c>
      <c r="M152" s="179" t="str">
        <f t="shared" si="19"/>
        <v>长春</v>
      </c>
      <c r="N152" s="179" t="str">
        <f t="shared" si="20"/>
        <v/>
      </c>
      <c r="O152" s="43" t="str">
        <f>IF(IF(ISERROR(VLOOKUP(I152,登记!J:J,1,FALSE)),0,1)+IF(ISERROR(VLOOKUP(I152,登记!K:K,1,FALSE)),0,1)=0,"没有","发过")</f>
        <v>发过</v>
      </c>
    </row>
    <row r="153" spans="1:15">
      <c r="A153" s="18">
        <v>152</v>
      </c>
      <c r="B153" s="18" t="s">
        <v>1324</v>
      </c>
      <c r="C153" s="11" t="s">
        <v>1112</v>
      </c>
      <c r="D153" s="69">
        <v>42010</v>
      </c>
      <c r="E153" s="18" t="s">
        <v>1262</v>
      </c>
      <c r="F153" s="69">
        <v>42010</v>
      </c>
      <c r="G153" s="18">
        <v>6</v>
      </c>
      <c r="H153" s="138">
        <f t="shared" si="16"/>
        <v>42191</v>
      </c>
      <c r="I153" s="177" t="str">
        <f t="shared" si="14"/>
        <v>天津呼和浩特-二连浩特-锡林浩特</v>
      </c>
      <c r="J153" s="178" t="str">
        <f t="shared" si="15"/>
        <v>天津锡林浩特-二连浩特-呼和浩特</v>
      </c>
      <c r="K153" s="179" t="str">
        <f t="shared" si="17"/>
        <v>呼和浩特</v>
      </c>
      <c r="L153" s="179" t="str">
        <f t="shared" si="18"/>
        <v>二连浩特</v>
      </c>
      <c r="M153" s="179" t="str">
        <f t="shared" si="19"/>
        <v>锡林浩特</v>
      </c>
      <c r="N153" s="179" t="str">
        <f t="shared" si="20"/>
        <v/>
      </c>
      <c r="O153" s="43" t="str">
        <f>IF(IF(ISERROR(VLOOKUP(I153,登记!J:J,1,FALSE)),0,1)+IF(ISERROR(VLOOKUP(I153,登记!K:K,1,FALSE)),0,1)=0,"没有","发过")</f>
        <v>发过</v>
      </c>
    </row>
    <row r="154" spans="1:15">
      <c r="A154" s="18">
        <v>153</v>
      </c>
      <c r="B154" s="18" t="s">
        <v>1324</v>
      </c>
      <c r="C154" s="11" t="s">
        <v>511</v>
      </c>
      <c r="D154" s="69">
        <v>42010</v>
      </c>
      <c r="E154" s="18" t="s">
        <v>1262</v>
      </c>
      <c r="F154" s="69">
        <v>42010</v>
      </c>
      <c r="G154" s="18">
        <v>6</v>
      </c>
      <c r="H154" s="138">
        <f t="shared" si="16"/>
        <v>42191</v>
      </c>
      <c r="I154" s="177" t="str">
        <f t="shared" si="14"/>
        <v>天津鄂尔多斯-郑州-温州</v>
      </c>
      <c r="J154" s="178" t="str">
        <f t="shared" si="15"/>
        <v>天津温州-郑州-鄂尔多斯</v>
      </c>
      <c r="K154" s="179" t="str">
        <f t="shared" si="17"/>
        <v>鄂尔多斯</v>
      </c>
      <c r="L154" s="179" t="str">
        <f t="shared" si="18"/>
        <v>郑州</v>
      </c>
      <c r="M154" s="179" t="str">
        <f t="shared" si="19"/>
        <v>温州</v>
      </c>
      <c r="N154" s="179" t="str">
        <f t="shared" si="20"/>
        <v/>
      </c>
      <c r="O154" s="43" t="str">
        <f>IF(IF(ISERROR(VLOOKUP(I154,登记!J:J,1,FALSE)),0,1)+IF(ISERROR(VLOOKUP(I154,登记!K:K,1,FALSE)),0,1)=0,"没有","发过")</f>
        <v>发过</v>
      </c>
    </row>
    <row r="155" spans="1:15" ht="12.75" customHeight="1">
      <c r="A155" s="18">
        <v>154</v>
      </c>
      <c r="B155" s="18" t="s">
        <v>1324</v>
      </c>
      <c r="C155" s="11" t="s">
        <v>1124</v>
      </c>
      <c r="D155" s="69">
        <v>42010</v>
      </c>
      <c r="E155" s="18" t="s">
        <v>1262</v>
      </c>
      <c r="F155" s="69">
        <v>42010</v>
      </c>
      <c r="G155" s="18">
        <v>6</v>
      </c>
      <c r="H155" s="138">
        <f t="shared" si="16"/>
        <v>42191</v>
      </c>
      <c r="I155" s="177" t="str">
        <f t="shared" si="14"/>
        <v>天津呼和浩特-乌海-西安</v>
      </c>
      <c r="J155" s="178" t="str">
        <f t="shared" si="15"/>
        <v>天津西安-乌海-呼和浩特</v>
      </c>
      <c r="K155" s="179" t="str">
        <f t="shared" si="17"/>
        <v>呼和浩特</v>
      </c>
      <c r="L155" s="179" t="str">
        <f t="shared" si="18"/>
        <v>乌海</v>
      </c>
      <c r="M155" s="179" t="str">
        <f t="shared" si="19"/>
        <v>西安</v>
      </c>
      <c r="N155" s="179" t="str">
        <f t="shared" si="20"/>
        <v/>
      </c>
      <c r="O155" s="43" t="str">
        <f>IF(IF(ISERROR(VLOOKUP(I155,登记!J:J,1,FALSE)),0,1)+IF(ISERROR(VLOOKUP(I155,登记!K:K,1,FALSE)),0,1)=0,"没有","发过")</f>
        <v>发过</v>
      </c>
    </row>
    <row r="156" spans="1:15">
      <c r="A156" s="18">
        <v>155</v>
      </c>
      <c r="B156" s="18" t="s">
        <v>1324</v>
      </c>
      <c r="C156" s="11" t="s">
        <v>1132</v>
      </c>
      <c r="D156" s="69">
        <v>42010</v>
      </c>
      <c r="E156" s="18" t="s">
        <v>1262</v>
      </c>
      <c r="F156" s="69">
        <v>42010</v>
      </c>
      <c r="G156" s="18">
        <v>6</v>
      </c>
      <c r="H156" s="138">
        <f t="shared" si="16"/>
        <v>42191</v>
      </c>
      <c r="I156" s="177" t="str">
        <f t="shared" si="14"/>
        <v>天津天津-乌鲁木齐</v>
      </c>
      <c r="J156" s="178" t="str">
        <f t="shared" si="15"/>
        <v>天津乌鲁木齐-天津</v>
      </c>
      <c r="K156" s="179" t="str">
        <f t="shared" si="17"/>
        <v>天津</v>
      </c>
      <c r="L156" s="179" t="str">
        <f t="shared" si="18"/>
        <v>乌鲁木齐</v>
      </c>
      <c r="M156" s="179" t="str">
        <f t="shared" si="19"/>
        <v/>
      </c>
      <c r="N156" s="179" t="str">
        <f t="shared" si="20"/>
        <v/>
      </c>
      <c r="O156" s="43" t="str">
        <f>IF(IF(ISERROR(VLOOKUP(I156,登记!J:J,1,FALSE)),0,1)+IF(ISERROR(VLOOKUP(I156,登记!K:K,1,FALSE)),0,1)=0,"没有","发过")</f>
        <v>发过</v>
      </c>
    </row>
    <row r="157" spans="1:15">
      <c r="A157" s="18">
        <v>156</v>
      </c>
      <c r="B157" s="18" t="s">
        <v>1324</v>
      </c>
      <c r="C157" s="11" t="s">
        <v>1151</v>
      </c>
      <c r="D157" s="69">
        <v>42010</v>
      </c>
      <c r="E157" s="18" t="s">
        <v>1262</v>
      </c>
      <c r="F157" s="69">
        <v>42010</v>
      </c>
      <c r="G157" s="18">
        <v>6</v>
      </c>
      <c r="H157" s="138">
        <f t="shared" si="16"/>
        <v>42191</v>
      </c>
      <c r="I157" s="177" t="str">
        <f t="shared" si="14"/>
        <v>天津呼和浩特-石家庄</v>
      </c>
      <c r="J157" s="178" t="str">
        <f t="shared" si="15"/>
        <v>天津石家庄-呼和浩特</v>
      </c>
      <c r="K157" s="179" t="str">
        <f t="shared" si="17"/>
        <v>呼和浩特</v>
      </c>
      <c r="L157" s="179" t="str">
        <f t="shared" si="18"/>
        <v>石家庄</v>
      </c>
      <c r="M157" s="179" t="str">
        <f t="shared" si="19"/>
        <v/>
      </c>
      <c r="N157" s="179" t="str">
        <f t="shared" si="20"/>
        <v/>
      </c>
      <c r="O157" s="43" t="str">
        <f>IF(IF(ISERROR(VLOOKUP(I157,登记!J:J,1,FALSE)),0,1)+IF(ISERROR(VLOOKUP(I157,登记!K:K,1,FALSE)),0,1)=0,"没有","发过")</f>
        <v>发过</v>
      </c>
    </row>
    <row r="158" spans="1:15">
      <c r="A158" s="18">
        <v>157</v>
      </c>
      <c r="B158" s="18" t="s">
        <v>487</v>
      </c>
      <c r="C158" s="11" t="s">
        <v>520</v>
      </c>
      <c r="D158" s="69">
        <v>42089</v>
      </c>
      <c r="E158" s="18" t="s">
        <v>1263</v>
      </c>
      <c r="F158" s="69">
        <v>42089</v>
      </c>
      <c r="G158" s="18">
        <v>6</v>
      </c>
      <c r="H158" s="138">
        <f t="shared" si="16"/>
        <v>42273</v>
      </c>
      <c r="I158" s="177" t="str">
        <f t="shared" si="14"/>
        <v>上航天津-昆明</v>
      </c>
      <c r="J158" s="178" t="str">
        <f t="shared" si="15"/>
        <v>上航昆明-天津</v>
      </c>
      <c r="K158" s="179" t="str">
        <f t="shared" si="17"/>
        <v>天津</v>
      </c>
      <c r="L158" s="179" t="str">
        <f t="shared" si="18"/>
        <v>昆明</v>
      </c>
      <c r="M158" s="179" t="str">
        <f t="shared" si="19"/>
        <v/>
      </c>
      <c r="N158" s="179" t="str">
        <f t="shared" si="20"/>
        <v/>
      </c>
      <c r="O158" s="43" t="str">
        <f>IF(IF(ISERROR(VLOOKUP(I158,登记!J:J,1,FALSE)),0,1)+IF(ISERROR(VLOOKUP(I158,登记!K:K,1,FALSE)),0,1)=0,"没有","发过")</f>
        <v>发过</v>
      </c>
    </row>
    <row r="159" spans="1:15">
      <c r="A159" s="18">
        <v>158</v>
      </c>
      <c r="B159" s="18" t="s">
        <v>482</v>
      </c>
      <c r="C159" s="11" t="s">
        <v>248</v>
      </c>
      <c r="D159" s="69">
        <v>42089</v>
      </c>
      <c r="E159" s="18" t="s">
        <v>1264</v>
      </c>
      <c r="F159" s="69">
        <v>42089</v>
      </c>
      <c r="G159" s="18">
        <v>6</v>
      </c>
      <c r="H159" s="138">
        <f t="shared" si="16"/>
        <v>42273</v>
      </c>
      <c r="I159" s="177" t="str">
        <f t="shared" si="14"/>
        <v>东航呼和浩特-锡林浩特</v>
      </c>
      <c r="J159" s="178" t="str">
        <f t="shared" si="15"/>
        <v>东航锡林浩特-呼和浩特</v>
      </c>
      <c r="K159" s="179" t="str">
        <f t="shared" si="17"/>
        <v>呼和浩特</v>
      </c>
      <c r="L159" s="179" t="str">
        <f t="shared" si="18"/>
        <v>锡林浩特</v>
      </c>
      <c r="M159" s="179" t="str">
        <f t="shared" si="19"/>
        <v/>
      </c>
      <c r="N159" s="179" t="str">
        <f t="shared" si="20"/>
        <v/>
      </c>
      <c r="O159" s="43" t="str">
        <f>IF(IF(ISERROR(VLOOKUP(I159,登记!J:J,1,FALSE)),0,1)+IF(ISERROR(VLOOKUP(I159,登记!K:K,1,FALSE)),0,1)=0,"没有","发过")</f>
        <v>发过</v>
      </c>
    </row>
    <row r="160" spans="1:15">
      <c r="A160" s="18">
        <v>159</v>
      </c>
      <c r="B160" s="18" t="s">
        <v>482</v>
      </c>
      <c r="C160" s="11" t="s">
        <v>249</v>
      </c>
      <c r="D160" s="69">
        <v>42089</v>
      </c>
      <c r="E160" s="18" t="s">
        <v>1264</v>
      </c>
      <c r="F160" s="69">
        <v>42089</v>
      </c>
      <c r="G160" s="18">
        <v>6</v>
      </c>
      <c r="H160" s="138">
        <f t="shared" si="16"/>
        <v>42273</v>
      </c>
      <c r="I160" s="177" t="str">
        <f t="shared" si="14"/>
        <v>东航太原-西安-南宁</v>
      </c>
      <c r="J160" s="178" t="str">
        <f t="shared" si="15"/>
        <v>东航南宁-西安-太原</v>
      </c>
      <c r="K160" s="179" t="str">
        <f t="shared" si="17"/>
        <v>太原</v>
      </c>
      <c r="L160" s="179" t="str">
        <f t="shared" si="18"/>
        <v>西安</v>
      </c>
      <c r="M160" s="179" t="str">
        <f t="shared" si="19"/>
        <v>南宁</v>
      </c>
      <c r="N160" s="179" t="str">
        <f t="shared" si="20"/>
        <v/>
      </c>
      <c r="O160" s="43" t="str">
        <f>IF(IF(ISERROR(VLOOKUP(I160,登记!J:J,1,FALSE)),0,1)+IF(ISERROR(VLOOKUP(I160,登记!K:K,1,FALSE)),0,1)=0,"没有","发过")</f>
        <v>发过</v>
      </c>
    </row>
    <row r="161" spans="1:15">
      <c r="A161" s="18">
        <v>160</v>
      </c>
      <c r="B161" s="18" t="s">
        <v>250</v>
      </c>
      <c r="C161" s="11" t="s">
        <v>573</v>
      </c>
      <c r="D161" s="69">
        <v>42107</v>
      </c>
      <c r="E161" s="18" t="s">
        <v>1265</v>
      </c>
      <c r="F161" s="69">
        <v>42107</v>
      </c>
      <c r="G161" s="18">
        <v>6</v>
      </c>
      <c r="H161" s="138">
        <f t="shared" si="16"/>
        <v>42290</v>
      </c>
      <c r="I161" s="177" t="str">
        <f t="shared" si="14"/>
        <v>上航石家庄-杭州</v>
      </c>
      <c r="J161" s="178" t="str">
        <f t="shared" si="15"/>
        <v>上航杭州-石家庄</v>
      </c>
      <c r="K161" s="179" t="str">
        <f t="shared" si="17"/>
        <v>石家庄</v>
      </c>
      <c r="L161" s="179" t="str">
        <f t="shared" si="18"/>
        <v>杭州</v>
      </c>
      <c r="M161" s="179" t="str">
        <f t="shared" si="19"/>
        <v/>
      </c>
      <c r="N161" s="179" t="str">
        <f t="shared" si="20"/>
        <v/>
      </c>
      <c r="O161" s="43" t="str">
        <f>IF(IF(ISERROR(VLOOKUP(I161,登记!J:J,1,FALSE)),0,1)+IF(ISERROR(VLOOKUP(I161,登记!K:K,1,FALSE)),0,1)=0,"没有","发过")</f>
        <v>发过</v>
      </c>
    </row>
    <row r="162" spans="1:15">
      <c r="A162" s="18">
        <v>161</v>
      </c>
      <c r="B162" s="18" t="s">
        <v>1329</v>
      </c>
      <c r="C162" s="11" t="s">
        <v>260</v>
      </c>
      <c r="D162" s="69">
        <v>42202</v>
      </c>
      <c r="E162" s="18" t="s">
        <v>1266</v>
      </c>
      <c r="F162" s="69">
        <v>42202</v>
      </c>
      <c r="G162" s="18">
        <v>6</v>
      </c>
      <c r="H162" s="138">
        <f t="shared" si="16"/>
        <v>42386</v>
      </c>
      <c r="I162" s="177" t="str">
        <f t="shared" si="14"/>
        <v>河北石家庄-青岛</v>
      </c>
      <c r="J162" s="178" t="str">
        <f t="shared" si="15"/>
        <v>河北青岛-石家庄</v>
      </c>
      <c r="K162" s="179" t="str">
        <f t="shared" si="17"/>
        <v>石家庄</v>
      </c>
      <c r="L162" s="179" t="str">
        <f t="shared" si="18"/>
        <v>青岛</v>
      </c>
      <c r="M162" s="179" t="str">
        <f t="shared" si="19"/>
        <v/>
      </c>
      <c r="N162" s="179" t="str">
        <f t="shared" si="20"/>
        <v/>
      </c>
      <c r="O162" s="43" t="str">
        <f>IF(IF(ISERROR(VLOOKUP(I162,登记!J:J,1,FALSE)),0,1)+IF(ISERROR(VLOOKUP(I162,登记!K:K,1,FALSE)),0,1)=0,"没有","发过")</f>
        <v>发过</v>
      </c>
    </row>
    <row r="163" spans="1:15">
      <c r="A163" s="18">
        <v>162</v>
      </c>
      <c r="B163" s="18" t="s">
        <v>300</v>
      </c>
      <c r="C163" s="11" t="s">
        <v>531</v>
      </c>
      <c r="D163" s="69">
        <v>42205</v>
      </c>
      <c r="E163" s="18" t="s">
        <v>1267</v>
      </c>
      <c r="F163" s="69">
        <v>42205</v>
      </c>
      <c r="G163" s="18">
        <v>6</v>
      </c>
      <c r="H163" s="138">
        <f t="shared" si="16"/>
        <v>42389</v>
      </c>
      <c r="I163" s="177" t="str">
        <f t="shared" si="14"/>
        <v>邮航天津-郑州</v>
      </c>
      <c r="J163" s="178" t="str">
        <f t="shared" si="15"/>
        <v>邮航郑州-天津</v>
      </c>
      <c r="K163" s="179" t="str">
        <f t="shared" si="17"/>
        <v>天津</v>
      </c>
      <c r="L163" s="179" t="str">
        <f t="shared" si="18"/>
        <v>郑州</v>
      </c>
      <c r="M163" s="179" t="str">
        <f t="shared" si="19"/>
        <v/>
      </c>
      <c r="N163" s="179" t="str">
        <f t="shared" si="20"/>
        <v/>
      </c>
      <c r="O163" s="43" t="str">
        <f>IF(IF(ISERROR(VLOOKUP(I163,登记!J:J,1,FALSE)),0,1)+IF(ISERROR(VLOOKUP(I163,登记!K:K,1,FALSE)),0,1)=0,"没有","发过")</f>
        <v>发过</v>
      </c>
    </row>
    <row r="164" spans="1:15" ht="15" customHeight="1">
      <c r="A164" s="18">
        <v>163</v>
      </c>
      <c r="B164" s="18" t="s">
        <v>1333</v>
      </c>
      <c r="C164" s="11" t="s">
        <v>1370</v>
      </c>
      <c r="D164" s="69">
        <v>42206</v>
      </c>
      <c r="E164" s="18" t="s">
        <v>1268</v>
      </c>
      <c r="F164" s="69">
        <v>42206</v>
      </c>
      <c r="G164" s="18">
        <v>6</v>
      </c>
      <c r="H164" s="138">
        <f t="shared" si="16"/>
        <v>42390</v>
      </c>
      <c r="I164" s="177" t="str">
        <f t="shared" si="14"/>
        <v>首都北京首都-呼和浩特-阿尔山</v>
      </c>
      <c r="J164" s="178" t="str">
        <f t="shared" si="15"/>
        <v>首都阿尔山-呼和浩特-北京首都</v>
      </c>
      <c r="K164" s="179" t="str">
        <f t="shared" si="17"/>
        <v>北京首都</v>
      </c>
      <c r="L164" s="179" t="str">
        <f t="shared" si="18"/>
        <v>呼和浩特</v>
      </c>
      <c r="M164" s="179" t="str">
        <f t="shared" si="19"/>
        <v>阿尔山</v>
      </c>
      <c r="N164" s="179" t="str">
        <f t="shared" si="20"/>
        <v/>
      </c>
      <c r="O164" s="43" t="str">
        <f>IF(IF(ISERROR(VLOOKUP(I164,登记!J:J,1,FALSE)),0,1)+IF(ISERROR(VLOOKUP(I164,登记!K:K,1,FALSE)),0,1)=0,"没有","发过")</f>
        <v>发过</v>
      </c>
    </row>
    <row r="165" spans="1:15">
      <c r="A165" s="18">
        <v>164</v>
      </c>
      <c r="B165" s="18" t="s">
        <v>483</v>
      </c>
      <c r="C165" s="11" t="s">
        <v>216</v>
      </c>
      <c r="D165" s="69">
        <v>42223</v>
      </c>
      <c r="E165" s="18" t="s">
        <v>1269</v>
      </c>
      <c r="F165" s="69">
        <v>42223</v>
      </c>
      <c r="G165" s="18">
        <v>6</v>
      </c>
      <c r="H165" s="138">
        <f t="shared" si="16"/>
        <v>42407</v>
      </c>
      <c r="I165" s="177" t="str">
        <f t="shared" si="14"/>
        <v>海航海拉尔-太原</v>
      </c>
      <c r="J165" s="178" t="str">
        <f t="shared" si="15"/>
        <v>海航太原-海拉尔</v>
      </c>
      <c r="K165" s="179" t="str">
        <f t="shared" si="17"/>
        <v>海拉尔</v>
      </c>
      <c r="L165" s="179" t="str">
        <f t="shared" si="18"/>
        <v>太原</v>
      </c>
      <c r="M165" s="179" t="str">
        <f t="shared" si="19"/>
        <v/>
      </c>
      <c r="N165" s="179" t="str">
        <f t="shared" si="20"/>
        <v/>
      </c>
      <c r="O165" s="43" t="str">
        <f>IF(IF(ISERROR(VLOOKUP(I165,登记!J:J,1,FALSE)),0,1)+IF(ISERROR(VLOOKUP(I165,登记!K:K,1,FALSE)),0,1)=0,"没有","发过")</f>
        <v>发过</v>
      </c>
    </row>
    <row r="166" spans="1:15">
      <c r="A166" s="18">
        <v>165</v>
      </c>
      <c r="B166" s="18" t="s">
        <v>482</v>
      </c>
      <c r="C166" s="11" t="s">
        <v>341</v>
      </c>
      <c r="D166" s="69">
        <v>42296</v>
      </c>
      <c r="E166" s="18" t="s">
        <v>1270</v>
      </c>
      <c r="F166" s="69">
        <v>42296</v>
      </c>
      <c r="G166" s="18">
        <v>6</v>
      </c>
      <c r="H166" s="138">
        <f t="shared" si="16"/>
        <v>42479</v>
      </c>
      <c r="I166" s="177" t="str">
        <f t="shared" si="14"/>
        <v>东航运城-太原</v>
      </c>
      <c r="J166" s="178" t="str">
        <f t="shared" si="15"/>
        <v>东航太原-运城</v>
      </c>
      <c r="K166" s="179" t="str">
        <f t="shared" si="17"/>
        <v>运城</v>
      </c>
      <c r="L166" s="179" t="str">
        <f t="shared" si="18"/>
        <v>太原</v>
      </c>
      <c r="M166" s="179" t="str">
        <f t="shared" si="19"/>
        <v/>
      </c>
      <c r="N166" s="179" t="str">
        <f t="shared" si="20"/>
        <v/>
      </c>
      <c r="O166" s="43" t="str">
        <f>IF(IF(ISERROR(VLOOKUP(I166,登记!J:J,1,FALSE)),0,1)+IF(ISERROR(VLOOKUP(I166,登记!K:K,1,FALSE)),0,1)=0,"没有","发过")</f>
        <v>发过</v>
      </c>
    </row>
    <row r="167" spans="1:15">
      <c r="A167" s="18">
        <v>166</v>
      </c>
      <c r="B167" s="18" t="s">
        <v>482</v>
      </c>
      <c r="C167" s="11" t="s">
        <v>503</v>
      </c>
      <c r="D167" s="69">
        <v>42296</v>
      </c>
      <c r="E167" s="18" t="s">
        <v>1270</v>
      </c>
      <c r="F167" s="69">
        <v>42296</v>
      </c>
      <c r="G167" s="18">
        <v>6</v>
      </c>
      <c r="H167" s="138">
        <f t="shared" si="16"/>
        <v>42479</v>
      </c>
      <c r="I167" s="177" t="str">
        <f t="shared" si="14"/>
        <v>东航太原-长治-福州</v>
      </c>
      <c r="J167" s="178" t="str">
        <f t="shared" si="15"/>
        <v>东航福州-长治-太原</v>
      </c>
      <c r="K167" s="179" t="str">
        <f t="shared" si="17"/>
        <v>太原</v>
      </c>
      <c r="L167" s="179" t="str">
        <f t="shared" si="18"/>
        <v>长治</v>
      </c>
      <c r="M167" s="179" t="str">
        <f t="shared" si="19"/>
        <v>福州</v>
      </c>
      <c r="N167" s="179" t="str">
        <f t="shared" si="20"/>
        <v/>
      </c>
      <c r="O167" s="43" t="str">
        <f>IF(IF(ISERROR(VLOOKUP(I167,登记!J:J,1,FALSE)),0,1)+IF(ISERROR(VLOOKUP(I167,登记!K:K,1,FALSE)),0,1)=0,"没有","发过")</f>
        <v>发过</v>
      </c>
    </row>
    <row r="168" spans="1:15">
      <c r="A168" s="18">
        <v>167</v>
      </c>
      <c r="B168" s="18" t="s">
        <v>482</v>
      </c>
      <c r="C168" s="11" t="s">
        <v>491</v>
      </c>
      <c r="D168" s="69">
        <v>42296</v>
      </c>
      <c r="E168" s="18" t="s">
        <v>1270</v>
      </c>
      <c r="F168" s="69">
        <v>42296</v>
      </c>
      <c r="G168" s="18">
        <v>6</v>
      </c>
      <c r="H168" s="138">
        <f t="shared" si="16"/>
        <v>42479</v>
      </c>
      <c r="I168" s="177" t="str">
        <f t="shared" si="14"/>
        <v>东航太原-三亚</v>
      </c>
      <c r="J168" s="178" t="str">
        <f t="shared" si="15"/>
        <v>东航三亚-太原</v>
      </c>
      <c r="K168" s="179" t="str">
        <f t="shared" si="17"/>
        <v>太原</v>
      </c>
      <c r="L168" s="179" t="str">
        <f t="shared" si="18"/>
        <v>三亚</v>
      </c>
      <c r="M168" s="179" t="str">
        <f t="shared" si="19"/>
        <v/>
      </c>
      <c r="N168" s="179" t="str">
        <f t="shared" si="20"/>
        <v/>
      </c>
      <c r="O168" s="43" t="str">
        <f>IF(IF(ISERROR(VLOOKUP(I168,登记!J:J,1,FALSE)),0,1)+IF(ISERROR(VLOOKUP(I168,登记!K:K,1,FALSE)),0,1)=0,"没有","发过")</f>
        <v>发过</v>
      </c>
    </row>
    <row r="169" spans="1:15">
      <c r="A169" s="18">
        <v>168</v>
      </c>
      <c r="B169" s="18" t="s">
        <v>482</v>
      </c>
      <c r="C169" s="11" t="s">
        <v>518</v>
      </c>
      <c r="D169" s="69">
        <v>42296</v>
      </c>
      <c r="E169" s="18" t="s">
        <v>1270</v>
      </c>
      <c r="F169" s="69">
        <v>42296</v>
      </c>
      <c r="G169" s="18">
        <v>6</v>
      </c>
      <c r="H169" s="138">
        <f t="shared" si="16"/>
        <v>42479</v>
      </c>
      <c r="I169" s="177" t="str">
        <f t="shared" si="14"/>
        <v>东航太原-杭州-揭阳潮汕</v>
      </c>
      <c r="J169" s="178" t="str">
        <f t="shared" si="15"/>
        <v>东航揭阳潮汕-杭州-太原</v>
      </c>
      <c r="K169" s="179" t="str">
        <f t="shared" si="17"/>
        <v>太原</v>
      </c>
      <c r="L169" s="179" t="str">
        <f t="shared" si="18"/>
        <v>杭州</v>
      </c>
      <c r="M169" s="179" t="str">
        <f t="shared" si="19"/>
        <v>揭阳潮汕</v>
      </c>
      <c r="N169" s="179" t="str">
        <f t="shared" si="20"/>
        <v/>
      </c>
      <c r="O169" s="43" t="str">
        <f>IF(IF(ISERROR(VLOOKUP(I169,登记!J:J,1,FALSE)),0,1)+IF(ISERROR(VLOOKUP(I169,登记!K:K,1,FALSE)),0,1)=0,"没有","发过")</f>
        <v>发过</v>
      </c>
    </row>
    <row r="170" spans="1:15">
      <c r="A170" s="18">
        <v>169</v>
      </c>
      <c r="B170" s="18" t="s">
        <v>482</v>
      </c>
      <c r="C170" s="11" t="s">
        <v>577</v>
      </c>
      <c r="D170" s="69">
        <v>42296</v>
      </c>
      <c r="E170" s="18" t="s">
        <v>1270</v>
      </c>
      <c r="F170" s="69">
        <v>42296</v>
      </c>
      <c r="G170" s="18">
        <v>6</v>
      </c>
      <c r="H170" s="138">
        <f t="shared" si="16"/>
        <v>42479</v>
      </c>
      <c r="I170" s="177" t="str">
        <f t="shared" si="14"/>
        <v>东航太原-南京-福州</v>
      </c>
      <c r="J170" s="178" t="str">
        <f t="shared" si="15"/>
        <v>东航福州-南京-太原</v>
      </c>
      <c r="K170" s="179" t="str">
        <f t="shared" si="17"/>
        <v>太原</v>
      </c>
      <c r="L170" s="179" t="str">
        <f t="shared" si="18"/>
        <v>南京</v>
      </c>
      <c r="M170" s="179" t="str">
        <f t="shared" si="19"/>
        <v>福州</v>
      </c>
      <c r="N170" s="179" t="str">
        <f t="shared" si="20"/>
        <v/>
      </c>
      <c r="O170" s="43" t="str">
        <f>IF(IF(ISERROR(VLOOKUP(I170,登记!J:J,1,FALSE)),0,1)+IF(ISERROR(VLOOKUP(I170,登记!K:K,1,FALSE)),0,1)=0,"没有","发过")</f>
        <v>发过</v>
      </c>
    </row>
    <row r="171" spans="1:15">
      <c r="A171" s="18">
        <v>170</v>
      </c>
      <c r="B171" s="18" t="s">
        <v>482</v>
      </c>
      <c r="C171" s="11" t="s">
        <v>558</v>
      </c>
      <c r="D171" s="69">
        <v>42296</v>
      </c>
      <c r="E171" s="18" t="s">
        <v>1270</v>
      </c>
      <c r="F171" s="69">
        <v>42296</v>
      </c>
      <c r="G171" s="18">
        <v>6</v>
      </c>
      <c r="H171" s="138">
        <f t="shared" si="16"/>
        <v>42479</v>
      </c>
      <c r="I171" s="177" t="str">
        <f t="shared" si="14"/>
        <v>东航太原-温州-三亚</v>
      </c>
      <c r="J171" s="178" t="str">
        <f t="shared" si="15"/>
        <v>东航三亚-温州-太原</v>
      </c>
      <c r="K171" s="179" t="str">
        <f t="shared" si="17"/>
        <v>太原</v>
      </c>
      <c r="L171" s="179" t="str">
        <f t="shared" si="18"/>
        <v>温州</v>
      </c>
      <c r="M171" s="179" t="str">
        <f t="shared" si="19"/>
        <v>三亚</v>
      </c>
      <c r="N171" s="179" t="str">
        <f t="shared" si="20"/>
        <v/>
      </c>
      <c r="O171" s="43" t="str">
        <f>IF(IF(ISERROR(VLOOKUP(I171,登记!J:J,1,FALSE)),0,1)+IF(ISERROR(VLOOKUP(I171,登记!K:K,1,FALSE)),0,1)=0,"没有","发过")</f>
        <v>发过</v>
      </c>
    </row>
    <row r="172" spans="1:15">
      <c r="A172" s="18">
        <v>171</v>
      </c>
      <c r="B172" s="18" t="s">
        <v>3</v>
      </c>
      <c r="C172" s="11" t="s">
        <v>4</v>
      </c>
      <c r="D172" s="69">
        <v>42296</v>
      </c>
      <c r="E172" s="18" t="s">
        <v>1271</v>
      </c>
      <c r="F172" s="69">
        <v>42296</v>
      </c>
      <c r="G172" s="18">
        <v>6</v>
      </c>
      <c r="H172" s="138">
        <f t="shared" si="16"/>
        <v>42479</v>
      </c>
      <c r="I172" s="177" t="str">
        <f t="shared" si="14"/>
        <v>南航包头-武汉-杭州</v>
      </c>
      <c r="J172" s="178" t="str">
        <f t="shared" si="15"/>
        <v>南航杭州-武汉-包头</v>
      </c>
      <c r="K172" s="179" t="str">
        <f t="shared" si="17"/>
        <v>包头</v>
      </c>
      <c r="L172" s="179" t="str">
        <f t="shared" si="18"/>
        <v>武汉</v>
      </c>
      <c r="M172" s="179" t="str">
        <f t="shared" si="19"/>
        <v>杭州</v>
      </c>
      <c r="N172" s="179" t="str">
        <f t="shared" si="20"/>
        <v/>
      </c>
      <c r="O172" s="43" t="str">
        <f>IF(IF(ISERROR(VLOOKUP(I172,登记!J:J,1,FALSE)),0,1)+IF(ISERROR(VLOOKUP(I172,登记!K:K,1,FALSE)),0,1)=0,"没有","发过")</f>
        <v>发过</v>
      </c>
    </row>
    <row r="173" spans="1:15">
      <c r="A173" s="18">
        <v>172</v>
      </c>
      <c r="B173" s="18" t="s">
        <v>484</v>
      </c>
      <c r="C173" s="11" t="s">
        <v>529</v>
      </c>
      <c r="D173" s="69">
        <v>42296</v>
      </c>
      <c r="E173" s="18" t="s">
        <v>1272</v>
      </c>
      <c r="F173" s="69">
        <v>42296</v>
      </c>
      <c r="G173" s="18">
        <v>6</v>
      </c>
      <c r="H173" s="138">
        <f t="shared" si="16"/>
        <v>42479</v>
      </c>
      <c r="I173" s="177" t="str">
        <f t="shared" si="14"/>
        <v>厦航天津-长沙-昆明</v>
      </c>
      <c r="J173" s="178" t="str">
        <f t="shared" si="15"/>
        <v>厦航昆明-长沙-天津</v>
      </c>
      <c r="K173" s="179" t="str">
        <f t="shared" si="17"/>
        <v>天津</v>
      </c>
      <c r="L173" s="179" t="str">
        <f t="shared" si="18"/>
        <v>长沙</v>
      </c>
      <c r="M173" s="179" t="str">
        <f t="shared" si="19"/>
        <v>昆明</v>
      </c>
      <c r="N173" s="179" t="str">
        <f t="shared" si="20"/>
        <v/>
      </c>
      <c r="O173" s="43" t="str">
        <f>IF(IF(ISERROR(VLOOKUP(I173,登记!J:J,1,FALSE)),0,1)+IF(ISERROR(VLOOKUP(I173,登记!K:K,1,FALSE)),0,1)=0,"没有","发过")</f>
        <v>发过</v>
      </c>
    </row>
    <row r="174" spans="1:15">
      <c r="A174" s="18">
        <v>173</v>
      </c>
      <c r="B174" s="18" t="s">
        <v>484</v>
      </c>
      <c r="C174" s="11" t="s">
        <v>532</v>
      </c>
      <c r="D174" s="69">
        <v>42296</v>
      </c>
      <c r="E174" s="18" t="s">
        <v>1272</v>
      </c>
      <c r="F174" s="69">
        <v>42296</v>
      </c>
      <c r="G174" s="18">
        <v>6</v>
      </c>
      <c r="H174" s="138">
        <f t="shared" si="16"/>
        <v>42479</v>
      </c>
      <c r="I174" s="177" t="str">
        <f t="shared" si="14"/>
        <v>厦航天津-哈尔滨</v>
      </c>
      <c r="J174" s="178" t="str">
        <f t="shared" si="15"/>
        <v>厦航哈尔滨-天津</v>
      </c>
      <c r="K174" s="179" t="str">
        <f t="shared" si="17"/>
        <v>天津</v>
      </c>
      <c r="L174" s="179" t="str">
        <f t="shared" si="18"/>
        <v>哈尔滨</v>
      </c>
      <c r="M174" s="179" t="str">
        <f t="shared" si="19"/>
        <v/>
      </c>
      <c r="N174" s="179" t="str">
        <f t="shared" si="20"/>
        <v/>
      </c>
      <c r="O174" s="43" t="str">
        <f>IF(IF(ISERROR(VLOOKUP(I174,登记!J:J,1,FALSE)),0,1)+IF(ISERROR(VLOOKUP(I174,登记!K:K,1,FALSE)),0,1)=0,"没有","发过")</f>
        <v>发过</v>
      </c>
    </row>
    <row r="175" spans="1:15">
      <c r="A175" s="18">
        <v>174</v>
      </c>
      <c r="B175" s="18" t="s">
        <v>484</v>
      </c>
      <c r="C175" s="11" t="s">
        <v>524</v>
      </c>
      <c r="D175" s="69">
        <v>42296</v>
      </c>
      <c r="E175" s="18" t="s">
        <v>1272</v>
      </c>
      <c r="F175" s="69">
        <v>42296</v>
      </c>
      <c r="G175" s="18">
        <v>6</v>
      </c>
      <c r="H175" s="138">
        <f t="shared" si="16"/>
        <v>42479</v>
      </c>
      <c r="I175" s="177" t="str">
        <f t="shared" si="14"/>
        <v>厦航天津-呼和浩特</v>
      </c>
      <c r="J175" s="178" t="str">
        <f t="shared" si="15"/>
        <v>厦航呼和浩特-天津</v>
      </c>
      <c r="K175" s="179" t="str">
        <f t="shared" si="17"/>
        <v>天津</v>
      </c>
      <c r="L175" s="179" t="str">
        <f t="shared" si="18"/>
        <v>呼和浩特</v>
      </c>
      <c r="M175" s="179" t="str">
        <f t="shared" si="19"/>
        <v/>
      </c>
      <c r="N175" s="179" t="str">
        <f t="shared" si="20"/>
        <v/>
      </c>
      <c r="O175" s="43" t="str">
        <f>IF(IF(ISERROR(VLOOKUP(I175,登记!J:J,1,FALSE)),0,1)+IF(ISERROR(VLOOKUP(I175,登记!K:K,1,FALSE)),0,1)=0,"没有","发过")</f>
        <v>发过</v>
      </c>
    </row>
    <row r="176" spans="1:15">
      <c r="A176" s="18">
        <v>175</v>
      </c>
      <c r="B176" s="18" t="s">
        <v>481</v>
      </c>
      <c r="C176" s="11" t="s">
        <v>342</v>
      </c>
      <c r="D176" s="69">
        <v>42296</v>
      </c>
      <c r="E176" s="18" t="s">
        <v>1273</v>
      </c>
      <c r="F176" s="69">
        <v>42296</v>
      </c>
      <c r="G176" s="18">
        <v>6</v>
      </c>
      <c r="H176" s="138">
        <f t="shared" si="16"/>
        <v>42479</v>
      </c>
      <c r="I176" s="177" t="str">
        <f t="shared" si="14"/>
        <v>国航天津-西安-乌鲁木齐</v>
      </c>
      <c r="J176" s="178" t="str">
        <f t="shared" si="15"/>
        <v>国航乌鲁木齐-西安-天津</v>
      </c>
      <c r="K176" s="179" t="str">
        <f t="shared" si="17"/>
        <v>天津</v>
      </c>
      <c r="L176" s="179" t="str">
        <f t="shared" si="18"/>
        <v>西安</v>
      </c>
      <c r="M176" s="179" t="str">
        <f t="shared" si="19"/>
        <v>乌鲁木齐</v>
      </c>
      <c r="N176" s="179" t="str">
        <f t="shared" si="20"/>
        <v/>
      </c>
      <c r="O176" s="43" t="str">
        <f>IF(IF(ISERROR(VLOOKUP(I176,登记!J:J,1,FALSE)),0,1)+IF(ISERROR(VLOOKUP(I176,登记!K:K,1,FALSE)),0,1)=0,"没有","发过")</f>
        <v>发过</v>
      </c>
    </row>
    <row r="177" spans="1:15">
      <c r="A177" s="18">
        <v>176</v>
      </c>
      <c r="B177" s="18" t="s">
        <v>1324</v>
      </c>
      <c r="C177" s="11" t="s">
        <v>345</v>
      </c>
      <c r="D177" s="69">
        <v>42296</v>
      </c>
      <c r="E177" s="18" t="s">
        <v>1274</v>
      </c>
      <c r="F177" s="69">
        <v>42296</v>
      </c>
      <c r="G177" s="18">
        <v>6</v>
      </c>
      <c r="H177" s="138">
        <f t="shared" si="16"/>
        <v>42479</v>
      </c>
      <c r="I177" s="177" t="str">
        <f t="shared" si="14"/>
        <v>天津天津-济宁-海口</v>
      </c>
      <c r="J177" s="178" t="str">
        <f t="shared" si="15"/>
        <v>天津海口-济宁-天津</v>
      </c>
      <c r="K177" s="179" t="str">
        <f t="shared" si="17"/>
        <v>天津</v>
      </c>
      <c r="L177" s="179" t="str">
        <f t="shared" si="18"/>
        <v>济宁</v>
      </c>
      <c r="M177" s="179" t="str">
        <f t="shared" si="19"/>
        <v>海口</v>
      </c>
      <c r="N177" s="179" t="str">
        <f t="shared" si="20"/>
        <v/>
      </c>
      <c r="O177" s="43" t="str">
        <f>IF(IF(ISERROR(VLOOKUP(I177,登记!J:J,1,FALSE)),0,1)+IF(ISERROR(VLOOKUP(I177,登记!K:K,1,FALSE)),0,1)=0,"没有","发过")</f>
        <v>发过</v>
      </c>
    </row>
    <row r="178" spans="1:15">
      <c r="A178" s="18">
        <v>177</v>
      </c>
      <c r="B178" s="18" t="s">
        <v>1324</v>
      </c>
      <c r="C178" s="11" t="s">
        <v>231</v>
      </c>
      <c r="D178" s="69">
        <v>42296</v>
      </c>
      <c r="E178" s="18" t="s">
        <v>1274</v>
      </c>
      <c r="F178" s="69">
        <v>42296</v>
      </c>
      <c r="G178" s="18">
        <v>6</v>
      </c>
      <c r="H178" s="138">
        <f t="shared" si="16"/>
        <v>42479</v>
      </c>
      <c r="I178" s="177" t="str">
        <f t="shared" si="14"/>
        <v>天津天津-锡林浩特-二连浩特</v>
      </c>
      <c r="J178" s="178" t="str">
        <f t="shared" si="15"/>
        <v>天津二连浩特-锡林浩特-天津</v>
      </c>
      <c r="K178" s="179" t="str">
        <f t="shared" si="17"/>
        <v>天津</v>
      </c>
      <c r="L178" s="179" t="str">
        <f t="shared" si="18"/>
        <v>锡林浩特</v>
      </c>
      <c r="M178" s="179" t="str">
        <f t="shared" si="19"/>
        <v>二连浩特</v>
      </c>
      <c r="N178" s="179" t="str">
        <f t="shared" si="20"/>
        <v/>
      </c>
      <c r="O178" s="43" t="str">
        <f>IF(IF(ISERROR(VLOOKUP(I178,登记!J:J,1,FALSE)),0,1)+IF(ISERROR(VLOOKUP(I178,登记!K:K,1,FALSE)),0,1)=0,"没有","发过")</f>
        <v>发过</v>
      </c>
    </row>
    <row r="179" spans="1:15">
      <c r="A179" s="18">
        <v>178</v>
      </c>
      <c r="B179" s="18" t="s">
        <v>179</v>
      </c>
      <c r="C179" s="11" t="s">
        <v>529</v>
      </c>
      <c r="D179" s="69">
        <v>42377</v>
      </c>
      <c r="E179" s="18" t="s">
        <v>1275</v>
      </c>
      <c r="F179" s="69">
        <v>42377</v>
      </c>
      <c r="G179" s="18">
        <v>6</v>
      </c>
      <c r="H179" s="138">
        <f t="shared" si="16"/>
        <v>42559</v>
      </c>
      <c r="I179" s="177" t="str">
        <f t="shared" si="14"/>
        <v>国航天津-长沙-昆明</v>
      </c>
      <c r="J179" s="178" t="str">
        <f t="shared" si="15"/>
        <v>国航昆明-长沙-天津</v>
      </c>
      <c r="K179" s="179" t="str">
        <f t="shared" si="17"/>
        <v>天津</v>
      </c>
      <c r="L179" s="179" t="str">
        <f t="shared" si="18"/>
        <v>长沙</v>
      </c>
      <c r="M179" s="179" t="str">
        <f t="shared" si="19"/>
        <v>昆明</v>
      </c>
      <c r="N179" s="179" t="str">
        <f t="shared" si="20"/>
        <v/>
      </c>
      <c r="O179" s="43" t="str">
        <f>IF(IF(ISERROR(VLOOKUP(I179,登记!J:J,1,FALSE)),0,1)+IF(ISERROR(VLOOKUP(I179,登记!K:K,1,FALSE)),0,1)=0,"没有","发过")</f>
        <v>发过</v>
      </c>
    </row>
    <row r="180" spans="1:15">
      <c r="A180" s="18">
        <v>179</v>
      </c>
      <c r="B180" s="18" t="s">
        <v>481</v>
      </c>
      <c r="C180" s="11" t="s">
        <v>1127</v>
      </c>
      <c r="D180" s="69">
        <v>42377</v>
      </c>
      <c r="E180" s="18" t="s">
        <v>1275</v>
      </c>
      <c r="F180" s="69">
        <v>42377</v>
      </c>
      <c r="G180" s="18">
        <v>6</v>
      </c>
      <c r="H180" s="138">
        <f t="shared" si="16"/>
        <v>42559</v>
      </c>
      <c r="I180" s="177" t="str">
        <f t="shared" si="14"/>
        <v>国航天津-重庆-丽江</v>
      </c>
      <c r="J180" s="178" t="str">
        <f t="shared" si="15"/>
        <v>国航丽江-重庆-天津</v>
      </c>
      <c r="K180" s="179" t="str">
        <f t="shared" si="17"/>
        <v>天津</v>
      </c>
      <c r="L180" s="179" t="str">
        <f t="shared" si="18"/>
        <v>重庆</v>
      </c>
      <c r="M180" s="179" t="str">
        <f t="shared" si="19"/>
        <v>丽江</v>
      </c>
      <c r="N180" s="179" t="str">
        <f t="shared" si="20"/>
        <v/>
      </c>
      <c r="O180" s="43" t="str">
        <f>IF(IF(ISERROR(VLOOKUP(I180,登记!J:J,1,FALSE)),0,1)+IF(ISERROR(VLOOKUP(I180,登记!K:K,1,FALSE)),0,1)=0,"没有","发过")</f>
        <v>发过</v>
      </c>
    </row>
    <row r="181" spans="1:15">
      <c r="A181" s="18">
        <v>180</v>
      </c>
      <c r="B181" s="18" t="s">
        <v>481</v>
      </c>
      <c r="C181" s="11" t="s">
        <v>526</v>
      </c>
      <c r="D181" s="69">
        <v>42377</v>
      </c>
      <c r="E181" s="18" t="s">
        <v>1275</v>
      </c>
      <c r="F181" s="69">
        <v>42377</v>
      </c>
      <c r="G181" s="18">
        <v>6</v>
      </c>
      <c r="H181" s="138">
        <f t="shared" si="16"/>
        <v>42559</v>
      </c>
      <c r="I181" s="177" t="str">
        <f t="shared" si="14"/>
        <v>国航天津-大连</v>
      </c>
      <c r="J181" s="178" t="str">
        <f t="shared" si="15"/>
        <v>国航大连-天津</v>
      </c>
      <c r="K181" s="179" t="str">
        <f t="shared" si="17"/>
        <v>天津</v>
      </c>
      <c r="L181" s="179" t="str">
        <f t="shared" si="18"/>
        <v>大连</v>
      </c>
      <c r="M181" s="179" t="str">
        <f t="shared" si="19"/>
        <v/>
      </c>
      <c r="N181" s="179" t="str">
        <f t="shared" si="20"/>
        <v/>
      </c>
      <c r="O181" s="43" t="str">
        <f>IF(IF(ISERROR(VLOOKUP(I181,登记!J:J,1,FALSE)),0,1)+IF(ISERROR(VLOOKUP(I181,登记!K:K,1,FALSE)),0,1)=0,"没有","发过")</f>
        <v>发过</v>
      </c>
    </row>
    <row r="182" spans="1:15">
      <c r="A182" s="18">
        <v>181</v>
      </c>
      <c r="B182" s="18" t="s">
        <v>481</v>
      </c>
      <c r="C182" s="11" t="s">
        <v>565</v>
      </c>
      <c r="D182" s="69">
        <v>42377</v>
      </c>
      <c r="E182" s="18" t="s">
        <v>1275</v>
      </c>
      <c r="F182" s="69">
        <v>42377</v>
      </c>
      <c r="G182" s="18">
        <v>6</v>
      </c>
      <c r="H182" s="138">
        <f t="shared" si="16"/>
        <v>42559</v>
      </c>
      <c r="I182" s="177" t="str">
        <f t="shared" si="14"/>
        <v>国航天津-武汉</v>
      </c>
      <c r="J182" s="178" t="str">
        <f t="shared" si="15"/>
        <v>国航武汉-天津</v>
      </c>
      <c r="K182" s="179" t="str">
        <f t="shared" si="17"/>
        <v>天津</v>
      </c>
      <c r="L182" s="179" t="str">
        <f t="shared" si="18"/>
        <v>武汉</v>
      </c>
      <c r="M182" s="179" t="str">
        <f t="shared" si="19"/>
        <v/>
      </c>
      <c r="N182" s="179" t="str">
        <f t="shared" si="20"/>
        <v/>
      </c>
      <c r="O182" s="43" t="str">
        <f>IF(IF(ISERROR(VLOOKUP(I182,登记!J:J,1,FALSE)),0,1)+IF(ISERROR(VLOOKUP(I182,登记!K:K,1,FALSE)),0,1)=0,"没有","发过")</f>
        <v>发过</v>
      </c>
    </row>
    <row r="183" spans="1:15">
      <c r="A183" s="18">
        <v>182</v>
      </c>
      <c r="B183" s="18" t="s">
        <v>1333</v>
      </c>
      <c r="C183" s="11" t="s">
        <v>1144</v>
      </c>
      <c r="D183" s="69">
        <v>42377</v>
      </c>
      <c r="E183" s="18" t="s">
        <v>1276</v>
      </c>
      <c r="F183" s="69">
        <v>42377</v>
      </c>
      <c r="G183" s="18">
        <v>6</v>
      </c>
      <c r="H183" s="138">
        <f t="shared" si="16"/>
        <v>42559</v>
      </c>
      <c r="I183" s="177" t="str">
        <f t="shared" si="14"/>
        <v>首都呼和浩特-郑州-桂林</v>
      </c>
      <c r="J183" s="178" t="str">
        <f t="shared" si="15"/>
        <v>首都桂林-郑州-呼和浩特</v>
      </c>
      <c r="K183" s="179" t="str">
        <f t="shared" si="17"/>
        <v>呼和浩特</v>
      </c>
      <c r="L183" s="179" t="str">
        <f t="shared" si="18"/>
        <v>郑州</v>
      </c>
      <c r="M183" s="179" t="str">
        <f t="shared" si="19"/>
        <v>桂林</v>
      </c>
      <c r="N183" s="179" t="str">
        <f t="shared" si="20"/>
        <v/>
      </c>
      <c r="O183" s="43" t="str">
        <f>IF(IF(ISERROR(VLOOKUP(I183,登记!J:J,1,FALSE)),0,1)+IF(ISERROR(VLOOKUP(I183,登记!K:K,1,FALSE)),0,1)=0,"没有","发过")</f>
        <v>发过</v>
      </c>
    </row>
    <row r="184" spans="1:15">
      <c r="A184" s="18">
        <v>183</v>
      </c>
      <c r="B184" s="18" t="s">
        <v>1333</v>
      </c>
      <c r="C184" s="11" t="s">
        <v>11</v>
      </c>
      <c r="D184" s="69">
        <v>42377</v>
      </c>
      <c r="E184" s="18" t="s">
        <v>1276</v>
      </c>
      <c r="F184" s="69">
        <v>42377</v>
      </c>
      <c r="G184" s="18">
        <v>6</v>
      </c>
      <c r="H184" s="138">
        <f t="shared" si="16"/>
        <v>42559</v>
      </c>
      <c r="I184" s="177" t="str">
        <f t="shared" si="14"/>
        <v>首都呼和浩特-长沙-丽江</v>
      </c>
      <c r="J184" s="178" t="str">
        <f t="shared" si="15"/>
        <v>首都丽江-长沙-呼和浩特</v>
      </c>
      <c r="K184" s="179" t="str">
        <f t="shared" si="17"/>
        <v>呼和浩特</v>
      </c>
      <c r="L184" s="179" t="str">
        <f t="shared" si="18"/>
        <v>长沙</v>
      </c>
      <c r="M184" s="179" t="str">
        <f t="shared" si="19"/>
        <v>丽江</v>
      </c>
      <c r="N184" s="179" t="str">
        <f t="shared" si="20"/>
        <v/>
      </c>
      <c r="O184" s="43" t="str">
        <f>IF(IF(ISERROR(VLOOKUP(I184,登记!J:J,1,FALSE)),0,1)+IF(ISERROR(VLOOKUP(I184,登记!K:K,1,FALSE)),0,1)=0,"没有","发过")</f>
        <v>发过</v>
      </c>
    </row>
    <row r="185" spans="1:15">
      <c r="A185" s="18">
        <v>184</v>
      </c>
      <c r="B185" s="18" t="s">
        <v>1333</v>
      </c>
      <c r="C185" s="11" t="s">
        <v>533</v>
      </c>
      <c r="D185" s="69">
        <v>42377</v>
      </c>
      <c r="E185" s="18" t="s">
        <v>1276</v>
      </c>
      <c r="F185" s="69">
        <v>42377</v>
      </c>
      <c r="G185" s="18">
        <v>6</v>
      </c>
      <c r="H185" s="138">
        <f t="shared" si="16"/>
        <v>42559</v>
      </c>
      <c r="I185" s="177" t="str">
        <f t="shared" si="14"/>
        <v>首都阿尔山-杭州</v>
      </c>
      <c r="J185" s="178" t="str">
        <f t="shared" si="15"/>
        <v>首都杭州-阿尔山</v>
      </c>
      <c r="K185" s="179" t="str">
        <f t="shared" si="17"/>
        <v>阿尔山</v>
      </c>
      <c r="L185" s="179" t="str">
        <f t="shared" si="18"/>
        <v>杭州</v>
      </c>
      <c r="M185" s="179" t="str">
        <f t="shared" si="19"/>
        <v/>
      </c>
      <c r="N185" s="179" t="str">
        <f t="shared" si="20"/>
        <v/>
      </c>
      <c r="O185" s="43" t="str">
        <f>IF(IF(ISERROR(VLOOKUP(I185,登记!J:J,1,FALSE)),0,1)+IF(ISERROR(VLOOKUP(I185,登记!K:K,1,FALSE)),0,1)=0,"没有","发过")</f>
        <v>发过</v>
      </c>
    </row>
    <row r="186" spans="1:15">
      <c r="A186" s="18">
        <v>185</v>
      </c>
      <c r="B186" s="18" t="s">
        <v>481</v>
      </c>
      <c r="C186" s="11" t="s">
        <v>271</v>
      </c>
      <c r="D186" s="69">
        <v>42440</v>
      </c>
      <c r="E186" s="18" t="s">
        <v>1277</v>
      </c>
      <c r="F186" s="69">
        <v>42440</v>
      </c>
      <c r="G186" s="18">
        <v>6</v>
      </c>
      <c r="H186" s="138">
        <f t="shared" si="16"/>
        <v>42624</v>
      </c>
      <c r="I186" s="177" t="str">
        <f t="shared" si="14"/>
        <v>国航天津-包头</v>
      </c>
      <c r="J186" s="178" t="str">
        <f t="shared" si="15"/>
        <v>国航包头-天津</v>
      </c>
      <c r="K186" s="179" t="str">
        <f t="shared" si="17"/>
        <v>天津</v>
      </c>
      <c r="L186" s="179" t="str">
        <f t="shared" si="18"/>
        <v>包头</v>
      </c>
      <c r="M186" s="179" t="str">
        <f t="shared" si="19"/>
        <v/>
      </c>
      <c r="N186" s="179" t="str">
        <f t="shared" si="20"/>
        <v/>
      </c>
      <c r="O186" s="43" t="str">
        <f>IF(IF(ISERROR(VLOOKUP(I186,登记!J:J,1,FALSE)),0,1)+IF(ISERROR(VLOOKUP(I186,登记!K:K,1,FALSE)),0,1)=0,"没有","发过")</f>
        <v>发过</v>
      </c>
    </row>
    <row r="187" spans="1:15">
      <c r="A187" s="18">
        <v>186</v>
      </c>
      <c r="B187" s="18" t="s">
        <v>481</v>
      </c>
      <c r="C187" s="11" t="s">
        <v>550</v>
      </c>
      <c r="D187" s="69">
        <v>42440</v>
      </c>
      <c r="E187" s="18" t="s">
        <v>1277</v>
      </c>
      <c r="F187" s="69">
        <v>42440</v>
      </c>
      <c r="G187" s="18">
        <v>6</v>
      </c>
      <c r="H187" s="138">
        <f t="shared" si="16"/>
        <v>42624</v>
      </c>
      <c r="I187" s="177" t="str">
        <f t="shared" si="14"/>
        <v>国航天津-杭州-三亚</v>
      </c>
      <c r="J187" s="178" t="str">
        <f t="shared" si="15"/>
        <v>国航三亚-杭州-天津</v>
      </c>
      <c r="K187" s="179" t="str">
        <f t="shared" si="17"/>
        <v>天津</v>
      </c>
      <c r="L187" s="179" t="str">
        <f t="shared" si="18"/>
        <v>杭州</v>
      </c>
      <c r="M187" s="179" t="str">
        <f t="shared" si="19"/>
        <v>三亚</v>
      </c>
      <c r="N187" s="179" t="str">
        <f t="shared" si="20"/>
        <v/>
      </c>
      <c r="O187" s="43" t="str">
        <f>IF(IF(ISERROR(VLOOKUP(I187,登记!J:J,1,FALSE)),0,1)+IF(ISERROR(VLOOKUP(I187,登记!K:K,1,FALSE)),0,1)=0,"没有","发过")</f>
        <v>发过</v>
      </c>
    </row>
    <row r="188" spans="1:15">
      <c r="A188" s="18">
        <v>187</v>
      </c>
      <c r="B188" s="18" t="s">
        <v>1324</v>
      </c>
      <c r="C188" s="11" t="s">
        <v>543</v>
      </c>
      <c r="D188" s="69">
        <v>42440</v>
      </c>
      <c r="E188" s="18" t="s">
        <v>1278</v>
      </c>
      <c r="F188" s="69">
        <v>42440</v>
      </c>
      <c r="G188" s="18">
        <v>6</v>
      </c>
      <c r="H188" s="138">
        <f t="shared" si="16"/>
        <v>42624</v>
      </c>
      <c r="I188" s="177" t="str">
        <f t="shared" si="14"/>
        <v>天津呼和浩特-巴彦淖尔-银川</v>
      </c>
      <c r="J188" s="178" t="str">
        <f t="shared" si="15"/>
        <v>天津银川-巴彦淖尔-呼和浩特</v>
      </c>
      <c r="K188" s="179" t="str">
        <f t="shared" si="17"/>
        <v>呼和浩特</v>
      </c>
      <c r="L188" s="179" t="str">
        <f t="shared" si="18"/>
        <v>巴彦淖尔</v>
      </c>
      <c r="M188" s="179" t="str">
        <f t="shared" si="19"/>
        <v>银川</v>
      </c>
      <c r="N188" s="179" t="str">
        <f t="shared" si="20"/>
        <v/>
      </c>
      <c r="O188" s="43" t="str">
        <f>IF(IF(ISERROR(VLOOKUP(I188,登记!J:J,1,FALSE)),0,1)+IF(ISERROR(VLOOKUP(I188,登记!K:K,1,FALSE)),0,1)=0,"没有","发过")</f>
        <v>发过</v>
      </c>
    </row>
    <row r="189" spans="1:15">
      <c r="A189" s="18">
        <v>188</v>
      </c>
      <c r="B189" s="18" t="s">
        <v>1324</v>
      </c>
      <c r="C189" s="11" t="s">
        <v>455</v>
      </c>
      <c r="D189" s="69">
        <v>42440</v>
      </c>
      <c r="E189" s="18" t="s">
        <v>1278</v>
      </c>
      <c r="F189" s="69">
        <v>42440</v>
      </c>
      <c r="G189" s="18">
        <v>6</v>
      </c>
      <c r="H189" s="138">
        <f t="shared" si="16"/>
        <v>42624</v>
      </c>
      <c r="I189" s="177" t="str">
        <f t="shared" si="14"/>
        <v>天津鄂尔多所-呼和浩特-乌兰浩特</v>
      </c>
      <c r="J189" s="178" t="str">
        <f t="shared" si="15"/>
        <v>天津乌兰浩特-呼和浩特-鄂尔多所</v>
      </c>
      <c r="K189" s="179" t="str">
        <f t="shared" si="17"/>
        <v>鄂尔多所</v>
      </c>
      <c r="L189" s="179" t="str">
        <f t="shared" si="18"/>
        <v>呼和浩特</v>
      </c>
      <c r="M189" s="179" t="str">
        <f t="shared" si="19"/>
        <v>乌兰浩特</v>
      </c>
      <c r="N189" s="179" t="str">
        <f t="shared" si="20"/>
        <v/>
      </c>
      <c r="O189" s="43" t="str">
        <f>IF(IF(ISERROR(VLOOKUP(I189,登记!J:J,1,FALSE)),0,1)+IF(ISERROR(VLOOKUP(I189,登记!K:K,1,FALSE)),0,1)=0,"没有","发过")</f>
        <v>没有</v>
      </c>
    </row>
    <row r="190" spans="1:15">
      <c r="A190" s="18">
        <v>189</v>
      </c>
      <c r="B190" s="18" t="s">
        <v>1324</v>
      </c>
      <c r="C190" s="11" t="s">
        <v>118</v>
      </c>
      <c r="D190" s="69">
        <v>42440</v>
      </c>
      <c r="E190" s="18" t="s">
        <v>1278</v>
      </c>
      <c r="F190" s="69">
        <v>42440</v>
      </c>
      <c r="G190" s="18">
        <v>6</v>
      </c>
      <c r="H190" s="138">
        <f t="shared" si="16"/>
        <v>42624</v>
      </c>
      <c r="I190" s="177" t="str">
        <f t="shared" si="14"/>
        <v>天津鄂尔多斯-太原-济南</v>
      </c>
      <c r="J190" s="178" t="str">
        <f t="shared" si="15"/>
        <v>天津济南-太原-鄂尔多斯</v>
      </c>
      <c r="K190" s="179" t="str">
        <f t="shared" si="17"/>
        <v>鄂尔多斯</v>
      </c>
      <c r="L190" s="179" t="str">
        <f t="shared" si="18"/>
        <v>太原</v>
      </c>
      <c r="M190" s="179" t="str">
        <f t="shared" si="19"/>
        <v>济南</v>
      </c>
      <c r="N190" s="179" t="str">
        <f t="shared" si="20"/>
        <v/>
      </c>
      <c r="O190" s="43" t="str">
        <f>IF(IF(ISERROR(VLOOKUP(I190,登记!J:J,1,FALSE)),0,1)+IF(ISERROR(VLOOKUP(I190,登记!K:K,1,FALSE)),0,1)=0,"没有","发过")</f>
        <v>发过</v>
      </c>
    </row>
    <row r="191" spans="1:15">
      <c r="A191" s="18">
        <v>190</v>
      </c>
      <c r="B191" s="18" t="s">
        <v>1324</v>
      </c>
      <c r="C191" s="11" t="s">
        <v>258</v>
      </c>
      <c r="D191" s="69">
        <v>42440</v>
      </c>
      <c r="E191" s="18" t="s">
        <v>1278</v>
      </c>
      <c r="F191" s="69">
        <v>42440</v>
      </c>
      <c r="G191" s="18">
        <v>6</v>
      </c>
      <c r="H191" s="138">
        <f t="shared" si="16"/>
        <v>42624</v>
      </c>
      <c r="I191" s="177" t="str">
        <f t="shared" si="14"/>
        <v>天津鄂尔多斯-石家庄-南昌</v>
      </c>
      <c r="J191" s="178" t="str">
        <f t="shared" si="15"/>
        <v>天津南昌-石家庄-鄂尔多斯</v>
      </c>
      <c r="K191" s="179" t="str">
        <f t="shared" si="17"/>
        <v>鄂尔多斯</v>
      </c>
      <c r="L191" s="179" t="str">
        <f t="shared" si="18"/>
        <v>石家庄</v>
      </c>
      <c r="M191" s="179" t="str">
        <f t="shared" si="19"/>
        <v>南昌</v>
      </c>
      <c r="N191" s="179" t="str">
        <f t="shared" si="20"/>
        <v/>
      </c>
      <c r="O191" s="43" t="str">
        <f>IF(IF(ISERROR(VLOOKUP(I191,登记!J:J,1,FALSE)),0,1)+IF(ISERROR(VLOOKUP(I191,登记!K:K,1,FALSE)),0,1)=0,"没有","发过")</f>
        <v>发过</v>
      </c>
    </row>
    <row r="192" spans="1:15">
      <c r="A192" s="18">
        <v>191</v>
      </c>
      <c r="B192" s="18" t="s">
        <v>1324</v>
      </c>
      <c r="C192" s="11" t="s">
        <v>456</v>
      </c>
      <c r="D192" s="69">
        <v>42440</v>
      </c>
      <c r="E192" s="18" t="s">
        <v>1278</v>
      </c>
      <c r="F192" s="69">
        <v>42440</v>
      </c>
      <c r="G192" s="18">
        <v>6</v>
      </c>
      <c r="H192" s="138">
        <f t="shared" si="16"/>
        <v>42624</v>
      </c>
      <c r="I192" s="177" t="str">
        <f t="shared" si="14"/>
        <v>天津鄂尔多斯-银川-兰州</v>
      </c>
      <c r="J192" s="178" t="str">
        <f t="shared" si="15"/>
        <v>天津兰州-银川-鄂尔多斯</v>
      </c>
      <c r="K192" s="179" t="str">
        <f t="shared" si="17"/>
        <v>鄂尔多斯</v>
      </c>
      <c r="L192" s="179" t="str">
        <f t="shared" si="18"/>
        <v>银川</v>
      </c>
      <c r="M192" s="179" t="str">
        <f t="shared" si="19"/>
        <v>兰州</v>
      </c>
      <c r="N192" s="179" t="str">
        <f t="shared" si="20"/>
        <v/>
      </c>
      <c r="O192" s="43" t="str">
        <f>IF(IF(ISERROR(VLOOKUP(I192,登记!J:J,1,FALSE)),0,1)+IF(ISERROR(VLOOKUP(I192,登记!K:K,1,FALSE)),0,1)=0,"没有","发过")</f>
        <v>发过</v>
      </c>
    </row>
    <row r="193" spans="1:15">
      <c r="A193" s="18">
        <v>192</v>
      </c>
      <c r="B193" s="18" t="s">
        <v>1324</v>
      </c>
      <c r="C193" s="11" t="s">
        <v>457</v>
      </c>
      <c r="D193" s="69">
        <v>42440</v>
      </c>
      <c r="E193" s="18" t="s">
        <v>1278</v>
      </c>
      <c r="F193" s="69">
        <v>42440</v>
      </c>
      <c r="G193" s="18">
        <v>6</v>
      </c>
      <c r="H193" s="138">
        <f t="shared" si="16"/>
        <v>42624</v>
      </c>
      <c r="I193" s="177" t="str">
        <f t="shared" si="14"/>
        <v>天津鄂尔多斯-郑州-合肥</v>
      </c>
      <c r="J193" s="178" t="str">
        <f t="shared" si="15"/>
        <v>天津合肥-郑州-鄂尔多斯</v>
      </c>
      <c r="K193" s="179" t="str">
        <f t="shared" si="17"/>
        <v>鄂尔多斯</v>
      </c>
      <c r="L193" s="179" t="str">
        <f t="shared" si="18"/>
        <v>郑州</v>
      </c>
      <c r="M193" s="179" t="str">
        <f t="shared" si="19"/>
        <v>合肥</v>
      </c>
      <c r="N193" s="179" t="str">
        <f t="shared" si="20"/>
        <v/>
      </c>
      <c r="O193" s="43" t="str">
        <f>IF(IF(ISERROR(VLOOKUP(I193,登记!J:J,1,FALSE)),0,1)+IF(ISERROR(VLOOKUP(I193,登记!K:K,1,FALSE)),0,1)=0,"没有","发过")</f>
        <v>发过</v>
      </c>
    </row>
    <row r="194" spans="1:15">
      <c r="A194" s="18">
        <v>193</v>
      </c>
      <c r="B194" s="18" t="s">
        <v>1324</v>
      </c>
      <c r="C194" s="11" t="s">
        <v>458</v>
      </c>
      <c r="D194" s="69">
        <v>42440</v>
      </c>
      <c r="E194" s="18" t="s">
        <v>1278</v>
      </c>
      <c r="F194" s="69">
        <v>42440</v>
      </c>
      <c r="G194" s="18">
        <v>6</v>
      </c>
      <c r="H194" s="138">
        <f t="shared" si="16"/>
        <v>42624</v>
      </c>
      <c r="I194" s="177" t="str">
        <f t="shared" si="14"/>
        <v>天津通辽-济南</v>
      </c>
      <c r="J194" s="178" t="str">
        <f t="shared" si="15"/>
        <v>天津济南-通辽</v>
      </c>
      <c r="K194" s="179" t="str">
        <f t="shared" si="17"/>
        <v>通辽</v>
      </c>
      <c r="L194" s="179" t="str">
        <f t="shared" si="18"/>
        <v>济南</v>
      </c>
      <c r="M194" s="179" t="str">
        <f t="shared" si="19"/>
        <v/>
      </c>
      <c r="N194" s="179" t="str">
        <f t="shared" si="20"/>
        <v/>
      </c>
      <c r="O194" s="43" t="str">
        <f>IF(IF(ISERROR(VLOOKUP(I194,登记!J:J,1,FALSE)),0,1)+IF(ISERROR(VLOOKUP(I194,登记!K:K,1,FALSE)),0,1)=0,"没有","发过")</f>
        <v>发过</v>
      </c>
    </row>
    <row r="195" spans="1:15">
      <c r="A195" s="18">
        <v>194</v>
      </c>
      <c r="B195" s="18" t="s">
        <v>1324</v>
      </c>
      <c r="C195" s="11" t="s">
        <v>459</v>
      </c>
      <c r="D195" s="69">
        <v>42440</v>
      </c>
      <c r="E195" s="18" t="s">
        <v>1278</v>
      </c>
      <c r="F195" s="69">
        <v>42440</v>
      </c>
      <c r="G195" s="18">
        <v>6</v>
      </c>
      <c r="H195" s="138">
        <f t="shared" si="16"/>
        <v>42624</v>
      </c>
      <c r="I195" s="177" t="str">
        <f t="shared" ref="I195:I258" si="21">B195&amp;C195</f>
        <v>天津鄂尔多斯-长沙-海口</v>
      </c>
      <c r="J195" s="178" t="str">
        <f t="shared" ref="J195:J258" si="22">B195&amp;N195&amp;IF(N195="",,"-")&amp;M195&amp;IF(M195="",,"-")&amp;L195&amp;"-"&amp;K195</f>
        <v>天津海口-长沙-鄂尔多斯</v>
      </c>
      <c r="K195" s="179" t="str">
        <f t="shared" si="17"/>
        <v>鄂尔多斯</v>
      </c>
      <c r="L195" s="179" t="str">
        <f t="shared" si="18"/>
        <v>长沙</v>
      </c>
      <c r="M195" s="179" t="str">
        <f t="shared" si="19"/>
        <v>海口</v>
      </c>
      <c r="N195" s="179" t="str">
        <f t="shared" si="20"/>
        <v/>
      </c>
      <c r="O195" s="43" t="str">
        <f>IF(IF(ISERROR(VLOOKUP(I195,登记!J:J,1,FALSE)),0,1)+IF(ISERROR(VLOOKUP(I195,登记!K:K,1,FALSE)),0,1)=0,"没有","发过")</f>
        <v>发过</v>
      </c>
    </row>
    <row r="196" spans="1:15">
      <c r="A196" s="18">
        <v>195</v>
      </c>
      <c r="B196" s="18" t="s">
        <v>1324</v>
      </c>
      <c r="C196" s="11" t="s">
        <v>460</v>
      </c>
      <c r="D196" s="69">
        <v>42440</v>
      </c>
      <c r="E196" s="18" t="s">
        <v>1278</v>
      </c>
      <c r="F196" s="69">
        <v>42440</v>
      </c>
      <c r="G196" s="18">
        <v>6</v>
      </c>
      <c r="H196" s="138">
        <f t="shared" ref="H196:H259" si="23">EDATE(D196,G196)</f>
        <v>42624</v>
      </c>
      <c r="I196" s="177" t="str">
        <f t="shared" si="21"/>
        <v>天津鄂尔多斯-南京-厦门</v>
      </c>
      <c r="J196" s="178" t="str">
        <f t="shared" si="22"/>
        <v>天津厦门-南京-鄂尔多斯</v>
      </c>
      <c r="K196" s="179" t="str">
        <f t="shared" ref="K196:K259" si="24">TRIM(MID(SUBSTITUTE($C196,"-",REPT(" ",50)),COLUMN(A196)*50-49,50))</f>
        <v>鄂尔多斯</v>
      </c>
      <c r="L196" s="179" t="str">
        <f t="shared" ref="L196:L259" si="25">TRIM(MID(SUBSTITUTE($C196,"-",REPT(" ",50)),COLUMN(B196)*50-49,50))</f>
        <v>南京</v>
      </c>
      <c r="M196" s="179" t="str">
        <f t="shared" ref="M196:M259" si="26">TRIM(MID(SUBSTITUTE($C196,"-",REPT(" ",50)),COLUMN(C196)*50-49,50))</f>
        <v>厦门</v>
      </c>
      <c r="N196" s="179" t="str">
        <f t="shared" ref="N196:N259" si="27">TRIM(MID(SUBSTITUTE($C196,"-",REPT(" ",50)),COLUMN(D196)*50-49,50))</f>
        <v/>
      </c>
      <c r="O196" s="43" t="str">
        <f>IF(IF(ISERROR(VLOOKUP(I196,登记!J:J,1,FALSE)),0,1)+IF(ISERROR(VLOOKUP(I196,登记!K:K,1,FALSE)),0,1)=0,"没有","发过")</f>
        <v>发过</v>
      </c>
    </row>
    <row r="197" spans="1:15">
      <c r="A197" s="18">
        <v>196</v>
      </c>
      <c r="B197" s="18" t="s">
        <v>1324</v>
      </c>
      <c r="C197" s="11" t="s">
        <v>509</v>
      </c>
      <c r="D197" s="69">
        <v>42440</v>
      </c>
      <c r="E197" s="18" t="s">
        <v>1278</v>
      </c>
      <c r="F197" s="69">
        <v>42440</v>
      </c>
      <c r="G197" s="18">
        <v>6</v>
      </c>
      <c r="H197" s="138">
        <f t="shared" si="23"/>
        <v>42624</v>
      </c>
      <c r="I197" s="177" t="str">
        <f t="shared" si="21"/>
        <v>天津鄂尔多斯-呼和浩特-通辽</v>
      </c>
      <c r="J197" s="178" t="str">
        <f t="shared" si="22"/>
        <v>天津通辽-呼和浩特-鄂尔多斯</v>
      </c>
      <c r="K197" s="179" t="str">
        <f t="shared" si="24"/>
        <v>鄂尔多斯</v>
      </c>
      <c r="L197" s="179" t="str">
        <f t="shared" si="25"/>
        <v>呼和浩特</v>
      </c>
      <c r="M197" s="179" t="str">
        <f t="shared" si="26"/>
        <v>通辽</v>
      </c>
      <c r="N197" s="179" t="str">
        <f t="shared" si="27"/>
        <v/>
      </c>
      <c r="O197" s="43" t="str">
        <f>IF(IF(ISERROR(VLOOKUP(I197,登记!J:J,1,FALSE)),0,1)+IF(ISERROR(VLOOKUP(I197,登记!K:K,1,FALSE)),0,1)=0,"没有","发过")</f>
        <v>发过</v>
      </c>
    </row>
    <row r="198" spans="1:15">
      <c r="A198" s="18">
        <v>197</v>
      </c>
      <c r="B198" s="18" t="s">
        <v>1324</v>
      </c>
      <c r="C198" s="11" t="s">
        <v>101</v>
      </c>
      <c r="D198" s="69">
        <v>42440</v>
      </c>
      <c r="E198" s="18" t="s">
        <v>1278</v>
      </c>
      <c r="F198" s="69">
        <v>42440</v>
      </c>
      <c r="G198" s="18">
        <v>6</v>
      </c>
      <c r="H198" s="138">
        <f t="shared" si="23"/>
        <v>42624</v>
      </c>
      <c r="I198" s="177" t="str">
        <f t="shared" si="21"/>
        <v>天津鄂尔多斯-杭州-福州</v>
      </c>
      <c r="J198" s="178" t="str">
        <f t="shared" si="22"/>
        <v>天津福州-杭州-鄂尔多斯</v>
      </c>
      <c r="K198" s="179" t="str">
        <f t="shared" si="24"/>
        <v>鄂尔多斯</v>
      </c>
      <c r="L198" s="179" t="str">
        <f t="shared" si="25"/>
        <v>杭州</v>
      </c>
      <c r="M198" s="179" t="str">
        <f t="shared" si="26"/>
        <v>福州</v>
      </c>
      <c r="N198" s="179" t="str">
        <f t="shared" si="27"/>
        <v/>
      </c>
      <c r="O198" s="43" t="str">
        <f>IF(IF(ISERROR(VLOOKUP(I198,登记!J:J,1,FALSE)),0,1)+IF(ISERROR(VLOOKUP(I198,登记!K:K,1,FALSE)),0,1)=0,"没有","发过")</f>
        <v>发过</v>
      </c>
    </row>
    <row r="199" spans="1:15">
      <c r="A199" s="18">
        <v>198</v>
      </c>
      <c r="B199" s="18" t="s">
        <v>1324</v>
      </c>
      <c r="C199" s="11" t="s">
        <v>103</v>
      </c>
      <c r="D199" s="69">
        <v>42440</v>
      </c>
      <c r="E199" s="18" t="s">
        <v>1278</v>
      </c>
      <c r="F199" s="69">
        <v>42440</v>
      </c>
      <c r="G199" s="18">
        <v>6</v>
      </c>
      <c r="H199" s="138">
        <f t="shared" si="23"/>
        <v>42624</v>
      </c>
      <c r="I199" s="177" t="str">
        <f t="shared" si="21"/>
        <v>天津天津-通辽-长春</v>
      </c>
      <c r="J199" s="178" t="str">
        <f t="shared" si="22"/>
        <v>天津长春-通辽-天津</v>
      </c>
      <c r="K199" s="179" t="str">
        <f t="shared" si="24"/>
        <v>天津</v>
      </c>
      <c r="L199" s="179" t="str">
        <f t="shared" si="25"/>
        <v>通辽</v>
      </c>
      <c r="M199" s="179" t="str">
        <f t="shared" si="26"/>
        <v>长春</v>
      </c>
      <c r="N199" s="179" t="str">
        <f t="shared" si="27"/>
        <v/>
      </c>
      <c r="O199" s="43" t="str">
        <f>IF(IF(ISERROR(VLOOKUP(I199,登记!J:J,1,FALSE)),0,1)+IF(ISERROR(VLOOKUP(I199,登记!K:K,1,FALSE)),0,1)=0,"没有","发过")</f>
        <v>发过</v>
      </c>
    </row>
    <row r="200" spans="1:15">
      <c r="A200" s="18">
        <v>199</v>
      </c>
      <c r="B200" s="18" t="s">
        <v>1324</v>
      </c>
      <c r="C200" s="11" t="s">
        <v>508</v>
      </c>
      <c r="D200" s="69">
        <v>42440</v>
      </c>
      <c r="E200" s="18" t="s">
        <v>1278</v>
      </c>
      <c r="F200" s="69">
        <v>42440</v>
      </c>
      <c r="G200" s="18">
        <v>6</v>
      </c>
      <c r="H200" s="138">
        <f t="shared" si="23"/>
        <v>42624</v>
      </c>
      <c r="I200" s="177" t="str">
        <f t="shared" si="21"/>
        <v>天津鄂尔多斯-武汉</v>
      </c>
      <c r="J200" s="178" t="str">
        <f t="shared" si="22"/>
        <v>天津武汉-鄂尔多斯</v>
      </c>
      <c r="K200" s="179" t="str">
        <f t="shared" si="24"/>
        <v>鄂尔多斯</v>
      </c>
      <c r="L200" s="179" t="str">
        <f t="shared" si="25"/>
        <v>武汉</v>
      </c>
      <c r="M200" s="179" t="str">
        <f t="shared" si="26"/>
        <v/>
      </c>
      <c r="N200" s="179" t="str">
        <f t="shared" si="27"/>
        <v/>
      </c>
      <c r="O200" s="43" t="str">
        <f>IF(IF(ISERROR(VLOOKUP(I200,登记!J:J,1,FALSE)),0,1)+IF(ISERROR(VLOOKUP(I200,登记!K:K,1,FALSE)),0,1)=0,"没有","发过")</f>
        <v>发过</v>
      </c>
    </row>
    <row r="201" spans="1:15">
      <c r="A201" s="18">
        <v>200</v>
      </c>
      <c r="B201" s="18" t="s">
        <v>1324</v>
      </c>
      <c r="C201" s="11" t="s">
        <v>461</v>
      </c>
      <c r="D201" s="69">
        <v>42440</v>
      </c>
      <c r="E201" s="18" t="s">
        <v>1278</v>
      </c>
      <c r="F201" s="69">
        <v>42440</v>
      </c>
      <c r="G201" s="18">
        <v>6</v>
      </c>
      <c r="H201" s="138">
        <f t="shared" si="23"/>
        <v>42624</v>
      </c>
      <c r="I201" s="177" t="str">
        <f t="shared" si="21"/>
        <v>天津鄂尔多斯-西安-南宁</v>
      </c>
      <c r="J201" s="178" t="str">
        <f t="shared" si="22"/>
        <v>天津南宁-西安-鄂尔多斯</v>
      </c>
      <c r="K201" s="179" t="str">
        <f t="shared" si="24"/>
        <v>鄂尔多斯</v>
      </c>
      <c r="L201" s="179" t="str">
        <f t="shared" si="25"/>
        <v>西安</v>
      </c>
      <c r="M201" s="179" t="str">
        <f t="shared" si="26"/>
        <v>南宁</v>
      </c>
      <c r="N201" s="179" t="str">
        <f t="shared" si="27"/>
        <v/>
      </c>
      <c r="O201" s="43" t="str">
        <f>IF(IF(ISERROR(VLOOKUP(I201,登记!J:J,1,FALSE)),0,1)+IF(ISERROR(VLOOKUP(I201,登记!K:K,1,FALSE)),0,1)=0,"没有","发过")</f>
        <v>发过</v>
      </c>
    </row>
    <row r="202" spans="1:15">
      <c r="A202" s="18">
        <v>201</v>
      </c>
      <c r="B202" s="18" t="s">
        <v>1324</v>
      </c>
      <c r="C202" s="11" t="s">
        <v>462</v>
      </c>
      <c r="D202" s="69">
        <v>42440</v>
      </c>
      <c r="E202" s="18" t="s">
        <v>1278</v>
      </c>
      <c r="F202" s="69">
        <v>42440</v>
      </c>
      <c r="G202" s="18">
        <v>6</v>
      </c>
      <c r="H202" s="138">
        <f t="shared" si="23"/>
        <v>42624</v>
      </c>
      <c r="I202" s="177" t="str">
        <f t="shared" si="21"/>
        <v>天津鄂尔多斯-石家庄-青岛</v>
      </c>
      <c r="J202" s="178" t="str">
        <f t="shared" si="22"/>
        <v>天津青岛-石家庄-鄂尔多斯</v>
      </c>
      <c r="K202" s="179" t="str">
        <f t="shared" si="24"/>
        <v>鄂尔多斯</v>
      </c>
      <c r="L202" s="179" t="str">
        <f t="shared" si="25"/>
        <v>石家庄</v>
      </c>
      <c r="M202" s="179" t="str">
        <f t="shared" si="26"/>
        <v>青岛</v>
      </c>
      <c r="N202" s="179" t="str">
        <f t="shared" si="27"/>
        <v/>
      </c>
      <c r="O202" s="43" t="str">
        <f>IF(IF(ISERROR(VLOOKUP(I202,登记!J:J,1,FALSE)),0,1)+IF(ISERROR(VLOOKUP(I202,登记!K:K,1,FALSE)),0,1)=0,"没有","发过")</f>
        <v>发过</v>
      </c>
    </row>
    <row r="203" spans="1:15">
      <c r="A203" s="18">
        <v>202</v>
      </c>
      <c r="B203" s="18" t="s">
        <v>1324</v>
      </c>
      <c r="C203" s="11" t="s">
        <v>463</v>
      </c>
      <c r="D203" s="69">
        <v>42440</v>
      </c>
      <c r="E203" s="18" t="s">
        <v>1278</v>
      </c>
      <c r="F203" s="69">
        <v>42440</v>
      </c>
      <c r="G203" s="18">
        <v>6</v>
      </c>
      <c r="H203" s="138">
        <f t="shared" si="23"/>
        <v>42624</v>
      </c>
      <c r="I203" s="177" t="str">
        <f t="shared" si="21"/>
        <v>天津鄂尔多斯-天津-烟台</v>
      </c>
      <c r="J203" s="178" t="str">
        <f t="shared" si="22"/>
        <v>天津烟台-天津-鄂尔多斯</v>
      </c>
      <c r="K203" s="179" t="str">
        <f t="shared" si="24"/>
        <v>鄂尔多斯</v>
      </c>
      <c r="L203" s="179" t="str">
        <f t="shared" si="25"/>
        <v>天津</v>
      </c>
      <c r="M203" s="179" t="str">
        <f t="shared" si="26"/>
        <v>烟台</v>
      </c>
      <c r="N203" s="179" t="str">
        <f t="shared" si="27"/>
        <v/>
      </c>
      <c r="O203" s="43" t="str">
        <f>IF(IF(ISERROR(VLOOKUP(I203,登记!J:J,1,FALSE)),0,1)+IF(ISERROR(VLOOKUP(I203,登记!K:K,1,FALSE)),0,1)=0,"没有","发过")</f>
        <v>发过</v>
      </c>
    </row>
    <row r="204" spans="1:15">
      <c r="A204" s="18">
        <v>203</v>
      </c>
      <c r="B204" s="18" t="s">
        <v>1324</v>
      </c>
      <c r="C204" s="11" t="s">
        <v>464</v>
      </c>
      <c r="D204" s="69">
        <v>42440</v>
      </c>
      <c r="E204" s="18" t="s">
        <v>1278</v>
      </c>
      <c r="F204" s="69">
        <v>42440</v>
      </c>
      <c r="G204" s="18">
        <v>6</v>
      </c>
      <c r="H204" s="138">
        <f t="shared" si="23"/>
        <v>42624</v>
      </c>
      <c r="I204" s="177" t="str">
        <f t="shared" si="21"/>
        <v>天津运城-太原-天津</v>
      </c>
      <c r="J204" s="178" t="str">
        <f t="shared" si="22"/>
        <v>天津天津-太原-运城</v>
      </c>
      <c r="K204" s="179" t="str">
        <f t="shared" si="24"/>
        <v>运城</v>
      </c>
      <c r="L204" s="179" t="str">
        <f t="shared" si="25"/>
        <v>太原</v>
      </c>
      <c r="M204" s="179" t="str">
        <f t="shared" si="26"/>
        <v>天津</v>
      </c>
      <c r="N204" s="179" t="str">
        <f t="shared" si="27"/>
        <v/>
      </c>
      <c r="O204" s="43" t="str">
        <f>IF(IF(ISERROR(VLOOKUP(I204,登记!J:J,1,FALSE)),0,1)+IF(ISERROR(VLOOKUP(I204,登记!K:K,1,FALSE)),0,1)=0,"没有","发过")</f>
        <v>没有</v>
      </c>
    </row>
    <row r="205" spans="1:15">
      <c r="A205" s="18">
        <v>204</v>
      </c>
      <c r="B205" s="18" t="s">
        <v>1324</v>
      </c>
      <c r="C205" s="11" t="s">
        <v>465</v>
      </c>
      <c r="D205" s="69">
        <v>42440</v>
      </c>
      <c r="E205" s="18" t="s">
        <v>1278</v>
      </c>
      <c r="F205" s="69">
        <v>42440</v>
      </c>
      <c r="G205" s="18">
        <v>6</v>
      </c>
      <c r="H205" s="138">
        <f t="shared" si="23"/>
        <v>42624</v>
      </c>
      <c r="I205" s="177" t="str">
        <f t="shared" si="21"/>
        <v>天津呼和浩特-天津-青岛</v>
      </c>
      <c r="J205" s="178" t="str">
        <f t="shared" si="22"/>
        <v>天津青岛-天津-呼和浩特</v>
      </c>
      <c r="K205" s="179" t="str">
        <f t="shared" si="24"/>
        <v>呼和浩特</v>
      </c>
      <c r="L205" s="179" t="str">
        <f t="shared" si="25"/>
        <v>天津</v>
      </c>
      <c r="M205" s="179" t="str">
        <f t="shared" si="26"/>
        <v>青岛</v>
      </c>
      <c r="N205" s="179" t="str">
        <f t="shared" si="27"/>
        <v/>
      </c>
      <c r="O205" s="43" t="str">
        <f>IF(IF(ISERROR(VLOOKUP(I205,登记!J:J,1,FALSE)),0,1)+IF(ISERROR(VLOOKUP(I205,登记!K:K,1,FALSE)),0,1)=0,"没有","发过")</f>
        <v>发过</v>
      </c>
    </row>
    <row r="206" spans="1:15">
      <c r="A206" s="18">
        <v>205</v>
      </c>
      <c r="B206" s="18" t="s">
        <v>1324</v>
      </c>
      <c r="C206" s="11" t="s">
        <v>466</v>
      </c>
      <c r="D206" s="69">
        <v>42440</v>
      </c>
      <c r="E206" s="18" t="s">
        <v>1278</v>
      </c>
      <c r="F206" s="69">
        <v>42440</v>
      </c>
      <c r="G206" s="18">
        <v>6</v>
      </c>
      <c r="H206" s="138">
        <f t="shared" si="23"/>
        <v>42624</v>
      </c>
      <c r="I206" s="177" t="str">
        <f t="shared" si="21"/>
        <v>天津呼和浩特-重庆-贵阳</v>
      </c>
      <c r="J206" s="178" t="str">
        <f t="shared" si="22"/>
        <v>天津贵阳-重庆-呼和浩特</v>
      </c>
      <c r="K206" s="179" t="str">
        <f t="shared" si="24"/>
        <v>呼和浩特</v>
      </c>
      <c r="L206" s="179" t="str">
        <f t="shared" si="25"/>
        <v>重庆</v>
      </c>
      <c r="M206" s="179" t="str">
        <f t="shared" si="26"/>
        <v>贵阳</v>
      </c>
      <c r="N206" s="179" t="str">
        <f t="shared" si="27"/>
        <v/>
      </c>
      <c r="O206" s="43" t="str">
        <f>IF(IF(ISERROR(VLOOKUP(I206,登记!J:J,1,FALSE)),0,1)+IF(ISERROR(VLOOKUP(I206,登记!K:K,1,FALSE)),0,1)=0,"没有","发过")</f>
        <v>发过</v>
      </c>
    </row>
    <row r="207" spans="1:15">
      <c r="A207" s="18">
        <v>206</v>
      </c>
      <c r="B207" s="18" t="s">
        <v>1324</v>
      </c>
      <c r="C207" s="11" t="s">
        <v>467</v>
      </c>
      <c r="D207" s="69">
        <v>42440</v>
      </c>
      <c r="E207" s="18" t="s">
        <v>1278</v>
      </c>
      <c r="F207" s="69">
        <v>42440</v>
      </c>
      <c r="G207" s="18">
        <v>6</v>
      </c>
      <c r="H207" s="138">
        <f t="shared" si="23"/>
        <v>42624</v>
      </c>
      <c r="I207" s="177" t="str">
        <f t="shared" si="21"/>
        <v>天津天津-义乌-珠海</v>
      </c>
      <c r="J207" s="178" t="str">
        <f t="shared" si="22"/>
        <v>天津珠海-义乌-天津</v>
      </c>
      <c r="K207" s="179" t="str">
        <f t="shared" si="24"/>
        <v>天津</v>
      </c>
      <c r="L207" s="179" t="str">
        <f t="shared" si="25"/>
        <v>义乌</v>
      </c>
      <c r="M207" s="179" t="str">
        <f t="shared" si="26"/>
        <v>珠海</v>
      </c>
      <c r="N207" s="179" t="str">
        <f t="shared" si="27"/>
        <v/>
      </c>
      <c r="O207" s="43" t="str">
        <f>IF(IF(ISERROR(VLOOKUP(I207,登记!J:J,1,FALSE)),0,1)+IF(ISERROR(VLOOKUP(I207,登记!K:K,1,FALSE)),0,1)=0,"没有","发过")</f>
        <v>发过</v>
      </c>
    </row>
    <row r="208" spans="1:15">
      <c r="A208" s="18">
        <v>207</v>
      </c>
      <c r="B208" s="18" t="s">
        <v>1324</v>
      </c>
      <c r="C208" s="11" t="s">
        <v>49</v>
      </c>
      <c r="D208" s="69">
        <v>42440</v>
      </c>
      <c r="E208" s="18" t="s">
        <v>1278</v>
      </c>
      <c r="F208" s="69">
        <v>42440</v>
      </c>
      <c r="G208" s="18">
        <v>6</v>
      </c>
      <c r="H208" s="138">
        <f t="shared" si="23"/>
        <v>42624</v>
      </c>
      <c r="I208" s="177" t="str">
        <f t="shared" si="21"/>
        <v>天津呼和浩特-青岛</v>
      </c>
      <c r="J208" s="178" t="str">
        <f t="shared" si="22"/>
        <v>天津青岛-呼和浩特</v>
      </c>
      <c r="K208" s="179" t="str">
        <f t="shared" si="24"/>
        <v>呼和浩特</v>
      </c>
      <c r="L208" s="179" t="str">
        <f t="shared" si="25"/>
        <v>青岛</v>
      </c>
      <c r="M208" s="179" t="str">
        <f t="shared" si="26"/>
        <v/>
      </c>
      <c r="N208" s="179" t="str">
        <f t="shared" si="27"/>
        <v/>
      </c>
      <c r="O208" s="43" t="str">
        <f>IF(IF(ISERROR(VLOOKUP(I208,登记!J:J,1,FALSE)),0,1)+IF(ISERROR(VLOOKUP(I208,登记!K:K,1,FALSE)),0,1)=0,"没有","发过")</f>
        <v>发过</v>
      </c>
    </row>
    <row r="209" spans="1:15">
      <c r="A209" s="18">
        <v>208</v>
      </c>
      <c r="B209" s="18" t="s">
        <v>1324</v>
      </c>
      <c r="C209" s="11" t="s">
        <v>230</v>
      </c>
      <c r="D209" s="69">
        <v>42440</v>
      </c>
      <c r="E209" s="18" t="s">
        <v>1278</v>
      </c>
      <c r="F209" s="69">
        <v>42440</v>
      </c>
      <c r="G209" s="18">
        <v>6</v>
      </c>
      <c r="H209" s="138">
        <f t="shared" si="23"/>
        <v>42624</v>
      </c>
      <c r="I209" s="177" t="str">
        <f t="shared" si="21"/>
        <v>天津包头-赤峰-大连</v>
      </c>
      <c r="J209" s="178" t="str">
        <f t="shared" si="22"/>
        <v>天津大连-赤峰-包头</v>
      </c>
      <c r="K209" s="179" t="str">
        <f t="shared" si="24"/>
        <v>包头</v>
      </c>
      <c r="L209" s="179" t="str">
        <f t="shared" si="25"/>
        <v>赤峰</v>
      </c>
      <c r="M209" s="179" t="str">
        <f t="shared" si="26"/>
        <v>大连</v>
      </c>
      <c r="N209" s="179" t="str">
        <f t="shared" si="27"/>
        <v/>
      </c>
      <c r="O209" s="43" t="str">
        <f>IF(IF(ISERROR(VLOOKUP(I209,登记!J:J,1,FALSE)),0,1)+IF(ISERROR(VLOOKUP(I209,登记!K:K,1,FALSE)),0,1)=0,"没有","发过")</f>
        <v>发过</v>
      </c>
    </row>
    <row r="210" spans="1:15">
      <c r="A210" s="18">
        <v>209</v>
      </c>
      <c r="B210" s="18" t="s">
        <v>1324</v>
      </c>
      <c r="C210" s="11" t="s">
        <v>468</v>
      </c>
      <c r="D210" s="69">
        <v>42440</v>
      </c>
      <c r="E210" s="18" t="s">
        <v>1278</v>
      </c>
      <c r="F210" s="69">
        <v>42440</v>
      </c>
      <c r="G210" s="18">
        <v>6</v>
      </c>
      <c r="H210" s="138">
        <f t="shared" si="23"/>
        <v>42624</v>
      </c>
      <c r="I210" s="177" t="str">
        <f t="shared" si="21"/>
        <v>天津二连浩特-呼和浩特-天津</v>
      </c>
      <c r="J210" s="178" t="str">
        <f t="shared" si="22"/>
        <v>天津天津-呼和浩特-二连浩特</v>
      </c>
      <c r="K210" s="179" t="str">
        <f t="shared" si="24"/>
        <v>二连浩特</v>
      </c>
      <c r="L210" s="179" t="str">
        <f t="shared" si="25"/>
        <v>呼和浩特</v>
      </c>
      <c r="M210" s="179" t="str">
        <f t="shared" si="26"/>
        <v>天津</v>
      </c>
      <c r="N210" s="179" t="str">
        <f t="shared" si="27"/>
        <v/>
      </c>
      <c r="O210" s="43" t="str">
        <f>IF(IF(ISERROR(VLOOKUP(I210,登记!J:J,1,FALSE)),0,1)+IF(ISERROR(VLOOKUP(I210,登记!K:K,1,FALSE)),0,1)=0,"没有","发过")</f>
        <v>发过</v>
      </c>
    </row>
    <row r="211" spans="1:15">
      <c r="A211" s="18">
        <v>210</v>
      </c>
      <c r="B211" s="18" t="s">
        <v>1324</v>
      </c>
      <c r="C211" s="11" t="s">
        <v>229</v>
      </c>
      <c r="D211" s="69">
        <v>42440</v>
      </c>
      <c r="E211" s="18" t="s">
        <v>1278</v>
      </c>
      <c r="F211" s="69">
        <v>42440</v>
      </c>
      <c r="G211" s="18">
        <v>6</v>
      </c>
      <c r="H211" s="138">
        <f t="shared" si="23"/>
        <v>42624</v>
      </c>
      <c r="I211" s="177" t="str">
        <f t="shared" si="21"/>
        <v>天津呼和浩特-榆林-重庆</v>
      </c>
      <c r="J211" s="178" t="str">
        <f t="shared" si="22"/>
        <v>天津重庆-榆林-呼和浩特</v>
      </c>
      <c r="K211" s="179" t="str">
        <f t="shared" si="24"/>
        <v>呼和浩特</v>
      </c>
      <c r="L211" s="179" t="str">
        <f t="shared" si="25"/>
        <v>榆林</v>
      </c>
      <c r="M211" s="179" t="str">
        <f t="shared" si="26"/>
        <v>重庆</v>
      </c>
      <c r="N211" s="179" t="str">
        <f t="shared" si="27"/>
        <v/>
      </c>
      <c r="O211" s="43" t="str">
        <f>IF(IF(ISERROR(VLOOKUP(I211,登记!J:J,1,FALSE)),0,1)+IF(ISERROR(VLOOKUP(I211,登记!K:K,1,FALSE)),0,1)=0,"没有","发过")</f>
        <v>发过</v>
      </c>
    </row>
    <row r="212" spans="1:15">
      <c r="A212" s="18">
        <v>211</v>
      </c>
      <c r="B212" s="18" t="s">
        <v>1329</v>
      </c>
      <c r="C212" s="11" t="s">
        <v>504</v>
      </c>
      <c r="D212" s="69">
        <v>42440</v>
      </c>
      <c r="E212" s="18" t="s">
        <v>1279</v>
      </c>
      <c r="F212" s="69">
        <v>42440</v>
      </c>
      <c r="G212" s="18">
        <v>6</v>
      </c>
      <c r="H212" s="138">
        <f t="shared" si="23"/>
        <v>42624</v>
      </c>
      <c r="I212" s="177" t="str">
        <f t="shared" si="21"/>
        <v>河北石家庄-杭州-三亚</v>
      </c>
      <c r="J212" s="178" t="str">
        <f t="shared" si="22"/>
        <v>河北三亚-杭州-石家庄</v>
      </c>
      <c r="K212" s="179" t="str">
        <f t="shared" si="24"/>
        <v>石家庄</v>
      </c>
      <c r="L212" s="179" t="str">
        <f t="shared" si="25"/>
        <v>杭州</v>
      </c>
      <c r="M212" s="179" t="str">
        <f t="shared" si="26"/>
        <v>三亚</v>
      </c>
      <c r="N212" s="179" t="str">
        <f t="shared" si="27"/>
        <v/>
      </c>
      <c r="O212" s="43" t="str">
        <f>IF(IF(ISERROR(VLOOKUP(I212,登记!J:J,1,FALSE)),0,1)+IF(ISERROR(VLOOKUP(I212,登记!K:K,1,FALSE)),0,1)=0,"没有","发过")</f>
        <v>发过</v>
      </c>
    </row>
    <row r="213" spans="1:15">
      <c r="A213" s="18">
        <v>212</v>
      </c>
      <c r="B213" s="18" t="s">
        <v>1329</v>
      </c>
      <c r="C213" s="11" t="s">
        <v>259</v>
      </c>
      <c r="D213" s="69">
        <v>42440</v>
      </c>
      <c r="E213" s="18" t="s">
        <v>1279</v>
      </c>
      <c r="F213" s="69">
        <v>42440</v>
      </c>
      <c r="G213" s="18">
        <v>6</v>
      </c>
      <c r="H213" s="138">
        <f t="shared" si="23"/>
        <v>42624</v>
      </c>
      <c r="I213" s="177" t="str">
        <f t="shared" si="21"/>
        <v>河北石家庄-杭州-海口</v>
      </c>
      <c r="J213" s="178" t="str">
        <f t="shared" si="22"/>
        <v>河北海口-杭州-石家庄</v>
      </c>
      <c r="K213" s="179" t="str">
        <f t="shared" si="24"/>
        <v>石家庄</v>
      </c>
      <c r="L213" s="179" t="str">
        <f t="shared" si="25"/>
        <v>杭州</v>
      </c>
      <c r="M213" s="179" t="str">
        <f t="shared" si="26"/>
        <v>海口</v>
      </c>
      <c r="N213" s="179" t="str">
        <f t="shared" si="27"/>
        <v/>
      </c>
      <c r="O213" s="43" t="str">
        <f>IF(IF(ISERROR(VLOOKUP(I213,登记!J:J,1,FALSE)),0,1)+IF(ISERROR(VLOOKUP(I213,登记!K:K,1,FALSE)),0,1)=0,"没有","发过")</f>
        <v>发过</v>
      </c>
    </row>
    <row r="214" spans="1:15">
      <c r="A214" s="18">
        <v>213</v>
      </c>
      <c r="B214" s="18" t="s">
        <v>1329</v>
      </c>
      <c r="C214" s="11" t="s">
        <v>578</v>
      </c>
      <c r="D214" s="69">
        <v>42440</v>
      </c>
      <c r="E214" s="18" t="s">
        <v>1279</v>
      </c>
      <c r="F214" s="69">
        <v>42440</v>
      </c>
      <c r="G214" s="18">
        <v>6</v>
      </c>
      <c r="H214" s="138">
        <f t="shared" si="23"/>
        <v>42624</v>
      </c>
      <c r="I214" s="177" t="str">
        <f t="shared" si="21"/>
        <v>河北石家庄-贵阳-昆明</v>
      </c>
      <c r="J214" s="178" t="str">
        <f t="shared" si="22"/>
        <v>河北昆明-贵阳-石家庄</v>
      </c>
      <c r="K214" s="179" t="str">
        <f t="shared" si="24"/>
        <v>石家庄</v>
      </c>
      <c r="L214" s="179" t="str">
        <f t="shared" si="25"/>
        <v>贵阳</v>
      </c>
      <c r="M214" s="179" t="str">
        <f t="shared" si="26"/>
        <v>昆明</v>
      </c>
      <c r="N214" s="179" t="str">
        <f t="shared" si="27"/>
        <v/>
      </c>
      <c r="O214" s="43" t="str">
        <f>IF(IF(ISERROR(VLOOKUP(I214,登记!J:J,1,FALSE)),0,1)+IF(ISERROR(VLOOKUP(I214,登记!K:K,1,FALSE)),0,1)=0,"没有","发过")</f>
        <v>发过</v>
      </c>
    </row>
    <row r="215" spans="1:15">
      <c r="A215" s="18">
        <v>214</v>
      </c>
      <c r="B215" s="18" t="s">
        <v>1329</v>
      </c>
      <c r="C215" s="11" t="s">
        <v>95</v>
      </c>
      <c r="D215" s="69">
        <v>42440</v>
      </c>
      <c r="E215" s="18" t="s">
        <v>1279</v>
      </c>
      <c r="F215" s="69">
        <v>42440</v>
      </c>
      <c r="G215" s="18">
        <v>6</v>
      </c>
      <c r="H215" s="138">
        <f t="shared" si="23"/>
        <v>42624</v>
      </c>
      <c r="I215" s="177" t="str">
        <f t="shared" si="21"/>
        <v>河北石家庄-兰州</v>
      </c>
      <c r="J215" s="178" t="str">
        <f t="shared" si="22"/>
        <v>河北兰州-石家庄</v>
      </c>
      <c r="K215" s="179" t="str">
        <f t="shared" si="24"/>
        <v>石家庄</v>
      </c>
      <c r="L215" s="179" t="str">
        <f t="shared" si="25"/>
        <v>兰州</v>
      </c>
      <c r="M215" s="179" t="str">
        <f t="shared" si="26"/>
        <v/>
      </c>
      <c r="N215" s="179" t="str">
        <f t="shared" si="27"/>
        <v/>
      </c>
      <c r="O215" s="43" t="str">
        <f>IF(IF(ISERROR(VLOOKUP(I215,登记!J:J,1,FALSE)),0,1)+IF(ISERROR(VLOOKUP(I215,登记!K:K,1,FALSE)),0,1)=0,"没有","发过")</f>
        <v>发过</v>
      </c>
    </row>
    <row r="216" spans="1:15">
      <c r="A216" s="18">
        <v>215</v>
      </c>
      <c r="B216" s="18" t="s">
        <v>484</v>
      </c>
      <c r="C216" s="11" t="s">
        <v>565</v>
      </c>
      <c r="D216" s="69">
        <v>42440</v>
      </c>
      <c r="E216" s="18" t="s">
        <v>1280</v>
      </c>
      <c r="F216" s="69">
        <v>42440</v>
      </c>
      <c r="G216" s="18">
        <v>6</v>
      </c>
      <c r="H216" s="138">
        <f t="shared" si="23"/>
        <v>42624</v>
      </c>
      <c r="I216" s="177" t="str">
        <f t="shared" si="21"/>
        <v>厦航天津-武汉</v>
      </c>
      <c r="J216" s="178" t="str">
        <f t="shared" si="22"/>
        <v>厦航武汉-天津</v>
      </c>
      <c r="K216" s="179" t="str">
        <f t="shared" si="24"/>
        <v>天津</v>
      </c>
      <c r="L216" s="179" t="str">
        <f t="shared" si="25"/>
        <v>武汉</v>
      </c>
      <c r="M216" s="179" t="str">
        <f t="shared" si="26"/>
        <v/>
      </c>
      <c r="N216" s="179" t="str">
        <f t="shared" si="27"/>
        <v/>
      </c>
      <c r="O216" s="43" t="str">
        <f>IF(IF(ISERROR(VLOOKUP(I216,登记!J:J,1,FALSE)),0,1)+IF(ISERROR(VLOOKUP(I216,登记!K:K,1,FALSE)),0,1)=0,"没有","发过")</f>
        <v>发过</v>
      </c>
    </row>
    <row r="217" spans="1:15">
      <c r="A217" s="18">
        <v>216</v>
      </c>
      <c r="B217" s="18" t="s">
        <v>484</v>
      </c>
      <c r="C217" s="11" t="s">
        <v>469</v>
      </c>
      <c r="D217" s="69">
        <v>42440</v>
      </c>
      <c r="E217" s="18" t="s">
        <v>1280</v>
      </c>
      <c r="F217" s="69">
        <v>42440</v>
      </c>
      <c r="G217" s="18">
        <v>6</v>
      </c>
      <c r="H217" s="138">
        <f t="shared" si="23"/>
        <v>42624</v>
      </c>
      <c r="I217" s="177" t="str">
        <f t="shared" si="21"/>
        <v>厦航天津-杭州-南宁</v>
      </c>
      <c r="J217" s="178" t="str">
        <f t="shared" si="22"/>
        <v>厦航南宁-杭州-天津</v>
      </c>
      <c r="K217" s="179" t="str">
        <f t="shared" si="24"/>
        <v>天津</v>
      </c>
      <c r="L217" s="179" t="str">
        <f t="shared" si="25"/>
        <v>杭州</v>
      </c>
      <c r="M217" s="179" t="str">
        <f t="shared" si="26"/>
        <v>南宁</v>
      </c>
      <c r="N217" s="179" t="str">
        <f t="shared" si="27"/>
        <v/>
      </c>
      <c r="O217" s="43" t="str">
        <f>IF(IF(ISERROR(VLOOKUP(I217,登记!J:J,1,FALSE)),0,1)+IF(ISERROR(VLOOKUP(I217,登记!K:K,1,FALSE)),0,1)=0,"没有","发过")</f>
        <v>发过</v>
      </c>
    </row>
    <row r="218" spans="1:15">
      <c r="A218" s="18">
        <v>217</v>
      </c>
      <c r="B218" s="18" t="s">
        <v>1329</v>
      </c>
      <c r="C218" s="11" t="s">
        <v>22</v>
      </c>
      <c r="D218" s="69">
        <v>42529</v>
      </c>
      <c r="E218" s="83" t="s">
        <v>1281</v>
      </c>
      <c r="F218" s="69">
        <v>42529</v>
      </c>
      <c r="G218" s="18">
        <v>6</v>
      </c>
      <c r="H218" s="138">
        <f t="shared" si="23"/>
        <v>42712</v>
      </c>
      <c r="I218" s="177" t="str">
        <f t="shared" si="21"/>
        <v>河北石家庄-西安</v>
      </c>
      <c r="J218" s="178" t="str">
        <f t="shared" si="22"/>
        <v>河北西安-石家庄</v>
      </c>
      <c r="K218" s="179" t="str">
        <f t="shared" si="24"/>
        <v>石家庄</v>
      </c>
      <c r="L218" s="179" t="str">
        <f t="shared" si="25"/>
        <v>西安</v>
      </c>
      <c r="M218" s="179" t="str">
        <f t="shared" si="26"/>
        <v/>
      </c>
      <c r="N218" s="179" t="str">
        <f t="shared" si="27"/>
        <v/>
      </c>
      <c r="O218" s="43" t="str">
        <f>IF(IF(ISERROR(VLOOKUP(I218,登记!J:J,1,FALSE)),0,1)+IF(ISERROR(VLOOKUP(I218,登记!K:K,1,FALSE)),0,1)=0,"没有","发过")</f>
        <v>发过</v>
      </c>
    </row>
    <row r="219" spans="1:15">
      <c r="A219" s="18">
        <v>218</v>
      </c>
      <c r="B219" s="18" t="s">
        <v>1329</v>
      </c>
      <c r="C219" s="11" t="s">
        <v>96</v>
      </c>
      <c r="D219" s="69">
        <v>42529</v>
      </c>
      <c r="E219" s="83" t="s">
        <v>1281</v>
      </c>
      <c r="F219" s="69">
        <v>42529</v>
      </c>
      <c r="G219" s="18">
        <v>6</v>
      </c>
      <c r="H219" s="138">
        <f t="shared" si="23"/>
        <v>42712</v>
      </c>
      <c r="I219" s="177" t="str">
        <f t="shared" si="21"/>
        <v>河北石家庄-西安-贵阳</v>
      </c>
      <c r="J219" s="178" t="str">
        <f t="shared" si="22"/>
        <v>河北贵阳-西安-石家庄</v>
      </c>
      <c r="K219" s="179" t="str">
        <f t="shared" si="24"/>
        <v>石家庄</v>
      </c>
      <c r="L219" s="179" t="str">
        <f t="shared" si="25"/>
        <v>西安</v>
      </c>
      <c r="M219" s="179" t="str">
        <f t="shared" si="26"/>
        <v>贵阳</v>
      </c>
      <c r="N219" s="179" t="str">
        <f t="shared" si="27"/>
        <v/>
      </c>
      <c r="O219" s="43" t="str">
        <f>IF(IF(ISERROR(VLOOKUP(I219,登记!J:J,1,FALSE)),0,1)+IF(ISERROR(VLOOKUP(I219,登记!K:K,1,FALSE)),0,1)=0,"没有","发过")</f>
        <v>发过</v>
      </c>
    </row>
    <row r="220" spans="1:15">
      <c r="A220" s="18">
        <v>219</v>
      </c>
      <c r="B220" s="18" t="s">
        <v>482</v>
      </c>
      <c r="C220" s="11" t="s">
        <v>1345</v>
      </c>
      <c r="D220" s="88">
        <v>42613</v>
      </c>
      <c r="E220" s="83" t="s">
        <v>1282</v>
      </c>
      <c r="F220" s="69">
        <v>42613</v>
      </c>
      <c r="G220" s="18">
        <v>6</v>
      </c>
      <c r="H220" s="138">
        <f t="shared" si="23"/>
        <v>42794</v>
      </c>
      <c r="I220" s="177" t="str">
        <f t="shared" si="21"/>
        <v>东航北京首都-通辽</v>
      </c>
      <c r="J220" s="178" t="str">
        <f t="shared" si="22"/>
        <v>东航通辽-北京首都</v>
      </c>
      <c r="K220" s="179" t="str">
        <f t="shared" si="24"/>
        <v>北京首都</v>
      </c>
      <c r="L220" s="179" t="str">
        <f t="shared" si="25"/>
        <v>通辽</v>
      </c>
      <c r="M220" s="179" t="str">
        <f t="shared" si="26"/>
        <v/>
      </c>
      <c r="N220" s="179" t="str">
        <f t="shared" si="27"/>
        <v/>
      </c>
      <c r="O220" s="43" t="str">
        <f>IF(IF(ISERROR(VLOOKUP(I220,登记!J:J,1,FALSE)),0,1)+IF(ISERROR(VLOOKUP(I220,登记!K:K,1,FALSE)),0,1)=0,"没有","发过")</f>
        <v>没有</v>
      </c>
    </row>
    <row r="221" spans="1:15">
      <c r="A221" s="18">
        <v>220</v>
      </c>
      <c r="B221" s="18" t="s">
        <v>482</v>
      </c>
      <c r="C221" s="11" t="s">
        <v>86</v>
      </c>
      <c r="D221" s="88">
        <v>42613</v>
      </c>
      <c r="E221" s="83" t="s">
        <v>1282</v>
      </c>
      <c r="F221" s="69">
        <v>42613</v>
      </c>
      <c r="G221" s="18">
        <v>6</v>
      </c>
      <c r="H221" s="138">
        <f t="shared" si="23"/>
        <v>42794</v>
      </c>
      <c r="I221" s="177" t="str">
        <f t="shared" si="21"/>
        <v>东航太原-呼和浩特-乌兰浩特</v>
      </c>
      <c r="J221" s="178" t="str">
        <f t="shared" si="22"/>
        <v>东航乌兰浩特-呼和浩特-太原</v>
      </c>
      <c r="K221" s="179" t="str">
        <f t="shared" si="24"/>
        <v>太原</v>
      </c>
      <c r="L221" s="179" t="str">
        <f t="shared" si="25"/>
        <v>呼和浩特</v>
      </c>
      <c r="M221" s="179" t="str">
        <f t="shared" si="26"/>
        <v>乌兰浩特</v>
      </c>
      <c r="N221" s="179" t="str">
        <f t="shared" si="27"/>
        <v/>
      </c>
      <c r="O221" s="43" t="str">
        <f>IF(IF(ISERROR(VLOOKUP(I221,登记!J:J,1,FALSE)),0,1)+IF(ISERROR(VLOOKUP(I221,登记!K:K,1,FALSE)),0,1)=0,"没有","发过")</f>
        <v>发过</v>
      </c>
    </row>
    <row r="222" spans="1:15">
      <c r="A222" s="18">
        <v>221</v>
      </c>
      <c r="B222" s="18" t="s">
        <v>482</v>
      </c>
      <c r="C222" s="11" t="s">
        <v>87</v>
      </c>
      <c r="D222" s="88">
        <v>42613</v>
      </c>
      <c r="E222" s="83" t="s">
        <v>1282</v>
      </c>
      <c r="F222" s="69">
        <v>42613</v>
      </c>
      <c r="G222" s="18">
        <v>6</v>
      </c>
      <c r="H222" s="138">
        <f t="shared" si="23"/>
        <v>42794</v>
      </c>
      <c r="I222" s="177" t="str">
        <f t="shared" si="21"/>
        <v>东航运城-厦门</v>
      </c>
      <c r="J222" s="178" t="str">
        <f t="shared" si="22"/>
        <v>东航厦门-运城</v>
      </c>
      <c r="K222" s="179" t="str">
        <f t="shared" si="24"/>
        <v>运城</v>
      </c>
      <c r="L222" s="179" t="str">
        <f t="shared" si="25"/>
        <v>厦门</v>
      </c>
      <c r="M222" s="179" t="str">
        <f t="shared" si="26"/>
        <v/>
      </c>
      <c r="N222" s="179" t="str">
        <f t="shared" si="27"/>
        <v/>
      </c>
      <c r="O222" s="43" t="str">
        <f>IF(IF(ISERROR(VLOOKUP(I222,登记!J:J,1,FALSE)),0,1)+IF(ISERROR(VLOOKUP(I222,登记!K:K,1,FALSE)),0,1)=0,"没有","发过")</f>
        <v>发过</v>
      </c>
    </row>
    <row r="223" spans="1:15">
      <c r="A223" s="18">
        <v>222</v>
      </c>
      <c r="B223" s="18" t="s">
        <v>482</v>
      </c>
      <c r="C223" s="11" t="s">
        <v>98</v>
      </c>
      <c r="D223" s="88">
        <v>42613</v>
      </c>
      <c r="E223" s="83" t="s">
        <v>1282</v>
      </c>
      <c r="F223" s="69">
        <v>42613</v>
      </c>
      <c r="G223" s="18">
        <v>6</v>
      </c>
      <c r="H223" s="138">
        <f t="shared" si="23"/>
        <v>42794</v>
      </c>
      <c r="I223" s="177" t="str">
        <f t="shared" si="21"/>
        <v>东航太原-张家界</v>
      </c>
      <c r="J223" s="178" t="str">
        <f t="shared" si="22"/>
        <v>东航张家界-太原</v>
      </c>
      <c r="K223" s="179" t="str">
        <f t="shared" si="24"/>
        <v>太原</v>
      </c>
      <c r="L223" s="179" t="str">
        <f t="shared" si="25"/>
        <v>张家界</v>
      </c>
      <c r="M223" s="179" t="str">
        <f t="shared" si="26"/>
        <v/>
      </c>
      <c r="N223" s="179" t="str">
        <f t="shared" si="27"/>
        <v/>
      </c>
      <c r="O223" s="43" t="str">
        <f>IF(IF(ISERROR(VLOOKUP(I223,登记!J:J,1,FALSE)),0,1)+IF(ISERROR(VLOOKUP(I223,登记!K:K,1,FALSE)),0,1)=0,"没有","发过")</f>
        <v>发过</v>
      </c>
    </row>
    <row r="224" spans="1:15">
      <c r="A224" s="18">
        <v>223</v>
      </c>
      <c r="B224" s="18" t="s">
        <v>482</v>
      </c>
      <c r="C224" s="11" t="s">
        <v>557</v>
      </c>
      <c r="D224" s="88">
        <v>42613</v>
      </c>
      <c r="E224" s="83" t="s">
        <v>1282</v>
      </c>
      <c r="F224" s="69">
        <v>42613</v>
      </c>
      <c r="G224" s="18">
        <v>6</v>
      </c>
      <c r="H224" s="138">
        <f t="shared" si="23"/>
        <v>42794</v>
      </c>
      <c r="I224" s="177" t="str">
        <f t="shared" si="21"/>
        <v>东航太原-合肥-三亚</v>
      </c>
      <c r="J224" s="178" t="str">
        <f t="shared" si="22"/>
        <v>东航三亚-合肥-太原</v>
      </c>
      <c r="K224" s="179" t="str">
        <f t="shared" si="24"/>
        <v>太原</v>
      </c>
      <c r="L224" s="179" t="str">
        <f t="shared" si="25"/>
        <v>合肥</v>
      </c>
      <c r="M224" s="179" t="str">
        <f t="shared" si="26"/>
        <v>三亚</v>
      </c>
      <c r="N224" s="179" t="str">
        <f t="shared" si="27"/>
        <v/>
      </c>
      <c r="O224" s="43" t="str">
        <f>IF(IF(ISERROR(VLOOKUP(I224,登记!J:J,1,FALSE)),0,1)+IF(ISERROR(VLOOKUP(I224,登记!K:K,1,FALSE)),0,1)=0,"没有","发过")</f>
        <v>发过</v>
      </c>
    </row>
    <row r="225" spans="1:15">
      <c r="A225" s="18">
        <v>224</v>
      </c>
      <c r="B225" s="18" t="s">
        <v>898</v>
      </c>
      <c r="C225" s="11" t="s">
        <v>565</v>
      </c>
      <c r="D225" s="88">
        <v>42613</v>
      </c>
      <c r="E225" s="32" t="s">
        <v>1283</v>
      </c>
      <c r="F225" s="69">
        <v>42613</v>
      </c>
      <c r="G225" s="18">
        <v>6</v>
      </c>
      <c r="H225" s="138">
        <f t="shared" si="23"/>
        <v>42794</v>
      </c>
      <c r="I225" s="177" t="str">
        <f t="shared" si="21"/>
        <v>海航天津-武汉</v>
      </c>
      <c r="J225" s="178" t="str">
        <f t="shared" si="22"/>
        <v>海航武汉-天津</v>
      </c>
      <c r="K225" s="179" t="str">
        <f t="shared" si="24"/>
        <v>天津</v>
      </c>
      <c r="L225" s="179" t="str">
        <f t="shared" si="25"/>
        <v>武汉</v>
      </c>
      <c r="M225" s="179" t="str">
        <f t="shared" si="26"/>
        <v/>
      </c>
      <c r="N225" s="179" t="str">
        <f t="shared" si="27"/>
        <v/>
      </c>
      <c r="O225" s="43" t="str">
        <f>IF(IF(ISERROR(VLOOKUP(I225,登记!J:J,1,FALSE)),0,1)+IF(ISERROR(VLOOKUP(I225,登记!K:K,1,FALSE)),0,1)=0,"没有","发过")</f>
        <v>发过</v>
      </c>
    </row>
    <row r="226" spans="1:15">
      <c r="A226" s="18">
        <v>225</v>
      </c>
      <c r="B226" s="18" t="s">
        <v>483</v>
      </c>
      <c r="C226" s="11" t="s">
        <v>190</v>
      </c>
      <c r="D226" s="88">
        <v>42613</v>
      </c>
      <c r="E226" s="32" t="s">
        <v>1283</v>
      </c>
      <c r="F226" s="69">
        <v>42613</v>
      </c>
      <c r="G226" s="18">
        <v>6</v>
      </c>
      <c r="H226" s="138">
        <f t="shared" si="23"/>
        <v>42794</v>
      </c>
      <c r="I226" s="177" t="str">
        <f t="shared" si="21"/>
        <v>海航天津-杭州</v>
      </c>
      <c r="J226" s="178" t="str">
        <f t="shared" si="22"/>
        <v>海航杭州-天津</v>
      </c>
      <c r="K226" s="179" t="str">
        <f t="shared" si="24"/>
        <v>天津</v>
      </c>
      <c r="L226" s="179" t="str">
        <f t="shared" si="25"/>
        <v>杭州</v>
      </c>
      <c r="M226" s="179" t="str">
        <f t="shared" si="26"/>
        <v/>
      </c>
      <c r="N226" s="179" t="str">
        <f t="shared" si="27"/>
        <v/>
      </c>
      <c r="O226" s="43" t="str">
        <f>IF(IF(ISERROR(VLOOKUP(I226,登记!J:J,1,FALSE)),0,1)+IF(ISERROR(VLOOKUP(I226,登记!K:K,1,FALSE)),0,1)=0,"没有","发过")</f>
        <v>发过</v>
      </c>
    </row>
    <row r="227" spans="1:15">
      <c r="A227" s="18">
        <v>226</v>
      </c>
      <c r="B227" s="18" t="s">
        <v>483</v>
      </c>
      <c r="C227" s="11" t="s">
        <v>359</v>
      </c>
      <c r="D227" s="88">
        <v>42613</v>
      </c>
      <c r="E227" s="32" t="s">
        <v>1283</v>
      </c>
      <c r="F227" s="69">
        <v>42613</v>
      </c>
      <c r="G227" s="18">
        <v>6</v>
      </c>
      <c r="H227" s="138">
        <f t="shared" si="23"/>
        <v>42794</v>
      </c>
      <c r="I227" s="177" t="str">
        <f t="shared" si="21"/>
        <v>海航天津-南昌</v>
      </c>
      <c r="J227" s="178" t="str">
        <f t="shared" si="22"/>
        <v>海航南昌-天津</v>
      </c>
      <c r="K227" s="179" t="str">
        <f t="shared" si="24"/>
        <v>天津</v>
      </c>
      <c r="L227" s="179" t="str">
        <f t="shared" si="25"/>
        <v>南昌</v>
      </c>
      <c r="M227" s="179" t="str">
        <f t="shared" si="26"/>
        <v/>
      </c>
      <c r="N227" s="179" t="str">
        <f t="shared" si="27"/>
        <v/>
      </c>
      <c r="O227" s="43" t="str">
        <f>IF(IF(ISERROR(VLOOKUP(I227,登记!J:J,1,FALSE)),0,1)+IF(ISERROR(VLOOKUP(I227,登记!K:K,1,FALSE)),0,1)=0,"没有","发过")</f>
        <v>发过</v>
      </c>
    </row>
    <row r="228" spans="1:15">
      <c r="A228" s="18">
        <v>227</v>
      </c>
      <c r="B228" s="18" t="s">
        <v>483</v>
      </c>
      <c r="C228" s="11" t="s">
        <v>899</v>
      </c>
      <c r="D228" s="88">
        <v>42613</v>
      </c>
      <c r="E228" s="32" t="s">
        <v>1283</v>
      </c>
      <c r="F228" s="69">
        <v>42613</v>
      </c>
      <c r="G228" s="18">
        <v>6</v>
      </c>
      <c r="H228" s="138">
        <f t="shared" si="23"/>
        <v>42794</v>
      </c>
      <c r="I228" s="177" t="str">
        <f t="shared" si="21"/>
        <v>海航太原-南京</v>
      </c>
      <c r="J228" s="178" t="str">
        <f t="shared" si="22"/>
        <v>海航南京-太原</v>
      </c>
      <c r="K228" s="179" t="str">
        <f t="shared" si="24"/>
        <v>太原</v>
      </c>
      <c r="L228" s="179" t="str">
        <f t="shared" si="25"/>
        <v>南京</v>
      </c>
      <c r="M228" s="179" t="str">
        <f t="shared" si="26"/>
        <v/>
      </c>
      <c r="N228" s="179" t="str">
        <f t="shared" si="27"/>
        <v/>
      </c>
      <c r="O228" s="43" t="str">
        <f>IF(IF(ISERROR(VLOOKUP(I228,登记!J:J,1,FALSE)),0,1)+IF(ISERROR(VLOOKUP(I228,登记!K:K,1,FALSE)),0,1)=0,"没有","发过")</f>
        <v>发过</v>
      </c>
    </row>
    <row r="229" spans="1:15">
      <c r="A229" s="18">
        <v>228</v>
      </c>
      <c r="B229" s="18" t="s">
        <v>483</v>
      </c>
      <c r="C229" s="11" t="s">
        <v>216</v>
      </c>
      <c r="D229" s="88">
        <v>42613</v>
      </c>
      <c r="E229" s="32" t="s">
        <v>1284</v>
      </c>
      <c r="F229" s="69">
        <v>42613</v>
      </c>
      <c r="G229" s="32">
        <v>12</v>
      </c>
      <c r="H229" s="138">
        <f t="shared" si="23"/>
        <v>42978</v>
      </c>
      <c r="I229" s="177" t="str">
        <f t="shared" si="21"/>
        <v>海航海拉尔-太原</v>
      </c>
      <c r="J229" s="178" t="str">
        <f t="shared" si="22"/>
        <v>海航太原-海拉尔</v>
      </c>
      <c r="K229" s="179" t="str">
        <f t="shared" si="24"/>
        <v>海拉尔</v>
      </c>
      <c r="L229" s="179" t="str">
        <f t="shared" si="25"/>
        <v>太原</v>
      </c>
      <c r="M229" s="179" t="str">
        <f t="shared" si="26"/>
        <v/>
      </c>
      <c r="N229" s="179" t="str">
        <f t="shared" si="27"/>
        <v/>
      </c>
      <c r="O229" s="43" t="str">
        <f>IF(IF(ISERROR(VLOOKUP(I229,登记!J:J,1,FALSE)),0,1)+IF(ISERROR(VLOOKUP(I229,登记!K:K,1,FALSE)),0,1)=0,"没有","发过")</f>
        <v>发过</v>
      </c>
    </row>
    <row r="230" spans="1:15">
      <c r="A230" s="18">
        <v>231</v>
      </c>
      <c r="B230" s="18" t="s">
        <v>483</v>
      </c>
      <c r="C230" s="11" t="s">
        <v>900</v>
      </c>
      <c r="D230" s="88">
        <v>42613</v>
      </c>
      <c r="E230" s="32" t="s">
        <v>1284</v>
      </c>
      <c r="F230" s="69">
        <v>42613</v>
      </c>
      <c r="G230" s="32">
        <v>12</v>
      </c>
      <c r="H230" s="138">
        <f t="shared" si="23"/>
        <v>42978</v>
      </c>
      <c r="I230" s="177" t="str">
        <f t="shared" si="21"/>
        <v>海航太原-杭州</v>
      </c>
      <c r="J230" s="178" t="str">
        <f t="shared" si="22"/>
        <v>海航杭州-太原</v>
      </c>
      <c r="K230" s="179" t="str">
        <f t="shared" si="24"/>
        <v>太原</v>
      </c>
      <c r="L230" s="179" t="str">
        <f t="shared" si="25"/>
        <v>杭州</v>
      </c>
      <c r="M230" s="179" t="str">
        <f t="shared" si="26"/>
        <v/>
      </c>
      <c r="N230" s="179" t="str">
        <f t="shared" si="27"/>
        <v/>
      </c>
      <c r="O230" s="43" t="str">
        <f>IF(IF(ISERROR(VLOOKUP(I230,登记!J:J,1,FALSE)),0,1)+IF(ISERROR(VLOOKUP(I230,登记!K:K,1,FALSE)),0,1)=0,"没有","发过")</f>
        <v>发过</v>
      </c>
    </row>
    <row r="231" spans="1:15">
      <c r="A231" s="18">
        <v>233</v>
      </c>
      <c r="B231" s="18" t="s">
        <v>1324</v>
      </c>
      <c r="C231" s="11" t="s">
        <v>1044</v>
      </c>
      <c r="D231" s="88">
        <v>42662</v>
      </c>
      <c r="E231" s="32" t="s">
        <v>1285</v>
      </c>
      <c r="F231" s="69">
        <v>42662</v>
      </c>
      <c r="G231" s="32">
        <v>12</v>
      </c>
      <c r="H231" s="138">
        <f t="shared" si="23"/>
        <v>43027</v>
      </c>
      <c r="I231" s="177" t="str">
        <f t="shared" si="21"/>
        <v>天津呼和浩特-太原-南昌</v>
      </c>
      <c r="J231" s="178" t="str">
        <f t="shared" si="22"/>
        <v>天津南昌-太原-呼和浩特</v>
      </c>
      <c r="K231" s="179" t="str">
        <f t="shared" si="24"/>
        <v>呼和浩特</v>
      </c>
      <c r="L231" s="179" t="str">
        <f t="shared" si="25"/>
        <v>太原</v>
      </c>
      <c r="M231" s="179" t="str">
        <f t="shared" si="26"/>
        <v>南昌</v>
      </c>
      <c r="N231" s="179" t="str">
        <f t="shared" si="27"/>
        <v/>
      </c>
      <c r="O231" s="43" t="str">
        <f>IF(IF(ISERROR(VLOOKUP(I231,登记!J:J,1,FALSE)),0,1)+IF(ISERROR(VLOOKUP(I231,登记!K:K,1,FALSE)),0,1)=0,"没有","发过")</f>
        <v>发过</v>
      </c>
    </row>
    <row r="232" spans="1:15">
      <c r="A232" s="18">
        <v>234</v>
      </c>
      <c r="B232" s="18" t="s">
        <v>1324</v>
      </c>
      <c r="C232" s="11" t="s">
        <v>532</v>
      </c>
      <c r="D232" s="88">
        <v>42662</v>
      </c>
      <c r="E232" s="32" t="s">
        <v>1285</v>
      </c>
      <c r="F232" s="69">
        <v>42662</v>
      </c>
      <c r="G232" s="32">
        <v>12</v>
      </c>
      <c r="H232" s="138">
        <f t="shared" si="23"/>
        <v>43027</v>
      </c>
      <c r="I232" s="177" t="str">
        <f t="shared" si="21"/>
        <v>天津天津-哈尔滨</v>
      </c>
      <c r="J232" s="178" t="str">
        <f t="shared" si="22"/>
        <v>天津哈尔滨-天津</v>
      </c>
      <c r="K232" s="179" t="str">
        <f t="shared" si="24"/>
        <v>天津</v>
      </c>
      <c r="L232" s="179" t="str">
        <f t="shared" si="25"/>
        <v>哈尔滨</v>
      </c>
      <c r="M232" s="179" t="str">
        <f t="shared" si="26"/>
        <v/>
      </c>
      <c r="N232" s="179" t="str">
        <f t="shared" si="27"/>
        <v/>
      </c>
      <c r="O232" s="43" t="str">
        <f>IF(IF(ISERROR(VLOOKUP(I232,登记!J:J,1,FALSE)),0,1)+IF(ISERROR(VLOOKUP(I232,登记!K:K,1,FALSE)),0,1)=0,"没有","发过")</f>
        <v>发过</v>
      </c>
    </row>
    <row r="233" spans="1:15">
      <c r="A233" s="18">
        <v>235</v>
      </c>
      <c r="B233" s="18" t="s">
        <v>1324</v>
      </c>
      <c r="C233" s="11" t="s">
        <v>530</v>
      </c>
      <c r="D233" s="88">
        <v>42662</v>
      </c>
      <c r="E233" s="32" t="s">
        <v>1285</v>
      </c>
      <c r="F233" s="69">
        <v>42662</v>
      </c>
      <c r="G233" s="32">
        <v>12</v>
      </c>
      <c r="H233" s="138">
        <f t="shared" si="23"/>
        <v>43027</v>
      </c>
      <c r="I233" s="177" t="str">
        <f t="shared" si="21"/>
        <v>天津天津-太原</v>
      </c>
      <c r="J233" s="178" t="str">
        <f t="shared" si="22"/>
        <v>天津太原-天津</v>
      </c>
      <c r="K233" s="179" t="str">
        <f t="shared" si="24"/>
        <v>天津</v>
      </c>
      <c r="L233" s="179" t="str">
        <f t="shared" si="25"/>
        <v>太原</v>
      </c>
      <c r="M233" s="179" t="str">
        <f t="shared" si="26"/>
        <v/>
      </c>
      <c r="N233" s="179" t="str">
        <f t="shared" si="27"/>
        <v/>
      </c>
      <c r="O233" s="43" t="str">
        <f>IF(IF(ISERROR(VLOOKUP(I233,登记!J:J,1,FALSE)),0,1)+IF(ISERROR(VLOOKUP(I233,登记!K:K,1,FALSE)),0,1)=0,"没有","发过")</f>
        <v>发过</v>
      </c>
    </row>
    <row r="234" spans="1:15">
      <c r="A234" s="18">
        <v>236</v>
      </c>
      <c r="B234" s="18" t="s">
        <v>1324</v>
      </c>
      <c r="C234" s="11" t="s">
        <v>227</v>
      </c>
      <c r="D234" s="88">
        <v>42662</v>
      </c>
      <c r="E234" s="32" t="s">
        <v>1285</v>
      </c>
      <c r="F234" s="69">
        <v>42662</v>
      </c>
      <c r="G234" s="32">
        <v>12</v>
      </c>
      <c r="H234" s="138">
        <f t="shared" si="23"/>
        <v>43027</v>
      </c>
      <c r="I234" s="177" t="str">
        <f t="shared" si="21"/>
        <v>天津呼和浩特-海拉尔-加格达奇</v>
      </c>
      <c r="J234" s="178" t="str">
        <f t="shared" si="22"/>
        <v>天津加格达奇-海拉尔-呼和浩特</v>
      </c>
      <c r="K234" s="179" t="str">
        <f t="shared" si="24"/>
        <v>呼和浩特</v>
      </c>
      <c r="L234" s="179" t="str">
        <f t="shared" si="25"/>
        <v>海拉尔</v>
      </c>
      <c r="M234" s="179" t="str">
        <f t="shared" si="26"/>
        <v>加格达奇</v>
      </c>
      <c r="N234" s="179" t="str">
        <f t="shared" si="27"/>
        <v/>
      </c>
      <c r="O234" s="43" t="str">
        <f>IF(IF(ISERROR(VLOOKUP(I234,登记!J:J,1,FALSE)),0,1)+IF(ISERROR(VLOOKUP(I234,登记!K:K,1,FALSE)),0,1)=0,"没有","发过")</f>
        <v>发过</v>
      </c>
    </row>
    <row r="235" spans="1:15">
      <c r="A235" s="18">
        <v>237</v>
      </c>
      <c r="B235" s="18" t="s">
        <v>1324</v>
      </c>
      <c r="C235" s="11" t="s">
        <v>548</v>
      </c>
      <c r="D235" s="88">
        <v>42662</v>
      </c>
      <c r="E235" s="32" t="s">
        <v>1285</v>
      </c>
      <c r="F235" s="69">
        <v>42662</v>
      </c>
      <c r="G235" s="32">
        <v>12</v>
      </c>
      <c r="H235" s="138">
        <f t="shared" si="23"/>
        <v>43027</v>
      </c>
      <c r="I235" s="177" t="str">
        <f t="shared" si="21"/>
        <v>天津天津-黄山-海口</v>
      </c>
      <c r="J235" s="178" t="str">
        <f t="shared" si="22"/>
        <v>天津海口-黄山-天津</v>
      </c>
      <c r="K235" s="179" t="str">
        <f t="shared" si="24"/>
        <v>天津</v>
      </c>
      <c r="L235" s="179" t="str">
        <f t="shared" si="25"/>
        <v>黄山</v>
      </c>
      <c r="M235" s="179" t="str">
        <f t="shared" si="26"/>
        <v>海口</v>
      </c>
      <c r="N235" s="179" t="str">
        <f t="shared" si="27"/>
        <v/>
      </c>
      <c r="O235" s="43" t="str">
        <f>IF(IF(ISERROR(VLOOKUP(I235,登记!J:J,1,FALSE)),0,1)+IF(ISERROR(VLOOKUP(I235,登记!K:K,1,FALSE)),0,1)=0,"没有","发过")</f>
        <v>发过</v>
      </c>
    </row>
    <row r="236" spans="1:15">
      <c r="A236" s="18">
        <v>238</v>
      </c>
      <c r="B236" s="18" t="s">
        <v>1324</v>
      </c>
      <c r="C236" s="11" t="s">
        <v>101</v>
      </c>
      <c r="D236" s="88">
        <v>42662</v>
      </c>
      <c r="E236" s="32" t="s">
        <v>1285</v>
      </c>
      <c r="F236" s="69">
        <v>42662</v>
      </c>
      <c r="G236" s="32">
        <v>12</v>
      </c>
      <c r="H236" s="138">
        <f t="shared" si="23"/>
        <v>43027</v>
      </c>
      <c r="I236" s="177" t="str">
        <f t="shared" si="21"/>
        <v>天津鄂尔多斯-杭州-福州</v>
      </c>
      <c r="J236" s="178" t="str">
        <f t="shared" si="22"/>
        <v>天津福州-杭州-鄂尔多斯</v>
      </c>
      <c r="K236" s="179" t="str">
        <f t="shared" si="24"/>
        <v>鄂尔多斯</v>
      </c>
      <c r="L236" s="179" t="str">
        <f t="shared" si="25"/>
        <v>杭州</v>
      </c>
      <c r="M236" s="179" t="str">
        <f t="shared" si="26"/>
        <v>福州</v>
      </c>
      <c r="N236" s="179" t="str">
        <f t="shared" si="27"/>
        <v/>
      </c>
      <c r="O236" s="43" t="str">
        <f>IF(IF(ISERROR(VLOOKUP(I236,登记!J:J,1,FALSE)),0,1)+IF(ISERROR(VLOOKUP(I236,登记!K:K,1,FALSE)),0,1)=0,"没有","发过")</f>
        <v>发过</v>
      </c>
    </row>
    <row r="237" spans="1:15">
      <c r="A237" s="18">
        <v>239</v>
      </c>
      <c r="B237" s="18" t="s">
        <v>1324</v>
      </c>
      <c r="C237" s="11" t="s">
        <v>103</v>
      </c>
      <c r="D237" s="88">
        <v>42662</v>
      </c>
      <c r="E237" s="32" t="s">
        <v>1285</v>
      </c>
      <c r="F237" s="69">
        <v>42662</v>
      </c>
      <c r="G237" s="32">
        <v>12</v>
      </c>
      <c r="H237" s="138">
        <f t="shared" si="23"/>
        <v>43027</v>
      </c>
      <c r="I237" s="177" t="str">
        <f t="shared" si="21"/>
        <v>天津天津-通辽-长春</v>
      </c>
      <c r="J237" s="178" t="str">
        <f t="shared" si="22"/>
        <v>天津长春-通辽-天津</v>
      </c>
      <c r="K237" s="179" t="str">
        <f t="shared" si="24"/>
        <v>天津</v>
      </c>
      <c r="L237" s="179" t="str">
        <f t="shared" si="25"/>
        <v>通辽</v>
      </c>
      <c r="M237" s="179" t="str">
        <f t="shared" si="26"/>
        <v>长春</v>
      </c>
      <c r="N237" s="179" t="str">
        <f t="shared" si="27"/>
        <v/>
      </c>
      <c r="O237" s="43" t="str">
        <f>IF(IF(ISERROR(VLOOKUP(I237,登记!J:J,1,FALSE)),0,1)+IF(ISERROR(VLOOKUP(I237,登记!K:K,1,FALSE)),0,1)=0,"没有","发过")</f>
        <v>发过</v>
      </c>
    </row>
    <row r="238" spans="1:15">
      <c r="A238" s="18">
        <v>240</v>
      </c>
      <c r="B238" s="18" t="s">
        <v>1324</v>
      </c>
      <c r="C238" s="11" t="s">
        <v>102</v>
      </c>
      <c r="D238" s="88">
        <v>42662</v>
      </c>
      <c r="E238" s="32" t="s">
        <v>1285</v>
      </c>
      <c r="F238" s="69">
        <v>42662</v>
      </c>
      <c r="G238" s="32">
        <v>12</v>
      </c>
      <c r="H238" s="138">
        <f t="shared" si="23"/>
        <v>43027</v>
      </c>
      <c r="I238" s="177" t="str">
        <f t="shared" si="21"/>
        <v>天津呼和浩特-太原-合肥</v>
      </c>
      <c r="J238" s="178" t="str">
        <f t="shared" si="22"/>
        <v>天津合肥-太原-呼和浩特</v>
      </c>
      <c r="K238" s="179" t="str">
        <f t="shared" si="24"/>
        <v>呼和浩特</v>
      </c>
      <c r="L238" s="179" t="str">
        <f t="shared" si="25"/>
        <v>太原</v>
      </c>
      <c r="M238" s="179" t="str">
        <f t="shared" si="26"/>
        <v>合肥</v>
      </c>
      <c r="N238" s="179" t="str">
        <f t="shared" si="27"/>
        <v/>
      </c>
      <c r="O238" s="43" t="str">
        <f>IF(IF(ISERROR(VLOOKUP(I238,登记!J:J,1,FALSE)),0,1)+IF(ISERROR(VLOOKUP(I238,登记!K:K,1,FALSE)),0,1)=0,"没有","发过")</f>
        <v>发过</v>
      </c>
    </row>
    <row r="239" spans="1:15">
      <c r="A239" s="18">
        <v>241</v>
      </c>
      <c r="B239" s="18" t="s">
        <v>1324</v>
      </c>
      <c r="C239" s="11" t="s">
        <v>521</v>
      </c>
      <c r="D239" s="88">
        <v>42662</v>
      </c>
      <c r="E239" s="32" t="s">
        <v>1285</v>
      </c>
      <c r="F239" s="69">
        <v>42662</v>
      </c>
      <c r="G239" s="32">
        <v>12</v>
      </c>
      <c r="H239" s="138">
        <f t="shared" si="23"/>
        <v>43027</v>
      </c>
      <c r="I239" s="177" t="str">
        <f t="shared" si="21"/>
        <v>天津天津-海拉尔</v>
      </c>
      <c r="J239" s="178" t="str">
        <f t="shared" si="22"/>
        <v>天津海拉尔-天津</v>
      </c>
      <c r="K239" s="179" t="str">
        <f t="shared" si="24"/>
        <v>天津</v>
      </c>
      <c r="L239" s="179" t="str">
        <f t="shared" si="25"/>
        <v>海拉尔</v>
      </c>
      <c r="M239" s="179" t="str">
        <f t="shared" si="26"/>
        <v/>
      </c>
      <c r="N239" s="179" t="str">
        <f t="shared" si="27"/>
        <v/>
      </c>
      <c r="O239" s="43" t="str">
        <f>IF(IF(ISERROR(VLOOKUP(I239,登记!J:J,1,FALSE)),0,1)+IF(ISERROR(VLOOKUP(I239,登记!K:K,1,FALSE)),0,1)=0,"没有","发过")</f>
        <v>发过</v>
      </c>
    </row>
    <row r="240" spans="1:15">
      <c r="A240" s="18">
        <v>242</v>
      </c>
      <c r="B240" s="18" t="s">
        <v>1324</v>
      </c>
      <c r="C240" s="11" t="s">
        <v>361</v>
      </c>
      <c r="D240" s="88">
        <v>42662</v>
      </c>
      <c r="E240" s="32" t="s">
        <v>1285</v>
      </c>
      <c r="F240" s="69">
        <v>42662</v>
      </c>
      <c r="G240" s="32">
        <v>12</v>
      </c>
      <c r="H240" s="138">
        <f t="shared" si="23"/>
        <v>43027</v>
      </c>
      <c r="I240" s="177" t="str">
        <f t="shared" si="21"/>
        <v>天津天津-威海</v>
      </c>
      <c r="J240" s="178" t="str">
        <f t="shared" si="22"/>
        <v>天津威海-天津</v>
      </c>
      <c r="K240" s="179" t="str">
        <f t="shared" si="24"/>
        <v>天津</v>
      </c>
      <c r="L240" s="179" t="str">
        <f t="shared" si="25"/>
        <v>威海</v>
      </c>
      <c r="M240" s="179" t="str">
        <f t="shared" si="26"/>
        <v/>
      </c>
      <c r="N240" s="179" t="str">
        <f t="shared" si="27"/>
        <v/>
      </c>
      <c r="O240" s="43" t="str">
        <f>IF(IF(ISERROR(VLOOKUP(I240,登记!J:J,1,FALSE)),0,1)+IF(ISERROR(VLOOKUP(I240,登记!K:K,1,FALSE)),0,1)=0,"没有","发过")</f>
        <v>发过</v>
      </c>
    </row>
    <row r="241" spans="1:15">
      <c r="A241" s="18">
        <v>243</v>
      </c>
      <c r="B241" s="18" t="s">
        <v>1324</v>
      </c>
      <c r="C241" s="11" t="s">
        <v>1097</v>
      </c>
      <c r="D241" s="88">
        <v>42662</v>
      </c>
      <c r="E241" s="32" t="s">
        <v>1285</v>
      </c>
      <c r="F241" s="69">
        <v>42662</v>
      </c>
      <c r="G241" s="32">
        <v>12</v>
      </c>
      <c r="H241" s="138">
        <f t="shared" si="23"/>
        <v>43027</v>
      </c>
      <c r="I241" s="177" t="str">
        <f t="shared" si="21"/>
        <v>天津天津-太原-银川</v>
      </c>
      <c r="J241" s="178" t="str">
        <f t="shared" si="22"/>
        <v>天津银川-太原-天津</v>
      </c>
      <c r="K241" s="179" t="str">
        <f t="shared" si="24"/>
        <v>天津</v>
      </c>
      <c r="L241" s="179" t="str">
        <f t="shared" si="25"/>
        <v>太原</v>
      </c>
      <c r="M241" s="179" t="str">
        <f t="shared" si="26"/>
        <v>银川</v>
      </c>
      <c r="N241" s="179" t="str">
        <f t="shared" si="27"/>
        <v/>
      </c>
      <c r="O241" s="43" t="str">
        <f>IF(IF(ISERROR(VLOOKUP(I241,登记!J:J,1,FALSE)),0,1)+IF(ISERROR(VLOOKUP(I241,登记!K:K,1,FALSE)),0,1)=0,"没有","发过")</f>
        <v>发过</v>
      </c>
    </row>
    <row r="242" spans="1:15">
      <c r="A242" s="18">
        <v>244</v>
      </c>
      <c r="B242" s="18" t="s">
        <v>1324</v>
      </c>
      <c r="C242" s="11" t="s">
        <v>462</v>
      </c>
      <c r="D242" s="88">
        <v>42662</v>
      </c>
      <c r="E242" s="32" t="s">
        <v>1285</v>
      </c>
      <c r="F242" s="69">
        <v>42662</v>
      </c>
      <c r="G242" s="32">
        <v>12</v>
      </c>
      <c r="H242" s="138">
        <f t="shared" si="23"/>
        <v>43027</v>
      </c>
      <c r="I242" s="177" t="str">
        <f t="shared" si="21"/>
        <v>天津鄂尔多斯-石家庄-青岛</v>
      </c>
      <c r="J242" s="178" t="str">
        <f t="shared" si="22"/>
        <v>天津青岛-石家庄-鄂尔多斯</v>
      </c>
      <c r="K242" s="179" t="str">
        <f t="shared" si="24"/>
        <v>鄂尔多斯</v>
      </c>
      <c r="L242" s="179" t="str">
        <f t="shared" si="25"/>
        <v>石家庄</v>
      </c>
      <c r="M242" s="179" t="str">
        <f t="shared" si="26"/>
        <v>青岛</v>
      </c>
      <c r="N242" s="179" t="str">
        <f t="shared" si="27"/>
        <v/>
      </c>
      <c r="O242" s="43" t="str">
        <f>IF(IF(ISERROR(VLOOKUP(I242,登记!J:J,1,FALSE)),0,1)+IF(ISERROR(VLOOKUP(I242,登记!K:K,1,FALSE)),0,1)=0,"没有","发过")</f>
        <v>发过</v>
      </c>
    </row>
    <row r="243" spans="1:15">
      <c r="A243" s="18">
        <v>245</v>
      </c>
      <c r="B243" s="18" t="s">
        <v>1324</v>
      </c>
      <c r="C243" s="11" t="s">
        <v>980</v>
      </c>
      <c r="D243" s="88">
        <v>42662</v>
      </c>
      <c r="E243" s="32" t="s">
        <v>1285</v>
      </c>
      <c r="F243" s="69">
        <v>42662</v>
      </c>
      <c r="G243" s="32">
        <v>12</v>
      </c>
      <c r="H243" s="138">
        <f t="shared" si="23"/>
        <v>43027</v>
      </c>
      <c r="I243" s="177" t="str">
        <f t="shared" si="21"/>
        <v>天津天津-武汉-贵阳</v>
      </c>
      <c r="J243" s="178" t="str">
        <f t="shared" si="22"/>
        <v>天津贵阳-武汉-天津</v>
      </c>
      <c r="K243" s="179" t="str">
        <f t="shared" si="24"/>
        <v>天津</v>
      </c>
      <c r="L243" s="179" t="str">
        <f t="shared" si="25"/>
        <v>武汉</v>
      </c>
      <c r="M243" s="179" t="str">
        <f t="shared" si="26"/>
        <v>贵阳</v>
      </c>
      <c r="N243" s="179" t="str">
        <f t="shared" si="27"/>
        <v/>
      </c>
      <c r="O243" s="43" t="str">
        <f>IF(IF(ISERROR(VLOOKUP(I243,登记!J:J,1,FALSE)),0,1)+IF(ISERROR(VLOOKUP(I243,登记!K:K,1,FALSE)),0,1)=0,"没有","发过")</f>
        <v>发过</v>
      </c>
    </row>
    <row r="244" spans="1:15">
      <c r="A244" s="18">
        <v>246</v>
      </c>
      <c r="B244" s="18" t="s">
        <v>1324</v>
      </c>
      <c r="C244" s="11" t="s">
        <v>976</v>
      </c>
      <c r="D244" s="88">
        <v>42662</v>
      </c>
      <c r="E244" s="32" t="s">
        <v>1285</v>
      </c>
      <c r="F244" s="69">
        <v>42662</v>
      </c>
      <c r="G244" s="32">
        <v>12</v>
      </c>
      <c r="H244" s="138">
        <f t="shared" si="23"/>
        <v>43027</v>
      </c>
      <c r="I244" s="177" t="str">
        <f t="shared" si="21"/>
        <v>天津天津-淮安-温州</v>
      </c>
      <c r="J244" s="178" t="str">
        <f t="shared" si="22"/>
        <v>天津温州-淮安-天津</v>
      </c>
      <c r="K244" s="179" t="str">
        <f t="shared" si="24"/>
        <v>天津</v>
      </c>
      <c r="L244" s="179" t="str">
        <f t="shared" si="25"/>
        <v>淮安</v>
      </c>
      <c r="M244" s="179" t="str">
        <f t="shared" si="26"/>
        <v>温州</v>
      </c>
      <c r="N244" s="179" t="str">
        <f t="shared" si="27"/>
        <v/>
      </c>
      <c r="O244" s="43" t="str">
        <f>IF(IF(ISERROR(VLOOKUP(I244,登记!J:J,1,FALSE)),0,1)+IF(ISERROR(VLOOKUP(I244,登记!K:K,1,FALSE)),0,1)=0,"没有","发过")</f>
        <v>发过</v>
      </c>
    </row>
    <row r="245" spans="1:15">
      <c r="A245" s="18">
        <v>247</v>
      </c>
      <c r="B245" s="18" t="s">
        <v>1324</v>
      </c>
      <c r="C245" s="11" t="s">
        <v>463</v>
      </c>
      <c r="D245" s="88">
        <v>42662</v>
      </c>
      <c r="E245" s="32" t="s">
        <v>1285</v>
      </c>
      <c r="F245" s="69">
        <v>42662</v>
      </c>
      <c r="G245" s="32">
        <v>12</v>
      </c>
      <c r="H245" s="138">
        <f t="shared" si="23"/>
        <v>43027</v>
      </c>
      <c r="I245" s="177" t="str">
        <f t="shared" si="21"/>
        <v>天津鄂尔多斯-天津-烟台</v>
      </c>
      <c r="J245" s="178" t="str">
        <f t="shared" si="22"/>
        <v>天津烟台-天津-鄂尔多斯</v>
      </c>
      <c r="K245" s="179" t="str">
        <f t="shared" si="24"/>
        <v>鄂尔多斯</v>
      </c>
      <c r="L245" s="179" t="str">
        <f t="shared" si="25"/>
        <v>天津</v>
      </c>
      <c r="M245" s="179" t="str">
        <f t="shared" si="26"/>
        <v>烟台</v>
      </c>
      <c r="N245" s="179" t="str">
        <f t="shared" si="27"/>
        <v/>
      </c>
      <c r="O245" s="43" t="str">
        <f>IF(IF(ISERROR(VLOOKUP(I245,登记!J:J,1,FALSE)),0,1)+IF(ISERROR(VLOOKUP(I245,登记!K:K,1,FALSE)),0,1)=0,"没有","发过")</f>
        <v>发过</v>
      </c>
    </row>
    <row r="246" spans="1:15">
      <c r="A246" s="18">
        <v>248</v>
      </c>
      <c r="B246" s="18" t="s">
        <v>1324</v>
      </c>
      <c r="C246" s="11" t="s">
        <v>977</v>
      </c>
      <c r="D246" s="88">
        <v>42662</v>
      </c>
      <c r="E246" s="32" t="s">
        <v>1285</v>
      </c>
      <c r="F246" s="69">
        <v>42662</v>
      </c>
      <c r="G246" s="32">
        <v>12</v>
      </c>
      <c r="H246" s="138">
        <f t="shared" si="23"/>
        <v>43027</v>
      </c>
      <c r="I246" s="177" t="str">
        <f t="shared" si="21"/>
        <v>天津天津-淮安-福州</v>
      </c>
      <c r="J246" s="178" t="str">
        <f t="shared" si="22"/>
        <v>天津福州-淮安-天津</v>
      </c>
      <c r="K246" s="179" t="str">
        <f t="shared" si="24"/>
        <v>天津</v>
      </c>
      <c r="L246" s="179" t="str">
        <f t="shared" si="25"/>
        <v>淮安</v>
      </c>
      <c r="M246" s="179" t="str">
        <f t="shared" si="26"/>
        <v>福州</v>
      </c>
      <c r="N246" s="179" t="str">
        <f t="shared" si="27"/>
        <v/>
      </c>
      <c r="O246" s="43" t="str">
        <f>IF(IF(ISERROR(VLOOKUP(I246,登记!J:J,1,FALSE)),0,1)+IF(ISERROR(VLOOKUP(I246,登记!K:K,1,FALSE)),0,1)=0,"没有","发过")</f>
        <v>发过</v>
      </c>
    </row>
    <row r="247" spans="1:15">
      <c r="A247" s="18">
        <v>249</v>
      </c>
      <c r="B247" s="18" t="s">
        <v>1324</v>
      </c>
      <c r="C247" s="11" t="s">
        <v>465</v>
      </c>
      <c r="D247" s="88">
        <v>42662</v>
      </c>
      <c r="E247" s="32" t="s">
        <v>1285</v>
      </c>
      <c r="F247" s="69">
        <v>42662</v>
      </c>
      <c r="G247" s="32">
        <v>12</v>
      </c>
      <c r="H247" s="138">
        <f t="shared" si="23"/>
        <v>43027</v>
      </c>
      <c r="I247" s="177" t="str">
        <f t="shared" si="21"/>
        <v>天津呼和浩特-天津-青岛</v>
      </c>
      <c r="J247" s="178" t="str">
        <f t="shared" si="22"/>
        <v>天津青岛-天津-呼和浩特</v>
      </c>
      <c r="K247" s="179" t="str">
        <f t="shared" si="24"/>
        <v>呼和浩特</v>
      </c>
      <c r="L247" s="179" t="str">
        <f t="shared" si="25"/>
        <v>天津</v>
      </c>
      <c r="M247" s="179" t="str">
        <f t="shared" si="26"/>
        <v>青岛</v>
      </c>
      <c r="N247" s="179" t="str">
        <f t="shared" si="27"/>
        <v/>
      </c>
      <c r="O247" s="43" t="str">
        <f>IF(IF(ISERROR(VLOOKUP(I247,登记!J:J,1,FALSE)),0,1)+IF(ISERROR(VLOOKUP(I247,登记!K:K,1,FALSE)),0,1)=0,"没有","发过")</f>
        <v>发过</v>
      </c>
    </row>
    <row r="248" spans="1:15">
      <c r="A248" s="18">
        <v>250</v>
      </c>
      <c r="B248" s="18" t="s">
        <v>1324</v>
      </c>
      <c r="C248" s="11" t="s">
        <v>466</v>
      </c>
      <c r="D248" s="88">
        <v>42662</v>
      </c>
      <c r="E248" s="32" t="s">
        <v>1285</v>
      </c>
      <c r="F248" s="69">
        <v>42662</v>
      </c>
      <c r="G248" s="32">
        <v>12</v>
      </c>
      <c r="H248" s="138">
        <f t="shared" si="23"/>
        <v>43027</v>
      </c>
      <c r="I248" s="177" t="str">
        <f t="shared" si="21"/>
        <v>天津呼和浩特-重庆-贵阳</v>
      </c>
      <c r="J248" s="178" t="str">
        <f t="shared" si="22"/>
        <v>天津贵阳-重庆-呼和浩特</v>
      </c>
      <c r="K248" s="179" t="str">
        <f t="shared" si="24"/>
        <v>呼和浩特</v>
      </c>
      <c r="L248" s="179" t="str">
        <f t="shared" si="25"/>
        <v>重庆</v>
      </c>
      <c r="M248" s="179" t="str">
        <f t="shared" si="26"/>
        <v>贵阳</v>
      </c>
      <c r="N248" s="179" t="str">
        <f t="shared" si="27"/>
        <v/>
      </c>
      <c r="O248" s="43" t="str">
        <f>IF(IF(ISERROR(VLOOKUP(I248,登记!J:J,1,FALSE)),0,1)+IF(ISERROR(VLOOKUP(I248,登记!K:K,1,FALSE)),0,1)=0,"没有","发过")</f>
        <v>发过</v>
      </c>
    </row>
    <row r="249" spans="1:15">
      <c r="A249" s="18">
        <v>251</v>
      </c>
      <c r="B249" s="18" t="s">
        <v>1324</v>
      </c>
      <c r="C249" s="11" t="s">
        <v>1</v>
      </c>
      <c r="D249" s="88">
        <v>42662</v>
      </c>
      <c r="E249" s="32" t="s">
        <v>1285</v>
      </c>
      <c r="F249" s="69">
        <v>42662</v>
      </c>
      <c r="G249" s="32">
        <v>12</v>
      </c>
      <c r="H249" s="138">
        <f t="shared" si="23"/>
        <v>43027</v>
      </c>
      <c r="I249" s="177" t="str">
        <f t="shared" si="21"/>
        <v>天津呼和浩特-大连</v>
      </c>
      <c r="J249" s="178" t="str">
        <f t="shared" si="22"/>
        <v>天津大连-呼和浩特</v>
      </c>
      <c r="K249" s="179" t="str">
        <f t="shared" si="24"/>
        <v>呼和浩特</v>
      </c>
      <c r="L249" s="179" t="str">
        <f t="shared" si="25"/>
        <v>大连</v>
      </c>
      <c r="M249" s="179" t="str">
        <f t="shared" si="26"/>
        <v/>
      </c>
      <c r="N249" s="179" t="str">
        <f t="shared" si="27"/>
        <v/>
      </c>
      <c r="O249" s="43" t="str">
        <f>IF(IF(ISERROR(VLOOKUP(I249,登记!J:J,1,FALSE)),0,1)+IF(ISERROR(VLOOKUP(I249,登记!K:K,1,FALSE)),0,1)=0,"没有","发过")</f>
        <v>发过</v>
      </c>
    </row>
    <row r="250" spans="1:15">
      <c r="A250" s="18">
        <v>252</v>
      </c>
      <c r="B250" s="18" t="s">
        <v>1324</v>
      </c>
      <c r="C250" s="11" t="s">
        <v>1119</v>
      </c>
      <c r="D250" s="88">
        <v>42662</v>
      </c>
      <c r="E250" s="32" t="s">
        <v>1285</v>
      </c>
      <c r="F250" s="69">
        <v>42662</v>
      </c>
      <c r="G250" s="32">
        <v>12</v>
      </c>
      <c r="H250" s="138">
        <f t="shared" si="23"/>
        <v>43027</v>
      </c>
      <c r="I250" s="177" t="str">
        <f t="shared" si="21"/>
        <v>天津呼和浩特-郑州-南宁</v>
      </c>
      <c r="J250" s="178" t="str">
        <f t="shared" si="22"/>
        <v>天津南宁-郑州-呼和浩特</v>
      </c>
      <c r="K250" s="179" t="str">
        <f t="shared" si="24"/>
        <v>呼和浩特</v>
      </c>
      <c r="L250" s="179" t="str">
        <f t="shared" si="25"/>
        <v>郑州</v>
      </c>
      <c r="M250" s="179" t="str">
        <f t="shared" si="26"/>
        <v>南宁</v>
      </c>
      <c r="N250" s="179" t="str">
        <f t="shared" si="27"/>
        <v/>
      </c>
      <c r="O250" s="43" t="str">
        <f>IF(IF(ISERROR(VLOOKUP(I250,登记!J:J,1,FALSE)),0,1)+IF(ISERROR(VLOOKUP(I250,登记!K:K,1,FALSE)),0,1)=0,"没有","发过")</f>
        <v>发过</v>
      </c>
    </row>
    <row r="251" spans="1:15">
      <c r="A251" s="18">
        <v>253</v>
      </c>
      <c r="B251" s="18" t="s">
        <v>1324</v>
      </c>
      <c r="C251" s="11" t="s">
        <v>1083</v>
      </c>
      <c r="D251" s="88">
        <v>42662</v>
      </c>
      <c r="E251" s="32" t="s">
        <v>1285</v>
      </c>
      <c r="F251" s="69">
        <v>42662</v>
      </c>
      <c r="G251" s="32">
        <v>12</v>
      </c>
      <c r="H251" s="138">
        <f t="shared" si="23"/>
        <v>43027</v>
      </c>
      <c r="I251" s="177" t="str">
        <f t="shared" si="21"/>
        <v>天津天津-郑州-南昌</v>
      </c>
      <c r="J251" s="178" t="str">
        <f t="shared" si="22"/>
        <v>天津南昌-郑州-天津</v>
      </c>
      <c r="K251" s="179" t="str">
        <f t="shared" si="24"/>
        <v>天津</v>
      </c>
      <c r="L251" s="179" t="str">
        <f t="shared" si="25"/>
        <v>郑州</v>
      </c>
      <c r="M251" s="179" t="str">
        <f t="shared" si="26"/>
        <v>南昌</v>
      </c>
      <c r="N251" s="179" t="str">
        <f t="shared" si="27"/>
        <v/>
      </c>
      <c r="O251" s="43" t="str">
        <f>IF(IF(ISERROR(VLOOKUP(I251,登记!J:J,1,FALSE)),0,1)+IF(ISERROR(VLOOKUP(I251,登记!K:K,1,FALSE)),0,1)=0,"没有","发过")</f>
        <v>发过</v>
      </c>
    </row>
    <row r="252" spans="1:15">
      <c r="A252" s="18">
        <v>254</v>
      </c>
      <c r="B252" s="18" t="s">
        <v>862</v>
      </c>
      <c r="C252" s="11" t="s">
        <v>1093</v>
      </c>
      <c r="D252" s="88">
        <v>42662</v>
      </c>
      <c r="E252" s="16" t="s">
        <v>1286</v>
      </c>
      <c r="F252" s="69">
        <v>42662</v>
      </c>
      <c r="G252" s="32">
        <v>12</v>
      </c>
      <c r="H252" s="138">
        <f t="shared" si="23"/>
        <v>43027</v>
      </c>
      <c r="I252" s="177" t="str">
        <f t="shared" si="21"/>
        <v>深航太原-海口</v>
      </c>
      <c r="J252" s="178" t="str">
        <f t="shared" si="22"/>
        <v>深航海口-太原</v>
      </c>
      <c r="K252" s="179" t="str">
        <f t="shared" si="24"/>
        <v>太原</v>
      </c>
      <c r="L252" s="179" t="str">
        <f t="shared" si="25"/>
        <v>海口</v>
      </c>
      <c r="M252" s="179" t="str">
        <f t="shared" si="26"/>
        <v/>
      </c>
      <c r="N252" s="179" t="str">
        <f t="shared" si="27"/>
        <v/>
      </c>
      <c r="O252" s="43" t="str">
        <f>IF(IF(ISERROR(VLOOKUP(I252,登记!J:J,1,FALSE)),0,1)+IF(ISERROR(VLOOKUP(I252,登记!K:K,1,FALSE)),0,1)=0,"没有","发过")</f>
        <v>发过</v>
      </c>
    </row>
    <row r="253" spans="1:15">
      <c r="A253" s="18">
        <v>255</v>
      </c>
      <c r="B253" s="18" t="s">
        <v>1327</v>
      </c>
      <c r="C253" s="11" t="s">
        <v>561</v>
      </c>
      <c r="D253" s="69">
        <v>42669</v>
      </c>
      <c r="E253" s="18" t="s">
        <v>1287</v>
      </c>
      <c r="F253" s="69">
        <v>42669</v>
      </c>
      <c r="G253" s="32">
        <v>6</v>
      </c>
      <c r="H253" s="138">
        <f t="shared" si="23"/>
        <v>42851</v>
      </c>
      <c r="I253" s="177" t="str">
        <f t="shared" si="21"/>
        <v>奥凯天津-沈阳-延吉</v>
      </c>
      <c r="J253" s="178" t="str">
        <f t="shared" si="22"/>
        <v>奥凯延吉-沈阳-天津</v>
      </c>
      <c r="K253" s="179" t="str">
        <f t="shared" si="24"/>
        <v>天津</v>
      </c>
      <c r="L253" s="179" t="str">
        <f t="shared" si="25"/>
        <v>沈阳</v>
      </c>
      <c r="M253" s="179" t="str">
        <f t="shared" si="26"/>
        <v>延吉</v>
      </c>
      <c r="N253" s="179" t="str">
        <f t="shared" si="27"/>
        <v/>
      </c>
      <c r="O253" s="43" t="str">
        <f>IF(IF(ISERROR(VLOOKUP(I253,登记!J:J,1,FALSE)),0,1)+IF(ISERROR(VLOOKUP(I253,登记!K:K,1,FALSE)),0,1)=0,"没有","发过")</f>
        <v>发过</v>
      </c>
    </row>
    <row r="254" spans="1:15">
      <c r="A254" s="18">
        <v>256</v>
      </c>
      <c r="B254" s="18" t="s">
        <v>1327</v>
      </c>
      <c r="C254" s="11" t="s">
        <v>569</v>
      </c>
      <c r="D254" s="69">
        <v>42669</v>
      </c>
      <c r="E254" s="18" t="s">
        <v>1287</v>
      </c>
      <c r="F254" s="69">
        <v>42669</v>
      </c>
      <c r="G254" s="32">
        <v>6</v>
      </c>
      <c r="H254" s="138">
        <f t="shared" si="23"/>
        <v>42851</v>
      </c>
      <c r="I254" s="177" t="str">
        <f t="shared" si="21"/>
        <v>奥凯天津-呼和浩特-阿拉善左旗</v>
      </c>
      <c r="J254" s="178" t="str">
        <f t="shared" si="22"/>
        <v>奥凯阿拉善左旗-呼和浩特-天津</v>
      </c>
      <c r="K254" s="179" t="str">
        <f t="shared" si="24"/>
        <v>天津</v>
      </c>
      <c r="L254" s="179" t="str">
        <f t="shared" si="25"/>
        <v>呼和浩特</v>
      </c>
      <c r="M254" s="179" t="str">
        <f t="shared" si="26"/>
        <v>阿拉善左旗</v>
      </c>
      <c r="N254" s="179" t="str">
        <f t="shared" si="27"/>
        <v/>
      </c>
      <c r="O254" s="43" t="str">
        <f>IF(IF(ISERROR(VLOOKUP(I254,登记!J:J,1,FALSE)),0,1)+IF(ISERROR(VLOOKUP(I254,登记!K:K,1,FALSE)),0,1)=0,"没有","发过")</f>
        <v>发过</v>
      </c>
    </row>
    <row r="255" spans="1:15">
      <c r="A255" s="18">
        <v>257</v>
      </c>
      <c r="B255" s="18" t="s">
        <v>1327</v>
      </c>
      <c r="C255" s="11" t="s">
        <v>528</v>
      </c>
      <c r="D255" s="69">
        <v>42669</v>
      </c>
      <c r="E255" s="18" t="s">
        <v>1287</v>
      </c>
      <c r="F255" s="69">
        <v>42669</v>
      </c>
      <c r="G255" s="32">
        <v>6</v>
      </c>
      <c r="H255" s="138">
        <f t="shared" si="23"/>
        <v>42851</v>
      </c>
      <c r="I255" s="177" t="str">
        <f t="shared" si="21"/>
        <v>奥凯天津-烟台</v>
      </c>
      <c r="J255" s="178" t="str">
        <f t="shared" si="22"/>
        <v>奥凯烟台-天津</v>
      </c>
      <c r="K255" s="179" t="str">
        <f t="shared" si="24"/>
        <v>天津</v>
      </c>
      <c r="L255" s="179" t="str">
        <f t="shared" si="25"/>
        <v>烟台</v>
      </c>
      <c r="M255" s="179" t="str">
        <f t="shared" si="26"/>
        <v/>
      </c>
      <c r="N255" s="179" t="str">
        <f t="shared" si="27"/>
        <v/>
      </c>
      <c r="O255" s="43" t="str">
        <f>IF(IF(ISERROR(VLOOKUP(I255,登记!J:J,1,FALSE)),0,1)+IF(ISERROR(VLOOKUP(I255,登记!K:K,1,FALSE)),0,1)=0,"没有","发过")</f>
        <v>发过</v>
      </c>
    </row>
    <row r="256" spans="1:15">
      <c r="A256" s="18">
        <v>258</v>
      </c>
      <c r="B256" s="18" t="s">
        <v>1327</v>
      </c>
      <c r="C256" s="11" t="s">
        <v>272</v>
      </c>
      <c r="D256" s="69">
        <v>42669</v>
      </c>
      <c r="E256" s="18" t="s">
        <v>1287</v>
      </c>
      <c r="F256" s="69">
        <v>42669</v>
      </c>
      <c r="G256" s="32">
        <v>6</v>
      </c>
      <c r="H256" s="138">
        <f t="shared" si="23"/>
        <v>42851</v>
      </c>
      <c r="I256" s="177" t="str">
        <f t="shared" si="21"/>
        <v>奥凯天津-石家庄-榆林</v>
      </c>
      <c r="J256" s="178" t="str">
        <f t="shared" si="22"/>
        <v>奥凯榆林-石家庄-天津</v>
      </c>
      <c r="K256" s="179" t="str">
        <f t="shared" si="24"/>
        <v>天津</v>
      </c>
      <c r="L256" s="179" t="str">
        <f t="shared" si="25"/>
        <v>石家庄</v>
      </c>
      <c r="M256" s="179" t="str">
        <f t="shared" si="26"/>
        <v>榆林</v>
      </c>
      <c r="N256" s="179" t="str">
        <f t="shared" si="27"/>
        <v/>
      </c>
      <c r="O256" s="43" t="str">
        <f>IF(IF(ISERROR(VLOOKUP(I256,登记!J:J,1,FALSE)),0,1)+IF(ISERROR(VLOOKUP(I256,登记!K:K,1,FALSE)),0,1)=0,"没有","发过")</f>
        <v>发过</v>
      </c>
    </row>
    <row r="257" spans="1:15">
      <c r="A257" s="18">
        <v>259</v>
      </c>
      <c r="B257" s="18" t="s">
        <v>1327</v>
      </c>
      <c r="C257" s="11" t="s">
        <v>1758</v>
      </c>
      <c r="D257" s="69">
        <v>42669</v>
      </c>
      <c r="E257" s="18" t="s">
        <v>1287</v>
      </c>
      <c r="F257" s="69">
        <v>42669</v>
      </c>
      <c r="G257" s="32">
        <v>6</v>
      </c>
      <c r="H257" s="138">
        <f t="shared" si="23"/>
        <v>42851</v>
      </c>
      <c r="I257" s="177" t="str">
        <f t="shared" si="21"/>
        <v>奥凯天津-大同-榆林</v>
      </c>
      <c r="J257" s="178" t="str">
        <f t="shared" si="22"/>
        <v>奥凯榆林-大同-天津</v>
      </c>
      <c r="K257" s="179" t="str">
        <f t="shared" si="24"/>
        <v>天津</v>
      </c>
      <c r="L257" s="179" t="str">
        <f t="shared" si="25"/>
        <v>大同</v>
      </c>
      <c r="M257" s="179" t="str">
        <f t="shared" si="26"/>
        <v>榆林</v>
      </c>
      <c r="N257" s="179" t="str">
        <f t="shared" si="27"/>
        <v/>
      </c>
      <c r="O257" s="43" t="str">
        <f>IF(IF(ISERROR(VLOOKUP(I257,登记!J:J,1,FALSE)),0,1)+IF(ISERROR(VLOOKUP(I257,登记!K:K,1,FALSE)),0,1)=0,"没有","发过")</f>
        <v>发过</v>
      </c>
    </row>
    <row r="258" spans="1:15">
      <c r="A258" s="18">
        <v>260</v>
      </c>
      <c r="B258" s="18" t="s">
        <v>1327</v>
      </c>
      <c r="C258" s="11" t="s">
        <v>264</v>
      </c>
      <c r="D258" s="69">
        <v>42669</v>
      </c>
      <c r="E258" s="18" t="s">
        <v>1287</v>
      </c>
      <c r="F258" s="69">
        <v>42669</v>
      </c>
      <c r="G258" s="32">
        <v>6</v>
      </c>
      <c r="H258" s="138">
        <f t="shared" si="23"/>
        <v>42851</v>
      </c>
      <c r="I258" s="177" t="str">
        <f t="shared" si="21"/>
        <v>奥凯天津-太原-榆林</v>
      </c>
      <c r="J258" s="178" t="str">
        <f t="shared" si="22"/>
        <v>奥凯榆林-太原-天津</v>
      </c>
      <c r="K258" s="179" t="str">
        <f t="shared" si="24"/>
        <v>天津</v>
      </c>
      <c r="L258" s="179" t="str">
        <f t="shared" si="25"/>
        <v>太原</v>
      </c>
      <c r="M258" s="179" t="str">
        <f t="shared" si="26"/>
        <v>榆林</v>
      </c>
      <c r="N258" s="179" t="str">
        <f t="shared" si="27"/>
        <v/>
      </c>
      <c r="O258" s="43" t="str">
        <f>IF(IF(ISERROR(VLOOKUP(I258,登记!J:J,1,FALSE)),0,1)+IF(ISERROR(VLOOKUP(I258,登记!K:K,1,FALSE)),0,1)=0,"没有","发过")</f>
        <v>发过</v>
      </c>
    </row>
    <row r="259" spans="1:15">
      <c r="A259" s="18">
        <v>261</v>
      </c>
      <c r="B259" s="18" t="s">
        <v>1327</v>
      </c>
      <c r="C259" s="11" t="s">
        <v>568</v>
      </c>
      <c r="D259" s="69">
        <v>42669</v>
      </c>
      <c r="E259" s="18" t="s">
        <v>1287</v>
      </c>
      <c r="F259" s="69">
        <v>42669</v>
      </c>
      <c r="G259" s="32">
        <v>6</v>
      </c>
      <c r="H259" s="138">
        <f t="shared" si="23"/>
        <v>42851</v>
      </c>
      <c r="I259" s="177" t="str">
        <f t="shared" ref="I259:I302" si="28">B259&amp;C259</f>
        <v>奥凯阿拉善左旗-呼和浩特</v>
      </c>
      <c r="J259" s="178" t="str">
        <f t="shared" ref="J259:J302" si="29">B259&amp;N259&amp;IF(N259="",,"-")&amp;M259&amp;IF(M259="",,"-")&amp;L259&amp;"-"&amp;K259</f>
        <v>奥凯呼和浩特-阿拉善左旗</v>
      </c>
      <c r="K259" s="179" t="str">
        <f t="shared" si="24"/>
        <v>阿拉善左旗</v>
      </c>
      <c r="L259" s="179" t="str">
        <f t="shared" si="25"/>
        <v>呼和浩特</v>
      </c>
      <c r="M259" s="179" t="str">
        <f t="shared" si="26"/>
        <v/>
      </c>
      <c r="N259" s="179" t="str">
        <f t="shared" si="27"/>
        <v/>
      </c>
      <c r="O259" s="43" t="str">
        <f>IF(IF(ISERROR(VLOOKUP(I259,登记!J:J,1,FALSE)),0,1)+IF(ISERROR(VLOOKUP(I259,登记!K:K,1,FALSE)),0,1)=0,"没有","发过")</f>
        <v>发过</v>
      </c>
    </row>
    <row r="260" spans="1:15">
      <c r="A260" s="18">
        <v>262</v>
      </c>
      <c r="B260" s="18" t="s">
        <v>1327</v>
      </c>
      <c r="C260" s="11" t="s">
        <v>566</v>
      </c>
      <c r="D260" s="69">
        <v>42669</v>
      </c>
      <c r="E260" s="18" t="s">
        <v>1287</v>
      </c>
      <c r="F260" s="69">
        <v>42669</v>
      </c>
      <c r="G260" s="32">
        <v>6</v>
      </c>
      <c r="H260" s="138">
        <f t="shared" ref="H260:H304" si="30">EDATE(D260,G260)</f>
        <v>42851</v>
      </c>
      <c r="I260" s="177" t="str">
        <f t="shared" si="28"/>
        <v>奥凯阿拉善左旗-阿拉善右旗</v>
      </c>
      <c r="J260" s="178" t="str">
        <f t="shared" si="29"/>
        <v>奥凯阿拉善右旗-阿拉善左旗</v>
      </c>
      <c r="K260" s="179" t="str">
        <f t="shared" ref="K260:K302" si="31">TRIM(MID(SUBSTITUTE($C260,"-",REPT(" ",50)),COLUMN(A260)*50-49,50))</f>
        <v>阿拉善左旗</v>
      </c>
      <c r="L260" s="179" t="str">
        <f t="shared" ref="L260:L302" si="32">TRIM(MID(SUBSTITUTE($C260,"-",REPT(" ",50)),COLUMN(B260)*50-49,50))</f>
        <v>阿拉善右旗</v>
      </c>
      <c r="M260" s="179" t="str">
        <f t="shared" ref="M260:M302" si="33">TRIM(MID(SUBSTITUTE($C260,"-",REPT(" ",50)),COLUMN(C260)*50-49,50))</f>
        <v/>
      </c>
      <c r="N260" s="179" t="str">
        <f t="shared" ref="N260:N303" si="34">TRIM(MID(SUBSTITUTE($C260,"-",REPT(" ",50)),COLUMN(D260)*50-49,50))</f>
        <v/>
      </c>
      <c r="O260" s="43" t="str">
        <f>IF(IF(ISERROR(VLOOKUP(I260,登记!J:J,1,FALSE)),0,1)+IF(ISERROR(VLOOKUP(I260,登记!K:K,1,FALSE)),0,1)=0,"没有","发过")</f>
        <v>发过</v>
      </c>
    </row>
    <row r="261" spans="1:15">
      <c r="A261" s="18">
        <v>263</v>
      </c>
      <c r="B261" s="18" t="s">
        <v>1327</v>
      </c>
      <c r="C261" s="11" t="s">
        <v>579</v>
      </c>
      <c r="D261" s="69">
        <v>42669</v>
      </c>
      <c r="E261" s="18" t="s">
        <v>1287</v>
      </c>
      <c r="F261" s="69">
        <v>42669</v>
      </c>
      <c r="G261" s="32">
        <v>6</v>
      </c>
      <c r="H261" s="138">
        <f t="shared" si="30"/>
        <v>42851</v>
      </c>
      <c r="I261" s="177" t="str">
        <f t="shared" si="28"/>
        <v>奥凯阿拉善左旗-阿拉善右旗-额济纳旗</v>
      </c>
      <c r="J261" s="178" t="str">
        <f t="shared" si="29"/>
        <v>奥凯额济纳旗-阿拉善右旗-阿拉善左旗</v>
      </c>
      <c r="K261" s="179" t="str">
        <f t="shared" si="31"/>
        <v>阿拉善左旗</v>
      </c>
      <c r="L261" s="179" t="str">
        <f t="shared" si="32"/>
        <v>阿拉善右旗</v>
      </c>
      <c r="M261" s="179" t="str">
        <f t="shared" si="33"/>
        <v>额济纳旗</v>
      </c>
      <c r="N261" s="179" t="str">
        <f t="shared" si="34"/>
        <v/>
      </c>
      <c r="O261" s="43" t="str">
        <f>IF(IF(ISERROR(VLOOKUP(I261,登记!J:J,1,FALSE)),0,1)+IF(ISERROR(VLOOKUP(I261,登记!K:K,1,FALSE)),0,1)=0,"没有","发过")</f>
        <v>发过</v>
      </c>
    </row>
    <row r="262" spans="1:15">
      <c r="A262" s="18">
        <v>264</v>
      </c>
      <c r="B262" s="18" t="s">
        <v>1329</v>
      </c>
      <c r="C262" s="11" t="s">
        <v>515</v>
      </c>
      <c r="D262" s="69">
        <v>42692</v>
      </c>
      <c r="E262" s="84" t="s">
        <v>929</v>
      </c>
      <c r="F262" s="69">
        <v>42692</v>
      </c>
      <c r="G262" s="32">
        <v>6</v>
      </c>
      <c r="H262" s="138">
        <f t="shared" si="30"/>
        <v>42873</v>
      </c>
      <c r="I262" s="177" t="str">
        <f t="shared" si="28"/>
        <v>河北石家庄-唐山</v>
      </c>
      <c r="J262" s="178" t="str">
        <f t="shared" si="29"/>
        <v>河北唐山-石家庄</v>
      </c>
      <c r="K262" s="179" t="str">
        <f t="shared" si="31"/>
        <v>石家庄</v>
      </c>
      <c r="L262" s="179" t="str">
        <f t="shared" si="32"/>
        <v>唐山</v>
      </c>
      <c r="M262" s="179" t="str">
        <f t="shared" si="33"/>
        <v/>
      </c>
      <c r="N262" s="179" t="str">
        <f t="shared" si="34"/>
        <v/>
      </c>
      <c r="O262" s="43" t="str">
        <f>IF(IF(ISERROR(VLOOKUP(I262,登记!J:J,1,FALSE)),0,1)+IF(ISERROR(VLOOKUP(I262,登记!K:K,1,FALSE)),0,1)=0,"没有","发过")</f>
        <v>发过</v>
      </c>
    </row>
    <row r="263" spans="1:15">
      <c r="A263" s="18">
        <v>265</v>
      </c>
      <c r="B263" s="18" t="s">
        <v>1329</v>
      </c>
      <c r="C263" s="11" t="s">
        <v>305</v>
      </c>
      <c r="D263" s="69">
        <v>42692</v>
      </c>
      <c r="E263" s="84" t="s">
        <v>1307</v>
      </c>
      <c r="F263" s="69">
        <v>42692</v>
      </c>
      <c r="G263" s="32">
        <v>6</v>
      </c>
      <c r="H263" s="138">
        <f t="shared" si="30"/>
        <v>42873</v>
      </c>
      <c r="I263" s="177" t="str">
        <f t="shared" si="28"/>
        <v>河北石家庄-南宁-海口</v>
      </c>
      <c r="J263" s="178" t="str">
        <f t="shared" si="29"/>
        <v>河北海口-南宁-石家庄</v>
      </c>
      <c r="K263" s="179" t="str">
        <f t="shared" si="31"/>
        <v>石家庄</v>
      </c>
      <c r="L263" s="179" t="str">
        <f t="shared" si="32"/>
        <v>南宁</v>
      </c>
      <c r="M263" s="179" t="str">
        <f t="shared" si="33"/>
        <v>海口</v>
      </c>
      <c r="N263" s="179" t="str">
        <f t="shared" si="34"/>
        <v/>
      </c>
      <c r="O263" s="43" t="str">
        <f>IF(IF(ISERROR(VLOOKUP(I263,登记!J:J,1,FALSE)),0,1)+IF(ISERROR(VLOOKUP(I263,登记!K:K,1,FALSE)),0,1)=0,"没有","发过")</f>
        <v>发过</v>
      </c>
    </row>
    <row r="264" spans="1:15">
      <c r="A264" s="18">
        <v>266</v>
      </c>
      <c r="B264" s="18" t="s">
        <v>1333</v>
      </c>
      <c r="C264" s="11" t="s">
        <v>443</v>
      </c>
      <c r="D264" s="69">
        <v>42692</v>
      </c>
      <c r="E264" s="84" t="s">
        <v>930</v>
      </c>
      <c r="F264" s="69">
        <v>42692</v>
      </c>
      <c r="G264" s="32">
        <v>6</v>
      </c>
      <c r="H264" s="138">
        <f t="shared" si="30"/>
        <v>42873</v>
      </c>
      <c r="I264" s="177" t="str">
        <f t="shared" si="28"/>
        <v>首都呼和浩特-郑州</v>
      </c>
      <c r="J264" s="178" t="str">
        <f t="shared" si="29"/>
        <v>首都郑州-呼和浩特</v>
      </c>
      <c r="K264" s="179" t="str">
        <f t="shared" si="31"/>
        <v>呼和浩特</v>
      </c>
      <c r="L264" s="179" t="str">
        <f t="shared" si="32"/>
        <v>郑州</v>
      </c>
      <c r="M264" s="179" t="str">
        <f t="shared" si="33"/>
        <v/>
      </c>
      <c r="N264" s="179" t="str">
        <f t="shared" si="34"/>
        <v/>
      </c>
      <c r="O264" s="43" t="str">
        <f>IF(IF(ISERROR(VLOOKUP(I264,登记!J:J,1,FALSE)),0,1)+IF(ISERROR(VLOOKUP(I264,登记!K:K,1,FALSE)),0,1)=0,"没有","发过")</f>
        <v>发过</v>
      </c>
    </row>
    <row r="265" spans="1:15">
      <c r="A265" s="18">
        <v>267</v>
      </c>
      <c r="B265" s="18" t="s">
        <v>1333</v>
      </c>
      <c r="C265" s="11" t="s">
        <v>491</v>
      </c>
      <c r="D265" s="69">
        <v>42692</v>
      </c>
      <c r="E265" s="84" t="s">
        <v>1308</v>
      </c>
      <c r="F265" s="69">
        <v>42692</v>
      </c>
      <c r="G265" s="32">
        <v>6</v>
      </c>
      <c r="H265" s="138">
        <f t="shared" si="30"/>
        <v>42873</v>
      </c>
      <c r="I265" s="177" t="str">
        <f t="shared" si="28"/>
        <v>首都太原-三亚</v>
      </c>
      <c r="J265" s="178" t="str">
        <f t="shared" si="29"/>
        <v>首都三亚-太原</v>
      </c>
      <c r="K265" s="179" t="str">
        <f t="shared" si="31"/>
        <v>太原</v>
      </c>
      <c r="L265" s="179" t="str">
        <f t="shared" si="32"/>
        <v>三亚</v>
      </c>
      <c r="M265" s="179" t="str">
        <f t="shared" si="33"/>
        <v/>
      </c>
      <c r="N265" s="179" t="str">
        <f t="shared" si="34"/>
        <v/>
      </c>
      <c r="O265" s="43" t="str">
        <f>IF(IF(ISERROR(VLOOKUP(I265,登记!J:J,1,FALSE)),0,1)+IF(ISERROR(VLOOKUP(I265,登记!K:K,1,FALSE)),0,1)=0,"没有","发过")</f>
        <v>发过</v>
      </c>
    </row>
    <row r="266" spans="1:15">
      <c r="A266" s="18">
        <v>268</v>
      </c>
      <c r="B266" s="18" t="s">
        <v>922</v>
      </c>
      <c r="C266" s="11" t="s">
        <v>524</v>
      </c>
      <c r="D266" s="69">
        <v>42692</v>
      </c>
      <c r="E266" s="84" t="s">
        <v>931</v>
      </c>
      <c r="F266" s="69">
        <v>42692</v>
      </c>
      <c r="G266" s="32">
        <v>6</v>
      </c>
      <c r="H266" s="138">
        <f t="shared" si="30"/>
        <v>42873</v>
      </c>
      <c r="I266" s="177" t="str">
        <f t="shared" si="28"/>
        <v>华夏天津-呼和浩特</v>
      </c>
      <c r="J266" s="178" t="str">
        <f t="shared" si="29"/>
        <v>华夏呼和浩特-天津</v>
      </c>
      <c r="K266" s="179" t="str">
        <f t="shared" si="31"/>
        <v>天津</v>
      </c>
      <c r="L266" s="179" t="str">
        <f t="shared" si="32"/>
        <v>呼和浩特</v>
      </c>
      <c r="M266" s="179" t="str">
        <f t="shared" si="33"/>
        <v/>
      </c>
      <c r="N266" s="179" t="str">
        <f t="shared" si="34"/>
        <v/>
      </c>
      <c r="O266" s="43" t="str">
        <f>IF(IF(ISERROR(VLOOKUP(I266,登记!J:J,1,FALSE)),0,1)+IF(ISERROR(VLOOKUP(I266,登记!K:K,1,FALSE)),0,1)=0,"没有","发过")</f>
        <v>发过</v>
      </c>
    </row>
    <row r="267" spans="1:15">
      <c r="A267" s="18">
        <v>269</v>
      </c>
      <c r="B267" s="18" t="s">
        <v>1309</v>
      </c>
      <c r="C267" s="11" t="s">
        <v>324</v>
      </c>
      <c r="D267" s="69">
        <v>42692</v>
      </c>
      <c r="E267" s="84" t="s">
        <v>1310</v>
      </c>
      <c r="F267" s="69">
        <v>42692</v>
      </c>
      <c r="G267" s="32">
        <v>6</v>
      </c>
      <c r="H267" s="138">
        <f t="shared" si="30"/>
        <v>42873</v>
      </c>
      <c r="I267" s="177" t="str">
        <f t="shared" si="28"/>
        <v>华夏呼和浩特-乌兰浩特-天津</v>
      </c>
      <c r="J267" s="178" t="str">
        <f t="shared" si="29"/>
        <v>华夏天津-乌兰浩特-呼和浩特</v>
      </c>
      <c r="K267" s="179" t="str">
        <f t="shared" si="31"/>
        <v>呼和浩特</v>
      </c>
      <c r="L267" s="179" t="str">
        <f t="shared" si="32"/>
        <v>乌兰浩特</v>
      </c>
      <c r="M267" s="179" t="str">
        <f t="shared" si="33"/>
        <v>天津</v>
      </c>
      <c r="N267" s="179" t="str">
        <f t="shared" si="34"/>
        <v/>
      </c>
      <c r="O267" s="43" t="str">
        <f>IF(IF(ISERROR(VLOOKUP(I267,登记!J:J,1,FALSE)),0,1)+IF(ISERROR(VLOOKUP(I267,登记!K:K,1,FALSE)),0,1)=0,"没有","发过")</f>
        <v>发过</v>
      </c>
    </row>
    <row r="268" spans="1:15">
      <c r="A268" s="18">
        <v>270</v>
      </c>
      <c r="B268" s="18" t="s">
        <v>1330</v>
      </c>
      <c r="C268" s="11" t="s">
        <v>63</v>
      </c>
      <c r="D268" s="69">
        <v>42692</v>
      </c>
      <c r="E268" s="16" t="s">
        <v>937</v>
      </c>
      <c r="F268" s="69">
        <v>42692</v>
      </c>
      <c r="G268" s="32">
        <v>6</v>
      </c>
      <c r="H268" s="138">
        <f t="shared" si="30"/>
        <v>42873</v>
      </c>
      <c r="I268" s="177" t="str">
        <f t="shared" si="28"/>
        <v>成都太原-长沙-海口</v>
      </c>
      <c r="J268" s="178" t="str">
        <f t="shared" si="29"/>
        <v>成都海口-长沙-太原</v>
      </c>
      <c r="K268" s="179" t="str">
        <f t="shared" si="31"/>
        <v>太原</v>
      </c>
      <c r="L268" s="179" t="str">
        <f t="shared" si="32"/>
        <v>长沙</v>
      </c>
      <c r="M268" s="179" t="str">
        <f t="shared" si="33"/>
        <v>海口</v>
      </c>
      <c r="N268" s="179" t="str">
        <f t="shared" si="34"/>
        <v/>
      </c>
      <c r="O268" s="43" t="str">
        <f>IF(IF(ISERROR(VLOOKUP(I268,登记!J:J,1,FALSE)),0,1)+IF(ISERROR(VLOOKUP(I268,登记!K:K,1,FALSE)),0,1)=0,"没有","发过")</f>
        <v>发过</v>
      </c>
    </row>
    <row r="269" spans="1:15">
      <c r="A269" s="18">
        <v>271</v>
      </c>
      <c r="B269" s="18" t="s">
        <v>168</v>
      </c>
      <c r="C269" s="11" t="s">
        <v>214</v>
      </c>
      <c r="D269" s="69">
        <v>42697</v>
      </c>
      <c r="E269" s="18" t="s">
        <v>939</v>
      </c>
      <c r="F269" s="69">
        <v>42697</v>
      </c>
      <c r="G269" s="32">
        <v>6</v>
      </c>
      <c r="H269" s="138">
        <f t="shared" si="30"/>
        <v>42878</v>
      </c>
      <c r="I269" s="177" t="str">
        <f t="shared" si="28"/>
        <v>国航天津-贵阳-丽江</v>
      </c>
      <c r="J269" s="178" t="str">
        <f t="shared" si="29"/>
        <v>国航丽江-贵阳-天津</v>
      </c>
      <c r="K269" s="179" t="str">
        <f t="shared" si="31"/>
        <v>天津</v>
      </c>
      <c r="L269" s="179" t="str">
        <f t="shared" si="32"/>
        <v>贵阳</v>
      </c>
      <c r="M269" s="179" t="str">
        <f t="shared" si="33"/>
        <v>丽江</v>
      </c>
      <c r="N269" s="179" t="str">
        <f t="shared" si="34"/>
        <v/>
      </c>
      <c r="O269" s="43" t="str">
        <f>IF(IF(ISERROR(VLOOKUP(I269,登记!J:J,1,FALSE)),0,1)+IF(ISERROR(VLOOKUP(I269,登记!K:K,1,FALSE)),0,1)=0,"没有","发过")</f>
        <v>发过</v>
      </c>
    </row>
    <row r="270" spans="1:15">
      <c r="A270" s="18">
        <v>272</v>
      </c>
      <c r="B270" s="18" t="s">
        <v>481</v>
      </c>
      <c r="C270" s="11" t="s">
        <v>532</v>
      </c>
      <c r="D270" s="69">
        <v>42697</v>
      </c>
      <c r="E270" s="18" t="s">
        <v>1311</v>
      </c>
      <c r="F270" s="69">
        <v>42697</v>
      </c>
      <c r="G270" s="32">
        <v>6</v>
      </c>
      <c r="H270" s="138">
        <f t="shared" si="30"/>
        <v>42878</v>
      </c>
      <c r="I270" s="177" t="str">
        <f t="shared" si="28"/>
        <v>国航天津-哈尔滨</v>
      </c>
      <c r="J270" s="178" t="str">
        <f t="shared" si="29"/>
        <v>国航哈尔滨-天津</v>
      </c>
      <c r="K270" s="179" t="str">
        <f t="shared" si="31"/>
        <v>天津</v>
      </c>
      <c r="L270" s="179" t="str">
        <f t="shared" si="32"/>
        <v>哈尔滨</v>
      </c>
      <c r="M270" s="179" t="str">
        <f t="shared" si="33"/>
        <v/>
      </c>
      <c r="N270" s="179" t="str">
        <f t="shared" si="34"/>
        <v/>
      </c>
      <c r="O270" s="43" t="str">
        <f>IF(IF(ISERROR(VLOOKUP(I270,登记!J:J,1,FALSE)),0,1)+IF(ISERROR(VLOOKUP(I270,登记!K:K,1,FALSE)),0,1)=0,"没有","发过")</f>
        <v>发过</v>
      </c>
    </row>
    <row r="271" spans="1:15">
      <c r="A271" s="18">
        <v>273</v>
      </c>
      <c r="B271" s="18" t="s">
        <v>932</v>
      </c>
      <c r="C271" s="11" t="s">
        <v>393</v>
      </c>
      <c r="D271" s="69">
        <v>42697</v>
      </c>
      <c r="E271" s="18" t="s">
        <v>938</v>
      </c>
      <c r="F271" s="69">
        <v>42697</v>
      </c>
      <c r="G271" s="32">
        <v>6</v>
      </c>
      <c r="H271" s="138">
        <f t="shared" si="30"/>
        <v>42878</v>
      </c>
      <c r="I271" s="177" t="str">
        <f t="shared" si="28"/>
        <v>东航太原-武汉-贵阳</v>
      </c>
      <c r="J271" s="178" t="str">
        <f t="shared" si="29"/>
        <v>东航贵阳-武汉-太原</v>
      </c>
      <c r="K271" s="179" t="str">
        <f t="shared" si="31"/>
        <v>太原</v>
      </c>
      <c r="L271" s="179" t="str">
        <f t="shared" si="32"/>
        <v>武汉</v>
      </c>
      <c r="M271" s="179" t="str">
        <f t="shared" si="33"/>
        <v>贵阳</v>
      </c>
      <c r="N271" s="179" t="str">
        <f t="shared" si="34"/>
        <v/>
      </c>
      <c r="O271" s="43" t="str">
        <f>IF(IF(ISERROR(VLOOKUP(I271,登记!J:J,1,FALSE)),0,1)+IF(ISERROR(VLOOKUP(I271,登记!K:K,1,FALSE)),0,1)=0,"没有","发过")</f>
        <v>发过</v>
      </c>
    </row>
    <row r="272" spans="1:15">
      <c r="A272" s="18">
        <v>274</v>
      </c>
      <c r="B272" s="40" t="s">
        <v>1431</v>
      </c>
      <c r="C272" s="111" t="s">
        <v>306</v>
      </c>
      <c r="D272" s="69">
        <v>42820</v>
      </c>
      <c r="E272" s="40" t="s">
        <v>1444</v>
      </c>
      <c r="F272" s="69">
        <v>42809</v>
      </c>
      <c r="G272" s="32">
        <v>6</v>
      </c>
      <c r="H272" s="138">
        <f t="shared" si="30"/>
        <v>43004</v>
      </c>
      <c r="I272" s="177" t="str">
        <f t="shared" si="28"/>
        <v>河北石家庄-合肥-桂林</v>
      </c>
      <c r="J272" s="178" t="str">
        <f t="shared" si="29"/>
        <v>河北桂林-合肥-石家庄</v>
      </c>
      <c r="K272" s="179" t="str">
        <f t="shared" si="31"/>
        <v>石家庄</v>
      </c>
      <c r="L272" s="179" t="str">
        <f t="shared" si="32"/>
        <v>合肥</v>
      </c>
      <c r="M272" s="179" t="str">
        <f t="shared" si="33"/>
        <v>桂林</v>
      </c>
      <c r="N272" s="179" t="str">
        <f t="shared" si="34"/>
        <v/>
      </c>
      <c r="O272" s="43" t="str">
        <f>IF(IF(ISERROR(VLOOKUP(I272,登记!J:J,1,FALSE)),0,1)+IF(ISERROR(VLOOKUP(I272,登记!K:K,1,FALSE)),0,1)=0,"没有","发过")</f>
        <v>发过</v>
      </c>
    </row>
    <row r="273" spans="1:15">
      <c r="A273" s="18">
        <v>275</v>
      </c>
      <c r="B273" s="40" t="s">
        <v>1432</v>
      </c>
      <c r="C273" s="111" t="s">
        <v>409</v>
      </c>
      <c r="D273" s="69">
        <v>42820</v>
      </c>
      <c r="E273" s="40" t="s">
        <v>1445</v>
      </c>
      <c r="F273" s="69">
        <v>42809</v>
      </c>
      <c r="G273" s="32">
        <v>6</v>
      </c>
      <c r="H273" s="138">
        <f t="shared" si="30"/>
        <v>43004</v>
      </c>
      <c r="I273" s="177" t="str">
        <f t="shared" si="28"/>
        <v>扬子江天津-满洲里</v>
      </c>
      <c r="J273" s="178" t="str">
        <f t="shared" si="29"/>
        <v>扬子江满洲里-天津</v>
      </c>
      <c r="K273" s="179" t="str">
        <f t="shared" si="31"/>
        <v>天津</v>
      </c>
      <c r="L273" s="179" t="str">
        <f t="shared" si="32"/>
        <v>满洲里</v>
      </c>
      <c r="M273" s="179" t="str">
        <f t="shared" si="33"/>
        <v/>
      </c>
      <c r="N273" s="179" t="str">
        <f t="shared" si="34"/>
        <v/>
      </c>
      <c r="O273" s="43" t="str">
        <f>IF(IF(ISERROR(VLOOKUP(I273,登记!J:J,1,FALSE)),0,1)+IF(ISERROR(VLOOKUP(I273,登记!K:K,1,FALSE)),0,1)=0,"没有","发过")</f>
        <v>发过</v>
      </c>
    </row>
    <row r="274" spans="1:15">
      <c r="A274" s="18">
        <v>276</v>
      </c>
      <c r="B274" s="40" t="s">
        <v>1437</v>
      </c>
      <c r="C274" s="111" t="s">
        <v>1371</v>
      </c>
      <c r="D274" s="69">
        <v>42820</v>
      </c>
      <c r="E274" s="40" t="s">
        <v>1446</v>
      </c>
      <c r="F274" s="69">
        <v>42809</v>
      </c>
      <c r="G274" s="32">
        <v>6</v>
      </c>
      <c r="H274" s="138">
        <f t="shared" si="30"/>
        <v>43004</v>
      </c>
      <c r="I274" s="177" t="str">
        <f t="shared" si="28"/>
        <v>南航北京首都-长治</v>
      </c>
      <c r="J274" s="178" t="str">
        <f t="shared" si="29"/>
        <v>南航长治-北京首都</v>
      </c>
      <c r="K274" s="179" t="str">
        <f t="shared" si="31"/>
        <v>北京首都</v>
      </c>
      <c r="L274" s="179" t="str">
        <f t="shared" si="32"/>
        <v>长治</v>
      </c>
      <c r="M274" s="179" t="str">
        <f t="shared" si="33"/>
        <v/>
      </c>
      <c r="N274" s="179" t="str">
        <f t="shared" si="34"/>
        <v/>
      </c>
      <c r="O274" s="43" t="str">
        <f>IF(IF(ISERROR(VLOOKUP(I274,登记!J:J,1,FALSE)),0,1)+IF(ISERROR(VLOOKUP(I274,登记!K:K,1,FALSE)),0,1)=0,"没有","发过")</f>
        <v>发过</v>
      </c>
    </row>
    <row r="275" spans="1:15">
      <c r="A275" s="18">
        <v>277</v>
      </c>
      <c r="B275" s="40" t="s">
        <v>1434</v>
      </c>
      <c r="C275" s="111" t="s">
        <v>314</v>
      </c>
      <c r="D275" s="69">
        <v>42820</v>
      </c>
      <c r="E275" s="40" t="s">
        <v>1456</v>
      </c>
      <c r="F275" s="69">
        <v>42809</v>
      </c>
      <c r="G275" s="32">
        <v>6</v>
      </c>
      <c r="H275" s="138">
        <f t="shared" si="30"/>
        <v>43004</v>
      </c>
      <c r="I275" s="177" t="str">
        <f t="shared" si="28"/>
        <v>国航呼和浩特-武汉</v>
      </c>
      <c r="J275" s="178" t="str">
        <f t="shared" si="29"/>
        <v>国航武汉-呼和浩特</v>
      </c>
      <c r="K275" s="179" t="str">
        <f t="shared" si="31"/>
        <v>呼和浩特</v>
      </c>
      <c r="L275" s="179" t="str">
        <f t="shared" si="32"/>
        <v>武汉</v>
      </c>
      <c r="M275" s="179" t="str">
        <f t="shared" si="33"/>
        <v/>
      </c>
      <c r="N275" s="179" t="str">
        <f t="shared" si="34"/>
        <v/>
      </c>
      <c r="O275" s="43" t="str">
        <f>IF(IF(ISERROR(VLOOKUP(I275,登记!J:J,1,FALSE)),0,1)+IF(ISERROR(VLOOKUP(I275,登记!K:K,1,FALSE)),0,1)=0,"没有","发过")</f>
        <v>发过</v>
      </c>
    </row>
    <row r="276" spans="1:15">
      <c r="A276" s="18">
        <v>278</v>
      </c>
      <c r="B276" s="40" t="s">
        <v>1435</v>
      </c>
      <c r="C276" s="111" t="s">
        <v>1759</v>
      </c>
      <c r="D276" s="69">
        <v>42820</v>
      </c>
      <c r="E276" s="40" t="s">
        <v>1457</v>
      </c>
      <c r="F276" s="69">
        <v>42809</v>
      </c>
      <c r="G276" s="32">
        <v>6</v>
      </c>
      <c r="H276" s="138">
        <f t="shared" si="30"/>
        <v>43004</v>
      </c>
      <c r="I276" s="177" t="str">
        <f t="shared" si="28"/>
        <v>厦航天津-杭州-贵阳</v>
      </c>
      <c r="J276" s="178" t="str">
        <f t="shared" si="29"/>
        <v>厦航贵阳-杭州-天津</v>
      </c>
      <c r="K276" s="179" t="str">
        <f t="shared" si="31"/>
        <v>天津</v>
      </c>
      <c r="L276" s="179" t="str">
        <f t="shared" si="32"/>
        <v>杭州</v>
      </c>
      <c r="M276" s="179" t="str">
        <f t="shared" si="33"/>
        <v>贵阳</v>
      </c>
      <c r="N276" s="179" t="str">
        <f t="shared" si="34"/>
        <v/>
      </c>
      <c r="O276" s="43" t="str">
        <f>IF(IF(ISERROR(VLOOKUP(I276,登记!J:J,1,FALSE)),0,1)+IF(ISERROR(VLOOKUP(I276,登记!K:K,1,FALSE)),0,1)=0,"没有","发过")</f>
        <v>发过</v>
      </c>
    </row>
    <row r="277" spans="1:15">
      <c r="A277" s="18">
        <v>279</v>
      </c>
      <c r="B277" s="40" t="s">
        <v>1435</v>
      </c>
      <c r="C277" s="111" t="s">
        <v>526</v>
      </c>
      <c r="D277" s="69">
        <v>42820</v>
      </c>
      <c r="E277" s="40" t="s">
        <v>1457</v>
      </c>
      <c r="F277" s="69">
        <v>42809</v>
      </c>
      <c r="G277" s="32">
        <v>6</v>
      </c>
      <c r="H277" s="138">
        <f t="shared" si="30"/>
        <v>43004</v>
      </c>
      <c r="I277" s="177" t="str">
        <f t="shared" si="28"/>
        <v>厦航天津-大连</v>
      </c>
      <c r="J277" s="178" t="str">
        <f t="shared" si="29"/>
        <v>厦航大连-天津</v>
      </c>
      <c r="K277" s="179" t="str">
        <f t="shared" si="31"/>
        <v>天津</v>
      </c>
      <c r="L277" s="179" t="str">
        <f t="shared" si="32"/>
        <v>大连</v>
      </c>
      <c r="M277" s="179" t="str">
        <f t="shared" si="33"/>
        <v/>
      </c>
      <c r="N277" s="179" t="str">
        <f t="shared" si="34"/>
        <v/>
      </c>
      <c r="O277" s="43" t="str">
        <f>IF(IF(ISERROR(VLOOKUP(I277,登记!J:J,1,FALSE)),0,1)+IF(ISERROR(VLOOKUP(I277,登记!K:K,1,FALSE)),0,1)=0,"没有","发过")</f>
        <v>发过</v>
      </c>
    </row>
    <row r="278" spans="1:15">
      <c r="A278" s="18">
        <v>280</v>
      </c>
      <c r="B278" s="40" t="s">
        <v>1436</v>
      </c>
      <c r="C278" s="111" t="s">
        <v>60</v>
      </c>
      <c r="D278" s="69">
        <v>42820</v>
      </c>
      <c r="E278" s="40" t="s">
        <v>1458</v>
      </c>
      <c r="F278" s="69">
        <v>42809</v>
      </c>
      <c r="G278" s="32">
        <v>6</v>
      </c>
      <c r="H278" s="138">
        <f t="shared" si="30"/>
        <v>43004</v>
      </c>
      <c r="I278" s="177" t="str">
        <f t="shared" si="28"/>
        <v>海航太原-武汉</v>
      </c>
      <c r="J278" s="178" t="str">
        <f t="shared" si="29"/>
        <v>海航武汉-太原</v>
      </c>
      <c r="K278" s="179" t="str">
        <f t="shared" si="31"/>
        <v>太原</v>
      </c>
      <c r="L278" s="179" t="str">
        <f t="shared" si="32"/>
        <v>武汉</v>
      </c>
      <c r="M278" s="179" t="str">
        <f t="shared" si="33"/>
        <v/>
      </c>
      <c r="N278" s="179" t="str">
        <f t="shared" si="34"/>
        <v/>
      </c>
      <c r="O278" s="43" t="str">
        <f>IF(IF(ISERROR(VLOOKUP(I278,登记!J:J,1,FALSE)),0,1)+IF(ISERROR(VLOOKUP(I278,登记!K:K,1,FALSE)),0,1)=0,"没有","发过")</f>
        <v>发过</v>
      </c>
    </row>
    <row r="279" spans="1:15">
      <c r="A279" s="18">
        <v>281</v>
      </c>
      <c r="B279" s="40" t="s">
        <v>1436</v>
      </c>
      <c r="C279" s="111" t="s">
        <v>1323</v>
      </c>
      <c r="D279" s="69">
        <v>42820</v>
      </c>
      <c r="E279" s="40" t="s">
        <v>1458</v>
      </c>
      <c r="F279" s="69">
        <v>42809</v>
      </c>
      <c r="G279" s="32">
        <v>6</v>
      </c>
      <c r="H279" s="138">
        <f t="shared" si="30"/>
        <v>43004</v>
      </c>
      <c r="I279" s="177" t="str">
        <f t="shared" si="28"/>
        <v>海航太原-琼海</v>
      </c>
      <c r="J279" s="178" t="str">
        <f t="shared" si="29"/>
        <v>海航琼海-太原</v>
      </c>
      <c r="K279" s="179" t="str">
        <f t="shared" si="31"/>
        <v>太原</v>
      </c>
      <c r="L279" s="179" t="str">
        <f t="shared" si="32"/>
        <v>琼海</v>
      </c>
      <c r="M279" s="179" t="str">
        <f t="shared" si="33"/>
        <v/>
      </c>
      <c r="N279" s="179" t="str">
        <f t="shared" si="34"/>
        <v/>
      </c>
      <c r="O279" s="43" t="str">
        <f>IF(IF(ISERROR(VLOOKUP(I279,登记!J:J,1,FALSE)),0,1)+IF(ISERROR(VLOOKUP(I279,登记!K:K,1,FALSE)),0,1)=0,"没有","发过")</f>
        <v>发过</v>
      </c>
    </row>
    <row r="280" spans="1:15">
      <c r="A280" s="18">
        <v>282</v>
      </c>
      <c r="B280" s="40" t="s">
        <v>1447</v>
      </c>
      <c r="C280" s="111" t="s">
        <v>324</v>
      </c>
      <c r="D280" s="69">
        <v>42820</v>
      </c>
      <c r="E280" s="40" t="s">
        <v>1459</v>
      </c>
      <c r="F280" s="69">
        <v>42809</v>
      </c>
      <c r="G280" s="32">
        <v>6</v>
      </c>
      <c r="H280" s="138">
        <f t="shared" si="30"/>
        <v>43004</v>
      </c>
      <c r="I280" s="177" t="str">
        <f t="shared" si="28"/>
        <v>华夏呼和浩特-乌兰浩特-天津</v>
      </c>
      <c r="J280" s="178" t="str">
        <f t="shared" si="29"/>
        <v>华夏天津-乌兰浩特-呼和浩特</v>
      </c>
      <c r="K280" s="179" t="str">
        <f t="shared" si="31"/>
        <v>呼和浩特</v>
      </c>
      <c r="L280" s="179" t="str">
        <f t="shared" si="32"/>
        <v>乌兰浩特</v>
      </c>
      <c r="M280" s="179" t="str">
        <f t="shared" si="33"/>
        <v>天津</v>
      </c>
      <c r="N280" s="179" t="str">
        <f t="shared" si="34"/>
        <v/>
      </c>
      <c r="O280" s="43" t="str">
        <f>IF(IF(ISERROR(VLOOKUP(I280,登记!J:J,1,FALSE)),0,1)+IF(ISERROR(VLOOKUP(I280,登记!K:K,1,FALSE)),0,1)=0,"没有","发过")</f>
        <v>发过</v>
      </c>
    </row>
    <row r="281" spans="1:15">
      <c r="A281" s="18">
        <v>283</v>
      </c>
      <c r="B281" s="40" t="s">
        <v>1447</v>
      </c>
      <c r="C281" s="111" t="s">
        <v>1760</v>
      </c>
      <c r="D281" s="69">
        <v>42820</v>
      </c>
      <c r="E281" s="40" t="s">
        <v>1459</v>
      </c>
      <c r="F281" s="69">
        <v>42809</v>
      </c>
      <c r="G281" s="32">
        <v>6</v>
      </c>
      <c r="H281" s="138">
        <f t="shared" si="30"/>
        <v>43004</v>
      </c>
      <c r="I281" s="177" t="str">
        <f t="shared" si="28"/>
        <v>华夏满洲里-通辽-呼和浩特</v>
      </c>
      <c r="J281" s="178" t="str">
        <f t="shared" si="29"/>
        <v>华夏呼和浩特-通辽-满洲里</v>
      </c>
      <c r="K281" s="179" t="str">
        <f t="shared" si="31"/>
        <v>满洲里</v>
      </c>
      <c r="L281" s="179" t="str">
        <f t="shared" si="32"/>
        <v>通辽</v>
      </c>
      <c r="M281" s="179" t="str">
        <f t="shared" si="33"/>
        <v>呼和浩特</v>
      </c>
      <c r="N281" s="179" t="str">
        <f t="shared" si="34"/>
        <v/>
      </c>
      <c r="O281" s="43" t="str">
        <f>IF(IF(ISERROR(VLOOKUP(I281,登记!J:J,1,FALSE)),0,1)+IF(ISERROR(VLOOKUP(I281,登记!K:K,1,FALSE)),0,1)=0,"没有","发过")</f>
        <v>发过</v>
      </c>
    </row>
    <row r="282" spans="1:15">
      <c r="A282" s="18">
        <v>284</v>
      </c>
      <c r="B282" s="40" t="s">
        <v>1447</v>
      </c>
      <c r="C282" s="111" t="s">
        <v>386</v>
      </c>
      <c r="D282" s="69">
        <v>42820</v>
      </c>
      <c r="E282" s="40" t="s">
        <v>1459</v>
      </c>
      <c r="F282" s="69">
        <v>42809</v>
      </c>
      <c r="G282" s="32">
        <v>6</v>
      </c>
      <c r="H282" s="138">
        <f t="shared" si="30"/>
        <v>43004</v>
      </c>
      <c r="I282" s="177" t="str">
        <f t="shared" si="28"/>
        <v>华夏呼和浩特-乌兰浩特-沈阳</v>
      </c>
      <c r="J282" s="178" t="str">
        <f t="shared" si="29"/>
        <v>华夏沈阳-乌兰浩特-呼和浩特</v>
      </c>
      <c r="K282" s="179" t="str">
        <f t="shared" si="31"/>
        <v>呼和浩特</v>
      </c>
      <c r="L282" s="179" t="str">
        <f t="shared" si="32"/>
        <v>乌兰浩特</v>
      </c>
      <c r="M282" s="179" t="str">
        <f t="shared" si="33"/>
        <v>沈阳</v>
      </c>
      <c r="N282" s="179" t="str">
        <f t="shared" si="34"/>
        <v/>
      </c>
      <c r="O282" s="43" t="str">
        <f>IF(IF(ISERROR(VLOOKUP(I282,登记!J:J,1,FALSE)),0,1)+IF(ISERROR(VLOOKUP(I282,登记!K:K,1,FALSE)),0,1)=0,"没有","发过")</f>
        <v>发过</v>
      </c>
    </row>
    <row r="283" spans="1:15">
      <c r="A283" s="18">
        <v>285</v>
      </c>
      <c r="B283" s="40" t="s">
        <v>1447</v>
      </c>
      <c r="C283" s="111" t="s">
        <v>384</v>
      </c>
      <c r="D283" s="69">
        <v>42820</v>
      </c>
      <c r="E283" s="40" t="s">
        <v>1459</v>
      </c>
      <c r="F283" s="69">
        <v>42809</v>
      </c>
      <c r="G283" s="32">
        <v>6</v>
      </c>
      <c r="H283" s="138">
        <f t="shared" si="30"/>
        <v>43004</v>
      </c>
      <c r="I283" s="177" t="str">
        <f t="shared" si="28"/>
        <v>华夏呼和浩特-沈阳</v>
      </c>
      <c r="J283" s="178" t="str">
        <f t="shared" si="29"/>
        <v>华夏沈阳-呼和浩特</v>
      </c>
      <c r="K283" s="179" t="str">
        <f t="shared" si="31"/>
        <v>呼和浩特</v>
      </c>
      <c r="L283" s="179" t="str">
        <f t="shared" si="32"/>
        <v>沈阳</v>
      </c>
      <c r="M283" s="179" t="str">
        <f t="shared" si="33"/>
        <v/>
      </c>
      <c r="N283" s="179" t="str">
        <f t="shared" si="34"/>
        <v/>
      </c>
      <c r="O283" s="43" t="str">
        <f>IF(IF(ISERROR(VLOOKUP(I283,登记!J:J,1,FALSE)),0,1)+IF(ISERROR(VLOOKUP(I283,登记!K:K,1,FALSE)),0,1)=0,"没有","发过")</f>
        <v>发过</v>
      </c>
    </row>
    <row r="284" spans="1:15">
      <c r="A284" s="18">
        <v>286</v>
      </c>
      <c r="B284" s="40" t="s">
        <v>1447</v>
      </c>
      <c r="C284" s="111" t="s">
        <v>1150</v>
      </c>
      <c r="D284" s="69">
        <v>42820</v>
      </c>
      <c r="E284" s="40" t="s">
        <v>1459</v>
      </c>
      <c r="F284" s="69">
        <v>42809</v>
      </c>
      <c r="G284" s="32">
        <v>6</v>
      </c>
      <c r="H284" s="138">
        <f t="shared" si="30"/>
        <v>43004</v>
      </c>
      <c r="I284" s="177" t="str">
        <f t="shared" si="28"/>
        <v>华夏天津-鄂尔多斯</v>
      </c>
      <c r="J284" s="178" t="str">
        <f t="shared" si="29"/>
        <v>华夏鄂尔多斯-天津</v>
      </c>
      <c r="K284" s="179" t="str">
        <f t="shared" si="31"/>
        <v>天津</v>
      </c>
      <c r="L284" s="179" t="str">
        <f t="shared" si="32"/>
        <v>鄂尔多斯</v>
      </c>
      <c r="M284" s="179" t="str">
        <f t="shared" si="33"/>
        <v/>
      </c>
      <c r="N284" s="179" t="str">
        <f t="shared" si="34"/>
        <v/>
      </c>
      <c r="O284" s="43" t="str">
        <f>IF(IF(ISERROR(VLOOKUP(I284,登记!J:J,1,FALSE)),0,1)+IF(ISERROR(VLOOKUP(I284,登记!K:K,1,FALSE)),0,1)=0,"没有","发过")</f>
        <v>没有</v>
      </c>
    </row>
    <row r="285" spans="1:15">
      <c r="A285" s="18">
        <v>287</v>
      </c>
      <c r="B285" s="40" t="s">
        <v>1447</v>
      </c>
      <c r="C285" s="111" t="s">
        <v>449</v>
      </c>
      <c r="D285" s="69">
        <v>42820</v>
      </c>
      <c r="E285" s="40" t="s">
        <v>1459</v>
      </c>
      <c r="F285" s="69">
        <v>42809</v>
      </c>
      <c r="G285" s="32">
        <v>6</v>
      </c>
      <c r="H285" s="138">
        <f t="shared" si="30"/>
        <v>43004</v>
      </c>
      <c r="I285" s="177" t="str">
        <f t="shared" si="28"/>
        <v>华夏天津-乌兰察布</v>
      </c>
      <c r="J285" s="178" t="str">
        <f t="shared" si="29"/>
        <v>华夏乌兰察布-天津</v>
      </c>
      <c r="K285" s="179" t="str">
        <f t="shared" si="31"/>
        <v>天津</v>
      </c>
      <c r="L285" s="179" t="str">
        <f t="shared" si="32"/>
        <v>乌兰察布</v>
      </c>
      <c r="M285" s="179" t="str">
        <f t="shared" si="33"/>
        <v/>
      </c>
      <c r="N285" s="179" t="str">
        <f t="shared" si="34"/>
        <v/>
      </c>
      <c r="O285" s="43" t="str">
        <f>IF(IF(ISERROR(VLOOKUP(I285,登记!J:J,1,FALSE)),0,1)+IF(ISERROR(VLOOKUP(I285,登记!K:K,1,FALSE)),0,1)=0,"没有","发过")</f>
        <v>发过</v>
      </c>
    </row>
    <row r="286" spans="1:15">
      <c r="A286" s="18">
        <v>288</v>
      </c>
      <c r="B286" s="40" t="s">
        <v>1448</v>
      </c>
      <c r="C286" s="111" t="s">
        <v>119</v>
      </c>
      <c r="D286" s="69">
        <v>42820</v>
      </c>
      <c r="E286" s="40" t="s">
        <v>1460</v>
      </c>
      <c r="F286" s="69">
        <v>42809</v>
      </c>
      <c r="G286" s="32">
        <v>6</v>
      </c>
      <c r="H286" s="138">
        <f t="shared" si="30"/>
        <v>43004</v>
      </c>
      <c r="I286" s="177" t="str">
        <f t="shared" si="28"/>
        <v>天津天津-临沂-福州</v>
      </c>
      <c r="J286" s="178" t="str">
        <f t="shared" si="29"/>
        <v>天津福州-临沂-天津</v>
      </c>
      <c r="K286" s="179" t="str">
        <f t="shared" si="31"/>
        <v>天津</v>
      </c>
      <c r="L286" s="179" t="str">
        <f t="shared" si="32"/>
        <v>临沂</v>
      </c>
      <c r="M286" s="179" t="str">
        <f t="shared" si="33"/>
        <v>福州</v>
      </c>
      <c r="N286" s="179" t="str">
        <f t="shared" si="34"/>
        <v/>
      </c>
      <c r="O286" s="43" t="str">
        <f>IF(IF(ISERROR(VLOOKUP(I286,登记!J:J,1,FALSE)),0,1)+IF(ISERROR(VLOOKUP(I286,登记!K:K,1,FALSE)),0,1)=0,"没有","发过")</f>
        <v>发过</v>
      </c>
    </row>
    <row r="287" spans="1:15">
      <c r="A287" s="18">
        <v>289</v>
      </c>
      <c r="B287" s="40" t="s">
        <v>1448</v>
      </c>
      <c r="C287" s="111" t="s">
        <v>986</v>
      </c>
      <c r="D287" s="69">
        <v>42820</v>
      </c>
      <c r="E287" s="40" t="s">
        <v>1460</v>
      </c>
      <c r="F287" s="69">
        <v>42809</v>
      </c>
      <c r="G287" s="32">
        <v>6</v>
      </c>
      <c r="H287" s="138">
        <f t="shared" si="30"/>
        <v>43004</v>
      </c>
      <c r="I287" s="177" t="str">
        <f t="shared" si="28"/>
        <v>天津天津-郑州-南宁</v>
      </c>
      <c r="J287" s="178" t="str">
        <f t="shared" si="29"/>
        <v>天津南宁-郑州-天津</v>
      </c>
      <c r="K287" s="179" t="str">
        <f t="shared" si="31"/>
        <v>天津</v>
      </c>
      <c r="L287" s="179" t="str">
        <f t="shared" si="32"/>
        <v>郑州</v>
      </c>
      <c r="M287" s="179" t="str">
        <f t="shared" si="33"/>
        <v>南宁</v>
      </c>
      <c r="N287" s="179" t="str">
        <f t="shared" si="34"/>
        <v/>
      </c>
      <c r="O287" s="43" t="str">
        <f>IF(IF(ISERROR(VLOOKUP(I287,登记!J:J,1,FALSE)),0,1)+IF(ISERROR(VLOOKUP(I287,登记!K:K,1,FALSE)),0,1)=0,"没有","发过")</f>
        <v>发过</v>
      </c>
    </row>
    <row r="288" spans="1:15">
      <c r="A288" s="18">
        <v>290</v>
      </c>
      <c r="B288" s="40" t="s">
        <v>1448</v>
      </c>
      <c r="C288" s="111" t="s">
        <v>981</v>
      </c>
      <c r="D288" s="69">
        <v>42820</v>
      </c>
      <c r="E288" s="40" t="s">
        <v>1460</v>
      </c>
      <c r="F288" s="69">
        <v>42809</v>
      </c>
      <c r="G288" s="32">
        <v>6</v>
      </c>
      <c r="H288" s="138">
        <f t="shared" si="30"/>
        <v>43004</v>
      </c>
      <c r="I288" s="177" t="str">
        <f t="shared" si="28"/>
        <v>天津天津-南昌-赣州</v>
      </c>
      <c r="J288" s="178" t="str">
        <f t="shared" si="29"/>
        <v>天津赣州-南昌-天津</v>
      </c>
      <c r="K288" s="179" t="str">
        <f t="shared" si="31"/>
        <v>天津</v>
      </c>
      <c r="L288" s="179" t="str">
        <f t="shared" si="32"/>
        <v>南昌</v>
      </c>
      <c r="M288" s="179" t="str">
        <f t="shared" si="33"/>
        <v>赣州</v>
      </c>
      <c r="N288" s="179" t="str">
        <f t="shared" si="34"/>
        <v/>
      </c>
      <c r="O288" s="43" t="str">
        <f>IF(IF(ISERROR(VLOOKUP(I288,登记!J:J,1,FALSE)),0,1)+IF(ISERROR(VLOOKUP(I288,登记!K:K,1,FALSE)),0,1)=0,"没有","发过")</f>
        <v>发过</v>
      </c>
    </row>
    <row r="289" spans="1:17">
      <c r="A289" s="18">
        <v>291</v>
      </c>
      <c r="B289" s="40" t="s">
        <v>1448</v>
      </c>
      <c r="C289" s="111" t="s">
        <v>1041</v>
      </c>
      <c r="D289" s="69">
        <v>42820</v>
      </c>
      <c r="E289" s="40" t="s">
        <v>1460</v>
      </c>
      <c r="F289" s="69">
        <v>42809</v>
      </c>
      <c r="G289" s="32">
        <v>6</v>
      </c>
      <c r="H289" s="138">
        <f t="shared" si="30"/>
        <v>43004</v>
      </c>
      <c r="I289" s="177" t="str">
        <f t="shared" si="28"/>
        <v>天津太原-贵阳-南宁</v>
      </c>
      <c r="J289" s="178" t="str">
        <f t="shared" si="29"/>
        <v>天津南宁-贵阳-太原</v>
      </c>
      <c r="K289" s="179" t="str">
        <f t="shared" si="31"/>
        <v>太原</v>
      </c>
      <c r="L289" s="179" t="str">
        <f t="shared" si="32"/>
        <v>贵阳</v>
      </c>
      <c r="M289" s="179" t="str">
        <f t="shared" si="33"/>
        <v>南宁</v>
      </c>
      <c r="N289" s="179" t="str">
        <f t="shared" si="34"/>
        <v/>
      </c>
      <c r="O289" s="43" t="str">
        <f>IF(IF(ISERROR(VLOOKUP(I289,登记!J:J,1,FALSE)),0,1)+IF(ISERROR(VLOOKUP(I289,登记!K:K,1,FALSE)),0,1)=0,"没有","发过")</f>
        <v>发过</v>
      </c>
    </row>
    <row r="290" spans="1:17">
      <c r="A290" s="18">
        <v>292</v>
      </c>
      <c r="B290" s="40" t="s">
        <v>1448</v>
      </c>
      <c r="C290" s="111" t="s">
        <v>104</v>
      </c>
      <c r="D290" s="69">
        <v>42820</v>
      </c>
      <c r="E290" s="40" t="s">
        <v>1460</v>
      </c>
      <c r="F290" s="69">
        <v>42809</v>
      </c>
      <c r="G290" s="32">
        <v>6</v>
      </c>
      <c r="H290" s="138">
        <f t="shared" si="30"/>
        <v>43004</v>
      </c>
      <c r="I290" s="177" t="str">
        <f t="shared" si="28"/>
        <v>天津呼和浩特-郑州-宁波</v>
      </c>
      <c r="J290" s="178" t="str">
        <f t="shared" si="29"/>
        <v>天津宁波-郑州-呼和浩特</v>
      </c>
      <c r="K290" s="179" t="str">
        <f t="shared" si="31"/>
        <v>呼和浩特</v>
      </c>
      <c r="L290" s="179" t="str">
        <f t="shared" si="32"/>
        <v>郑州</v>
      </c>
      <c r="M290" s="179" t="str">
        <f t="shared" si="33"/>
        <v>宁波</v>
      </c>
      <c r="N290" s="179" t="str">
        <f t="shared" si="34"/>
        <v/>
      </c>
      <c r="O290" s="43" t="str">
        <f>IF(IF(ISERROR(VLOOKUP(I290,登记!J:J,1,FALSE)),0,1)+IF(ISERROR(VLOOKUP(I290,登记!K:K,1,FALSE)),0,1)=0,"没有","发过")</f>
        <v>发过</v>
      </c>
    </row>
    <row r="291" spans="1:17">
      <c r="A291" s="18">
        <v>293</v>
      </c>
      <c r="B291" s="40" t="s">
        <v>1448</v>
      </c>
      <c r="C291" s="111" t="s">
        <v>1066</v>
      </c>
      <c r="D291" s="69">
        <v>42820</v>
      </c>
      <c r="E291" s="40" t="s">
        <v>1460</v>
      </c>
      <c r="F291" s="69">
        <v>42809</v>
      </c>
      <c r="G291" s="32">
        <v>6</v>
      </c>
      <c r="H291" s="138">
        <f t="shared" si="30"/>
        <v>43004</v>
      </c>
      <c r="I291" s="177" t="str">
        <f t="shared" si="28"/>
        <v>天津天津-青岛-福州</v>
      </c>
      <c r="J291" s="178" t="str">
        <f t="shared" si="29"/>
        <v>天津福州-青岛-天津</v>
      </c>
      <c r="K291" s="179" t="str">
        <f t="shared" si="31"/>
        <v>天津</v>
      </c>
      <c r="L291" s="179" t="str">
        <f t="shared" si="32"/>
        <v>青岛</v>
      </c>
      <c r="M291" s="179" t="str">
        <f t="shared" si="33"/>
        <v>福州</v>
      </c>
      <c r="N291" s="179" t="str">
        <f t="shared" si="34"/>
        <v/>
      </c>
      <c r="O291" s="43" t="str">
        <f>IF(IF(ISERROR(VLOOKUP(I291,登记!J:J,1,FALSE)),0,1)+IF(ISERROR(VLOOKUP(I291,登记!K:K,1,FALSE)),0,1)=0,"没有","发过")</f>
        <v>发过</v>
      </c>
    </row>
    <row r="292" spans="1:17">
      <c r="A292" s="18">
        <v>294</v>
      </c>
      <c r="B292" s="40" t="s">
        <v>1448</v>
      </c>
      <c r="C292" s="111" t="s">
        <v>1082</v>
      </c>
      <c r="D292" s="69">
        <v>42820</v>
      </c>
      <c r="E292" s="40" t="s">
        <v>1460</v>
      </c>
      <c r="F292" s="69">
        <v>42809</v>
      </c>
      <c r="G292" s="32">
        <v>6</v>
      </c>
      <c r="H292" s="138">
        <f t="shared" si="30"/>
        <v>43004</v>
      </c>
      <c r="I292" s="177" t="str">
        <f t="shared" si="28"/>
        <v>天津呼和浩特-天津-烟台</v>
      </c>
      <c r="J292" s="178" t="str">
        <f t="shared" si="29"/>
        <v>天津烟台-天津-呼和浩特</v>
      </c>
      <c r="K292" s="179" t="str">
        <f t="shared" si="31"/>
        <v>呼和浩特</v>
      </c>
      <c r="L292" s="179" t="str">
        <f t="shared" si="32"/>
        <v>天津</v>
      </c>
      <c r="M292" s="179" t="str">
        <f t="shared" si="33"/>
        <v>烟台</v>
      </c>
      <c r="N292" s="179" t="str">
        <f t="shared" si="34"/>
        <v/>
      </c>
      <c r="O292" s="43" t="str">
        <f>IF(IF(ISERROR(VLOOKUP(I292,登记!J:J,1,FALSE)),0,1)+IF(ISERROR(VLOOKUP(I292,登记!K:K,1,FALSE)),0,1)=0,"没有","发过")</f>
        <v>发过</v>
      </c>
    </row>
    <row r="293" spans="1:17">
      <c r="A293" s="18">
        <v>295</v>
      </c>
      <c r="B293" s="40" t="s">
        <v>1448</v>
      </c>
      <c r="C293" s="111" t="s">
        <v>979</v>
      </c>
      <c r="D293" s="69">
        <v>42820</v>
      </c>
      <c r="E293" s="40" t="s">
        <v>1460</v>
      </c>
      <c r="F293" s="69">
        <v>42809</v>
      </c>
      <c r="G293" s="32">
        <v>6</v>
      </c>
      <c r="H293" s="138">
        <f t="shared" si="30"/>
        <v>43004</v>
      </c>
      <c r="I293" s="177" t="str">
        <f t="shared" si="28"/>
        <v>天津呼和浩特-西安-贵阳</v>
      </c>
      <c r="J293" s="178" t="str">
        <f t="shared" si="29"/>
        <v>天津贵阳-西安-呼和浩特</v>
      </c>
      <c r="K293" s="179" t="str">
        <f t="shared" si="31"/>
        <v>呼和浩特</v>
      </c>
      <c r="L293" s="179" t="str">
        <f t="shared" si="32"/>
        <v>西安</v>
      </c>
      <c r="M293" s="179" t="str">
        <f t="shared" si="33"/>
        <v>贵阳</v>
      </c>
      <c r="N293" s="179" t="str">
        <f t="shared" si="34"/>
        <v/>
      </c>
      <c r="O293" s="43" t="str">
        <f>IF(IF(ISERROR(VLOOKUP(I293,登记!J:J,1,FALSE)),0,1)+IF(ISERROR(VLOOKUP(I293,登记!K:K,1,FALSE)),0,1)=0,"没有","发过")</f>
        <v>发过</v>
      </c>
    </row>
    <row r="294" spans="1:17">
      <c r="A294" s="18">
        <v>296</v>
      </c>
      <c r="B294" s="40" t="s">
        <v>1448</v>
      </c>
      <c r="C294" s="111" t="s">
        <v>230</v>
      </c>
      <c r="D294" s="69">
        <v>42820</v>
      </c>
      <c r="E294" s="40" t="s">
        <v>1460</v>
      </c>
      <c r="F294" s="69">
        <v>42809</v>
      </c>
      <c r="G294" s="32">
        <v>6</v>
      </c>
      <c r="H294" s="138">
        <f t="shared" si="30"/>
        <v>43004</v>
      </c>
      <c r="I294" s="177" t="str">
        <f t="shared" si="28"/>
        <v>天津包头-赤峰-大连</v>
      </c>
      <c r="J294" s="178" t="str">
        <f t="shared" si="29"/>
        <v>天津大连-赤峰-包头</v>
      </c>
      <c r="K294" s="179" t="str">
        <f t="shared" si="31"/>
        <v>包头</v>
      </c>
      <c r="L294" s="179" t="str">
        <f t="shared" si="32"/>
        <v>赤峰</v>
      </c>
      <c r="M294" s="179" t="str">
        <f t="shared" si="33"/>
        <v>大连</v>
      </c>
      <c r="N294" s="179" t="str">
        <f t="shared" si="34"/>
        <v/>
      </c>
      <c r="O294" s="43" t="str">
        <f>IF(IF(ISERROR(VLOOKUP(I294,登记!J:J,1,FALSE)),0,1)+IF(ISERROR(VLOOKUP(I294,登记!K:K,1,FALSE)),0,1)=0,"没有","发过")</f>
        <v>发过</v>
      </c>
    </row>
    <row r="295" spans="1:17">
      <c r="A295" s="18">
        <v>297</v>
      </c>
      <c r="B295" s="40" t="s">
        <v>1448</v>
      </c>
      <c r="C295" s="111" t="s">
        <v>338</v>
      </c>
      <c r="D295" s="69">
        <v>42820</v>
      </c>
      <c r="E295" s="40" t="s">
        <v>1460</v>
      </c>
      <c r="F295" s="69">
        <v>42809</v>
      </c>
      <c r="G295" s="32">
        <v>6</v>
      </c>
      <c r="H295" s="138">
        <f t="shared" si="30"/>
        <v>43004</v>
      </c>
      <c r="I295" s="177" t="str">
        <f t="shared" si="28"/>
        <v>天津呼和浩特-郑州-贵阳</v>
      </c>
      <c r="J295" s="178" t="str">
        <f t="shared" si="29"/>
        <v>天津贵阳-郑州-呼和浩特</v>
      </c>
      <c r="K295" s="179" t="str">
        <f t="shared" si="31"/>
        <v>呼和浩特</v>
      </c>
      <c r="L295" s="179" t="str">
        <f t="shared" si="32"/>
        <v>郑州</v>
      </c>
      <c r="M295" s="179" t="str">
        <f t="shared" si="33"/>
        <v>贵阳</v>
      </c>
      <c r="N295" s="179" t="str">
        <f t="shared" si="34"/>
        <v/>
      </c>
      <c r="O295" s="43" t="str">
        <f>IF(IF(ISERROR(VLOOKUP(I295,登记!J:J,1,FALSE)),0,1)+IF(ISERROR(VLOOKUP(I295,登记!K:K,1,FALSE)),0,1)=0,"没有","发过")</f>
        <v>发过</v>
      </c>
    </row>
    <row r="296" spans="1:17">
      <c r="A296" s="18">
        <v>298</v>
      </c>
      <c r="B296" s="40" t="s">
        <v>1449</v>
      </c>
      <c r="C296" s="111" t="s">
        <v>579</v>
      </c>
      <c r="D296" s="69">
        <v>42851</v>
      </c>
      <c r="E296" s="40" t="s">
        <v>1466</v>
      </c>
      <c r="F296" s="69">
        <v>42851</v>
      </c>
      <c r="G296" s="32">
        <v>6</v>
      </c>
      <c r="H296" s="138">
        <f t="shared" si="30"/>
        <v>43034</v>
      </c>
      <c r="I296" s="177" t="str">
        <f t="shared" si="28"/>
        <v>幸福阿拉善左旗-阿拉善右旗-额济纳旗</v>
      </c>
      <c r="J296" s="178" t="str">
        <f t="shared" si="29"/>
        <v>幸福额济纳旗-阿拉善右旗-阿拉善左旗</v>
      </c>
      <c r="K296" s="179" t="str">
        <f t="shared" si="31"/>
        <v>阿拉善左旗</v>
      </c>
      <c r="L296" s="179" t="str">
        <f t="shared" si="32"/>
        <v>阿拉善右旗</v>
      </c>
      <c r="M296" s="179" t="str">
        <f t="shared" si="33"/>
        <v>额济纳旗</v>
      </c>
      <c r="N296" s="179" t="str">
        <f t="shared" si="34"/>
        <v/>
      </c>
      <c r="O296" s="43" t="str">
        <f>IF(IF(ISERROR(VLOOKUP(I296,登记!J:J,1,FALSE)),0,1)+IF(ISERROR(VLOOKUP(I296,登记!K:K,1,FALSE)),0,1)=0,"没有","发过")</f>
        <v>发过</v>
      </c>
    </row>
    <row r="297" spans="1:17">
      <c r="A297" s="18">
        <v>299</v>
      </c>
      <c r="B297" s="40" t="s">
        <v>1449</v>
      </c>
      <c r="C297" s="111" t="s">
        <v>568</v>
      </c>
      <c r="D297" s="69">
        <v>42851</v>
      </c>
      <c r="E297" s="40" t="s">
        <v>1466</v>
      </c>
      <c r="F297" s="69">
        <v>42851</v>
      </c>
      <c r="G297" s="32">
        <v>6</v>
      </c>
      <c r="H297" s="138">
        <f t="shared" si="30"/>
        <v>43034</v>
      </c>
      <c r="I297" s="177" t="str">
        <f t="shared" si="28"/>
        <v>幸福阿拉善左旗-呼和浩特</v>
      </c>
      <c r="J297" s="178" t="str">
        <f t="shared" si="29"/>
        <v>幸福呼和浩特-阿拉善左旗</v>
      </c>
      <c r="K297" s="179" t="str">
        <f t="shared" si="31"/>
        <v>阿拉善左旗</v>
      </c>
      <c r="L297" s="179" t="str">
        <f t="shared" si="32"/>
        <v>呼和浩特</v>
      </c>
      <c r="M297" s="179" t="str">
        <f t="shared" si="33"/>
        <v/>
      </c>
      <c r="N297" s="179" t="str">
        <f t="shared" si="34"/>
        <v/>
      </c>
      <c r="O297" s="43" t="str">
        <f>IF(IF(ISERROR(VLOOKUP(I297,登记!J:J,1,FALSE)),0,1)+IF(ISERROR(VLOOKUP(I297,登记!K:K,1,FALSE)),0,1)=0,"没有","发过")</f>
        <v>发过</v>
      </c>
    </row>
    <row r="298" spans="1:17" s="139" customFormat="1">
      <c r="A298" s="18">
        <v>300</v>
      </c>
      <c r="B298" s="184" t="s">
        <v>1551</v>
      </c>
      <c r="C298" s="185" t="s">
        <v>362</v>
      </c>
      <c r="D298" s="186">
        <f>F298</f>
        <v>42902</v>
      </c>
      <c r="E298" s="184" t="s">
        <v>1559</v>
      </c>
      <c r="F298" s="186">
        <v>42902</v>
      </c>
      <c r="G298" s="187">
        <v>6</v>
      </c>
      <c r="H298" s="188">
        <f t="shared" si="30"/>
        <v>43085</v>
      </c>
      <c r="I298" s="189" t="str">
        <f t="shared" si="28"/>
        <v>首都呼和浩特-宜昌-海口</v>
      </c>
      <c r="J298" s="190" t="str">
        <f t="shared" si="29"/>
        <v>首都海口-宜昌-呼和浩特</v>
      </c>
      <c r="K298" s="191" t="str">
        <f t="shared" si="31"/>
        <v>呼和浩特</v>
      </c>
      <c r="L298" s="191" t="str">
        <f t="shared" si="32"/>
        <v>宜昌</v>
      </c>
      <c r="M298" s="191" t="str">
        <f t="shared" si="33"/>
        <v>海口</v>
      </c>
      <c r="N298" s="191" t="str">
        <f t="shared" si="34"/>
        <v/>
      </c>
      <c r="O298" s="43" t="str">
        <f>IF(IF(ISERROR(VLOOKUP(I298,登记!J:J,1,FALSE)),0,1)+IF(ISERROR(VLOOKUP(I298,登记!K:K,1,FALSE)),0,1)=0,"没有","发过")</f>
        <v>发过</v>
      </c>
      <c r="P298" s="192"/>
      <c r="Q298" s="43"/>
    </row>
    <row r="299" spans="1:17">
      <c r="A299" s="18">
        <v>301</v>
      </c>
      <c r="B299" s="40" t="s">
        <v>1565</v>
      </c>
      <c r="C299" s="111" t="s">
        <v>176</v>
      </c>
      <c r="D299" s="69">
        <f t="shared" ref="D299:D304" si="35">F299</f>
        <v>42912</v>
      </c>
      <c r="E299" s="40" t="s">
        <v>1576</v>
      </c>
      <c r="F299" s="69">
        <v>42912</v>
      </c>
      <c r="G299" s="32">
        <v>6</v>
      </c>
      <c r="H299" s="138">
        <f t="shared" si="30"/>
        <v>43095</v>
      </c>
      <c r="I299" s="177" t="str">
        <f t="shared" si="28"/>
        <v>中联航鄂尔多斯-长沙</v>
      </c>
      <c r="J299" s="178" t="str">
        <f t="shared" si="29"/>
        <v>中联航长沙-鄂尔多斯</v>
      </c>
      <c r="K299" s="179" t="str">
        <f t="shared" si="31"/>
        <v>鄂尔多斯</v>
      </c>
      <c r="L299" s="179" t="str">
        <f t="shared" si="32"/>
        <v>长沙</v>
      </c>
      <c r="M299" s="179" t="str">
        <f t="shared" si="33"/>
        <v/>
      </c>
      <c r="N299" s="179" t="str">
        <f t="shared" si="34"/>
        <v/>
      </c>
      <c r="O299" s="43" t="str">
        <f>IF(IF(ISERROR(VLOOKUP(I299,登记!J:J,1,FALSE)),0,1)+IF(ISERROR(VLOOKUP(I299,登记!K:K,1,FALSE)),0,1)=0,"没有","发过")</f>
        <v>发过</v>
      </c>
    </row>
    <row r="300" spans="1:17" s="139" customFormat="1">
      <c r="A300" s="18">
        <v>302</v>
      </c>
      <c r="B300" s="184" t="s">
        <v>1565</v>
      </c>
      <c r="C300" s="185" t="s">
        <v>258</v>
      </c>
      <c r="D300" s="186">
        <f t="shared" si="35"/>
        <v>42912</v>
      </c>
      <c r="E300" s="184" t="s">
        <v>1576</v>
      </c>
      <c r="F300" s="186">
        <v>42912</v>
      </c>
      <c r="G300" s="187">
        <v>6</v>
      </c>
      <c r="H300" s="188">
        <f t="shared" si="30"/>
        <v>43095</v>
      </c>
      <c r="I300" s="189" t="str">
        <f t="shared" si="28"/>
        <v>中联航鄂尔多斯-石家庄-南昌</v>
      </c>
      <c r="J300" s="190" t="str">
        <f t="shared" si="29"/>
        <v>中联航南昌-石家庄-鄂尔多斯</v>
      </c>
      <c r="K300" s="191" t="str">
        <f t="shared" si="31"/>
        <v>鄂尔多斯</v>
      </c>
      <c r="L300" s="191" t="str">
        <f t="shared" si="32"/>
        <v>石家庄</v>
      </c>
      <c r="M300" s="191" t="str">
        <f t="shared" si="33"/>
        <v>南昌</v>
      </c>
      <c r="N300" s="191" t="str">
        <f t="shared" si="34"/>
        <v/>
      </c>
      <c r="O300" s="43" t="str">
        <f>IF(IF(ISERROR(VLOOKUP(I300,登记!J:J,1,FALSE)),0,1)+IF(ISERROR(VLOOKUP(I300,登记!K:K,1,FALSE)),0,1)=0,"没有","发过")</f>
        <v>发过</v>
      </c>
      <c r="P300" s="192"/>
      <c r="Q300" s="43"/>
    </row>
    <row r="301" spans="1:17">
      <c r="A301" s="18">
        <v>303</v>
      </c>
      <c r="B301" s="40" t="s">
        <v>1565</v>
      </c>
      <c r="C301" s="111" t="s">
        <v>1362</v>
      </c>
      <c r="D301" s="69">
        <f t="shared" si="35"/>
        <v>42912</v>
      </c>
      <c r="E301" s="40" t="s">
        <v>1576</v>
      </c>
      <c r="F301" s="69">
        <v>42912</v>
      </c>
      <c r="G301" s="32">
        <v>6</v>
      </c>
      <c r="H301" s="138">
        <f t="shared" si="30"/>
        <v>43095</v>
      </c>
      <c r="I301" s="177" t="str">
        <f t="shared" si="28"/>
        <v>中联航北京南苑-大同</v>
      </c>
      <c r="J301" s="178" t="str">
        <f t="shared" si="29"/>
        <v>中联航大同-北京南苑</v>
      </c>
      <c r="K301" s="179" t="str">
        <f t="shared" si="31"/>
        <v>北京南苑</v>
      </c>
      <c r="L301" s="179" t="str">
        <f t="shared" si="32"/>
        <v>大同</v>
      </c>
      <c r="M301" s="179" t="str">
        <f t="shared" si="33"/>
        <v/>
      </c>
      <c r="N301" s="179" t="str">
        <f t="shared" si="34"/>
        <v/>
      </c>
      <c r="O301" s="43" t="str">
        <f>IF(IF(ISERROR(VLOOKUP(I301,登记!J:J,1,FALSE)),0,1)+IF(ISERROR(VLOOKUP(I301,登记!K:K,1,FALSE)),0,1)=0,"没有","发过")</f>
        <v>发过</v>
      </c>
    </row>
    <row r="302" spans="1:17">
      <c r="A302" s="18">
        <v>304</v>
      </c>
      <c r="B302" s="40" t="s">
        <v>1565</v>
      </c>
      <c r="C302" s="111" t="s">
        <v>1316</v>
      </c>
      <c r="D302" s="69">
        <f t="shared" si="35"/>
        <v>42912</v>
      </c>
      <c r="E302" s="40" t="s">
        <v>1576</v>
      </c>
      <c r="F302" s="69">
        <v>42912</v>
      </c>
      <c r="G302" s="32">
        <v>6</v>
      </c>
      <c r="H302" s="138">
        <f t="shared" si="30"/>
        <v>43095</v>
      </c>
      <c r="I302" s="177" t="str">
        <f t="shared" si="28"/>
        <v>中联航鄂尔多斯-石家庄</v>
      </c>
      <c r="J302" s="178" t="str">
        <f t="shared" si="29"/>
        <v>中联航石家庄-鄂尔多斯</v>
      </c>
      <c r="K302" s="179" t="str">
        <f t="shared" si="31"/>
        <v>鄂尔多斯</v>
      </c>
      <c r="L302" s="179" t="str">
        <f t="shared" si="32"/>
        <v>石家庄</v>
      </c>
      <c r="M302" s="179" t="str">
        <f t="shared" si="33"/>
        <v/>
      </c>
      <c r="N302" s="179" t="str">
        <f t="shared" si="34"/>
        <v/>
      </c>
      <c r="O302" s="43" t="str">
        <f>IF(IF(ISERROR(VLOOKUP(I302,登记!J:J,1,FALSE)),0,1)+IF(ISERROR(VLOOKUP(I302,登记!K:K,1,FALSE)),0,1)=0,"没有","发过")</f>
        <v>发过</v>
      </c>
    </row>
    <row r="303" spans="1:17">
      <c r="A303" s="18">
        <v>305</v>
      </c>
      <c r="B303" s="40" t="s">
        <v>1716</v>
      </c>
      <c r="C303" s="111" t="s">
        <v>532</v>
      </c>
      <c r="D303" s="69">
        <f t="shared" si="35"/>
        <v>42956</v>
      </c>
      <c r="E303" s="40" t="s">
        <v>1718</v>
      </c>
      <c r="F303" s="69">
        <v>42956</v>
      </c>
      <c r="G303" s="18">
        <v>6</v>
      </c>
      <c r="H303" s="69">
        <f t="shared" si="30"/>
        <v>43140</v>
      </c>
      <c r="I303" s="177" t="str">
        <f t="shared" ref="I303:I304" si="36">B303&amp;C303</f>
        <v>海航天津-哈尔滨</v>
      </c>
      <c r="J303" s="178" t="str">
        <f t="shared" ref="J303:J304" si="37">B303&amp;N303&amp;IF(N303="",,"-")&amp;M303&amp;IF(M303="",,"-")&amp;L303&amp;"-"&amp;K303</f>
        <v>海航哈尔滨-天津</v>
      </c>
      <c r="K303" s="179" t="str">
        <f t="shared" ref="K303:K304" si="38">TRIM(MID(SUBSTITUTE($C303,"-",REPT(" ",50)),COLUMN(A303)*50-49,50))</f>
        <v>天津</v>
      </c>
      <c r="L303" s="179" t="str">
        <f t="shared" ref="L303:L304" si="39">TRIM(MID(SUBSTITUTE($C303,"-",REPT(" ",50)),COLUMN(B303)*50-49,50))</f>
        <v>哈尔滨</v>
      </c>
      <c r="M303" s="179" t="str">
        <f t="shared" ref="M303:M304" si="40">TRIM(MID(SUBSTITUTE($C303,"-",REPT(" ",50)),COLUMN(C303)*50-49,50))</f>
        <v/>
      </c>
      <c r="N303" s="43" t="str">
        <f t="shared" si="34"/>
        <v/>
      </c>
      <c r="O303" s="43" t="str">
        <f>IF(IF(ISERROR(VLOOKUP(I303,登记!J:J,1,FALSE)),0,1)+IF(ISERROR(VLOOKUP(I303,登记!K:K,1,FALSE)),0,1)=0,"没有","发过")</f>
        <v>发过</v>
      </c>
    </row>
    <row r="304" spans="1:17">
      <c r="A304" s="18">
        <v>306</v>
      </c>
      <c r="B304" s="40" t="s">
        <v>1717</v>
      </c>
      <c r="C304" s="111" t="s">
        <v>6</v>
      </c>
      <c r="D304" s="69">
        <f t="shared" si="35"/>
        <v>42956</v>
      </c>
      <c r="E304" s="40" t="s">
        <v>1718</v>
      </c>
      <c r="F304" s="69">
        <v>42956</v>
      </c>
      <c r="G304" s="18">
        <v>6</v>
      </c>
      <c r="H304" s="69">
        <f t="shared" si="30"/>
        <v>43140</v>
      </c>
      <c r="I304" s="177" t="str">
        <f t="shared" si="36"/>
        <v>海航太原-长沙-福州</v>
      </c>
      <c r="J304" s="178" t="str">
        <f t="shared" si="37"/>
        <v>海航福州-长沙-太原</v>
      </c>
      <c r="K304" s="179" t="str">
        <f t="shared" si="38"/>
        <v>太原</v>
      </c>
      <c r="L304" s="179" t="str">
        <f t="shared" si="39"/>
        <v>长沙</v>
      </c>
      <c r="M304" s="179" t="str">
        <f t="shared" si="40"/>
        <v>福州</v>
      </c>
      <c r="O304" s="43" t="str">
        <f>IF(IF(ISERROR(VLOOKUP(I304,登记!J:J,1,FALSE)),0,1)+IF(ISERROR(VLOOKUP(I304,登记!K:K,1,FALSE)),0,1)=0,"没有","发过")</f>
        <v>发过</v>
      </c>
    </row>
    <row r="305" spans="1:15">
      <c r="A305" s="18">
        <v>307</v>
      </c>
      <c r="B305" s="40" t="s">
        <v>1736</v>
      </c>
      <c r="C305" s="111" t="s">
        <v>500</v>
      </c>
      <c r="D305" s="69">
        <v>42982</v>
      </c>
      <c r="E305" s="40" t="s">
        <v>1744</v>
      </c>
      <c r="F305" s="69">
        <v>42982</v>
      </c>
      <c r="G305" s="18">
        <v>6</v>
      </c>
      <c r="H305" s="69">
        <f t="shared" ref="H305:H310" si="41">EDATE(D305,G305)</f>
        <v>43163</v>
      </c>
      <c r="I305" s="177" t="str">
        <f t="shared" ref="I305:I310" si="42">B305&amp;C305</f>
        <v>山航呼和浩特-海拉尔</v>
      </c>
      <c r="J305" s="178" t="str">
        <f t="shared" ref="J305:J310" si="43">B305&amp;N305&amp;IF(N305="",,"-")&amp;M305&amp;IF(M305="",,"-")&amp;L305&amp;"-"&amp;K305</f>
        <v>山航海拉尔-呼和浩特</v>
      </c>
      <c r="K305" s="179" t="str">
        <f t="shared" ref="K305:K310" si="44">TRIM(MID(SUBSTITUTE($C305,"-",REPT(" ",50)),COLUMN(A305)*50-49,50))</f>
        <v>呼和浩特</v>
      </c>
      <c r="L305" s="179" t="str">
        <f t="shared" ref="L305:L310" si="45">TRIM(MID(SUBSTITUTE($C305,"-",REPT(" ",50)),COLUMN(B305)*50-49,50))</f>
        <v>海拉尔</v>
      </c>
      <c r="M305" s="179" t="str">
        <f t="shared" ref="M305:M310" si="46">TRIM(MID(SUBSTITUTE($C305,"-",REPT(" ",50)),COLUMN(C305)*50-49,50))</f>
        <v/>
      </c>
      <c r="O305" s="43" t="str">
        <f>IF(IF(ISERROR(VLOOKUP(I305,登记!J:J,1,FALSE)),0,1)+IF(ISERROR(VLOOKUP(I305,登记!K:K,1,FALSE)),0,1)=0,"没有","发过")</f>
        <v>发过</v>
      </c>
    </row>
    <row r="306" spans="1:15">
      <c r="A306" s="18">
        <v>308</v>
      </c>
      <c r="B306" s="40" t="s">
        <v>1736</v>
      </c>
      <c r="C306" s="111" t="s">
        <v>1338</v>
      </c>
      <c r="D306" s="69">
        <v>42982</v>
      </c>
      <c r="E306" s="40" t="s">
        <v>1744</v>
      </c>
      <c r="F306" s="69">
        <v>42982</v>
      </c>
      <c r="G306" s="18">
        <v>6</v>
      </c>
      <c r="H306" s="69">
        <f t="shared" si="41"/>
        <v>43163</v>
      </c>
      <c r="I306" s="177" t="str">
        <f t="shared" si="42"/>
        <v>山航北京首都-海拉尔</v>
      </c>
      <c r="J306" s="178" t="str">
        <f t="shared" si="43"/>
        <v>山航海拉尔-北京首都</v>
      </c>
      <c r="K306" s="179" t="str">
        <f t="shared" si="44"/>
        <v>北京首都</v>
      </c>
      <c r="L306" s="179" t="str">
        <f t="shared" si="45"/>
        <v>海拉尔</v>
      </c>
      <c r="M306" s="179" t="str">
        <f t="shared" si="46"/>
        <v/>
      </c>
      <c r="O306" s="43" t="str">
        <f>IF(IF(ISERROR(VLOOKUP(I306,登记!J:J,1,FALSE)),0,1)+IF(ISERROR(VLOOKUP(I306,登记!K:K,1,FALSE)),0,1)=0,"没有","发过")</f>
        <v>没有</v>
      </c>
    </row>
    <row r="307" spans="1:15">
      <c r="A307" s="18">
        <v>309</v>
      </c>
      <c r="B307" s="40" t="s">
        <v>1736</v>
      </c>
      <c r="C307" s="111" t="s">
        <v>369</v>
      </c>
      <c r="D307" s="69">
        <v>42982</v>
      </c>
      <c r="E307" s="40" t="s">
        <v>1744</v>
      </c>
      <c r="F307" s="69">
        <v>42982</v>
      </c>
      <c r="G307" s="18">
        <v>6</v>
      </c>
      <c r="H307" s="69">
        <f t="shared" si="41"/>
        <v>43163</v>
      </c>
      <c r="I307" s="177" t="str">
        <f t="shared" si="42"/>
        <v>山航海拉尔-哈尔滨</v>
      </c>
      <c r="J307" s="178" t="str">
        <f t="shared" si="43"/>
        <v>山航哈尔滨-海拉尔</v>
      </c>
      <c r="K307" s="179" t="str">
        <f t="shared" si="44"/>
        <v>海拉尔</v>
      </c>
      <c r="L307" s="179" t="str">
        <f t="shared" si="45"/>
        <v>哈尔滨</v>
      </c>
      <c r="M307" s="179" t="str">
        <f t="shared" si="46"/>
        <v/>
      </c>
      <c r="O307" s="43" t="str">
        <f>IF(IF(ISERROR(VLOOKUP(I307,登记!J:J,1,FALSE)),0,1)+IF(ISERROR(VLOOKUP(I307,登记!K:K,1,FALSE)),0,1)=0,"没有","发过")</f>
        <v>发过</v>
      </c>
    </row>
    <row r="308" spans="1:15">
      <c r="A308" s="18">
        <v>310</v>
      </c>
      <c r="B308" s="40" t="s">
        <v>1736</v>
      </c>
      <c r="C308" s="111" t="s">
        <v>374</v>
      </c>
      <c r="D308" s="69">
        <v>42982</v>
      </c>
      <c r="E308" s="40" t="s">
        <v>1744</v>
      </c>
      <c r="F308" s="69">
        <v>42982</v>
      </c>
      <c r="G308" s="18">
        <v>6</v>
      </c>
      <c r="H308" s="69">
        <f t="shared" si="41"/>
        <v>43163</v>
      </c>
      <c r="I308" s="177" t="str">
        <f t="shared" si="42"/>
        <v>山航海拉尔-沈阳</v>
      </c>
      <c r="J308" s="178" t="str">
        <f t="shared" si="43"/>
        <v>山航沈阳-海拉尔</v>
      </c>
      <c r="K308" s="179" t="str">
        <f t="shared" si="44"/>
        <v>海拉尔</v>
      </c>
      <c r="L308" s="179" t="str">
        <f t="shared" si="45"/>
        <v>沈阳</v>
      </c>
      <c r="M308" s="179" t="str">
        <f t="shared" si="46"/>
        <v/>
      </c>
      <c r="O308" s="43" t="str">
        <f>IF(IF(ISERROR(VLOOKUP(I308,登记!J:J,1,FALSE)),0,1)+IF(ISERROR(VLOOKUP(I308,登记!K:K,1,FALSE)),0,1)=0,"没有","发过")</f>
        <v>发过</v>
      </c>
    </row>
    <row r="309" spans="1:15">
      <c r="A309" s="18">
        <v>311</v>
      </c>
      <c r="B309" s="40" t="s">
        <v>1736</v>
      </c>
      <c r="C309" s="111" t="s">
        <v>46</v>
      </c>
      <c r="D309" s="69">
        <v>42982</v>
      </c>
      <c r="E309" s="40" t="s">
        <v>1744</v>
      </c>
      <c r="F309" s="69">
        <v>42982</v>
      </c>
      <c r="G309" s="18">
        <v>6</v>
      </c>
      <c r="H309" s="69">
        <f t="shared" si="41"/>
        <v>43163</v>
      </c>
      <c r="I309" s="177" t="str">
        <f t="shared" si="42"/>
        <v>山航天津-桂林</v>
      </c>
      <c r="J309" s="178" t="str">
        <f t="shared" si="43"/>
        <v>山航桂林-天津</v>
      </c>
      <c r="K309" s="179" t="str">
        <f t="shared" si="44"/>
        <v>天津</v>
      </c>
      <c r="L309" s="179" t="str">
        <f t="shared" si="45"/>
        <v>桂林</v>
      </c>
      <c r="M309" s="179" t="str">
        <f t="shared" si="46"/>
        <v/>
      </c>
      <c r="O309" s="43" t="str">
        <f>IF(IF(ISERROR(VLOOKUP(I309,登记!J:J,1,FALSE)),0,1)+IF(ISERROR(VLOOKUP(I309,登记!K:K,1,FALSE)),0,1)=0,"没有","发过")</f>
        <v>发过</v>
      </c>
    </row>
    <row r="310" spans="1:15">
      <c r="A310" s="18">
        <v>312</v>
      </c>
      <c r="B310" s="40" t="s">
        <v>1736</v>
      </c>
      <c r="C310" s="111" t="s">
        <v>395</v>
      </c>
      <c r="D310" s="69">
        <v>42982</v>
      </c>
      <c r="E310" s="40" t="s">
        <v>1744</v>
      </c>
      <c r="F310" s="69">
        <v>42982</v>
      </c>
      <c r="G310" s="18">
        <v>6</v>
      </c>
      <c r="H310" s="69">
        <f t="shared" si="41"/>
        <v>43163</v>
      </c>
      <c r="I310" s="177" t="str">
        <f t="shared" si="42"/>
        <v>山航海拉尔-长春</v>
      </c>
      <c r="J310" s="178" t="str">
        <f t="shared" si="43"/>
        <v>山航长春-海拉尔</v>
      </c>
      <c r="K310" s="179" t="str">
        <f t="shared" si="44"/>
        <v>海拉尔</v>
      </c>
      <c r="L310" s="179" t="str">
        <f t="shared" si="45"/>
        <v>长春</v>
      </c>
      <c r="M310" s="179" t="str">
        <f t="shared" si="46"/>
        <v/>
      </c>
      <c r="O310" s="43" t="str">
        <f>IF(IF(ISERROR(VLOOKUP(I310,登记!J:J,1,FALSE)),0,1)+IF(ISERROR(VLOOKUP(I310,登记!K:K,1,FALSE)),0,1)=0,"没有","发过")</f>
        <v>发过</v>
      </c>
    </row>
    <row r="311" spans="1:15">
      <c r="A311" s="18">
        <v>313</v>
      </c>
      <c r="B311" s="40" t="s">
        <v>1877</v>
      </c>
      <c r="C311" s="111" t="s">
        <v>1150</v>
      </c>
      <c r="D311" s="69">
        <v>43027</v>
      </c>
      <c r="E311" s="40" t="s">
        <v>1906</v>
      </c>
      <c r="F311" s="69">
        <v>43027</v>
      </c>
      <c r="G311" s="18">
        <v>6</v>
      </c>
      <c r="H311" s="69">
        <f t="shared" ref="H311:H348" si="47">EDATE(D311,G311)</f>
        <v>43209</v>
      </c>
      <c r="I311" s="177" t="str">
        <f t="shared" ref="I311" si="48">B311&amp;C311</f>
        <v>国航天津-鄂尔多斯</v>
      </c>
      <c r="J311" s="178" t="str">
        <f t="shared" ref="J311" si="49">B311&amp;N311&amp;IF(N311="",,"-")&amp;M311&amp;IF(M311="",,"-")&amp;L311&amp;"-"&amp;K311</f>
        <v>国航鄂尔多斯-天津</v>
      </c>
      <c r="K311" s="179" t="str">
        <f t="shared" ref="K311" si="50">TRIM(MID(SUBSTITUTE($C311,"-",REPT(" ",50)),COLUMN(A311)*50-49,50))</f>
        <v>天津</v>
      </c>
      <c r="L311" s="179" t="str">
        <f t="shared" ref="L311" si="51">TRIM(MID(SUBSTITUTE($C311,"-",REPT(" ",50)),COLUMN(B311)*50-49,50))</f>
        <v>鄂尔多斯</v>
      </c>
      <c r="M311" s="179" t="str">
        <f t="shared" ref="M311" si="52">TRIM(MID(SUBSTITUTE($C311,"-",REPT(" ",50)),COLUMN(C311)*50-49,50))</f>
        <v/>
      </c>
      <c r="O311" s="43" t="str">
        <f>IF(IF(ISERROR(VLOOKUP(I311,登记!J:J,1,FALSE)),0,1)+IF(ISERROR(VLOOKUP(I311,登记!K:K,1,FALSE)),0,1)=0,"没有","发过")</f>
        <v>发过</v>
      </c>
    </row>
    <row r="312" spans="1:15">
      <c r="A312" s="18">
        <v>314</v>
      </c>
      <c r="B312" s="40" t="s">
        <v>1878</v>
      </c>
      <c r="C312" s="111" t="s">
        <v>1126</v>
      </c>
      <c r="D312" s="69">
        <v>43027</v>
      </c>
      <c r="E312" s="40" t="s">
        <v>1907</v>
      </c>
      <c r="F312" s="69">
        <v>43027</v>
      </c>
      <c r="G312" s="18">
        <v>6</v>
      </c>
      <c r="H312" s="69">
        <f t="shared" si="47"/>
        <v>43209</v>
      </c>
      <c r="I312" s="177" t="str">
        <f t="shared" ref="I312:I329" si="53">B312&amp;C312</f>
        <v>天津呼和浩特-石家庄-合肥</v>
      </c>
      <c r="J312" s="178" t="str">
        <f t="shared" ref="J312:J329" si="54">B312&amp;N312&amp;IF(N312="",,"-")&amp;M312&amp;IF(M312="",,"-")&amp;L312&amp;"-"&amp;K312</f>
        <v>天津合肥-石家庄-呼和浩特</v>
      </c>
      <c r="K312" s="179" t="str">
        <f t="shared" ref="K312:K329" si="55">TRIM(MID(SUBSTITUTE($C312,"-",REPT(" ",50)),COLUMN(A312)*50-49,50))</f>
        <v>呼和浩特</v>
      </c>
      <c r="L312" s="179" t="str">
        <f t="shared" ref="L312:L329" si="56">TRIM(MID(SUBSTITUTE($C312,"-",REPT(" ",50)),COLUMN(B312)*50-49,50))</f>
        <v>石家庄</v>
      </c>
      <c r="M312" s="179" t="str">
        <f t="shared" ref="M312:M329" si="57">TRIM(MID(SUBSTITUTE($C312,"-",REPT(" ",50)),COLUMN(C312)*50-49,50))</f>
        <v>合肥</v>
      </c>
      <c r="O312" s="43" t="str">
        <f>IF(IF(ISERROR(VLOOKUP(I312,登记!J:J,1,FALSE)),0,1)+IF(ISERROR(VLOOKUP(I312,登记!K:K,1,FALSE)),0,1)=0,"没有","发过")</f>
        <v>发过</v>
      </c>
    </row>
    <row r="313" spans="1:15">
      <c r="A313" s="18">
        <v>315</v>
      </c>
      <c r="B313" s="40" t="s">
        <v>1878</v>
      </c>
      <c r="C313" s="111" t="s">
        <v>1028</v>
      </c>
      <c r="D313" s="69">
        <v>43027</v>
      </c>
      <c r="E313" s="40" t="s">
        <v>1907</v>
      </c>
      <c r="F313" s="69">
        <v>43027</v>
      </c>
      <c r="G313" s="18">
        <v>6</v>
      </c>
      <c r="H313" s="69">
        <f t="shared" si="47"/>
        <v>43209</v>
      </c>
      <c r="I313" s="177" t="str">
        <f t="shared" si="53"/>
        <v>天津天津-包头-西安</v>
      </c>
      <c r="J313" s="178" t="str">
        <f t="shared" si="54"/>
        <v>天津西安-包头-天津</v>
      </c>
      <c r="K313" s="179" t="str">
        <f t="shared" si="55"/>
        <v>天津</v>
      </c>
      <c r="L313" s="179" t="str">
        <f t="shared" si="56"/>
        <v>包头</v>
      </c>
      <c r="M313" s="179" t="str">
        <f t="shared" si="57"/>
        <v>西安</v>
      </c>
      <c r="O313" s="43" t="str">
        <f>IF(IF(ISERROR(VLOOKUP(I313,登记!J:J,1,FALSE)),0,1)+IF(ISERROR(VLOOKUP(I313,登记!K:K,1,FALSE)),0,1)=0,"没有","发过")</f>
        <v>发过</v>
      </c>
    </row>
    <row r="314" spans="1:15">
      <c r="A314" s="18">
        <v>316</v>
      </c>
      <c r="B314" s="40" t="s">
        <v>1878</v>
      </c>
      <c r="C314" s="111" t="s">
        <v>1012</v>
      </c>
      <c r="D314" s="69">
        <v>43027</v>
      </c>
      <c r="E314" s="40" t="s">
        <v>1907</v>
      </c>
      <c r="F314" s="69">
        <v>43027</v>
      </c>
      <c r="G314" s="18">
        <v>6</v>
      </c>
      <c r="H314" s="69">
        <f t="shared" si="47"/>
        <v>43209</v>
      </c>
      <c r="I314" s="177" t="str">
        <f t="shared" si="53"/>
        <v>天津天津-郑州-桂林</v>
      </c>
      <c r="J314" s="178" t="str">
        <f t="shared" si="54"/>
        <v>天津桂林-郑州-天津</v>
      </c>
      <c r="K314" s="179" t="str">
        <f t="shared" si="55"/>
        <v>天津</v>
      </c>
      <c r="L314" s="179" t="str">
        <f t="shared" si="56"/>
        <v>郑州</v>
      </c>
      <c r="M314" s="179" t="str">
        <f t="shared" si="57"/>
        <v>桂林</v>
      </c>
      <c r="O314" s="43" t="str">
        <f>IF(IF(ISERROR(VLOOKUP(I314,登记!J:J,1,FALSE)),0,1)+IF(ISERROR(VLOOKUP(I314,登记!K:K,1,FALSE)),0,1)=0,"没有","发过")</f>
        <v>发过</v>
      </c>
    </row>
    <row r="315" spans="1:15">
      <c r="A315" s="18">
        <v>317</v>
      </c>
      <c r="B315" s="40" t="s">
        <v>1878</v>
      </c>
      <c r="C315" s="111" t="s">
        <v>235</v>
      </c>
      <c r="D315" s="69">
        <v>43027</v>
      </c>
      <c r="E315" s="40" t="s">
        <v>1907</v>
      </c>
      <c r="F315" s="69">
        <v>43027</v>
      </c>
      <c r="G315" s="18">
        <v>6</v>
      </c>
      <c r="H315" s="69">
        <f t="shared" si="47"/>
        <v>43209</v>
      </c>
      <c r="I315" s="177" t="str">
        <f t="shared" si="53"/>
        <v>天津呼和浩特-郑州-杭州</v>
      </c>
      <c r="J315" s="178" t="str">
        <f t="shared" si="54"/>
        <v>天津杭州-郑州-呼和浩特</v>
      </c>
      <c r="K315" s="179" t="str">
        <f t="shared" si="55"/>
        <v>呼和浩特</v>
      </c>
      <c r="L315" s="179" t="str">
        <f t="shared" si="56"/>
        <v>郑州</v>
      </c>
      <c r="M315" s="179" t="str">
        <f t="shared" si="57"/>
        <v>杭州</v>
      </c>
      <c r="O315" s="43" t="str">
        <f>IF(IF(ISERROR(VLOOKUP(I315,登记!J:J,1,FALSE)),0,1)+IF(ISERROR(VLOOKUP(I315,登记!K:K,1,FALSE)),0,1)=0,"没有","发过")</f>
        <v>发过</v>
      </c>
    </row>
    <row r="316" spans="1:15">
      <c r="A316" s="18">
        <v>318</v>
      </c>
      <c r="B316" s="40" t="s">
        <v>1878</v>
      </c>
      <c r="C316" s="111" t="s">
        <v>991</v>
      </c>
      <c r="D316" s="69">
        <v>43027</v>
      </c>
      <c r="E316" s="40" t="s">
        <v>1907</v>
      </c>
      <c r="F316" s="69">
        <v>43027</v>
      </c>
      <c r="G316" s="18">
        <v>6</v>
      </c>
      <c r="H316" s="69">
        <f t="shared" si="47"/>
        <v>43209</v>
      </c>
      <c r="I316" s="177" t="str">
        <f t="shared" si="53"/>
        <v>天津天津-沈阳-牡丹江</v>
      </c>
      <c r="J316" s="178" t="str">
        <f t="shared" si="54"/>
        <v>天津牡丹江-沈阳-天津</v>
      </c>
      <c r="K316" s="179" t="str">
        <f t="shared" si="55"/>
        <v>天津</v>
      </c>
      <c r="L316" s="179" t="str">
        <f t="shared" si="56"/>
        <v>沈阳</v>
      </c>
      <c r="M316" s="179" t="str">
        <f t="shared" si="57"/>
        <v>牡丹江</v>
      </c>
      <c r="O316" s="43" t="str">
        <f>IF(IF(ISERROR(VLOOKUP(I316,登记!J:J,1,FALSE)),0,1)+IF(ISERROR(VLOOKUP(I316,登记!K:K,1,FALSE)),0,1)=0,"没有","发过")</f>
        <v>发过</v>
      </c>
    </row>
    <row r="317" spans="1:15">
      <c r="A317" s="18">
        <v>319</v>
      </c>
      <c r="B317" s="40" t="s">
        <v>1878</v>
      </c>
      <c r="C317" s="111" t="s">
        <v>1843</v>
      </c>
      <c r="D317" s="69">
        <v>43027</v>
      </c>
      <c r="E317" s="40" t="s">
        <v>1907</v>
      </c>
      <c r="F317" s="69">
        <v>43027</v>
      </c>
      <c r="G317" s="18">
        <v>6</v>
      </c>
      <c r="H317" s="69">
        <f t="shared" si="47"/>
        <v>43209</v>
      </c>
      <c r="I317" s="177" t="str">
        <f t="shared" si="53"/>
        <v>天津长治-太原-天津</v>
      </c>
      <c r="J317" s="178" t="str">
        <f t="shared" si="54"/>
        <v>天津天津-太原-长治</v>
      </c>
      <c r="K317" s="179" t="str">
        <f t="shared" si="55"/>
        <v>长治</v>
      </c>
      <c r="L317" s="179" t="str">
        <f t="shared" si="56"/>
        <v>太原</v>
      </c>
      <c r="M317" s="179" t="str">
        <f t="shared" si="57"/>
        <v>天津</v>
      </c>
      <c r="O317" s="43" t="str">
        <f>IF(IF(ISERROR(VLOOKUP(I317,登记!J:J,1,FALSE)),0,1)+IF(ISERROR(VLOOKUP(I317,登记!K:K,1,FALSE)),0,1)=0,"没有","发过")</f>
        <v>发过</v>
      </c>
    </row>
    <row r="318" spans="1:15">
      <c r="A318" s="18">
        <v>320</v>
      </c>
      <c r="B318" s="40" t="s">
        <v>1878</v>
      </c>
      <c r="C318" s="111" t="s">
        <v>1153</v>
      </c>
      <c r="D318" s="69">
        <v>43027</v>
      </c>
      <c r="E318" s="40" t="s">
        <v>1907</v>
      </c>
      <c r="F318" s="69">
        <v>43027</v>
      </c>
      <c r="G318" s="18">
        <v>6</v>
      </c>
      <c r="H318" s="69">
        <f t="shared" si="47"/>
        <v>43209</v>
      </c>
      <c r="I318" s="177" t="str">
        <f t="shared" si="53"/>
        <v>天津呼和浩特-太原-济南</v>
      </c>
      <c r="J318" s="178" t="str">
        <f t="shared" si="54"/>
        <v>天津济南-太原-呼和浩特</v>
      </c>
      <c r="K318" s="179" t="str">
        <f t="shared" si="55"/>
        <v>呼和浩特</v>
      </c>
      <c r="L318" s="179" t="str">
        <f t="shared" si="56"/>
        <v>太原</v>
      </c>
      <c r="M318" s="179" t="str">
        <f t="shared" si="57"/>
        <v>济南</v>
      </c>
      <c r="O318" s="43" t="str">
        <f>IF(IF(ISERROR(VLOOKUP(I318,登记!J:J,1,FALSE)),0,1)+IF(ISERROR(VLOOKUP(I318,登记!K:K,1,FALSE)),0,1)=0,"没有","发过")</f>
        <v>发过</v>
      </c>
    </row>
    <row r="319" spans="1:15">
      <c r="A319" s="18">
        <v>321</v>
      </c>
      <c r="B319" s="40" t="s">
        <v>1878</v>
      </c>
      <c r="C319" s="111" t="s">
        <v>1844</v>
      </c>
      <c r="D319" s="69">
        <v>43027</v>
      </c>
      <c r="E319" s="40" t="s">
        <v>1907</v>
      </c>
      <c r="F319" s="69">
        <v>43027</v>
      </c>
      <c r="G319" s="18">
        <v>6</v>
      </c>
      <c r="H319" s="69">
        <f t="shared" si="47"/>
        <v>43209</v>
      </c>
      <c r="I319" s="177" t="str">
        <f t="shared" si="53"/>
        <v>天津天津-太原-贵阳</v>
      </c>
      <c r="J319" s="178" t="str">
        <f t="shared" si="54"/>
        <v>天津贵阳-太原-天津</v>
      </c>
      <c r="K319" s="179" t="str">
        <f t="shared" si="55"/>
        <v>天津</v>
      </c>
      <c r="L319" s="179" t="str">
        <f t="shared" si="56"/>
        <v>太原</v>
      </c>
      <c r="M319" s="179" t="str">
        <f t="shared" si="57"/>
        <v>贵阳</v>
      </c>
      <c r="O319" s="43" t="str">
        <f>IF(IF(ISERROR(VLOOKUP(I319,登记!J:J,1,FALSE)),0,1)+IF(ISERROR(VLOOKUP(I319,登记!K:K,1,FALSE)),0,1)=0,"没有","发过")</f>
        <v>发过</v>
      </c>
    </row>
    <row r="320" spans="1:15">
      <c r="A320" s="18">
        <v>322</v>
      </c>
      <c r="B320" s="40" t="s">
        <v>1878</v>
      </c>
      <c r="C320" s="111" t="s">
        <v>204</v>
      </c>
      <c r="D320" s="69">
        <v>43027</v>
      </c>
      <c r="E320" s="40" t="s">
        <v>1907</v>
      </c>
      <c r="F320" s="69">
        <v>43027</v>
      </c>
      <c r="G320" s="18">
        <v>6</v>
      </c>
      <c r="H320" s="69">
        <f t="shared" si="47"/>
        <v>43209</v>
      </c>
      <c r="I320" s="177" t="str">
        <f t="shared" si="53"/>
        <v>天津呼和浩特-吕梁-长沙</v>
      </c>
      <c r="J320" s="178" t="str">
        <f t="shared" si="54"/>
        <v>天津长沙-吕梁-呼和浩特</v>
      </c>
      <c r="K320" s="179" t="str">
        <f t="shared" si="55"/>
        <v>呼和浩特</v>
      </c>
      <c r="L320" s="179" t="str">
        <f t="shared" si="56"/>
        <v>吕梁</v>
      </c>
      <c r="M320" s="179" t="str">
        <f t="shared" si="57"/>
        <v>长沙</v>
      </c>
      <c r="O320" s="43" t="str">
        <f>IF(IF(ISERROR(VLOOKUP(I320,登记!J:J,1,FALSE)),0,1)+IF(ISERROR(VLOOKUP(I320,登记!K:K,1,FALSE)),0,1)=0,"没有","发过")</f>
        <v>发过</v>
      </c>
    </row>
    <row r="321" spans="1:17">
      <c r="A321" s="18">
        <v>323</v>
      </c>
      <c r="B321" s="40" t="s">
        <v>1878</v>
      </c>
      <c r="C321" s="111" t="s">
        <v>1845</v>
      </c>
      <c r="D321" s="69">
        <v>43027</v>
      </c>
      <c r="E321" s="40" t="s">
        <v>1907</v>
      </c>
      <c r="F321" s="69">
        <v>43027</v>
      </c>
      <c r="G321" s="18">
        <v>6</v>
      </c>
      <c r="H321" s="69">
        <f t="shared" si="47"/>
        <v>43209</v>
      </c>
      <c r="I321" s="177" t="str">
        <f t="shared" si="53"/>
        <v>天津贵阳-太原-呼和浩特</v>
      </c>
      <c r="J321" s="178" t="str">
        <f t="shared" si="54"/>
        <v>天津呼和浩特-太原-贵阳</v>
      </c>
      <c r="K321" s="179" t="str">
        <f t="shared" si="55"/>
        <v>贵阳</v>
      </c>
      <c r="L321" s="179" t="str">
        <f t="shared" si="56"/>
        <v>太原</v>
      </c>
      <c r="M321" s="179" t="str">
        <f t="shared" si="57"/>
        <v>呼和浩特</v>
      </c>
      <c r="O321" s="43" t="str">
        <f>IF(IF(ISERROR(VLOOKUP(I321,登记!J:J,1,FALSE)),0,1)+IF(ISERROR(VLOOKUP(I321,登记!K:K,1,FALSE)),0,1)=0,"没有","发过")</f>
        <v>发过</v>
      </c>
    </row>
    <row r="322" spans="1:17">
      <c r="A322" s="18">
        <v>324</v>
      </c>
      <c r="B322" s="40" t="s">
        <v>1878</v>
      </c>
      <c r="C322" s="111" t="s">
        <v>333</v>
      </c>
      <c r="D322" s="69">
        <v>43027</v>
      </c>
      <c r="E322" s="40" t="s">
        <v>1907</v>
      </c>
      <c r="F322" s="69">
        <v>43027</v>
      </c>
      <c r="G322" s="18">
        <v>6</v>
      </c>
      <c r="H322" s="69">
        <f t="shared" si="47"/>
        <v>43209</v>
      </c>
      <c r="I322" s="177" t="str">
        <f t="shared" si="53"/>
        <v>天津呼和浩特-济宁-海口</v>
      </c>
      <c r="J322" s="178" t="str">
        <f t="shared" si="54"/>
        <v>天津海口-济宁-呼和浩特</v>
      </c>
      <c r="K322" s="179" t="str">
        <f t="shared" si="55"/>
        <v>呼和浩特</v>
      </c>
      <c r="L322" s="179" t="str">
        <f t="shared" si="56"/>
        <v>济宁</v>
      </c>
      <c r="M322" s="179" t="str">
        <f t="shared" si="57"/>
        <v>海口</v>
      </c>
      <c r="O322" s="43" t="str">
        <f>IF(IF(ISERROR(VLOOKUP(I322,登记!J:J,1,FALSE)),0,1)+IF(ISERROR(VLOOKUP(I322,登记!K:K,1,FALSE)),0,1)=0,"没有","发过")</f>
        <v>发过</v>
      </c>
    </row>
    <row r="323" spans="1:17">
      <c r="A323" s="18">
        <v>325</v>
      </c>
      <c r="B323" s="40" t="s">
        <v>1878</v>
      </c>
      <c r="C323" s="111" t="s">
        <v>332</v>
      </c>
      <c r="D323" s="69">
        <v>43027</v>
      </c>
      <c r="E323" s="40" t="s">
        <v>1907</v>
      </c>
      <c r="F323" s="69">
        <v>43027</v>
      </c>
      <c r="G323" s="18">
        <v>6</v>
      </c>
      <c r="H323" s="69">
        <f t="shared" si="47"/>
        <v>43209</v>
      </c>
      <c r="I323" s="177" t="str">
        <f t="shared" si="53"/>
        <v>天津呼和浩特-太原-海口</v>
      </c>
      <c r="J323" s="178" t="str">
        <f t="shared" si="54"/>
        <v>天津海口-太原-呼和浩特</v>
      </c>
      <c r="K323" s="179" t="str">
        <f t="shared" si="55"/>
        <v>呼和浩特</v>
      </c>
      <c r="L323" s="179" t="str">
        <f t="shared" si="56"/>
        <v>太原</v>
      </c>
      <c r="M323" s="179" t="str">
        <f t="shared" si="57"/>
        <v>海口</v>
      </c>
      <c r="O323" s="43" t="str">
        <f>IF(IF(ISERROR(VLOOKUP(I323,登记!J:J,1,FALSE)),0,1)+IF(ISERROR(VLOOKUP(I323,登记!K:K,1,FALSE)),0,1)=0,"没有","发过")</f>
        <v>发过</v>
      </c>
    </row>
    <row r="324" spans="1:17">
      <c r="A324" s="18">
        <v>326</v>
      </c>
      <c r="B324" s="40" t="s">
        <v>1878</v>
      </c>
      <c r="C324" s="111" t="s">
        <v>334</v>
      </c>
      <c r="D324" s="69">
        <v>43027</v>
      </c>
      <c r="E324" s="40" t="s">
        <v>1907</v>
      </c>
      <c r="F324" s="69">
        <v>43027</v>
      </c>
      <c r="G324" s="18">
        <v>6</v>
      </c>
      <c r="H324" s="69">
        <f t="shared" si="47"/>
        <v>43209</v>
      </c>
      <c r="I324" s="177" t="str">
        <f t="shared" si="53"/>
        <v>天津天津-鄂尔多斯-兰州</v>
      </c>
      <c r="J324" s="178" t="str">
        <f t="shared" si="54"/>
        <v>天津兰州-鄂尔多斯-天津</v>
      </c>
      <c r="K324" s="179" t="str">
        <f t="shared" si="55"/>
        <v>天津</v>
      </c>
      <c r="L324" s="179" t="str">
        <f t="shared" si="56"/>
        <v>鄂尔多斯</v>
      </c>
      <c r="M324" s="179" t="str">
        <f t="shared" si="57"/>
        <v>兰州</v>
      </c>
      <c r="O324" s="43" t="str">
        <f>IF(IF(ISERROR(VLOOKUP(I324,登记!J:J,1,FALSE)),0,1)+IF(ISERROR(VLOOKUP(I324,登记!K:K,1,FALSE)),0,1)=0,"没有","发过")</f>
        <v>发过</v>
      </c>
    </row>
    <row r="325" spans="1:17">
      <c r="A325" s="18">
        <v>327</v>
      </c>
      <c r="B325" s="40" t="s">
        <v>1878</v>
      </c>
      <c r="C325" s="111" t="s">
        <v>402</v>
      </c>
      <c r="D325" s="69">
        <v>43027</v>
      </c>
      <c r="E325" s="40" t="s">
        <v>1907</v>
      </c>
      <c r="F325" s="69">
        <v>43027</v>
      </c>
      <c r="G325" s="18">
        <v>6</v>
      </c>
      <c r="H325" s="69">
        <f t="shared" si="47"/>
        <v>43209</v>
      </c>
      <c r="I325" s="177" t="str">
        <f t="shared" si="53"/>
        <v>天津呼和浩特-长治-桂林</v>
      </c>
      <c r="J325" s="178" t="str">
        <f t="shared" si="54"/>
        <v>天津桂林-长治-呼和浩特</v>
      </c>
      <c r="K325" s="179" t="str">
        <f t="shared" si="55"/>
        <v>呼和浩特</v>
      </c>
      <c r="L325" s="179" t="str">
        <f t="shared" si="56"/>
        <v>长治</v>
      </c>
      <c r="M325" s="179" t="str">
        <f t="shared" si="57"/>
        <v>桂林</v>
      </c>
      <c r="O325" s="43" t="str">
        <f>IF(IF(ISERROR(VLOOKUP(I325,登记!J:J,1,FALSE)),0,1)+IF(ISERROR(VLOOKUP(I325,登记!K:K,1,FALSE)),0,1)=0,"没有","发过")</f>
        <v>发过</v>
      </c>
    </row>
    <row r="326" spans="1:17">
      <c r="A326" s="18">
        <v>328</v>
      </c>
      <c r="B326" s="40" t="s">
        <v>1878</v>
      </c>
      <c r="C326" s="111" t="s">
        <v>403</v>
      </c>
      <c r="D326" s="69">
        <v>43027</v>
      </c>
      <c r="E326" s="40" t="s">
        <v>1907</v>
      </c>
      <c r="F326" s="69">
        <v>43027</v>
      </c>
      <c r="G326" s="18">
        <v>6</v>
      </c>
      <c r="H326" s="69">
        <f t="shared" si="47"/>
        <v>43209</v>
      </c>
      <c r="I326" s="177" t="str">
        <f t="shared" si="53"/>
        <v>天津天津-三明-珠海</v>
      </c>
      <c r="J326" s="178" t="str">
        <f t="shared" si="54"/>
        <v>天津珠海-三明-天津</v>
      </c>
      <c r="K326" s="179" t="str">
        <f t="shared" si="55"/>
        <v>天津</v>
      </c>
      <c r="L326" s="179" t="str">
        <f t="shared" si="56"/>
        <v>三明</v>
      </c>
      <c r="M326" s="179" t="str">
        <f t="shared" si="57"/>
        <v>珠海</v>
      </c>
      <c r="O326" s="43" t="str">
        <f>IF(IF(ISERROR(VLOOKUP(I326,登记!J:J,1,FALSE)),0,1)+IF(ISERROR(VLOOKUP(I326,登记!K:K,1,FALSE)),0,1)=0,"没有","发过")</f>
        <v>发过</v>
      </c>
    </row>
    <row r="327" spans="1:17">
      <c r="A327" s="18">
        <v>329</v>
      </c>
      <c r="B327" s="40" t="s">
        <v>1878</v>
      </c>
      <c r="C327" s="111" t="s">
        <v>42</v>
      </c>
      <c r="D327" s="69">
        <v>43027</v>
      </c>
      <c r="E327" s="40" t="s">
        <v>1907</v>
      </c>
      <c r="F327" s="69">
        <v>43027</v>
      </c>
      <c r="G327" s="18">
        <v>6</v>
      </c>
      <c r="H327" s="69">
        <f t="shared" si="47"/>
        <v>43209</v>
      </c>
      <c r="I327" s="177" t="str">
        <f t="shared" si="53"/>
        <v>天津天津-大连-鸡西</v>
      </c>
      <c r="J327" s="178" t="str">
        <f t="shared" si="54"/>
        <v>天津鸡西-大连-天津</v>
      </c>
      <c r="K327" s="179" t="str">
        <f t="shared" si="55"/>
        <v>天津</v>
      </c>
      <c r="L327" s="179" t="str">
        <f t="shared" si="56"/>
        <v>大连</v>
      </c>
      <c r="M327" s="179" t="str">
        <f t="shared" si="57"/>
        <v>鸡西</v>
      </c>
      <c r="O327" s="43" t="str">
        <f>IF(IF(ISERROR(VLOOKUP(I327,登记!J:J,1,FALSE)),0,1)+IF(ISERROR(VLOOKUP(I327,登记!K:K,1,FALSE)),0,1)=0,"没有","发过")</f>
        <v>发过</v>
      </c>
    </row>
    <row r="328" spans="1:17">
      <c r="A328" s="18">
        <v>330</v>
      </c>
      <c r="B328" s="40" t="s">
        <v>1878</v>
      </c>
      <c r="C328" s="111" t="s">
        <v>1846</v>
      </c>
      <c r="D328" s="69">
        <v>43027</v>
      </c>
      <c r="E328" s="40" t="s">
        <v>1907</v>
      </c>
      <c r="F328" s="69">
        <v>43027</v>
      </c>
      <c r="G328" s="18">
        <v>6</v>
      </c>
      <c r="H328" s="69">
        <f t="shared" si="47"/>
        <v>43209</v>
      </c>
      <c r="I328" s="177" t="str">
        <f t="shared" si="53"/>
        <v>天津天津-武汉-荔波</v>
      </c>
      <c r="J328" s="178" t="str">
        <f t="shared" si="54"/>
        <v>天津荔波-武汉-天津</v>
      </c>
      <c r="K328" s="179" t="str">
        <f t="shared" si="55"/>
        <v>天津</v>
      </c>
      <c r="L328" s="179" t="str">
        <f t="shared" si="56"/>
        <v>武汉</v>
      </c>
      <c r="M328" s="179" t="str">
        <f t="shared" si="57"/>
        <v>荔波</v>
      </c>
      <c r="O328" s="43" t="str">
        <f>IF(IF(ISERROR(VLOOKUP(I328,登记!J:J,1,FALSE)),0,1)+IF(ISERROR(VLOOKUP(I328,登记!K:K,1,FALSE)),0,1)=0,"没有","发过")</f>
        <v>发过</v>
      </c>
    </row>
    <row r="329" spans="1:17">
      <c r="A329" s="18">
        <v>331</v>
      </c>
      <c r="B329" s="40" t="s">
        <v>1879</v>
      </c>
      <c r="C329" s="111" t="s">
        <v>1847</v>
      </c>
      <c r="D329" s="69">
        <v>43027</v>
      </c>
      <c r="E329" s="40" t="s">
        <v>1908</v>
      </c>
      <c r="F329" s="69">
        <v>43027</v>
      </c>
      <c r="G329" s="18">
        <v>6</v>
      </c>
      <c r="H329" s="69">
        <f t="shared" si="47"/>
        <v>43209</v>
      </c>
      <c r="I329" s="177" t="str">
        <f t="shared" si="53"/>
        <v>河北石家庄-青岛</v>
      </c>
      <c r="J329" s="178" t="str">
        <f t="shared" si="54"/>
        <v>河北青岛-石家庄</v>
      </c>
      <c r="K329" s="179" t="str">
        <f t="shared" si="55"/>
        <v>石家庄</v>
      </c>
      <c r="L329" s="179" t="str">
        <f t="shared" si="56"/>
        <v>青岛</v>
      </c>
      <c r="M329" s="179" t="str">
        <f t="shared" si="57"/>
        <v/>
      </c>
      <c r="O329" s="43" t="str">
        <f>IF(IF(ISERROR(VLOOKUP(I329,登记!J:J,1,FALSE)),0,1)+IF(ISERROR(VLOOKUP(I329,登记!K:K,1,FALSE)),0,1)=0,"没有","发过")</f>
        <v>发过</v>
      </c>
    </row>
    <row r="330" spans="1:17">
      <c r="A330" s="18">
        <v>332</v>
      </c>
      <c r="B330" s="40" t="s">
        <v>1879</v>
      </c>
      <c r="C330" s="111" t="s">
        <v>1848</v>
      </c>
      <c r="D330" s="69">
        <v>43027</v>
      </c>
      <c r="E330" s="40" t="s">
        <v>1908</v>
      </c>
      <c r="F330" s="69">
        <v>43027</v>
      </c>
      <c r="G330" s="18">
        <v>6</v>
      </c>
      <c r="H330" s="69">
        <f t="shared" si="47"/>
        <v>43209</v>
      </c>
      <c r="I330" s="177" t="str">
        <f t="shared" ref="I330:I333" si="58">B330&amp;C330</f>
        <v>河北石家庄-包头</v>
      </c>
      <c r="J330" s="178" t="str">
        <f t="shared" ref="J330:J333" si="59">B330&amp;N330&amp;IF(N330="",,"-")&amp;M330&amp;IF(M330="",,"-")&amp;L330&amp;"-"&amp;K330</f>
        <v>河北包头-石家庄</v>
      </c>
      <c r="K330" s="179" t="str">
        <f t="shared" ref="K330:K333" si="60">TRIM(MID(SUBSTITUTE($C330,"-",REPT(" ",50)),COLUMN(A330)*50-49,50))</f>
        <v>石家庄</v>
      </c>
      <c r="L330" s="179" t="str">
        <f t="shared" ref="L330:L333" si="61">TRIM(MID(SUBSTITUTE($C330,"-",REPT(" ",50)),COLUMN(B330)*50-49,50))</f>
        <v>包头</v>
      </c>
      <c r="M330" s="179" t="str">
        <f t="shared" ref="M330:M333" si="62">TRIM(MID(SUBSTITUTE($C330,"-",REPT(" ",50)),COLUMN(C330)*50-49,50))</f>
        <v/>
      </c>
      <c r="O330" s="43" t="str">
        <f>IF(IF(ISERROR(VLOOKUP(I330,登记!J:J,1,FALSE)),0,1)+IF(ISERROR(VLOOKUP(I330,登记!K:K,1,FALSE)),0,1)=0,"没有","发过")</f>
        <v>发过</v>
      </c>
    </row>
    <row r="331" spans="1:17">
      <c r="A331" s="18">
        <v>333</v>
      </c>
      <c r="B331" s="40" t="s">
        <v>1879</v>
      </c>
      <c r="C331" s="111" t="s">
        <v>1849</v>
      </c>
      <c r="D331" s="69">
        <v>43027</v>
      </c>
      <c r="E331" s="40" t="s">
        <v>1908</v>
      </c>
      <c r="F331" s="69">
        <v>43027</v>
      </c>
      <c r="G331" s="18">
        <v>6</v>
      </c>
      <c r="H331" s="69">
        <f t="shared" si="47"/>
        <v>43209</v>
      </c>
      <c r="I331" s="177" t="str">
        <f t="shared" si="58"/>
        <v>河北包头-石家庄-贵阳</v>
      </c>
      <c r="J331" s="178" t="str">
        <f t="shared" si="59"/>
        <v>河北贵阳-石家庄-包头</v>
      </c>
      <c r="K331" s="179" t="str">
        <f t="shared" si="60"/>
        <v>包头</v>
      </c>
      <c r="L331" s="179" t="str">
        <f t="shared" si="61"/>
        <v>石家庄</v>
      </c>
      <c r="M331" s="179" t="str">
        <f t="shared" si="62"/>
        <v>贵阳</v>
      </c>
      <c r="O331" s="43" t="str">
        <f>IF(IF(ISERROR(VLOOKUP(I331,登记!J:J,1,FALSE)),0,1)+IF(ISERROR(VLOOKUP(I331,登记!K:K,1,FALSE)),0,1)=0,"没有","发过")</f>
        <v>发过</v>
      </c>
    </row>
    <row r="332" spans="1:17">
      <c r="A332" s="18">
        <v>334</v>
      </c>
      <c r="B332" s="40" t="s">
        <v>1879</v>
      </c>
      <c r="C332" s="111" t="s">
        <v>1850</v>
      </c>
      <c r="D332" s="69">
        <v>43027</v>
      </c>
      <c r="E332" s="40" t="s">
        <v>1908</v>
      </c>
      <c r="F332" s="69">
        <v>43027</v>
      </c>
      <c r="G332" s="18">
        <v>6</v>
      </c>
      <c r="H332" s="69">
        <f t="shared" si="47"/>
        <v>43209</v>
      </c>
      <c r="I332" s="177" t="str">
        <f t="shared" si="58"/>
        <v>河北石家庄-长沙-海口</v>
      </c>
      <c r="J332" s="178" t="str">
        <f t="shared" si="59"/>
        <v>河北海口-长沙-石家庄</v>
      </c>
      <c r="K332" s="179" t="str">
        <f t="shared" si="60"/>
        <v>石家庄</v>
      </c>
      <c r="L332" s="179" t="str">
        <f t="shared" si="61"/>
        <v>长沙</v>
      </c>
      <c r="M332" s="179" t="str">
        <f t="shared" si="62"/>
        <v>海口</v>
      </c>
      <c r="O332" s="43" t="str">
        <f>IF(IF(ISERROR(VLOOKUP(I332,登记!J:J,1,FALSE)),0,1)+IF(ISERROR(VLOOKUP(I332,登记!K:K,1,FALSE)),0,1)=0,"没有","发过")</f>
        <v>发过</v>
      </c>
    </row>
    <row r="333" spans="1:17">
      <c r="A333" s="18">
        <v>335</v>
      </c>
      <c r="B333" s="40" t="s">
        <v>1879</v>
      </c>
      <c r="C333" s="111" t="s">
        <v>1851</v>
      </c>
      <c r="D333" s="69">
        <v>43027</v>
      </c>
      <c r="E333" s="40" t="s">
        <v>1908</v>
      </c>
      <c r="F333" s="69">
        <v>43027</v>
      </c>
      <c r="G333" s="18">
        <v>6</v>
      </c>
      <c r="H333" s="69">
        <f t="shared" si="47"/>
        <v>43209</v>
      </c>
      <c r="I333" s="177" t="str">
        <f t="shared" si="58"/>
        <v>河北石家庄-银川-乌鲁木齐</v>
      </c>
      <c r="J333" s="178" t="str">
        <f t="shared" si="59"/>
        <v>河北乌鲁木齐-银川-石家庄</v>
      </c>
      <c r="K333" s="179" t="str">
        <f t="shared" si="60"/>
        <v>石家庄</v>
      </c>
      <c r="L333" s="179" t="str">
        <f t="shared" si="61"/>
        <v>银川</v>
      </c>
      <c r="M333" s="179" t="str">
        <f t="shared" si="62"/>
        <v>乌鲁木齐</v>
      </c>
      <c r="O333" s="43" t="str">
        <f>IF(IF(ISERROR(VLOOKUP(I333,登记!J:J,1,FALSE)),0,1)+IF(ISERROR(VLOOKUP(I333,登记!K:K,1,FALSE)),0,1)=0,"没有","发过")</f>
        <v>发过</v>
      </c>
    </row>
    <row r="334" spans="1:17">
      <c r="A334" s="18">
        <v>336</v>
      </c>
      <c r="B334" s="40" t="s">
        <v>1879</v>
      </c>
      <c r="C334" s="111" t="s">
        <v>1855</v>
      </c>
      <c r="D334" s="69">
        <v>43027</v>
      </c>
      <c r="E334" s="40" t="s">
        <v>1908</v>
      </c>
      <c r="F334" s="69">
        <v>43027</v>
      </c>
      <c r="G334" s="18">
        <v>6</v>
      </c>
      <c r="H334" s="69">
        <f t="shared" si="47"/>
        <v>43209</v>
      </c>
      <c r="I334" s="177" t="str">
        <f t="shared" ref="I334:I337" si="63">B334&amp;C334</f>
        <v>河北石家庄-南京-泉州</v>
      </c>
      <c r="J334" s="178" t="str">
        <f t="shared" ref="J334:J337" si="64">B334&amp;N334&amp;IF(N334="",,"-")&amp;M334&amp;IF(M334="",,"-")&amp;L334&amp;"-"&amp;K334</f>
        <v>河北泉州-南京-石家庄</v>
      </c>
      <c r="K334" s="179" t="str">
        <f t="shared" ref="K334:K337" si="65">TRIM(MID(SUBSTITUTE($C334,"-",REPT(" ",50)),COLUMN(A334)*50-49,50))</f>
        <v>石家庄</v>
      </c>
      <c r="L334" s="179" t="str">
        <f t="shared" ref="L334:L337" si="66">TRIM(MID(SUBSTITUTE($C334,"-",REPT(" ",50)),COLUMN(B334)*50-49,50))</f>
        <v>南京</v>
      </c>
      <c r="M334" s="179" t="str">
        <f t="shared" ref="M334:M337" si="67">TRIM(MID(SUBSTITUTE($C334,"-",REPT(" ",50)),COLUMN(C334)*50-49,50))</f>
        <v>泉州</v>
      </c>
      <c r="O334" s="43" t="str">
        <f>IF(IF(ISERROR(VLOOKUP(I334,登记!J:J,1,FALSE)),0,1)+IF(ISERROR(VLOOKUP(I334,登记!K:K,1,FALSE)),0,1)=0,"没有","发过")</f>
        <v>发过</v>
      </c>
    </row>
    <row r="335" spans="1:17" s="139" customFormat="1">
      <c r="A335" s="18">
        <v>337</v>
      </c>
      <c r="B335" s="184" t="s">
        <v>1879</v>
      </c>
      <c r="C335" s="185" t="s">
        <v>1856</v>
      </c>
      <c r="D335" s="186">
        <v>43027</v>
      </c>
      <c r="E335" s="184" t="s">
        <v>1908</v>
      </c>
      <c r="F335" s="186">
        <v>43027</v>
      </c>
      <c r="G335" s="18">
        <v>6</v>
      </c>
      <c r="H335" s="69">
        <f t="shared" si="47"/>
        <v>43209</v>
      </c>
      <c r="I335" s="189" t="str">
        <f t="shared" si="63"/>
        <v>河北石家庄-乌海</v>
      </c>
      <c r="J335" s="190" t="str">
        <f t="shared" si="64"/>
        <v>河北乌海-石家庄</v>
      </c>
      <c r="K335" s="191" t="str">
        <f t="shared" si="65"/>
        <v>石家庄</v>
      </c>
      <c r="L335" s="191" t="str">
        <f t="shared" si="66"/>
        <v>乌海</v>
      </c>
      <c r="M335" s="191" t="str">
        <f t="shared" si="67"/>
        <v/>
      </c>
      <c r="N335" s="192"/>
      <c r="O335" s="43" t="str">
        <f>IF(IF(ISERROR(VLOOKUP(I335,登记!J:J,1,FALSE)),0,1)+IF(ISERROR(VLOOKUP(I335,登记!K:K,1,FALSE)),0,1)=0,"没有","发过")</f>
        <v>发过</v>
      </c>
      <c r="P335" s="192"/>
      <c r="Q335" s="43"/>
    </row>
    <row r="336" spans="1:17" s="139" customFormat="1">
      <c r="A336" s="18">
        <v>338</v>
      </c>
      <c r="B336" s="184" t="s">
        <v>1879</v>
      </c>
      <c r="C336" s="185" t="s">
        <v>1857</v>
      </c>
      <c r="D336" s="186">
        <v>43027</v>
      </c>
      <c r="E336" s="184" t="s">
        <v>1908</v>
      </c>
      <c r="F336" s="186">
        <v>43027</v>
      </c>
      <c r="G336" s="18">
        <v>6</v>
      </c>
      <c r="H336" s="69">
        <f t="shared" si="47"/>
        <v>43209</v>
      </c>
      <c r="I336" s="189" t="str">
        <f t="shared" si="63"/>
        <v>河北石家庄-沈阳-牡丹江</v>
      </c>
      <c r="J336" s="190" t="str">
        <f t="shared" si="64"/>
        <v>河北牡丹江-沈阳-石家庄</v>
      </c>
      <c r="K336" s="191" t="str">
        <f t="shared" si="65"/>
        <v>石家庄</v>
      </c>
      <c r="L336" s="191" t="str">
        <f t="shared" si="66"/>
        <v>沈阳</v>
      </c>
      <c r="M336" s="191" t="str">
        <f t="shared" si="67"/>
        <v>牡丹江</v>
      </c>
      <c r="N336" s="192"/>
      <c r="O336" s="43" t="str">
        <f>IF(IF(ISERROR(VLOOKUP(I336,登记!J:J,1,FALSE)),0,1)+IF(ISERROR(VLOOKUP(I336,登记!K:K,1,FALSE)),0,1)=0,"没有","发过")</f>
        <v>发过</v>
      </c>
      <c r="P336" s="192"/>
      <c r="Q336" s="43"/>
    </row>
    <row r="337" spans="1:15">
      <c r="A337" s="18">
        <v>339</v>
      </c>
      <c r="B337" s="40" t="s">
        <v>1879</v>
      </c>
      <c r="C337" s="111" t="s">
        <v>1858</v>
      </c>
      <c r="D337" s="69">
        <v>43027</v>
      </c>
      <c r="E337" s="40" t="s">
        <v>1908</v>
      </c>
      <c r="F337" s="69">
        <v>43027</v>
      </c>
      <c r="G337" s="18">
        <v>6</v>
      </c>
      <c r="H337" s="69">
        <f t="shared" si="47"/>
        <v>43209</v>
      </c>
      <c r="I337" s="177" t="str">
        <f t="shared" si="63"/>
        <v>河北石家庄-盐城-福州</v>
      </c>
      <c r="J337" s="178" t="str">
        <f t="shared" si="64"/>
        <v>河北福州-盐城-石家庄</v>
      </c>
      <c r="K337" s="179" t="str">
        <f t="shared" si="65"/>
        <v>石家庄</v>
      </c>
      <c r="L337" s="179" t="str">
        <f t="shared" si="66"/>
        <v>盐城</v>
      </c>
      <c r="M337" s="179" t="str">
        <f t="shared" si="67"/>
        <v>福州</v>
      </c>
      <c r="O337" s="43" t="str">
        <f>IF(IF(ISERROR(VLOOKUP(I337,登记!J:J,1,FALSE)),0,1)+IF(ISERROR(VLOOKUP(I337,登记!K:K,1,FALSE)),0,1)=0,"没有","发过")</f>
        <v>发过</v>
      </c>
    </row>
    <row r="338" spans="1:15">
      <c r="A338" s="18">
        <v>340</v>
      </c>
      <c r="B338" s="40" t="s">
        <v>1880</v>
      </c>
      <c r="C338" s="111" t="s">
        <v>1859</v>
      </c>
      <c r="D338" s="69">
        <v>43027</v>
      </c>
      <c r="E338" s="40" t="s">
        <v>1909</v>
      </c>
      <c r="F338" s="69">
        <v>43027</v>
      </c>
      <c r="G338" s="18">
        <v>6</v>
      </c>
      <c r="H338" s="69">
        <f t="shared" si="47"/>
        <v>43209</v>
      </c>
      <c r="I338" s="177" t="str">
        <f t="shared" ref="I338:I342" si="68">B338&amp;C338</f>
        <v>华夏天津-丹东</v>
      </c>
      <c r="J338" s="178" t="str">
        <f t="shared" ref="J338:J342" si="69">B338&amp;N338&amp;IF(N338="",,"-")&amp;M338&amp;IF(M338="",,"-")&amp;L338&amp;"-"&amp;K338</f>
        <v>华夏丹东-天津</v>
      </c>
      <c r="K338" s="179" t="str">
        <f t="shared" ref="K338:K342" si="70">TRIM(MID(SUBSTITUTE($C338,"-",REPT(" ",50)),COLUMN(A338)*50-49,50))</f>
        <v>天津</v>
      </c>
      <c r="L338" s="179" t="str">
        <f t="shared" ref="L338:L342" si="71">TRIM(MID(SUBSTITUTE($C338,"-",REPT(" ",50)),COLUMN(B338)*50-49,50))</f>
        <v>丹东</v>
      </c>
      <c r="M338" s="179" t="str">
        <f t="shared" ref="M338:M342" si="72">TRIM(MID(SUBSTITUTE($C338,"-",REPT(" ",50)),COLUMN(C338)*50-49,50))</f>
        <v/>
      </c>
      <c r="O338" s="43" t="str">
        <f>IF(IF(ISERROR(VLOOKUP(I338,登记!J:J,1,FALSE)),0,1)+IF(ISERROR(VLOOKUP(I338,登记!K:K,1,FALSE)),0,1)=0,"没有","发过")</f>
        <v>发过</v>
      </c>
    </row>
    <row r="339" spans="1:15">
      <c r="A339" s="18">
        <v>341</v>
      </c>
      <c r="B339" s="40" t="s">
        <v>1880</v>
      </c>
      <c r="C339" s="111" t="s">
        <v>1860</v>
      </c>
      <c r="D339" s="69">
        <v>43027</v>
      </c>
      <c r="E339" s="40" t="s">
        <v>1909</v>
      </c>
      <c r="F339" s="69">
        <v>43027</v>
      </c>
      <c r="G339" s="18">
        <v>6</v>
      </c>
      <c r="H339" s="69">
        <f t="shared" si="47"/>
        <v>43209</v>
      </c>
      <c r="I339" s="177" t="str">
        <f t="shared" si="68"/>
        <v>华夏呼和浩特-西安</v>
      </c>
      <c r="J339" s="178" t="str">
        <f t="shared" si="69"/>
        <v>华夏西安-呼和浩特</v>
      </c>
      <c r="K339" s="179" t="str">
        <f t="shared" si="70"/>
        <v>呼和浩特</v>
      </c>
      <c r="L339" s="179" t="str">
        <f t="shared" si="71"/>
        <v>西安</v>
      </c>
      <c r="M339" s="179" t="str">
        <f t="shared" si="72"/>
        <v/>
      </c>
      <c r="O339" s="43" t="str">
        <f>IF(IF(ISERROR(VLOOKUP(I339,登记!J:J,1,FALSE)),0,1)+IF(ISERROR(VLOOKUP(I339,登记!K:K,1,FALSE)),0,1)=0,"没有","发过")</f>
        <v>发过</v>
      </c>
    </row>
    <row r="340" spans="1:15">
      <c r="A340" s="18">
        <v>342</v>
      </c>
      <c r="B340" s="40" t="s">
        <v>1880</v>
      </c>
      <c r="C340" s="111" t="s">
        <v>1861</v>
      </c>
      <c r="D340" s="69">
        <v>43027</v>
      </c>
      <c r="E340" s="40" t="s">
        <v>1909</v>
      </c>
      <c r="F340" s="69">
        <v>43027</v>
      </c>
      <c r="G340" s="18">
        <v>6</v>
      </c>
      <c r="H340" s="69">
        <f t="shared" si="47"/>
        <v>43209</v>
      </c>
      <c r="I340" s="177" t="str">
        <f t="shared" si="68"/>
        <v>华夏秦皇岛北戴河-长治-西安</v>
      </c>
      <c r="J340" s="178" t="str">
        <f t="shared" si="69"/>
        <v>华夏西安-长治-秦皇岛北戴河</v>
      </c>
      <c r="K340" s="179" t="str">
        <f t="shared" si="70"/>
        <v>秦皇岛北戴河</v>
      </c>
      <c r="L340" s="179" t="str">
        <f t="shared" si="71"/>
        <v>长治</v>
      </c>
      <c r="M340" s="179" t="str">
        <f t="shared" si="72"/>
        <v>西安</v>
      </c>
      <c r="O340" s="43" t="str">
        <f>IF(IF(ISERROR(VLOOKUP(I340,登记!J:J,1,FALSE)),0,1)+IF(ISERROR(VLOOKUP(I340,登记!K:K,1,FALSE)),0,1)=0,"没有","发过")</f>
        <v>发过</v>
      </c>
    </row>
    <row r="341" spans="1:15">
      <c r="A341" s="18">
        <v>343</v>
      </c>
      <c r="B341" s="40" t="s">
        <v>1880</v>
      </c>
      <c r="C341" s="111" t="s">
        <v>1862</v>
      </c>
      <c r="D341" s="69">
        <v>43027</v>
      </c>
      <c r="E341" s="40" t="s">
        <v>1909</v>
      </c>
      <c r="F341" s="69">
        <v>43027</v>
      </c>
      <c r="G341" s="18">
        <v>6</v>
      </c>
      <c r="H341" s="69">
        <f t="shared" si="47"/>
        <v>43209</v>
      </c>
      <c r="I341" s="177" t="str">
        <f t="shared" si="68"/>
        <v>华夏包头-义乌</v>
      </c>
      <c r="J341" s="178" t="str">
        <f t="shared" si="69"/>
        <v>华夏义乌-包头</v>
      </c>
      <c r="K341" s="179" t="str">
        <f t="shared" si="70"/>
        <v>包头</v>
      </c>
      <c r="L341" s="179" t="str">
        <f t="shared" si="71"/>
        <v>义乌</v>
      </c>
      <c r="M341" s="179" t="str">
        <f t="shared" si="72"/>
        <v/>
      </c>
      <c r="O341" s="43" t="str">
        <f>IF(IF(ISERROR(VLOOKUP(I341,登记!J:J,1,FALSE)),0,1)+IF(ISERROR(VLOOKUP(I341,登记!K:K,1,FALSE)),0,1)=0,"没有","发过")</f>
        <v>发过</v>
      </c>
    </row>
    <row r="342" spans="1:15">
      <c r="A342" s="18">
        <v>344</v>
      </c>
      <c r="B342" s="40" t="s">
        <v>1880</v>
      </c>
      <c r="C342" s="111" t="s">
        <v>1863</v>
      </c>
      <c r="D342" s="69">
        <v>43027</v>
      </c>
      <c r="E342" s="40" t="s">
        <v>1909</v>
      </c>
      <c r="F342" s="69">
        <v>43027</v>
      </c>
      <c r="G342" s="18">
        <v>6</v>
      </c>
      <c r="H342" s="69">
        <f t="shared" si="47"/>
        <v>43209</v>
      </c>
      <c r="I342" s="177" t="str">
        <f t="shared" si="68"/>
        <v>华夏包头-宁波</v>
      </c>
      <c r="J342" s="178" t="str">
        <f t="shared" si="69"/>
        <v>华夏宁波-包头</v>
      </c>
      <c r="K342" s="179" t="str">
        <f t="shared" si="70"/>
        <v>包头</v>
      </c>
      <c r="L342" s="179" t="str">
        <f t="shared" si="71"/>
        <v>宁波</v>
      </c>
      <c r="M342" s="179" t="str">
        <f t="shared" si="72"/>
        <v/>
      </c>
      <c r="O342" s="43" t="str">
        <f>IF(IF(ISERROR(VLOOKUP(I342,登记!J:J,1,FALSE)),0,1)+IF(ISERROR(VLOOKUP(I342,登记!K:K,1,FALSE)),0,1)=0,"没有","发过")</f>
        <v>发过</v>
      </c>
    </row>
    <row r="343" spans="1:15">
      <c r="A343" s="18">
        <v>345</v>
      </c>
      <c r="B343" s="40" t="s">
        <v>1934</v>
      </c>
      <c r="C343" s="111" t="s">
        <v>1935</v>
      </c>
      <c r="D343" s="69">
        <v>43075</v>
      </c>
      <c r="E343" s="40" t="s">
        <v>1955</v>
      </c>
      <c r="F343" s="69">
        <v>43075</v>
      </c>
      <c r="G343" s="18">
        <v>6</v>
      </c>
      <c r="H343" s="69">
        <f t="shared" si="47"/>
        <v>43257</v>
      </c>
      <c r="I343" s="177" t="str">
        <f t="shared" ref="I343:I346" si="73">B343&amp;C343</f>
        <v>东航北京首都-海拉尔</v>
      </c>
      <c r="J343" s="178" t="str">
        <f t="shared" ref="J343:J346" si="74">B343&amp;N343&amp;IF(N343="",,"-")&amp;M343&amp;IF(M343="",,"-")&amp;L343&amp;"-"&amp;K343</f>
        <v>东航海拉尔-北京首都</v>
      </c>
      <c r="K343" s="179" t="str">
        <f t="shared" ref="K343:K346" si="75">TRIM(MID(SUBSTITUTE($C343,"-",REPT(" ",50)),COLUMN(A343)*50-49,50))</f>
        <v>北京首都</v>
      </c>
      <c r="L343" s="179" t="str">
        <f t="shared" ref="L343:L346" si="76">TRIM(MID(SUBSTITUTE($C343,"-",REPT(" ",50)),COLUMN(B343)*50-49,50))</f>
        <v>海拉尔</v>
      </c>
      <c r="M343" s="179" t="str">
        <f t="shared" ref="M343:M346" si="77">TRIM(MID(SUBSTITUTE($C343,"-",REPT(" ",50)),COLUMN(C343)*50-49,50))</f>
        <v/>
      </c>
      <c r="O343" s="43" t="str">
        <f>IF(IF(ISERROR(VLOOKUP(I343,登记!J:J,1,FALSE)),0,1)+IF(ISERROR(VLOOKUP(I343,登记!K:K,1,FALSE)),0,1)=0,"没有","发过")</f>
        <v>发过</v>
      </c>
    </row>
    <row r="344" spans="1:15">
      <c r="A344" s="18">
        <v>346</v>
      </c>
      <c r="B344" s="40" t="s">
        <v>1936</v>
      </c>
      <c r="C344" s="111" t="s">
        <v>1937</v>
      </c>
      <c r="D344" s="69">
        <v>43075</v>
      </c>
      <c r="E344" s="40" t="s">
        <v>1955</v>
      </c>
      <c r="F344" s="69">
        <v>43075</v>
      </c>
      <c r="G344" s="18">
        <v>6</v>
      </c>
      <c r="H344" s="69">
        <f t="shared" si="47"/>
        <v>43257</v>
      </c>
      <c r="I344" s="177" t="str">
        <f t="shared" si="73"/>
        <v>东航石家庄-杭州</v>
      </c>
      <c r="J344" s="178" t="str">
        <f t="shared" si="74"/>
        <v>东航杭州-石家庄</v>
      </c>
      <c r="K344" s="179" t="str">
        <f t="shared" si="75"/>
        <v>石家庄</v>
      </c>
      <c r="L344" s="179" t="str">
        <f t="shared" si="76"/>
        <v>杭州</v>
      </c>
      <c r="M344" s="179" t="str">
        <f t="shared" si="77"/>
        <v/>
      </c>
      <c r="O344" s="43" t="str">
        <f>IF(IF(ISERROR(VLOOKUP(I344,登记!J:J,1,FALSE)),0,1)+IF(ISERROR(VLOOKUP(I344,登记!K:K,1,FALSE)),0,1)=0,"没有","发过")</f>
        <v>发过</v>
      </c>
    </row>
    <row r="345" spans="1:15">
      <c r="A345" s="18">
        <v>347</v>
      </c>
      <c r="B345" s="40" t="s">
        <v>1936</v>
      </c>
      <c r="C345" s="111" t="s">
        <v>1938</v>
      </c>
      <c r="D345" s="69">
        <v>43075</v>
      </c>
      <c r="E345" s="40" t="s">
        <v>1955</v>
      </c>
      <c r="F345" s="69">
        <v>43075</v>
      </c>
      <c r="G345" s="18">
        <v>6</v>
      </c>
      <c r="H345" s="69">
        <f t="shared" si="47"/>
        <v>43257</v>
      </c>
      <c r="I345" s="177" t="str">
        <f t="shared" si="73"/>
        <v>东航太原-福州</v>
      </c>
      <c r="J345" s="178" t="str">
        <f t="shared" si="74"/>
        <v>东航福州-太原</v>
      </c>
      <c r="K345" s="179" t="str">
        <f t="shared" si="75"/>
        <v>太原</v>
      </c>
      <c r="L345" s="179" t="str">
        <f t="shared" si="76"/>
        <v>福州</v>
      </c>
      <c r="M345" s="179" t="str">
        <f t="shared" si="77"/>
        <v/>
      </c>
      <c r="O345" s="43" t="str">
        <f>IF(IF(ISERROR(VLOOKUP(I345,登记!J:J,1,FALSE)),0,1)+IF(ISERROR(VLOOKUP(I345,登记!K:K,1,FALSE)),0,1)=0,"没有","发过")</f>
        <v>发过</v>
      </c>
    </row>
    <row r="346" spans="1:15">
      <c r="A346" s="18">
        <v>348</v>
      </c>
      <c r="B346" s="40" t="s">
        <v>1936</v>
      </c>
      <c r="C346" s="111" t="s">
        <v>1939</v>
      </c>
      <c r="D346" s="69">
        <v>43075</v>
      </c>
      <c r="E346" s="40" t="s">
        <v>1955</v>
      </c>
      <c r="F346" s="69">
        <v>43075</v>
      </c>
      <c r="G346" s="18">
        <v>6</v>
      </c>
      <c r="H346" s="69">
        <f t="shared" si="47"/>
        <v>43257</v>
      </c>
      <c r="I346" s="177" t="str">
        <f t="shared" si="73"/>
        <v>东航北京首都-赤峰</v>
      </c>
      <c r="J346" s="178" t="str">
        <f t="shared" si="74"/>
        <v>东航赤峰-北京首都</v>
      </c>
      <c r="K346" s="179" t="str">
        <f t="shared" si="75"/>
        <v>北京首都</v>
      </c>
      <c r="L346" s="179" t="str">
        <f t="shared" si="76"/>
        <v>赤峰</v>
      </c>
      <c r="M346" s="179" t="str">
        <f t="shared" si="77"/>
        <v/>
      </c>
      <c r="O346" s="43" t="str">
        <f>IF(IF(ISERROR(VLOOKUP(I346,登记!J:J,1,FALSE)),0,1)+IF(ISERROR(VLOOKUP(I346,登记!K:K,1,FALSE)),0,1)=0,"没有","发过")</f>
        <v>发过</v>
      </c>
    </row>
    <row r="347" spans="1:15">
      <c r="A347" s="18">
        <v>349</v>
      </c>
      <c r="B347" s="40" t="s">
        <v>1959</v>
      </c>
      <c r="C347" s="111" t="s">
        <v>1960</v>
      </c>
      <c r="D347" s="69">
        <v>43094</v>
      </c>
      <c r="E347" s="40" t="s">
        <v>1978</v>
      </c>
      <c r="F347" s="69">
        <v>43094</v>
      </c>
      <c r="G347" s="18">
        <v>6</v>
      </c>
      <c r="H347" s="69">
        <f t="shared" si="47"/>
        <v>43276</v>
      </c>
      <c r="I347" s="177" t="str">
        <f>B347&amp;C347</f>
        <v>幸福阿拉善左旗-巴彦淖尔</v>
      </c>
      <c r="J347" s="178" t="str">
        <f>B347&amp;N347&amp;IF(N347="",,"-")&amp;M347&amp;IF(M347="",,"-")&amp;L347&amp;"-"&amp;K347</f>
        <v>幸福巴彦淖尔-阿拉善左旗</v>
      </c>
      <c r="K347" s="179" t="str">
        <f t="shared" ref="K347:M348" si="78">TRIM(MID(SUBSTITUTE($C347,"-",REPT(" ",50)),COLUMN(A347)*50-49,50))</f>
        <v>阿拉善左旗</v>
      </c>
      <c r="L347" s="179" t="str">
        <f t="shared" si="78"/>
        <v>巴彦淖尔</v>
      </c>
      <c r="M347" s="179" t="str">
        <f t="shared" si="78"/>
        <v/>
      </c>
      <c r="O347" s="43" t="str">
        <f>IF(IF(ISERROR(VLOOKUP(I347,登记!J:J,1,FALSE)),0,1)+IF(ISERROR(VLOOKUP(I347,登记!K:K,1,FALSE)),0,1)=0,"没有","发过")</f>
        <v>发过</v>
      </c>
    </row>
    <row r="348" spans="1:15">
      <c r="A348" s="18">
        <v>350</v>
      </c>
      <c r="B348" s="40" t="s">
        <v>1961</v>
      </c>
      <c r="C348" s="111" t="s">
        <v>1962</v>
      </c>
      <c r="D348" s="69">
        <v>43094</v>
      </c>
      <c r="E348" s="40" t="s">
        <v>1979</v>
      </c>
      <c r="F348" s="69">
        <v>43094</v>
      </c>
      <c r="G348" s="18">
        <v>6</v>
      </c>
      <c r="H348" s="69">
        <f t="shared" si="47"/>
        <v>43276</v>
      </c>
      <c r="I348" s="177" t="str">
        <f>B348&amp;C348</f>
        <v>河北石家庄-呼和浩特</v>
      </c>
      <c r="J348" s="178" t="str">
        <f>B348&amp;N348&amp;IF(N348="",,"-")&amp;M348&amp;IF(M348="",,"-")&amp;L348&amp;"-"&amp;K348</f>
        <v>河北呼和浩特-石家庄</v>
      </c>
      <c r="K348" s="179" t="str">
        <f t="shared" si="78"/>
        <v>石家庄</v>
      </c>
      <c r="L348" s="179" t="str">
        <f t="shared" si="78"/>
        <v>呼和浩特</v>
      </c>
      <c r="M348" s="179" t="str">
        <f t="shared" si="78"/>
        <v/>
      </c>
      <c r="O348" s="43" t="str">
        <f>IF(IF(ISERROR(VLOOKUP(I348,登记!J:J,1,FALSE)),0,1)+IF(ISERROR(VLOOKUP(I348,登记!K:K,1,FALSE)),0,1)=0,"没有","发过")</f>
        <v>发过</v>
      </c>
    </row>
    <row r="349" spans="1:15">
      <c r="A349" s="18">
        <v>351</v>
      </c>
      <c r="B349" s="40" t="s">
        <v>1981</v>
      </c>
      <c r="C349" s="111" t="s">
        <v>1982</v>
      </c>
      <c r="D349" s="69">
        <f>F349</f>
        <v>43122</v>
      </c>
      <c r="E349" s="40" t="s">
        <v>1998</v>
      </c>
      <c r="F349" s="69">
        <v>43122</v>
      </c>
      <c r="G349" s="18">
        <v>6</v>
      </c>
      <c r="H349" s="69">
        <f t="shared" ref="H349:H412" si="79">EDATE(D349,G349)</f>
        <v>43303</v>
      </c>
      <c r="I349" s="177" t="str">
        <f>B349&amp;C349</f>
        <v>奥凯天津-杭州-珠海</v>
      </c>
      <c r="J349" s="178" t="str">
        <f>B349&amp;N349&amp;IF(N349="",,"-")&amp;M349&amp;IF(M349="",,"-")&amp;L349&amp;"-"&amp;K349</f>
        <v>奥凯珠海-杭州-天津</v>
      </c>
      <c r="K349" s="179" t="str">
        <f t="shared" ref="K349" si="80">TRIM(MID(SUBSTITUTE($C349,"-",REPT(" ",50)),COLUMN(A349)*50-49,50))</f>
        <v>天津</v>
      </c>
      <c r="L349" s="179" t="str">
        <f t="shared" ref="L349" si="81">TRIM(MID(SUBSTITUTE($C349,"-",REPT(" ",50)),COLUMN(B349)*50-49,50))</f>
        <v>杭州</v>
      </c>
      <c r="M349" s="179" t="str">
        <f t="shared" ref="M349" si="82">TRIM(MID(SUBSTITUTE($C349,"-",REPT(" ",50)),COLUMN(C349)*50-49,50))</f>
        <v>珠海</v>
      </c>
      <c r="O349" s="43" t="str">
        <f>IF(IF(ISERROR(VLOOKUP(I349,登记!J:J,1,FALSE)),0,1)+IF(ISERROR(VLOOKUP(I349,登记!K:K,1,FALSE)),0,1)=0,"没有","发过")</f>
        <v>发过</v>
      </c>
    </row>
    <row r="350" spans="1:15">
      <c r="A350" s="18">
        <v>352</v>
      </c>
      <c r="B350" s="40" t="s">
        <v>2008</v>
      </c>
      <c r="C350" s="111" t="s">
        <v>2196</v>
      </c>
      <c r="D350" s="69">
        <f t="shared" ref="D350:D413" si="83">F350</f>
        <v>43182</v>
      </c>
      <c r="E350" s="40" t="s">
        <v>2226</v>
      </c>
      <c r="F350" s="80">
        <v>43182</v>
      </c>
      <c r="G350" s="18">
        <v>6</v>
      </c>
      <c r="H350" s="69">
        <f t="shared" si="79"/>
        <v>43366</v>
      </c>
      <c r="I350" s="177" t="str">
        <f>B350&amp;C350</f>
        <v>九元海拉尔-重庆</v>
      </c>
      <c r="J350" s="178" t="str">
        <f>B350&amp;N350&amp;IF(N350="",,"-")&amp;M350&amp;IF(M350="",,"-")&amp;L350&amp;"-"&amp;K350</f>
        <v>九元重庆-海拉尔</v>
      </c>
      <c r="K350" s="179" t="str">
        <f t="shared" ref="K350" si="84">TRIM(MID(SUBSTITUTE($C350,"-",REPT(" ",50)),COLUMN(A350)*50-49,50))</f>
        <v>海拉尔</v>
      </c>
      <c r="L350" s="179" t="str">
        <f t="shared" ref="L350" si="85">TRIM(MID(SUBSTITUTE($C350,"-",REPT(" ",50)),COLUMN(B350)*50-49,50))</f>
        <v>重庆</v>
      </c>
      <c r="M350" s="179" t="str">
        <f t="shared" ref="M350" si="86">TRIM(MID(SUBSTITUTE($C350,"-",REPT(" ",50)),COLUMN(C350)*50-49,50))</f>
        <v/>
      </c>
      <c r="O350" s="43" t="str">
        <f>IF(IF(ISERROR(VLOOKUP(I350,登记!J:J,1,FALSE)),0,1)+IF(ISERROR(VLOOKUP(I350,登记!K:K,1,FALSE)),0,1)=0,"没有","发过")</f>
        <v>发过</v>
      </c>
    </row>
    <row r="351" spans="1:15">
      <c r="A351" s="18">
        <v>353</v>
      </c>
      <c r="B351" s="40" t="s">
        <v>2009</v>
      </c>
      <c r="C351" s="111" t="s">
        <v>2197</v>
      </c>
      <c r="D351" s="69">
        <f t="shared" si="83"/>
        <v>43182</v>
      </c>
      <c r="E351" s="40" t="s">
        <v>2227</v>
      </c>
      <c r="F351" s="80">
        <v>43182</v>
      </c>
      <c r="G351" s="18">
        <v>6</v>
      </c>
      <c r="H351" s="69">
        <f t="shared" si="79"/>
        <v>43366</v>
      </c>
      <c r="I351" s="177" t="str">
        <f t="shared" ref="I351:I362" si="87">B351&amp;C351</f>
        <v>天津天津-长沙-珠海</v>
      </c>
      <c r="J351" s="178" t="str">
        <f t="shared" ref="J351:J362" si="88">B351&amp;N351&amp;IF(N351="",,"-")&amp;M351&amp;IF(M351="",,"-")&amp;L351&amp;"-"&amp;K351</f>
        <v>天津珠海-长沙-天津</v>
      </c>
      <c r="K351" s="179" t="str">
        <f t="shared" ref="K351:K362" si="89">TRIM(MID(SUBSTITUTE($C351,"-",REPT(" ",50)),COLUMN(A351)*50-49,50))</f>
        <v>天津</v>
      </c>
      <c r="L351" s="179" t="str">
        <f t="shared" ref="L351:L362" si="90">TRIM(MID(SUBSTITUTE($C351,"-",REPT(" ",50)),COLUMN(B351)*50-49,50))</f>
        <v>长沙</v>
      </c>
      <c r="M351" s="179" t="str">
        <f t="shared" ref="M351:M362" si="91">TRIM(MID(SUBSTITUTE($C351,"-",REPT(" ",50)),COLUMN(C351)*50-49,50))</f>
        <v>珠海</v>
      </c>
      <c r="O351" s="43" t="str">
        <f>IF(IF(ISERROR(VLOOKUP(I351,登记!J:J,1,FALSE)),0,1)+IF(ISERROR(VLOOKUP(I351,登记!K:K,1,FALSE)),0,1)=0,"没有","发过")</f>
        <v>发过</v>
      </c>
    </row>
    <row r="352" spans="1:15">
      <c r="A352" s="18">
        <v>354</v>
      </c>
      <c r="B352" s="40" t="s">
        <v>2009</v>
      </c>
      <c r="C352" s="111" t="s">
        <v>2010</v>
      </c>
      <c r="D352" s="69">
        <f t="shared" si="83"/>
        <v>43182</v>
      </c>
      <c r="E352" s="40" t="s">
        <v>2227</v>
      </c>
      <c r="F352" s="80">
        <v>43182</v>
      </c>
      <c r="G352" s="18">
        <v>6</v>
      </c>
      <c r="H352" s="69">
        <f t="shared" si="79"/>
        <v>43366</v>
      </c>
      <c r="I352" s="177" t="str">
        <f t="shared" si="87"/>
        <v>天津天津-大同-呼和浩特</v>
      </c>
      <c r="J352" s="178" t="str">
        <f t="shared" si="88"/>
        <v>天津呼和浩特-大同-天津</v>
      </c>
      <c r="K352" s="179" t="str">
        <f t="shared" si="89"/>
        <v>天津</v>
      </c>
      <c r="L352" s="179" t="str">
        <f t="shared" si="90"/>
        <v>大同</v>
      </c>
      <c r="M352" s="179" t="str">
        <f t="shared" si="91"/>
        <v>呼和浩特</v>
      </c>
      <c r="O352" s="43" t="str">
        <f>IF(IF(ISERROR(VLOOKUP(I352,登记!J:J,1,FALSE)),0,1)+IF(ISERROR(VLOOKUP(I352,登记!K:K,1,FALSE)),0,1)=0,"没有","发过")</f>
        <v>发过</v>
      </c>
    </row>
    <row r="353" spans="1:15">
      <c r="A353" s="18">
        <v>355</v>
      </c>
      <c r="B353" s="40" t="s">
        <v>2009</v>
      </c>
      <c r="C353" s="111" t="s">
        <v>2011</v>
      </c>
      <c r="D353" s="69">
        <f t="shared" si="83"/>
        <v>43182</v>
      </c>
      <c r="E353" s="40" t="s">
        <v>2227</v>
      </c>
      <c r="F353" s="80">
        <v>43182</v>
      </c>
      <c r="G353" s="18">
        <v>6</v>
      </c>
      <c r="H353" s="69">
        <f t="shared" si="79"/>
        <v>43366</v>
      </c>
      <c r="I353" s="177" t="str">
        <f t="shared" si="87"/>
        <v>天津天津-南昌-井冈山</v>
      </c>
      <c r="J353" s="178" t="str">
        <f t="shared" si="88"/>
        <v>天津井冈山-南昌-天津</v>
      </c>
      <c r="K353" s="179" t="str">
        <f t="shared" si="89"/>
        <v>天津</v>
      </c>
      <c r="L353" s="179" t="str">
        <f t="shared" si="90"/>
        <v>南昌</v>
      </c>
      <c r="M353" s="179" t="str">
        <f t="shared" si="91"/>
        <v>井冈山</v>
      </c>
      <c r="O353" s="43" t="str">
        <f>IF(IF(ISERROR(VLOOKUP(I353,登记!J:J,1,FALSE)),0,1)+IF(ISERROR(VLOOKUP(I353,登记!K:K,1,FALSE)),0,1)=0,"没有","发过")</f>
        <v>发过</v>
      </c>
    </row>
    <row r="354" spans="1:15">
      <c r="A354" s="18">
        <v>356</v>
      </c>
      <c r="B354" s="40" t="s">
        <v>2009</v>
      </c>
      <c r="C354" s="111" t="s">
        <v>2012</v>
      </c>
      <c r="D354" s="69">
        <f t="shared" si="83"/>
        <v>43182</v>
      </c>
      <c r="E354" s="40" t="s">
        <v>2227</v>
      </c>
      <c r="F354" s="80">
        <v>43182</v>
      </c>
      <c r="G354" s="18">
        <v>6</v>
      </c>
      <c r="H354" s="69">
        <f t="shared" si="79"/>
        <v>43366</v>
      </c>
      <c r="I354" s="177" t="str">
        <f t="shared" si="87"/>
        <v>天津天津-通辽-满洲里</v>
      </c>
      <c r="J354" s="178" t="str">
        <f t="shared" si="88"/>
        <v>天津满洲里-通辽-天津</v>
      </c>
      <c r="K354" s="179" t="str">
        <f t="shared" si="89"/>
        <v>天津</v>
      </c>
      <c r="L354" s="179" t="str">
        <f t="shared" si="90"/>
        <v>通辽</v>
      </c>
      <c r="M354" s="179" t="str">
        <f t="shared" si="91"/>
        <v>满洲里</v>
      </c>
      <c r="O354" s="43" t="str">
        <f>IF(IF(ISERROR(VLOOKUP(I354,登记!J:J,1,FALSE)),0,1)+IF(ISERROR(VLOOKUP(I354,登记!K:K,1,FALSE)),0,1)=0,"没有","发过")</f>
        <v>发过</v>
      </c>
    </row>
    <row r="355" spans="1:15">
      <c r="A355" s="18">
        <v>358</v>
      </c>
      <c r="B355" s="40" t="s">
        <v>2009</v>
      </c>
      <c r="C355" s="111" t="s">
        <v>2013</v>
      </c>
      <c r="D355" s="69">
        <f t="shared" si="83"/>
        <v>43182</v>
      </c>
      <c r="E355" s="40" t="s">
        <v>2227</v>
      </c>
      <c r="F355" s="80">
        <v>43182</v>
      </c>
      <c r="G355" s="18">
        <v>6</v>
      </c>
      <c r="H355" s="69">
        <f t="shared" si="79"/>
        <v>43366</v>
      </c>
      <c r="I355" s="177" t="str">
        <f t="shared" si="87"/>
        <v>天津天津-十堰-武汉</v>
      </c>
      <c r="J355" s="178" t="str">
        <f t="shared" si="88"/>
        <v>天津武汉-十堰-天津</v>
      </c>
      <c r="K355" s="179" t="str">
        <f t="shared" si="89"/>
        <v>天津</v>
      </c>
      <c r="L355" s="179" t="str">
        <f t="shared" si="90"/>
        <v>十堰</v>
      </c>
      <c r="M355" s="179" t="str">
        <f t="shared" si="91"/>
        <v>武汉</v>
      </c>
      <c r="O355" s="43" t="str">
        <f>IF(IF(ISERROR(VLOOKUP(I355,登记!J:J,1,FALSE)),0,1)+IF(ISERROR(VLOOKUP(I355,登记!K:K,1,FALSE)),0,1)=0,"没有","发过")</f>
        <v>发过</v>
      </c>
    </row>
    <row r="356" spans="1:15">
      <c r="A356" s="18">
        <v>359</v>
      </c>
      <c r="B356" s="40" t="s">
        <v>2009</v>
      </c>
      <c r="C356" s="111" t="s">
        <v>2014</v>
      </c>
      <c r="D356" s="69">
        <f t="shared" si="83"/>
        <v>43182</v>
      </c>
      <c r="E356" s="40" t="s">
        <v>2227</v>
      </c>
      <c r="F356" s="80">
        <v>43182</v>
      </c>
      <c r="G356" s="18">
        <v>6</v>
      </c>
      <c r="H356" s="69">
        <f t="shared" si="79"/>
        <v>43366</v>
      </c>
      <c r="I356" s="177" t="str">
        <f t="shared" si="87"/>
        <v>天津天津-扬州-海口</v>
      </c>
      <c r="J356" s="178" t="str">
        <f t="shared" si="88"/>
        <v>天津海口-扬州-天津</v>
      </c>
      <c r="K356" s="179" t="str">
        <f t="shared" si="89"/>
        <v>天津</v>
      </c>
      <c r="L356" s="179" t="str">
        <f t="shared" si="90"/>
        <v>扬州</v>
      </c>
      <c r="M356" s="179" t="str">
        <f t="shared" si="91"/>
        <v>海口</v>
      </c>
      <c r="O356" s="43" t="str">
        <f>IF(IF(ISERROR(VLOOKUP(I356,登记!J:J,1,FALSE)),0,1)+IF(ISERROR(VLOOKUP(I356,登记!K:K,1,FALSE)),0,1)=0,"没有","发过")</f>
        <v>发过</v>
      </c>
    </row>
    <row r="357" spans="1:15">
      <c r="A357" s="18">
        <v>360</v>
      </c>
      <c r="B357" s="40" t="s">
        <v>2009</v>
      </c>
      <c r="C357" s="111" t="s">
        <v>2198</v>
      </c>
      <c r="D357" s="69">
        <f t="shared" si="83"/>
        <v>43182</v>
      </c>
      <c r="E357" s="40" t="s">
        <v>2227</v>
      </c>
      <c r="F357" s="80">
        <v>43182</v>
      </c>
      <c r="G357" s="18">
        <v>6</v>
      </c>
      <c r="H357" s="69">
        <f t="shared" si="79"/>
        <v>43366</v>
      </c>
      <c r="I357" s="177" t="str">
        <f t="shared" si="87"/>
        <v>天津天津-沈阳-佳木斯</v>
      </c>
      <c r="J357" s="178" t="str">
        <f t="shared" si="88"/>
        <v>天津佳木斯-沈阳-天津</v>
      </c>
      <c r="K357" s="179" t="str">
        <f t="shared" si="89"/>
        <v>天津</v>
      </c>
      <c r="L357" s="179" t="str">
        <f t="shared" si="90"/>
        <v>沈阳</v>
      </c>
      <c r="M357" s="179" t="str">
        <f t="shared" si="91"/>
        <v>佳木斯</v>
      </c>
      <c r="O357" s="43" t="str">
        <f>IF(IF(ISERROR(VLOOKUP(I357,登记!J:J,1,FALSE)),0,1)+IF(ISERROR(VLOOKUP(I357,登记!K:K,1,FALSE)),0,1)=0,"没有","发过")</f>
        <v>发过</v>
      </c>
    </row>
    <row r="358" spans="1:15">
      <c r="A358" s="18">
        <v>361</v>
      </c>
      <c r="B358" s="40" t="s">
        <v>2009</v>
      </c>
      <c r="C358" s="111" t="s">
        <v>2199</v>
      </c>
      <c r="D358" s="69">
        <f t="shared" si="83"/>
        <v>43182</v>
      </c>
      <c r="E358" s="40" t="s">
        <v>2227</v>
      </c>
      <c r="F358" s="80">
        <v>43182</v>
      </c>
      <c r="G358" s="18">
        <v>6</v>
      </c>
      <c r="H358" s="69">
        <f t="shared" si="79"/>
        <v>43366</v>
      </c>
      <c r="I358" s="177" t="str">
        <f t="shared" si="87"/>
        <v>天津天津-锡林浩特</v>
      </c>
      <c r="J358" s="178" t="str">
        <f t="shared" si="88"/>
        <v>天津锡林浩特-天津</v>
      </c>
      <c r="K358" s="179" t="str">
        <f t="shared" si="89"/>
        <v>天津</v>
      </c>
      <c r="L358" s="179" t="str">
        <f t="shared" si="90"/>
        <v>锡林浩特</v>
      </c>
      <c r="M358" s="179" t="str">
        <f t="shared" si="91"/>
        <v/>
      </c>
      <c r="O358" s="43" t="str">
        <f>IF(IF(ISERROR(VLOOKUP(I358,登记!J:J,1,FALSE)),0,1)+IF(ISERROR(VLOOKUP(I358,登记!K:K,1,FALSE)),0,1)=0,"没有","发过")</f>
        <v>发过</v>
      </c>
    </row>
    <row r="359" spans="1:15">
      <c r="A359" s="18">
        <v>362</v>
      </c>
      <c r="B359" s="40" t="s">
        <v>2009</v>
      </c>
      <c r="C359" s="111" t="s">
        <v>2200</v>
      </c>
      <c r="D359" s="69">
        <f t="shared" si="83"/>
        <v>43182</v>
      </c>
      <c r="E359" s="40" t="s">
        <v>2227</v>
      </c>
      <c r="F359" s="80">
        <v>43182</v>
      </c>
      <c r="G359" s="18">
        <v>6</v>
      </c>
      <c r="H359" s="69">
        <f t="shared" si="79"/>
        <v>43366</v>
      </c>
      <c r="I359" s="177" t="str">
        <f t="shared" si="87"/>
        <v>天津海口-临汾-呼和浩特</v>
      </c>
      <c r="J359" s="178" t="str">
        <f t="shared" si="88"/>
        <v>天津呼和浩特-临汾-海口</v>
      </c>
      <c r="K359" s="179" t="str">
        <f t="shared" si="89"/>
        <v>海口</v>
      </c>
      <c r="L359" s="179" t="str">
        <f t="shared" si="90"/>
        <v>临汾</v>
      </c>
      <c r="M359" s="179" t="str">
        <f t="shared" si="91"/>
        <v>呼和浩特</v>
      </c>
      <c r="O359" s="43" t="str">
        <f>IF(IF(ISERROR(VLOOKUP(I359,登记!J:J,1,FALSE)),0,1)+IF(ISERROR(VLOOKUP(I359,登记!K:K,1,FALSE)),0,1)=0,"没有","发过")</f>
        <v>发过</v>
      </c>
    </row>
    <row r="360" spans="1:15">
      <c r="A360" s="18">
        <v>364</v>
      </c>
      <c r="B360" s="40" t="s">
        <v>2009</v>
      </c>
      <c r="C360" s="111" t="s">
        <v>2201</v>
      </c>
      <c r="D360" s="69">
        <f t="shared" si="83"/>
        <v>43182</v>
      </c>
      <c r="E360" s="40" t="s">
        <v>2227</v>
      </c>
      <c r="F360" s="80">
        <v>43182</v>
      </c>
      <c r="G360" s="18">
        <v>6</v>
      </c>
      <c r="H360" s="69">
        <f t="shared" si="79"/>
        <v>43366</v>
      </c>
      <c r="I360" s="177" t="str">
        <f t="shared" si="87"/>
        <v>天津呼和浩特-临沂-宁波</v>
      </c>
      <c r="J360" s="178" t="str">
        <f t="shared" si="88"/>
        <v>天津宁波-临沂-呼和浩特</v>
      </c>
      <c r="K360" s="179" t="str">
        <f t="shared" si="89"/>
        <v>呼和浩特</v>
      </c>
      <c r="L360" s="179" t="str">
        <f t="shared" si="90"/>
        <v>临沂</v>
      </c>
      <c r="M360" s="179" t="str">
        <f t="shared" si="91"/>
        <v>宁波</v>
      </c>
      <c r="O360" s="43" t="str">
        <f>IF(IF(ISERROR(VLOOKUP(I360,登记!J:J,1,FALSE)),0,1)+IF(ISERROR(VLOOKUP(I360,登记!K:K,1,FALSE)),0,1)=0,"没有","发过")</f>
        <v>发过</v>
      </c>
    </row>
    <row r="361" spans="1:15">
      <c r="A361" s="18">
        <v>366</v>
      </c>
      <c r="B361" s="40" t="s">
        <v>2009</v>
      </c>
      <c r="C361" s="111" t="s">
        <v>2202</v>
      </c>
      <c r="D361" s="69">
        <f t="shared" si="83"/>
        <v>43182</v>
      </c>
      <c r="E361" s="40" t="s">
        <v>2227</v>
      </c>
      <c r="F361" s="80">
        <v>43182</v>
      </c>
      <c r="G361" s="18">
        <v>6</v>
      </c>
      <c r="H361" s="69">
        <f t="shared" si="79"/>
        <v>43366</v>
      </c>
      <c r="I361" s="177" t="str">
        <f t="shared" si="87"/>
        <v>天津天津-日照-海口</v>
      </c>
      <c r="J361" s="178" t="str">
        <f t="shared" si="88"/>
        <v>天津海口-日照-天津</v>
      </c>
      <c r="K361" s="179" t="str">
        <f t="shared" si="89"/>
        <v>天津</v>
      </c>
      <c r="L361" s="179" t="str">
        <f t="shared" si="90"/>
        <v>日照</v>
      </c>
      <c r="M361" s="179" t="str">
        <f t="shared" si="91"/>
        <v>海口</v>
      </c>
      <c r="O361" s="43" t="str">
        <f>IF(IF(ISERROR(VLOOKUP(I361,登记!J:J,1,FALSE)),0,1)+IF(ISERROR(VLOOKUP(I361,登记!K:K,1,FALSE)),0,1)=0,"没有","发过")</f>
        <v>发过</v>
      </c>
    </row>
    <row r="362" spans="1:15">
      <c r="A362" s="18">
        <v>367</v>
      </c>
      <c r="B362" s="40" t="s">
        <v>2009</v>
      </c>
      <c r="C362" s="111" t="s">
        <v>2203</v>
      </c>
      <c r="D362" s="69">
        <f t="shared" si="83"/>
        <v>43182</v>
      </c>
      <c r="E362" s="40" t="s">
        <v>2227</v>
      </c>
      <c r="F362" s="80">
        <v>43182</v>
      </c>
      <c r="G362" s="18">
        <v>6</v>
      </c>
      <c r="H362" s="69">
        <f t="shared" si="79"/>
        <v>43366</v>
      </c>
      <c r="I362" s="177" t="str">
        <f t="shared" si="87"/>
        <v>天津天津-长治-桂林</v>
      </c>
      <c r="J362" s="178" t="str">
        <f t="shared" si="88"/>
        <v>天津桂林-长治-天津</v>
      </c>
      <c r="K362" s="179" t="str">
        <f t="shared" si="89"/>
        <v>天津</v>
      </c>
      <c r="L362" s="179" t="str">
        <f t="shared" si="90"/>
        <v>长治</v>
      </c>
      <c r="M362" s="179" t="str">
        <f t="shared" si="91"/>
        <v>桂林</v>
      </c>
      <c r="O362" s="43" t="str">
        <f>IF(IF(ISERROR(VLOOKUP(I362,登记!J:J,1,FALSE)),0,1)+IF(ISERROR(VLOOKUP(I362,登记!K:K,1,FALSE)),0,1)=0,"没有","发过")</f>
        <v>发过</v>
      </c>
    </row>
    <row r="363" spans="1:15">
      <c r="A363" s="18">
        <v>370</v>
      </c>
      <c r="B363" s="40" t="s">
        <v>1381</v>
      </c>
      <c r="C363" s="111" t="s">
        <v>2015</v>
      </c>
      <c r="D363" s="69">
        <f t="shared" si="83"/>
        <v>43182</v>
      </c>
      <c r="E363" s="40" t="s">
        <v>2227</v>
      </c>
      <c r="F363" s="80">
        <v>43182</v>
      </c>
      <c r="G363" s="18">
        <v>6</v>
      </c>
      <c r="H363" s="69">
        <f t="shared" si="79"/>
        <v>43366</v>
      </c>
      <c r="I363" s="177" t="str">
        <f t="shared" ref="I363:I365" si="92">B363&amp;C363</f>
        <v>天津兰州-银川-呼和浩特</v>
      </c>
      <c r="J363" s="178" t="str">
        <f t="shared" ref="J363:J365" si="93">B363&amp;N363&amp;IF(N363="",,"-")&amp;M363&amp;IF(M363="",,"-")&amp;L363&amp;"-"&amp;K363</f>
        <v>天津呼和浩特-银川-兰州</v>
      </c>
      <c r="K363" s="179" t="str">
        <f t="shared" ref="K363:K365" si="94">TRIM(MID(SUBSTITUTE($C363,"-",REPT(" ",50)),COLUMN(A363)*50-49,50))</f>
        <v>兰州</v>
      </c>
      <c r="L363" s="179" t="str">
        <f t="shared" ref="L363:L365" si="95">TRIM(MID(SUBSTITUTE($C363,"-",REPT(" ",50)),COLUMN(B363)*50-49,50))</f>
        <v>银川</v>
      </c>
      <c r="M363" s="179" t="str">
        <f t="shared" ref="M363:M365" si="96">TRIM(MID(SUBSTITUTE($C363,"-",REPT(" ",50)),COLUMN(C363)*50-49,50))</f>
        <v>呼和浩特</v>
      </c>
      <c r="O363" s="43" t="str">
        <f>IF(IF(ISERROR(VLOOKUP(I363,登记!J:J,1,FALSE)),0,1)+IF(ISERROR(VLOOKUP(I363,登记!K:K,1,FALSE)),0,1)=0,"没有","发过")</f>
        <v>发过</v>
      </c>
    </row>
    <row r="364" spans="1:15">
      <c r="A364" s="18">
        <v>371</v>
      </c>
      <c r="B364" s="40" t="s">
        <v>1381</v>
      </c>
      <c r="C364" s="111" t="s">
        <v>2204</v>
      </c>
      <c r="D364" s="69">
        <f t="shared" si="83"/>
        <v>43182</v>
      </c>
      <c r="E364" s="40" t="s">
        <v>2227</v>
      </c>
      <c r="F364" s="80">
        <v>43182</v>
      </c>
      <c r="G364" s="18">
        <v>6</v>
      </c>
      <c r="H364" s="69">
        <f t="shared" si="79"/>
        <v>43366</v>
      </c>
      <c r="I364" s="177" t="str">
        <f t="shared" si="92"/>
        <v>天津天津-长治-三亚</v>
      </c>
      <c r="J364" s="178" t="str">
        <f t="shared" si="93"/>
        <v>天津三亚-长治-天津</v>
      </c>
      <c r="K364" s="179" t="str">
        <f t="shared" si="94"/>
        <v>天津</v>
      </c>
      <c r="L364" s="179" t="str">
        <f t="shared" si="95"/>
        <v>长治</v>
      </c>
      <c r="M364" s="179" t="str">
        <f t="shared" si="96"/>
        <v>三亚</v>
      </c>
      <c r="O364" s="43" t="str">
        <f>IF(IF(ISERROR(VLOOKUP(I364,登记!J:J,1,FALSE)),0,1)+IF(ISERROR(VLOOKUP(I364,登记!K:K,1,FALSE)),0,1)=0,"没有","发过")</f>
        <v>发过</v>
      </c>
    </row>
    <row r="365" spans="1:15">
      <c r="A365" s="18">
        <v>372</v>
      </c>
      <c r="B365" s="40" t="s">
        <v>1381</v>
      </c>
      <c r="C365" s="111" t="s">
        <v>2205</v>
      </c>
      <c r="D365" s="69">
        <f t="shared" si="83"/>
        <v>43182</v>
      </c>
      <c r="E365" s="40" t="s">
        <v>2227</v>
      </c>
      <c r="F365" s="80">
        <v>43182</v>
      </c>
      <c r="G365" s="18">
        <v>6</v>
      </c>
      <c r="H365" s="69">
        <f t="shared" si="79"/>
        <v>43366</v>
      </c>
      <c r="I365" s="177" t="str">
        <f t="shared" si="92"/>
        <v>天津天津-西安-乌鲁木齐</v>
      </c>
      <c r="J365" s="178" t="str">
        <f t="shared" si="93"/>
        <v>天津乌鲁木齐-西安-天津</v>
      </c>
      <c r="K365" s="179" t="str">
        <f t="shared" si="94"/>
        <v>天津</v>
      </c>
      <c r="L365" s="179" t="str">
        <f t="shared" si="95"/>
        <v>西安</v>
      </c>
      <c r="M365" s="179" t="str">
        <f t="shared" si="96"/>
        <v>乌鲁木齐</v>
      </c>
      <c r="O365" s="43" t="str">
        <f>IF(IF(ISERROR(VLOOKUP(I365,登记!J:J,1,FALSE)),0,1)+IF(ISERROR(VLOOKUP(I365,登记!K:K,1,FALSE)),0,1)=0,"没有","发过")</f>
        <v>发过</v>
      </c>
    </row>
    <row r="366" spans="1:15">
      <c r="A366" s="18">
        <v>373</v>
      </c>
      <c r="B366" s="40" t="s">
        <v>2051</v>
      </c>
      <c r="C366" s="111" t="s">
        <v>2052</v>
      </c>
      <c r="D366" s="69">
        <f t="shared" si="83"/>
        <v>43182</v>
      </c>
      <c r="E366" s="40" t="s">
        <v>2228</v>
      </c>
      <c r="F366" s="80">
        <v>43182</v>
      </c>
      <c r="G366" s="18">
        <v>6</v>
      </c>
      <c r="H366" s="69">
        <f t="shared" si="79"/>
        <v>43366</v>
      </c>
      <c r="I366" s="177" t="str">
        <f t="shared" ref="I366:I375" si="97">B366&amp;C366</f>
        <v>昆明太原-长沙</v>
      </c>
      <c r="J366" s="178" t="str">
        <f t="shared" ref="J366:J375" si="98">B366&amp;N366&amp;IF(N366="",,"-")&amp;M366&amp;IF(M366="",,"-")&amp;L366&amp;"-"&amp;K366</f>
        <v>昆明长沙-太原</v>
      </c>
      <c r="K366" s="179" t="str">
        <f t="shared" ref="K366:K375" si="99">TRIM(MID(SUBSTITUTE($C366,"-",REPT(" ",50)),COLUMN(A366)*50-49,50))</f>
        <v>太原</v>
      </c>
      <c r="L366" s="179" t="str">
        <f t="shared" ref="L366:L375" si="100">TRIM(MID(SUBSTITUTE($C366,"-",REPT(" ",50)),COLUMN(B366)*50-49,50))</f>
        <v>长沙</v>
      </c>
      <c r="M366" s="179" t="str">
        <f t="shared" ref="M366:M375" si="101">TRIM(MID(SUBSTITUTE($C366,"-",REPT(" ",50)),COLUMN(C366)*50-49,50))</f>
        <v/>
      </c>
      <c r="O366" s="43" t="str">
        <f>IF(IF(ISERROR(VLOOKUP(I366,登记!J:J,1,FALSE)),0,1)+IF(ISERROR(VLOOKUP(I366,登记!K:K,1,FALSE)),0,1)=0,"没有","发过")</f>
        <v>发过</v>
      </c>
    </row>
    <row r="367" spans="1:15">
      <c r="A367" s="18">
        <v>374</v>
      </c>
      <c r="B367" s="40" t="s">
        <v>2053</v>
      </c>
      <c r="C367" s="111" t="s">
        <v>2054</v>
      </c>
      <c r="D367" s="69">
        <f t="shared" si="83"/>
        <v>43182</v>
      </c>
      <c r="E367" s="40" t="s">
        <v>2229</v>
      </c>
      <c r="F367" s="80">
        <v>43182</v>
      </c>
      <c r="G367" s="18">
        <v>6</v>
      </c>
      <c r="H367" s="69">
        <f t="shared" si="79"/>
        <v>43366</v>
      </c>
      <c r="I367" s="177" t="str">
        <f t="shared" si="97"/>
        <v>河北石家庄-温州</v>
      </c>
      <c r="J367" s="178" t="str">
        <f t="shared" si="98"/>
        <v>河北温州-石家庄</v>
      </c>
      <c r="K367" s="179" t="str">
        <f t="shared" si="99"/>
        <v>石家庄</v>
      </c>
      <c r="L367" s="179" t="str">
        <f t="shared" si="100"/>
        <v>温州</v>
      </c>
      <c r="M367" s="179" t="str">
        <f t="shared" si="101"/>
        <v/>
      </c>
      <c r="O367" s="43" t="str">
        <f>IF(IF(ISERROR(VLOOKUP(I367,登记!J:J,1,FALSE)),0,1)+IF(ISERROR(VLOOKUP(I367,登记!K:K,1,FALSE)),0,1)=0,"没有","发过")</f>
        <v>发过</v>
      </c>
    </row>
    <row r="368" spans="1:15">
      <c r="A368" s="18">
        <v>375</v>
      </c>
      <c r="B368" s="40" t="s">
        <v>2053</v>
      </c>
      <c r="C368" s="111" t="s">
        <v>2055</v>
      </c>
      <c r="D368" s="69">
        <f t="shared" si="83"/>
        <v>43182</v>
      </c>
      <c r="E368" s="40" t="s">
        <v>2229</v>
      </c>
      <c r="F368" s="80">
        <v>43182</v>
      </c>
      <c r="G368" s="18">
        <v>6</v>
      </c>
      <c r="H368" s="69">
        <f t="shared" si="79"/>
        <v>43366</v>
      </c>
      <c r="I368" s="177" t="str">
        <f t="shared" si="97"/>
        <v>河北石家庄-琼海</v>
      </c>
      <c r="J368" s="178" t="str">
        <f t="shared" si="98"/>
        <v>河北琼海-石家庄</v>
      </c>
      <c r="K368" s="179" t="str">
        <f t="shared" si="99"/>
        <v>石家庄</v>
      </c>
      <c r="L368" s="179" t="str">
        <f t="shared" si="100"/>
        <v>琼海</v>
      </c>
      <c r="M368" s="179" t="str">
        <f t="shared" si="101"/>
        <v/>
      </c>
      <c r="O368" s="43" t="str">
        <f>IF(IF(ISERROR(VLOOKUP(I368,登记!J:J,1,FALSE)),0,1)+IF(ISERROR(VLOOKUP(I368,登记!K:K,1,FALSE)),0,1)=0,"没有","发过")</f>
        <v>发过</v>
      </c>
    </row>
    <row r="369" spans="1:15">
      <c r="A369" s="18">
        <v>376</v>
      </c>
      <c r="B369" s="40" t="s">
        <v>2053</v>
      </c>
      <c r="C369" s="111" t="s">
        <v>2056</v>
      </c>
      <c r="D369" s="69">
        <f t="shared" si="83"/>
        <v>43182</v>
      </c>
      <c r="E369" s="40" t="s">
        <v>2229</v>
      </c>
      <c r="F369" s="80">
        <v>43182</v>
      </c>
      <c r="G369" s="18">
        <v>6</v>
      </c>
      <c r="H369" s="69">
        <f t="shared" si="79"/>
        <v>43366</v>
      </c>
      <c r="I369" s="177" t="str">
        <f t="shared" si="97"/>
        <v>河北石家庄-长沙-琼海</v>
      </c>
      <c r="J369" s="178" t="str">
        <f t="shared" si="98"/>
        <v>河北琼海-长沙-石家庄</v>
      </c>
      <c r="K369" s="179" t="str">
        <f t="shared" si="99"/>
        <v>石家庄</v>
      </c>
      <c r="L369" s="179" t="str">
        <f t="shared" si="100"/>
        <v>长沙</v>
      </c>
      <c r="M369" s="179" t="str">
        <f t="shared" si="101"/>
        <v>琼海</v>
      </c>
      <c r="O369" s="43" t="str">
        <f>IF(IF(ISERROR(VLOOKUP(I369,登记!J:J,1,FALSE)),0,1)+IF(ISERROR(VLOOKUP(I369,登记!K:K,1,FALSE)),0,1)=0,"没有","发过")</f>
        <v>发过</v>
      </c>
    </row>
    <row r="370" spans="1:15">
      <c r="A370" s="18">
        <v>377</v>
      </c>
      <c r="B370" s="40" t="s">
        <v>2053</v>
      </c>
      <c r="C370" s="111" t="s">
        <v>2057</v>
      </c>
      <c r="D370" s="69">
        <f t="shared" si="83"/>
        <v>43182</v>
      </c>
      <c r="E370" s="40" t="s">
        <v>2229</v>
      </c>
      <c r="F370" s="80">
        <v>43182</v>
      </c>
      <c r="G370" s="18">
        <v>6</v>
      </c>
      <c r="H370" s="69">
        <f t="shared" si="79"/>
        <v>43366</v>
      </c>
      <c r="I370" s="177" t="str">
        <f t="shared" si="97"/>
        <v>河北石家庄-临沂-温州</v>
      </c>
      <c r="J370" s="178" t="str">
        <f t="shared" si="98"/>
        <v>河北温州-临沂-石家庄</v>
      </c>
      <c r="K370" s="179" t="str">
        <f t="shared" si="99"/>
        <v>石家庄</v>
      </c>
      <c r="L370" s="179" t="str">
        <f t="shared" si="100"/>
        <v>临沂</v>
      </c>
      <c r="M370" s="179" t="str">
        <f t="shared" si="101"/>
        <v>温州</v>
      </c>
      <c r="O370" s="43" t="str">
        <f>IF(IF(ISERROR(VLOOKUP(I370,登记!J:J,1,FALSE)),0,1)+IF(ISERROR(VLOOKUP(I370,登记!K:K,1,FALSE)),0,1)=0,"没有","发过")</f>
        <v>发过</v>
      </c>
    </row>
    <row r="371" spans="1:15">
      <c r="A371" s="18">
        <v>378</v>
      </c>
      <c r="B371" s="40" t="s">
        <v>2053</v>
      </c>
      <c r="C371" s="111" t="s">
        <v>1472</v>
      </c>
      <c r="D371" s="69">
        <f t="shared" si="83"/>
        <v>43182</v>
      </c>
      <c r="E371" s="40" t="s">
        <v>2229</v>
      </c>
      <c r="F371" s="80">
        <v>43182</v>
      </c>
      <c r="G371" s="18">
        <v>6</v>
      </c>
      <c r="H371" s="69">
        <f t="shared" si="79"/>
        <v>43366</v>
      </c>
      <c r="I371" s="177" t="str">
        <f t="shared" si="97"/>
        <v>河北石家庄-盐城-福州</v>
      </c>
      <c r="J371" s="178" t="str">
        <f t="shared" si="98"/>
        <v>河北福州-盐城-石家庄</v>
      </c>
      <c r="K371" s="179" t="str">
        <f t="shared" si="99"/>
        <v>石家庄</v>
      </c>
      <c r="L371" s="179" t="str">
        <f t="shared" si="100"/>
        <v>盐城</v>
      </c>
      <c r="M371" s="179" t="str">
        <f t="shared" si="101"/>
        <v>福州</v>
      </c>
      <c r="O371" s="43" t="str">
        <f>IF(IF(ISERROR(VLOOKUP(I371,登记!J:J,1,FALSE)),0,1)+IF(ISERROR(VLOOKUP(I371,登记!K:K,1,FALSE)),0,1)=0,"没有","发过")</f>
        <v>发过</v>
      </c>
    </row>
    <row r="372" spans="1:15">
      <c r="A372" s="18">
        <v>379</v>
      </c>
      <c r="B372" s="40" t="s">
        <v>2053</v>
      </c>
      <c r="C372" s="111" t="s">
        <v>2058</v>
      </c>
      <c r="D372" s="69">
        <f t="shared" si="83"/>
        <v>43182</v>
      </c>
      <c r="E372" s="40" t="s">
        <v>2229</v>
      </c>
      <c r="F372" s="80">
        <v>43182</v>
      </c>
      <c r="G372" s="18">
        <v>6</v>
      </c>
      <c r="H372" s="69">
        <f t="shared" si="79"/>
        <v>43366</v>
      </c>
      <c r="I372" s="177" t="str">
        <f t="shared" si="97"/>
        <v>河北石家庄-乌兰察布-二连浩特</v>
      </c>
      <c r="J372" s="178" t="str">
        <f t="shared" si="98"/>
        <v>河北二连浩特-乌兰察布-石家庄</v>
      </c>
      <c r="K372" s="179" t="str">
        <f t="shared" si="99"/>
        <v>石家庄</v>
      </c>
      <c r="L372" s="179" t="str">
        <f t="shared" si="100"/>
        <v>乌兰察布</v>
      </c>
      <c r="M372" s="179" t="str">
        <f t="shared" si="101"/>
        <v>二连浩特</v>
      </c>
      <c r="O372" s="43" t="str">
        <f>IF(IF(ISERROR(VLOOKUP(I372,登记!J:J,1,FALSE)),0,1)+IF(ISERROR(VLOOKUP(I372,登记!K:K,1,FALSE)),0,1)=0,"没有","发过")</f>
        <v>发过</v>
      </c>
    </row>
    <row r="373" spans="1:15">
      <c r="A373" s="18">
        <v>380</v>
      </c>
      <c r="B373" s="40" t="s">
        <v>2053</v>
      </c>
      <c r="C373" s="111" t="s">
        <v>2059</v>
      </c>
      <c r="D373" s="69">
        <f t="shared" si="83"/>
        <v>43182</v>
      </c>
      <c r="E373" s="40" t="s">
        <v>2229</v>
      </c>
      <c r="F373" s="80">
        <v>43182</v>
      </c>
      <c r="G373" s="18">
        <v>6</v>
      </c>
      <c r="H373" s="69">
        <f t="shared" si="79"/>
        <v>43366</v>
      </c>
      <c r="I373" s="177" t="str">
        <f t="shared" si="97"/>
        <v>河北石家庄-西安</v>
      </c>
      <c r="J373" s="178" t="str">
        <f t="shared" si="98"/>
        <v>河北西安-石家庄</v>
      </c>
      <c r="K373" s="179" t="str">
        <f t="shared" si="99"/>
        <v>石家庄</v>
      </c>
      <c r="L373" s="179" t="str">
        <f t="shared" si="100"/>
        <v>西安</v>
      </c>
      <c r="M373" s="179" t="str">
        <f t="shared" si="101"/>
        <v/>
      </c>
      <c r="O373" s="43" t="str">
        <f>IF(IF(ISERROR(VLOOKUP(I373,登记!J:J,1,FALSE)),0,1)+IF(ISERROR(VLOOKUP(I373,登记!K:K,1,FALSE)),0,1)=0,"没有","发过")</f>
        <v>发过</v>
      </c>
    </row>
    <row r="374" spans="1:15">
      <c r="A374" s="18">
        <v>381</v>
      </c>
      <c r="B374" s="40" t="s">
        <v>2053</v>
      </c>
      <c r="C374" s="111" t="s">
        <v>2060</v>
      </c>
      <c r="D374" s="69">
        <f t="shared" si="83"/>
        <v>43182</v>
      </c>
      <c r="E374" s="40" t="s">
        <v>2229</v>
      </c>
      <c r="F374" s="80">
        <v>43182</v>
      </c>
      <c r="G374" s="18">
        <v>6</v>
      </c>
      <c r="H374" s="69">
        <f t="shared" si="79"/>
        <v>43366</v>
      </c>
      <c r="I374" s="177" t="str">
        <f t="shared" si="97"/>
        <v>河北石家庄-西安-绵阳</v>
      </c>
      <c r="J374" s="178" t="str">
        <f t="shared" si="98"/>
        <v>河北绵阳-西安-石家庄</v>
      </c>
      <c r="K374" s="179" t="str">
        <f t="shared" si="99"/>
        <v>石家庄</v>
      </c>
      <c r="L374" s="179" t="str">
        <f t="shared" si="100"/>
        <v>西安</v>
      </c>
      <c r="M374" s="179" t="str">
        <f t="shared" si="101"/>
        <v>绵阳</v>
      </c>
      <c r="O374" s="43" t="str">
        <f>IF(IF(ISERROR(VLOOKUP(I374,登记!J:J,1,FALSE)),0,1)+IF(ISERROR(VLOOKUP(I374,登记!K:K,1,FALSE)),0,1)=0,"没有","发过")</f>
        <v>发过</v>
      </c>
    </row>
    <row r="375" spans="1:15">
      <c r="A375" s="18">
        <v>382</v>
      </c>
      <c r="B375" s="40" t="s">
        <v>2053</v>
      </c>
      <c r="C375" s="111" t="s">
        <v>2061</v>
      </c>
      <c r="D375" s="69">
        <f t="shared" si="83"/>
        <v>43182</v>
      </c>
      <c r="E375" s="40" t="s">
        <v>2229</v>
      </c>
      <c r="F375" s="80">
        <v>43182</v>
      </c>
      <c r="G375" s="18">
        <v>6</v>
      </c>
      <c r="H375" s="69">
        <f t="shared" si="79"/>
        <v>43366</v>
      </c>
      <c r="I375" s="177" t="str">
        <f t="shared" si="97"/>
        <v>河北石家庄-哈尔滨</v>
      </c>
      <c r="J375" s="178" t="str">
        <f t="shared" si="98"/>
        <v>河北哈尔滨-石家庄</v>
      </c>
      <c r="K375" s="179" t="str">
        <f t="shared" si="99"/>
        <v>石家庄</v>
      </c>
      <c r="L375" s="179" t="str">
        <f t="shared" si="100"/>
        <v>哈尔滨</v>
      </c>
      <c r="M375" s="179" t="str">
        <f t="shared" si="101"/>
        <v/>
      </c>
      <c r="O375" s="43" t="str">
        <f>IF(IF(ISERROR(VLOOKUP(I375,登记!J:J,1,FALSE)),0,1)+IF(ISERROR(VLOOKUP(I375,登记!K:K,1,FALSE)),0,1)=0,"没有","发过")</f>
        <v>发过</v>
      </c>
    </row>
    <row r="376" spans="1:15">
      <c r="A376" s="18">
        <v>383</v>
      </c>
      <c r="B376" s="40" t="s">
        <v>2158</v>
      </c>
      <c r="C376" s="111" t="s">
        <v>2159</v>
      </c>
      <c r="D376" s="69">
        <f t="shared" si="83"/>
        <v>43182</v>
      </c>
      <c r="E376" s="40" t="s">
        <v>2230</v>
      </c>
      <c r="F376" s="80">
        <v>43182</v>
      </c>
      <c r="G376" s="18">
        <v>6</v>
      </c>
      <c r="H376" s="69">
        <f t="shared" si="79"/>
        <v>43366</v>
      </c>
      <c r="I376" s="177" t="str">
        <f t="shared" ref="I376" si="102">B376&amp;C376</f>
        <v>幸福天津-太原-榆林</v>
      </c>
      <c r="J376" s="178" t="str">
        <f t="shared" ref="J376" si="103">B376&amp;N376&amp;IF(N376="",,"-")&amp;M376&amp;IF(M376="",,"-")&amp;L376&amp;"-"&amp;K376</f>
        <v>幸福榆林-太原-天津</v>
      </c>
      <c r="K376" s="179" t="str">
        <f t="shared" ref="K376" si="104">TRIM(MID(SUBSTITUTE($C376,"-",REPT(" ",50)),COLUMN(A376)*50-49,50))</f>
        <v>天津</v>
      </c>
      <c r="L376" s="179" t="str">
        <f t="shared" ref="L376" si="105">TRIM(MID(SUBSTITUTE($C376,"-",REPT(" ",50)),COLUMN(B376)*50-49,50))</f>
        <v>太原</v>
      </c>
      <c r="M376" s="179" t="str">
        <f t="shared" ref="M376" si="106">TRIM(MID(SUBSTITUTE($C376,"-",REPT(" ",50)),COLUMN(C376)*50-49,50))</f>
        <v>榆林</v>
      </c>
      <c r="O376" s="43" t="str">
        <f>IF(IF(ISERROR(VLOOKUP(I376,登记!J:J,1,FALSE)),0,1)+IF(ISERROR(VLOOKUP(I376,登记!K:K,1,FALSE)),0,1)=0,"没有","发过")</f>
        <v>发过</v>
      </c>
    </row>
    <row r="377" spans="1:15">
      <c r="A377" s="18">
        <v>384</v>
      </c>
      <c r="B377" s="40" t="s">
        <v>2160</v>
      </c>
      <c r="C377" s="111" t="s">
        <v>2161</v>
      </c>
      <c r="D377" s="69">
        <f t="shared" si="83"/>
        <v>43182</v>
      </c>
      <c r="E377" s="40" t="s">
        <v>2231</v>
      </c>
      <c r="F377" s="80">
        <v>43182</v>
      </c>
      <c r="G377" s="18">
        <v>6</v>
      </c>
      <c r="H377" s="69">
        <f t="shared" si="79"/>
        <v>43366</v>
      </c>
      <c r="I377" s="177" t="str">
        <f t="shared" ref="I377:I382" si="107">B377&amp;C377</f>
        <v>华夏天津-乌兰察布-鄂尔多斯-西安</v>
      </c>
      <c r="J377" s="178" t="str">
        <f t="shared" ref="J377:J382" si="108">B377&amp;N377&amp;IF(N377="",,"-")&amp;M377&amp;IF(M377="",,"-")&amp;L377&amp;"-"&amp;K377</f>
        <v>华夏鄂尔多斯-乌兰察布-天津</v>
      </c>
      <c r="K377" s="179" t="str">
        <f t="shared" ref="K377:K382" si="109">TRIM(MID(SUBSTITUTE($C377,"-",REPT(" ",50)),COLUMN(A377)*50-49,50))</f>
        <v>天津</v>
      </c>
      <c r="L377" s="179" t="str">
        <f t="shared" ref="L377:L382" si="110">TRIM(MID(SUBSTITUTE($C377,"-",REPT(" ",50)),COLUMN(B377)*50-49,50))</f>
        <v>乌兰察布</v>
      </c>
      <c r="M377" s="179" t="str">
        <f t="shared" ref="M377:M382" si="111">TRIM(MID(SUBSTITUTE($C377,"-",REPT(" ",50)),COLUMN(C377)*50-49,50))</f>
        <v>鄂尔多斯</v>
      </c>
      <c r="O377" s="43" t="str">
        <f>IF(IF(ISERROR(VLOOKUP(I377,登记!J:J,1,FALSE)),0,1)+IF(ISERROR(VLOOKUP(I377,登记!K:K,1,FALSE)),0,1)=0,"没有","发过")</f>
        <v>发过</v>
      </c>
    </row>
    <row r="378" spans="1:15">
      <c r="A378" s="18">
        <v>385</v>
      </c>
      <c r="B378" s="40" t="s">
        <v>2160</v>
      </c>
      <c r="C378" s="111" t="s">
        <v>2162</v>
      </c>
      <c r="D378" s="69">
        <f t="shared" si="83"/>
        <v>43182</v>
      </c>
      <c r="E378" s="40" t="s">
        <v>2231</v>
      </c>
      <c r="F378" s="80">
        <v>43182</v>
      </c>
      <c r="G378" s="18">
        <v>6</v>
      </c>
      <c r="H378" s="69">
        <f t="shared" si="79"/>
        <v>43366</v>
      </c>
      <c r="I378" s="177" t="str">
        <f t="shared" si="107"/>
        <v>华夏呼和浩特-通辽-满洲里</v>
      </c>
      <c r="J378" s="178" t="str">
        <f t="shared" si="108"/>
        <v>华夏满洲里-通辽-呼和浩特</v>
      </c>
      <c r="K378" s="179" t="str">
        <f t="shared" si="109"/>
        <v>呼和浩特</v>
      </c>
      <c r="L378" s="179" t="str">
        <f t="shared" si="110"/>
        <v>通辽</v>
      </c>
      <c r="M378" s="179" t="str">
        <f t="shared" si="111"/>
        <v>满洲里</v>
      </c>
      <c r="O378" s="43" t="str">
        <f>IF(IF(ISERROR(VLOOKUP(I378,登记!J:J,1,FALSE)),0,1)+IF(ISERROR(VLOOKUP(I378,登记!K:K,1,FALSE)),0,1)=0,"没有","发过")</f>
        <v>发过</v>
      </c>
    </row>
    <row r="379" spans="1:15">
      <c r="A379" s="18">
        <v>386</v>
      </c>
      <c r="B379" s="40" t="s">
        <v>2160</v>
      </c>
      <c r="C379" s="111" t="s">
        <v>2163</v>
      </c>
      <c r="D379" s="69">
        <f t="shared" si="83"/>
        <v>43182</v>
      </c>
      <c r="E379" s="40" t="s">
        <v>2231</v>
      </c>
      <c r="F379" s="80">
        <v>43182</v>
      </c>
      <c r="G379" s="18">
        <v>6</v>
      </c>
      <c r="H379" s="69">
        <f t="shared" si="79"/>
        <v>43366</v>
      </c>
      <c r="I379" s="177" t="str">
        <f t="shared" si="107"/>
        <v>华夏呼和浩特-乌兰浩特-沈阳</v>
      </c>
      <c r="J379" s="178" t="str">
        <f t="shared" si="108"/>
        <v>华夏沈阳-乌兰浩特-呼和浩特</v>
      </c>
      <c r="K379" s="179" t="str">
        <f t="shared" si="109"/>
        <v>呼和浩特</v>
      </c>
      <c r="L379" s="179" t="str">
        <f t="shared" si="110"/>
        <v>乌兰浩特</v>
      </c>
      <c r="M379" s="179" t="str">
        <f t="shared" si="111"/>
        <v>沈阳</v>
      </c>
      <c r="O379" s="43" t="str">
        <f>IF(IF(ISERROR(VLOOKUP(I379,登记!J:J,1,FALSE)),0,1)+IF(ISERROR(VLOOKUP(I379,登记!K:K,1,FALSE)),0,1)=0,"没有","发过")</f>
        <v>发过</v>
      </c>
    </row>
    <row r="380" spans="1:15">
      <c r="A380" s="18">
        <v>387</v>
      </c>
      <c r="B380" s="40" t="s">
        <v>2160</v>
      </c>
      <c r="C380" s="111" t="s">
        <v>2164</v>
      </c>
      <c r="D380" s="69">
        <f t="shared" si="83"/>
        <v>43182</v>
      </c>
      <c r="E380" s="40" t="s">
        <v>2231</v>
      </c>
      <c r="F380" s="80">
        <v>43182</v>
      </c>
      <c r="G380" s="18">
        <v>6</v>
      </c>
      <c r="H380" s="69">
        <f t="shared" si="79"/>
        <v>43366</v>
      </c>
      <c r="I380" s="177" t="str">
        <f t="shared" si="107"/>
        <v>华夏呼和浩特-沈阳</v>
      </c>
      <c r="J380" s="178" t="str">
        <f t="shared" si="108"/>
        <v>华夏沈阳-呼和浩特</v>
      </c>
      <c r="K380" s="179" t="str">
        <f t="shared" si="109"/>
        <v>呼和浩特</v>
      </c>
      <c r="L380" s="179" t="str">
        <f t="shared" si="110"/>
        <v>沈阳</v>
      </c>
      <c r="M380" s="179" t="str">
        <f t="shared" si="111"/>
        <v/>
      </c>
      <c r="O380" s="43" t="str">
        <f>IF(IF(ISERROR(VLOOKUP(I380,登记!J:J,1,FALSE)),0,1)+IF(ISERROR(VLOOKUP(I380,登记!K:K,1,FALSE)),0,1)=0,"没有","发过")</f>
        <v>发过</v>
      </c>
    </row>
    <row r="381" spans="1:15">
      <c r="A381" s="18">
        <v>388</v>
      </c>
      <c r="B381" s="40" t="s">
        <v>2160</v>
      </c>
      <c r="C381" s="111" t="s">
        <v>2165</v>
      </c>
      <c r="D381" s="69">
        <f t="shared" si="83"/>
        <v>43182</v>
      </c>
      <c r="E381" s="40" t="s">
        <v>2231</v>
      </c>
      <c r="F381" s="80">
        <v>43182</v>
      </c>
      <c r="G381" s="18">
        <v>6</v>
      </c>
      <c r="H381" s="69">
        <f t="shared" si="79"/>
        <v>43366</v>
      </c>
      <c r="I381" s="177" t="str">
        <f t="shared" si="107"/>
        <v>华夏呼和浩特-天津</v>
      </c>
      <c r="J381" s="178" t="str">
        <f t="shared" si="108"/>
        <v>华夏天津-呼和浩特</v>
      </c>
      <c r="K381" s="179" t="str">
        <f t="shared" si="109"/>
        <v>呼和浩特</v>
      </c>
      <c r="L381" s="179" t="str">
        <f t="shared" si="110"/>
        <v>天津</v>
      </c>
      <c r="M381" s="179" t="str">
        <f t="shared" si="111"/>
        <v/>
      </c>
      <c r="O381" s="43" t="str">
        <f>IF(IF(ISERROR(VLOOKUP(I381,登记!J:J,1,FALSE)),0,1)+IF(ISERROR(VLOOKUP(I381,登记!K:K,1,FALSE)),0,1)=0,"没有","发过")</f>
        <v>发过</v>
      </c>
    </row>
    <row r="382" spans="1:15">
      <c r="A382" s="18">
        <v>389</v>
      </c>
      <c r="B382" s="40" t="s">
        <v>2160</v>
      </c>
      <c r="C382" s="111" t="s">
        <v>2166</v>
      </c>
      <c r="D382" s="69">
        <f t="shared" si="83"/>
        <v>43182</v>
      </c>
      <c r="E382" s="40" t="s">
        <v>2231</v>
      </c>
      <c r="F382" s="80">
        <v>43182</v>
      </c>
      <c r="G382" s="18">
        <v>6</v>
      </c>
      <c r="H382" s="69">
        <f t="shared" si="79"/>
        <v>43366</v>
      </c>
      <c r="I382" s="177" t="str">
        <f t="shared" si="107"/>
        <v>华夏天津-乌兰察布</v>
      </c>
      <c r="J382" s="178" t="str">
        <f t="shared" si="108"/>
        <v>华夏乌兰察布-天津</v>
      </c>
      <c r="K382" s="179" t="str">
        <f t="shared" si="109"/>
        <v>天津</v>
      </c>
      <c r="L382" s="179" t="str">
        <f t="shared" si="110"/>
        <v>乌兰察布</v>
      </c>
      <c r="M382" s="179" t="str">
        <f t="shared" si="111"/>
        <v/>
      </c>
      <c r="O382" s="43" t="str">
        <f>IF(IF(ISERROR(VLOOKUP(I382,登记!J:J,1,FALSE)),0,1)+IF(ISERROR(VLOOKUP(I382,登记!K:K,1,FALSE)),0,1)=0,"没有","发过")</f>
        <v>发过</v>
      </c>
    </row>
    <row r="383" spans="1:15">
      <c r="A383" s="18">
        <v>390</v>
      </c>
      <c r="B383" s="40" t="s">
        <v>2167</v>
      </c>
      <c r="C383" s="111" t="s">
        <v>2168</v>
      </c>
      <c r="D383" s="69">
        <f t="shared" si="83"/>
        <v>43182</v>
      </c>
      <c r="E383" s="40" t="s">
        <v>2232</v>
      </c>
      <c r="F383" s="80">
        <v>43182</v>
      </c>
      <c r="G383" s="18">
        <v>6</v>
      </c>
      <c r="H383" s="69">
        <f t="shared" si="79"/>
        <v>43366</v>
      </c>
      <c r="I383" s="177" t="str">
        <f t="shared" ref="I383:I384" si="112">B383&amp;C383</f>
        <v>海航贵阳-太原</v>
      </c>
      <c r="J383" s="178" t="str">
        <f t="shared" ref="J383:J384" si="113">B383&amp;N383&amp;IF(N383="",,"-")&amp;M383&amp;IF(M383="",,"-")&amp;L383&amp;"-"&amp;K383</f>
        <v>海航太原-贵阳</v>
      </c>
      <c r="K383" s="179" t="str">
        <f t="shared" ref="K383:K384" si="114">TRIM(MID(SUBSTITUTE($C383,"-",REPT(" ",50)),COLUMN(A383)*50-49,50))</f>
        <v>贵阳</v>
      </c>
      <c r="L383" s="179" t="str">
        <f t="shared" ref="L383:L384" si="115">TRIM(MID(SUBSTITUTE($C383,"-",REPT(" ",50)),COLUMN(B383)*50-49,50))</f>
        <v>太原</v>
      </c>
      <c r="M383" s="179" t="str">
        <f t="shared" ref="M383:M384" si="116">TRIM(MID(SUBSTITUTE($C383,"-",REPT(" ",50)),COLUMN(C383)*50-49,50))</f>
        <v/>
      </c>
      <c r="O383" s="43" t="str">
        <f>IF(IF(ISERROR(VLOOKUP(I383,登记!J:J,1,FALSE)),0,1)+IF(ISERROR(VLOOKUP(I383,登记!K:K,1,FALSE)),0,1)=0,"没有","发过")</f>
        <v>发过</v>
      </c>
    </row>
    <row r="384" spans="1:15">
      <c r="A384" s="18">
        <v>391</v>
      </c>
      <c r="B384" s="40" t="s">
        <v>2167</v>
      </c>
      <c r="C384" s="111" t="s">
        <v>2169</v>
      </c>
      <c r="D384" s="69">
        <f t="shared" si="83"/>
        <v>43182</v>
      </c>
      <c r="E384" s="40" t="s">
        <v>2232</v>
      </c>
      <c r="F384" s="80">
        <v>43182</v>
      </c>
      <c r="G384" s="18">
        <v>6</v>
      </c>
      <c r="H384" s="69">
        <f t="shared" si="79"/>
        <v>43366</v>
      </c>
      <c r="I384" s="177" t="str">
        <f t="shared" si="112"/>
        <v>海航青岛-太原</v>
      </c>
      <c r="J384" s="178" t="str">
        <f t="shared" si="113"/>
        <v>海航太原-青岛</v>
      </c>
      <c r="K384" s="179" t="str">
        <f t="shared" si="114"/>
        <v>青岛</v>
      </c>
      <c r="L384" s="179" t="str">
        <f t="shared" si="115"/>
        <v>太原</v>
      </c>
      <c r="M384" s="179" t="str">
        <f t="shared" si="116"/>
        <v/>
      </c>
      <c r="O384" s="43" t="str">
        <f>IF(IF(ISERROR(VLOOKUP(I384,登记!J:J,1,FALSE)),0,1)+IF(ISERROR(VLOOKUP(I384,登记!K:K,1,FALSE)),0,1)=0,"没有","发过")</f>
        <v>发过</v>
      </c>
    </row>
    <row r="385" spans="1:15">
      <c r="A385" s="18">
        <v>392</v>
      </c>
      <c r="B385" s="40" t="s">
        <v>2170</v>
      </c>
      <c r="C385" s="111" t="s">
        <v>2171</v>
      </c>
      <c r="D385" s="69">
        <f t="shared" si="83"/>
        <v>43182</v>
      </c>
      <c r="E385" s="40" t="s">
        <v>2233</v>
      </c>
      <c r="F385" s="80">
        <v>43182</v>
      </c>
      <c r="G385" s="18">
        <v>6</v>
      </c>
      <c r="H385" s="69">
        <f t="shared" si="79"/>
        <v>43366</v>
      </c>
      <c r="I385" s="177" t="str">
        <f t="shared" ref="I385" si="117">B385&amp;C385</f>
        <v>桂林天津-武夷山</v>
      </c>
      <c r="J385" s="178" t="str">
        <f t="shared" ref="J385" si="118">B385&amp;N385&amp;IF(N385="",,"-")&amp;M385&amp;IF(M385="",,"-")&amp;L385&amp;"-"&amp;K385</f>
        <v>桂林武夷山-天津</v>
      </c>
      <c r="K385" s="179" t="str">
        <f t="shared" ref="K385" si="119">TRIM(MID(SUBSTITUTE($C385,"-",REPT(" ",50)),COLUMN(A385)*50-49,50))</f>
        <v>天津</v>
      </c>
      <c r="L385" s="179" t="str">
        <f t="shared" ref="L385" si="120">TRIM(MID(SUBSTITUTE($C385,"-",REPT(" ",50)),COLUMN(B385)*50-49,50))</f>
        <v>武夷山</v>
      </c>
      <c r="M385" s="179" t="str">
        <f t="shared" ref="M385" si="121">TRIM(MID(SUBSTITUTE($C385,"-",REPT(" ",50)),COLUMN(C385)*50-49,50))</f>
        <v/>
      </c>
      <c r="O385" s="43" t="str">
        <f>IF(IF(ISERROR(VLOOKUP(I385,登记!J:J,1,FALSE)),0,1)+IF(ISERROR(VLOOKUP(I385,登记!K:K,1,FALSE)),0,1)=0,"没有","发过")</f>
        <v>发过</v>
      </c>
    </row>
    <row r="386" spans="1:15">
      <c r="A386" s="18">
        <v>393</v>
      </c>
      <c r="B386" s="40" t="s">
        <v>2235</v>
      </c>
      <c r="C386" s="111" t="s">
        <v>2236</v>
      </c>
      <c r="D386" s="69">
        <f t="shared" si="83"/>
        <v>43207</v>
      </c>
      <c r="E386" s="40" t="s">
        <v>2254</v>
      </c>
      <c r="F386" s="80">
        <v>43207</v>
      </c>
      <c r="G386" s="18">
        <v>6</v>
      </c>
      <c r="H386" s="69">
        <f t="shared" si="79"/>
        <v>43390</v>
      </c>
      <c r="I386" s="177" t="str">
        <f t="shared" ref="I386:I391" si="122">B386&amp;C386</f>
        <v>河北石家庄-长春</v>
      </c>
      <c r="J386" s="178" t="str">
        <f t="shared" ref="J386:J391" si="123">B386&amp;N386&amp;IF(N386="",,"-")&amp;M386&amp;IF(M386="",,"-")&amp;L386&amp;"-"&amp;K386</f>
        <v>河北长春-石家庄</v>
      </c>
      <c r="K386" s="179" t="str">
        <f t="shared" ref="K386:K391" si="124">TRIM(MID(SUBSTITUTE($C386,"-",REPT(" ",50)),COLUMN(A386)*50-49,50))</f>
        <v>石家庄</v>
      </c>
      <c r="L386" s="179" t="str">
        <f t="shared" ref="L386:L391" si="125">TRIM(MID(SUBSTITUTE($C386,"-",REPT(" ",50)),COLUMN(B386)*50-49,50))</f>
        <v>长春</v>
      </c>
      <c r="M386" s="179" t="str">
        <f t="shared" ref="M386:M391" si="126">TRIM(MID(SUBSTITUTE($C386,"-",REPT(" ",50)),COLUMN(C386)*50-49,50))</f>
        <v/>
      </c>
      <c r="O386" s="43" t="str">
        <f>IF(IF(ISERROR(VLOOKUP(I386,登记!J:J,1,FALSE)),0,1)+IF(ISERROR(VLOOKUP(I386,登记!K:K,1,FALSE)),0,1)=0,"没有","发过")</f>
        <v>发过</v>
      </c>
    </row>
    <row r="387" spans="1:15">
      <c r="A387" s="18">
        <v>394</v>
      </c>
      <c r="B387" s="40" t="s">
        <v>2235</v>
      </c>
      <c r="C387" s="111" t="s">
        <v>2237</v>
      </c>
      <c r="D387" s="69">
        <f t="shared" si="83"/>
        <v>43207</v>
      </c>
      <c r="E387" s="40" t="s">
        <v>2254</v>
      </c>
      <c r="F387" s="80">
        <v>43207</v>
      </c>
      <c r="G387" s="18">
        <v>6</v>
      </c>
      <c r="H387" s="69">
        <f t="shared" si="79"/>
        <v>43390</v>
      </c>
      <c r="I387" s="177" t="str">
        <f t="shared" si="122"/>
        <v>河北石家庄-长沙</v>
      </c>
      <c r="J387" s="178" t="str">
        <f t="shared" si="123"/>
        <v>河北长沙-石家庄</v>
      </c>
      <c r="K387" s="179" t="str">
        <f t="shared" si="124"/>
        <v>石家庄</v>
      </c>
      <c r="L387" s="179" t="str">
        <f t="shared" si="125"/>
        <v>长沙</v>
      </c>
      <c r="M387" s="179" t="str">
        <f t="shared" si="126"/>
        <v/>
      </c>
      <c r="O387" s="43" t="str">
        <f>IF(IF(ISERROR(VLOOKUP(I387,登记!J:J,1,FALSE)),0,1)+IF(ISERROR(VLOOKUP(I387,登记!K:K,1,FALSE)),0,1)=0,"没有","发过")</f>
        <v>发过</v>
      </c>
    </row>
    <row r="388" spans="1:15">
      <c r="A388" s="18">
        <v>395</v>
      </c>
      <c r="B388" s="40" t="s">
        <v>2235</v>
      </c>
      <c r="C388" s="111" t="s">
        <v>2238</v>
      </c>
      <c r="D388" s="69">
        <f t="shared" si="83"/>
        <v>43207</v>
      </c>
      <c r="E388" s="40" t="s">
        <v>2254</v>
      </c>
      <c r="F388" s="80">
        <v>43207</v>
      </c>
      <c r="G388" s="18">
        <v>6</v>
      </c>
      <c r="H388" s="69">
        <f t="shared" si="79"/>
        <v>43390</v>
      </c>
      <c r="I388" s="177" t="str">
        <f t="shared" si="122"/>
        <v>河北石家庄-合肥</v>
      </c>
      <c r="J388" s="178" t="str">
        <f t="shared" si="123"/>
        <v>河北合肥-石家庄</v>
      </c>
      <c r="K388" s="179" t="str">
        <f t="shared" si="124"/>
        <v>石家庄</v>
      </c>
      <c r="L388" s="179" t="str">
        <f t="shared" si="125"/>
        <v>合肥</v>
      </c>
      <c r="M388" s="179" t="str">
        <f t="shared" si="126"/>
        <v/>
      </c>
      <c r="O388" s="43" t="str">
        <f>IF(IF(ISERROR(VLOOKUP(I388,登记!J:J,1,FALSE)),0,1)+IF(ISERROR(VLOOKUP(I388,登记!K:K,1,FALSE)),0,1)=0,"没有","发过")</f>
        <v>发过</v>
      </c>
    </row>
    <row r="389" spans="1:15">
      <c r="A389" s="18">
        <v>396</v>
      </c>
      <c r="B389" s="40" t="s">
        <v>2235</v>
      </c>
      <c r="C389" s="111" t="s">
        <v>2239</v>
      </c>
      <c r="D389" s="69">
        <f t="shared" si="83"/>
        <v>43207</v>
      </c>
      <c r="E389" s="40" t="s">
        <v>2254</v>
      </c>
      <c r="F389" s="80">
        <v>43207</v>
      </c>
      <c r="G389" s="18">
        <v>6</v>
      </c>
      <c r="H389" s="69">
        <f t="shared" si="79"/>
        <v>43390</v>
      </c>
      <c r="I389" s="177" t="str">
        <f t="shared" si="122"/>
        <v>河北石家庄-济宁-海口</v>
      </c>
      <c r="J389" s="178" t="str">
        <f t="shared" si="123"/>
        <v>河北海口-济宁-石家庄</v>
      </c>
      <c r="K389" s="179" t="str">
        <f t="shared" si="124"/>
        <v>石家庄</v>
      </c>
      <c r="L389" s="179" t="str">
        <f t="shared" si="125"/>
        <v>济宁</v>
      </c>
      <c r="M389" s="179" t="str">
        <f t="shared" si="126"/>
        <v>海口</v>
      </c>
      <c r="O389" s="43" t="str">
        <f>IF(IF(ISERROR(VLOOKUP(I389,登记!J:J,1,FALSE)),0,1)+IF(ISERROR(VLOOKUP(I389,登记!K:K,1,FALSE)),0,1)=0,"没有","发过")</f>
        <v>发过</v>
      </c>
    </row>
    <row r="390" spans="1:15">
      <c r="A390" s="18">
        <v>397</v>
      </c>
      <c r="B390" s="40" t="s">
        <v>2235</v>
      </c>
      <c r="C390" s="111" t="s">
        <v>2240</v>
      </c>
      <c r="D390" s="69">
        <f t="shared" si="83"/>
        <v>43207</v>
      </c>
      <c r="E390" s="40" t="s">
        <v>2254</v>
      </c>
      <c r="F390" s="80">
        <v>43207</v>
      </c>
      <c r="G390" s="18">
        <v>6</v>
      </c>
      <c r="H390" s="69">
        <f t="shared" si="79"/>
        <v>43390</v>
      </c>
      <c r="I390" s="177" t="str">
        <f t="shared" si="122"/>
        <v>河北石家庄-连云港-琼海</v>
      </c>
      <c r="J390" s="178" t="str">
        <f t="shared" si="123"/>
        <v>河北琼海-连云港-石家庄</v>
      </c>
      <c r="K390" s="179" t="str">
        <f t="shared" si="124"/>
        <v>石家庄</v>
      </c>
      <c r="L390" s="179" t="str">
        <f t="shared" si="125"/>
        <v>连云港</v>
      </c>
      <c r="M390" s="179" t="str">
        <f t="shared" si="126"/>
        <v>琼海</v>
      </c>
      <c r="O390" s="43" t="str">
        <f>IF(IF(ISERROR(VLOOKUP(I390,登记!J:J,1,FALSE)),0,1)+IF(ISERROR(VLOOKUP(I390,登记!K:K,1,FALSE)),0,1)=0,"没有","发过")</f>
        <v>发过</v>
      </c>
    </row>
    <row r="391" spans="1:15">
      <c r="A391" s="18">
        <v>398</v>
      </c>
      <c r="B391" s="40" t="s">
        <v>2235</v>
      </c>
      <c r="C391" s="111" t="s">
        <v>2241</v>
      </c>
      <c r="D391" s="69">
        <f t="shared" si="83"/>
        <v>43207</v>
      </c>
      <c r="E391" s="40" t="s">
        <v>2254</v>
      </c>
      <c r="F391" s="80">
        <v>43207</v>
      </c>
      <c r="G391" s="18">
        <v>6</v>
      </c>
      <c r="H391" s="69">
        <f t="shared" si="79"/>
        <v>43390</v>
      </c>
      <c r="I391" s="177" t="str">
        <f t="shared" si="122"/>
        <v>河北石家庄-宁波-珠海</v>
      </c>
      <c r="J391" s="178" t="str">
        <f t="shared" si="123"/>
        <v>河北珠海-宁波-石家庄</v>
      </c>
      <c r="K391" s="179" t="str">
        <f t="shared" si="124"/>
        <v>石家庄</v>
      </c>
      <c r="L391" s="179" t="str">
        <f t="shared" si="125"/>
        <v>宁波</v>
      </c>
      <c r="M391" s="179" t="str">
        <f t="shared" si="126"/>
        <v>珠海</v>
      </c>
      <c r="O391" s="43" t="str">
        <f>IF(IF(ISERROR(VLOOKUP(I391,登记!J:J,1,FALSE)),0,1)+IF(ISERROR(VLOOKUP(I391,登记!K:K,1,FALSE)),0,1)=0,"没有","发过")</f>
        <v>发过</v>
      </c>
    </row>
    <row r="392" spans="1:15">
      <c r="A392" s="18">
        <v>399</v>
      </c>
      <c r="B392" s="40" t="s">
        <v>161</v>
      </c>
      <c r="C392" s="111" t="s">
        <v>2242</v>
      </c>
      <c r="D392" s="69">
        <f t="shared" si="83"/>
        <v>43207</v>
      </c>
      <c r="E392" s="40" t="s">
        <v>2255</v>
      </c>
      <c r="F392" s="80">
        <v>43207</v>
      </c>
      <c r="G392" s="18">
        <v>6</v>
      </c>
      <c r="H392" s="69">
        <f t="shared" si="79"/>
        <v>43390</v>
      </c>
      <c r="I392" s="177" t="str">
        <f t="shared" ref="I392:I399" si="127">B392&amp;C392</f>
        <v>海航厦门-长治-太原</v>
      </c>
      <c r="J392" s="178" t="str">
        <f t="shared" ref="J392:J399" si="128">B392&amp;N392&amp;IF(N392="",,"-")&amp;M392&amp;IF(M392="",,"-")&amp;L392&amp;"-"&amp;K392</f>
        <v>海航太原-长治-厦门</v>
      </c>
      <c r="K392" s="179" t="str">
        <f t="shared" ref="K392:K399" si="129">TRIM(MID(SUBSTITUTE($C392,"-",REPT(" ",50)),COLUMN(A392)*50-49,50))</f>
        <v>厦门</v>
      </c>
      <c r="L392" s="179" t="str">
        <f t="shared" ref="L392:L399" si="130">TRIM(MID(SUBSTITUTE($C392,"-",REPT(" ",50)),COLUMN(B392)*50-49,50))</f>
        <v>长治</v>
      </c>
      <c r="M392" s="179" t="str">
        <f t="shared" ref="M392:M399" si="131">TRIM(MID(SUBSTITUTE($C392,"-",REPT(" ",50)),COLUMN(C392)*50-49,50))</f>
        <v>太原</v>
      </c>
      <c r="O392" s="43" t="str">
        <f>IF(IF(ISERROR(VLOOKUP(I392,登记!J:J,1,FALSE)),0,1)+IF(ISERROR(VLOOKUP(I392,登记!K:K,1,FALSE)),0,1)=0,"没有","发过")</f>
        <v>发过</v>
      </c>
    </row>
    <row r="393" spans="1:15">
      <c r="A393" s="18">
        <v>400</v>
      </c>
      <c r="B393" s="40" t="s">
        <v>161</v>
      </c>
      <c r="C393" s="111" t="s">
        <v>2243</v>
      </c>
      <c r="D393" s="69">
        <f t="shared" si="83"/>
        <v>43207</v>
      </c>
      <c r="E393" s="40" t="s">
        <v>2255</v>
      </c>
      <c r="F393" s="80">
        <v>43207</v>
      </c>
      <c r="G393" s="18">
        <v>6</v>
      </c>
      <c r="H393" s="69">
        <f t="shared" si="79"/>
        <v>43390</v>
      </c>
      <c r="I393" s="177" t="str">
        <f t="shared" si="127"/>
        <v>海航厦门-郑州-呼和浩特</v>
      </c>
      <c r="J393" s="178" t="str">
        <f t="shared" si="128"/>
        <v>海航呼和浩特-郑州-厦门</v>
      </c>
      <c r="K393" s="179" t="str">
        <f t="shared" si="129"/>
        <v>厦门</v>
      </c>
      <c r="L393" s="179" t="str">
        <f t="shared" si="130"/>
        <v>郑州</v>
      </c>
      <c r="M393" s="179" t="str">
        <f t="shared" si="131"/>
        <v>呼和浩特</v>
      </c>
      <c r="O393" s="43" t="str">
        <f>IF(IF(ISERROR(VLOOKUP(I393,登记!J:J,1,FALSE)),0,1)+IF(ISERROR(VLOOKUP(I393,登记!K:K,1,FALSE)),0,1)=0,"没有","发过")</f>
        <v>发过</v>
      </c>
    </row>
    <row r="394" spans="1:15">
      <c r="A394" s="18">
        <v>401</v>
      </c>
      <c r="B394" s="40" t="s">
        <v>161</v>
      </c>
      <c r="C394" s="111" t="s">
        <v>2244</v>
      </c>
      <c r="D394" s="69">
        <f t="shared" si="83"/>
        <v>43207</v>
      </c>
      <c r="E394" s="40" t="s">
        <v>2255</v>
      </c>
      <c r="F394" s="80">
        <v>43207</v>
      </c>
      <c r="G394" s="18">
        <v>6</v>
      </c>
      <c r="H394" s="69">
        <f t="shared" si="79"/>
        <v>43390</v>
      </c>
      <c r="I394" s="177" t="str">
        <f t="shared" si="127"/>
        <v>海航太原-福州</v>
      </c>
      <c r="J394" s="178" t="str">
        <f t="shared" si="128"/>
        <v>海航福州-太原</v>
      </c>
      <c r="K394" s="179" t="str">
        <f t="shared" si="129"/>
        <v>太原</v>
      </c>
      <c r="L394" s="179" t="str">
        <f t="shared" si="130"/>
        <v>福州</v>
      </c>
      <c r="M394" s="179" t="str">
        <f t="shared" si="131"/>
        <v/>
      </c>
      <c r="O394" s="43" t="str">
        <f>IF(IF(ISERROR(VLOOKUP(I394,登记!J:J,1,FALSE)),0,1)+IF(ISERROR(VLOOKUP(I394,登记!K:K,1,FALSE)),0,1)=0,"没有","发过")</f>
        <v>发过</v>
      </c>
    </row>
    <row r="395" spans="1:15">
      <c r="A395" s="18">
        <v>402</v>
      </c>
      <c r="B395" s="40" t="s">
        <v>161</v>
      </c>
      <c r="C395" s="111" t="s">
        <v>2245</v>
      </c>
      <c r="D395" s="69">
        <f t="shared" si="83"/>
        <v>43207</v>
      </c>
      <c r="E395" s="40" t="s">
        <v>2255</v>
      </c>
      <c r="F395" s="80">
        <v>43207</v>
      </c>
      <c r="G395" s="18">
        <v>6</v>
      </c>
      <c r="H395" s="69">
        <f t="shared" si="79"/>
        <v>43390</v>
      </c>
      <c r="I395" s="177" t="str">
        <f t="shared" si="127"/>
        <v>海航太原-哈尔滨</v>
      </c>
      <c r="J395" s="178" t="str">
        <f t="shared" si="128"/>
        <v>海航哈尔滨-太原</v>
      </c>
      <c r="K395" s="179" t="str">
        <f t="shared" si="129"/>
        <v>太原</v>
      </c>
      <c r="L395" s="179" t="str">
        <f t="shared" si="130"/>
        <v>哈尔滨</v>
      </c>
      <c r="M395" s="179" t="str">
        <f t="shared" si="131"/>
        <v/>
      </c>
      <c r="O395" s="43" t="str">
        <f>IF(IF(ISERROR(VLOOKUP(I395,登记!J:J,1,FALSE)),0,1)+IF(ISERROR(VLOOKUP(I395,登记!K:K,1,FALSE)),0,1)=0,"没有","发过")</f>
        <v>发过</v>
      </c>
    </row>
    <row r="396" spans="1:15">
      <c r="A396" s="18">
        <v>403</v>
      </c>
      <c r="B396" s="40" t="s">
        <v>161</v>
      </c>
      <c r="C396" s="111" t="s">
        <v>2246</v>
      </c>
      <c r="D396" s="69">
        <f t="shared" si="83"/>
        <v>43207</v>
      </c>
      <c r="E396" s="40" t="s">
        <v>2255</v>
      </c>
      <c r="F396" s="80">
        <v>43207</v>
      </c>
      <c r="G396" s="18">
        <v>6</v>
      </c>
      <c r="H396" s="69">
        <f t="shared" si="79"/>
        <v>43390</v>
      </c>
      <c r="I396" s="177" t="str">
        <f t="shared" si="127"/>
        <v>海航太原-海拉尔</v>
      </c>
      <c r="J396" s="178" t="str">
        <f t="shared" si="128"/>
        <v>海航海拉尔-太原</v>
      </c>
      <c r="K396" s="179" t="str">
        <f t="shared" si="129"/>
        <v>太原</v>
      </c>
      <c r="L396" s="179" t="str">
        <f t="shared" si="130"/>
        <v>海拉尔</v>
      </c>
      <c r="M396" s="179" t="str">
        <f t="shared" si="131"/>
        <v/>
      </c>
      <c r="O396" s="43" t="str">
        <f>IF(IF(ISERROR(VLOOKUP(I396,登记!J:J,1,FALSE)),0,1)+IF(ISERROR(VLOOKUP(I396,登记!K:K,1,FALSE)),0,1)=0,"没有","发过")</f>
        <v>发过</v>
      </c>
    </row>
    <row r="397" spans="1:15">
      <c r="A397" s="18">
        <v>404</v>
      </c>
      <c r="B397" s="40" t="s">
        <v>161</v>
      </c>
      <c r="C397" s="111" t="s">
        <v>2247</v>
      </c>
      <c r="D397" s="69">
        <f t="shared" si="83"/>
        <v>43207</v>
      </c>
      <c r="E397" s="40" t="s">
        <v>2255</v>
      </c>
      <c r="F397" s="80">
        <v>43207</v>
      </c>
      <c r="G397" s="18">
        <v>6</v>
      </c>
      <c r="H397" s="69">
        <f t="shared" si="79"/>
        <v>43390</v>
      </c>
      <c r="I397" s="177" t="str">
        <f t="shared" si="127"/>
        <v>海航太原-呼和浩特</v>
      </c>
      <c r="J397" s="178" t="str">
        <f t="shared" si="128"/>
        <v>海航呼和浩特-太原</v>
      </c>
      <c r="K397" s="179" t="str">
        <f t="shared" si="129"/>
        <v>太原</v>
      </c>
      <c r="L397" s="179" t="str">
        <f t="shared" si="130"/>
        <v>呼和浩特</v>
      </c>
      <c r="M397" s="179" t="str">
        <f t="shared" si="131"/>
        <v/>
      </c>
      <c r="O397" s="43" t="str">
        <f>IF(IF(ISERROR(VLOOKUP(I397,登记!J:J,1,FALSE)),0,1)+IF(ISERROR(VLOOKUP(I397,登记!K:K,1,FALSE)),0,1)=0,"没有","发过")</f>
        <v>发过</v>
      </c>
    </row>
    <row r="398" spans="1:15">
      <c r="A398" s="18">
        <v>405</v>
      </c>
      <c r="B398" s="40" t="s">
        <v>161</v>
      </c>
      <c r="C398" s="111" t="s">
        <v>2248</v>
      </c>
      <c r="D398" s="69">
        <f t="shared" si="83"/>
        <v>43207</v>
      </c>
      <c r="E398" s="40" t="s">
        <v>2255</v>
      </c>
      <c r="F398" s="80">
        <v>43207</v>
      </c>
      <c r="G398" s="18">
        <v>6</v>
      </c>
      <c r="H398" s="69">
        <f t="shared" si="79"/>
        <v>43390</v>
      </c>
      <c r="I398" s="177" t="str">
        <f t="shared" si="127"/>
        <v>海航太原-南昌-厦门</v>
      </c>
      <c r="J398" s="178" t="str">
        <f t="shared" si="128"/>
        <v>海航厦门-南昌-太原</v>
      </c>
      <c r="K398" s="179" t="str">
        <f t="shared" si="129"/>
        <v>太原</v>
      </c>
      <c r="L398" s="179" t="str">
        <f t="shared" si="130"/>
        <v>南昌</v>
      </c>
      <c r="M398" s="179" t="str">
        <f t="shared" si="131"/>
        <v>厦门</v>
      </c>
      <c r="O398" s="43" t="str">
        <f>IF(IF(ISERROR(VLOOKUP(I398,登记!J:J,1,FALSE)),0,1)+IF(ISERROR(VLOOKUP(I398,登记!K:K,1,FALSE)),0,1)=0,"没有","发过")</f>
        <v>发过</v>
      </c>
    </row>
    <row r="399" spans="1:15">
      <c r="A399" s="18">
        <v>406</v>
      </c>
      <c r="B399" s="40" t="s">
        <v>161</v>
      </c>
      <c r="C399" s="111" t="s">
        <v>2249</v>
      </c>
      <c r="D399" s="69">
        <f t="shared" si="83"/>
        <v>43207</v>
      </c>
      <c r="E399" s="40" t="s">
        <v>2255</v>
      </c>
      <c r="F399" s="80">
        <v>43207</v>
      </c>
      <c r="G399" s="18">
        <v>6</v>
      </c>
      <c r="H399" s="69">
        <f t="shared" si="79"/>
        <v>43390</v>
      </c>
      <c r="I399" s="177" t="str">
        <f t="shared" si="127"/>
        <v>海航太原-琼海</v>
      </c>
      <c r="J399" s="178" t="str">
        <f t="shared" si="128"/>
        <v>海航琼海-太原</v>
      </c>
      <c r="K399" s="179" t="str">
        <f t="shared" si="129"/>
        <v>太原</v>
      </c>
      <c r="L399" s="179" t="str">
        <f t="shared" si="130"/>
        <v>琼海</v>
      </c>
      <c r="M399" s="179" t="str">
        <f t="shared" si="131"/>
        <v/>
      </c>
      <c r="O399" s="43" t="str">
        <f>IF(IF(ISERROR(VLOOKUP(I399,登记!J:J,1,FALSE)),0,1)+IF(ISERROR(VLOOKUP(I399,登记!K:K,1,FALSE)),0,1)=0,"没有","发过")</f>
        <v>发过</v>
      </c>
    </row>
    <row r="400" spans="1:15">
      <c r="A400" s="18">
        <v>407</v>
      </c>
      <c r="B400" s="40" t="s">
        <v>2251</v>
      </c>
      <c r="C400" s="111" t="s">
        <v>2252</v>
      </c>
      <c r="D400" s="69">
        <f t="shared" si="83"/>
        <v>43207</v>
      </c>
      <c r="E400" s="40" t="s">
        <v>2256</v>
      </c>
      <c r="F400" s="80">
        <v>43207</v>
      </c>
      <c r="G400" s="18">
        <v>6</v>
      </c>
      <c r="H400" s="69">
        <f t="shared" si="79"/>
        <v>43390</v>
      </c>
      <c r="I400" s="177" t="str">
        <f t="shared" ref="I400:I401" si="132">B400&amp;C400</f>
        <v>幸福阿拉善左旗-兰州</v>
      </c>
      <c r="J400" s="178" t="str">
        <f t="shared" ref="J400:J401" si="133">B400&amp;N400&amp;IF(N400="",,"-")&amp;M400&amp;IF(M400="",,"-")&amp;L400&amp;"-"&amp;K400</f>
        <v>幸福兰州-阿拉善左旗</v>
      </c>
      <c r="K400" s="179" t="str">
        <f t="shared" ref="K400:K401" si="134">TRIM(MID(SUBSTITUTE($C400,"-",REPT(" ",50)),COLUMN(A400)*50-49,50))</f>
        <v>阿拉善左旗</v>
      </c>
      <c r="L400" s="179" t="str">
        <f t="shared" ref="L400:L401" si="135">TRIM(MID(SUBSTITUTE($C400,"-",REPT(" ",50)),COLUMN(B400)*50-49,50))</f>
        <v>兰州</v>
      </c>
      <c r="M400" s="179" t="str">
        <f t="shared" ref="M400:M401" si="136">TRIM(MID(SUBSTITUTE($C400,"-",REPT(" ",50)),COLUMN(C400)*50-49,50))</f>
        <v/>
      </c>
      <c r="O400" s="43" t="str">
        <f>IF(IF(ISERROR(VLOOKUP(I400,登记!J:J,1,FALSE)),0,1)+IF(ISERROR(VLOOKUP(I400,登记!K:K,1,FALSE)),0,1)=0,"没有","发过")</f>
        <v>发过</v>
      </c>
    </row>
    <row r="401" spans="1:15">
      <c r="A401" s="18">
        <v>408</v>
      </c>
      <c r="B401" s="40" t="s">
        <v>2251</v>
      </c>
      <c r="C401" s="111" t="s">
        <v>2253</v>
      </c>
      <c r="D401" s="69">
        <f t="shared" si="83"/>
        <v>43207</v>
      </c>
      <c r="E401" s="40" t="s">
        <v>2256</v>
      </c>
      <c r="F401" s="80">
        <v>43207</v>
      </c>
      <c r="G401" s="18">
        <v>6</v>
      </c>
      <c r="H401" s="69">
        <f t="shared" si="79"/>
        <v>43390</v>
      </c>
      <c r="I401" s="177" t="str">
        <f t="shared" si="132"/>
        <v>幸福阿拉善左旗-额济纳旗</v>
      </c>
      <c r="J401" s="178" t="str">
        <f t="shared" si="133"/>
        <v>幸福额济纳旗-阿拉善左旗</v>
      </c>
      <c r="K401" s="179" t="str">
        <f t="shared" si="134"/>
        <v>阿拉善左旗</v>
      </c>
      <c r="L401" s="179" t="str">
        <f t="shared" si="135"/>
        <v>额济纳旗</v>
      </c>
      <c r="M401" s="179" t="str">
        <f t="shared" si="136"/>
        <v/>
      </c>
      <c r="O401" s="43" t="str">
        <f>IF(IF(ISERROR(VLOOKUP(I401,登记!J:J,1,FALSE)),0,1)+IF(ISERROR(VLOOKUP(I401,登记!K:K,1,FALSE)),0,1)=0,"没有","发过")</f>
        <v>发过</v>
      </c>
    </row>
    <row r="402" spans="1:15">
      <c r="A402" s="18">
        <v>409</v>
      </c>
      <c r="B402" s="40" t="s">
        <v>2264</v>
      </c>
      <c r="C402" s="111" t="s">
        <v>2263</v>
      </c>
      <c r="D402" s="69">
        <f t="shared" si="83"/>
        <v>43218</v>
      </c>
      <c r="E402" s="40" t="s">
        <v>2279</v>
      </c>
      <c r="F402" s="69">
        <v>43218</v>
      </c>
      <c r="G402" s="18">
        <v>6</v>
      </c>
      <c r="H402" s="69">
        <f t="shared" si="79"/>
        <v>43401</v>
      </c>
      <c r="I402" s="177" t="str">
        <f t="shared" ref="I402:I408" si="137">B402&amp;C402</f>
        <v>厦航天津-哈尔滨</v>
      </c>
      <c r="J402" s="178" t="str">
        <f t="shared" ref="J402:J408" si="138">B402&amp;N402&amp;IF(N402="",,"-")&amp;M402&amp;IF(M402="",,"-")&amp;L402&amp;"-"&amp;K402</f>
        <v>厦航哈尔滨-天津</v>
      </c>
      <c r="K402" s="179" t="str">
        <f t="shared" ref="K402:K408" si="139">TRIM(MID(SUBSTITUTE($C402,"-",REPT(" ",50)),COLUMN(A402)*50-49,50))</f>
        <v>天津</v>
      </c>
      <c r="L402" s="179" t="str">
        <f t="shared" ref="L402:L408" si="140">TRIM(MID(SUBSTITUTE($C402,"-",REPT(" ",50)),COLUMN(B402)*50-49,50))</f>
        <v>哈尔滨</v>
      </c>
      <c r="M402" s="179" t="str">
        <f t="shared" ref="M402:M408" si="141">TRIM(MID(SUBSTITUTE($C402,"-",REPT(" ",50)),COLUMN(C402)*50-49,50))</f>
        <v/>
      </c>
      <c r="O402" s="43" t="str">
        <f>IF(IF(ISERROR(VLOOKUP(I402,登记!J:J,1,FALSE)),0,1)+IF(ISERROR(VLOOKUP(I402,登记!K:K,1,FALSE)),0,1)=0,"没有","发过")</f>
        <v>发过</v>
      </c>
    </row>
    <row r="403" spans="1:15">
      <c r="A403" s="18">
        <v>410</v>
      </c>
      <c r="B403" s="40" t="s">
        <v>2264</v>
      </c>
      <c r="C403" s="111" t="s">
        <v>2265</v>
      </c>
      <c r="D403" s="69">
        <f t="shared" si="83"/>
        <v>43218</v>
      </c>
      <c r="E403" s="40" t="s">
        <v>2279</v>
      </c>
      <c r="F403" s="69">
        <v>43218</v>
      </c>
      <c r="G403" s="18">
        <v>6</v>
      </c>
      <c r="H403" s="69">
        <f t="shared" si="79"/>
        <v>43401</v>
      </c>
      <c r="I403" s="177" t="str">
        <f t="shared" si="137"/>
        <v>厦航天津-泉州</v>
      </c>
      <c r="J403" s="178" t="str">
        <f t="shared" si="138"/>
        <v>厦航泉州-天津</v>
      </c>
      <c r="K403" s="179" t="str">
        <f t="shared" si="139"/>
        <v>天津</v>
      </c>
      <c r="L403" s="179" t="str">
        <f t="shared" si="140"/>
        <v>泉州</v>
      </c>
      <c r="M403" s="179" t="str">
        <f t="shared" si="141"/>
        <v/>
      </c>
      <c r="O403" s="43" t="str">
        <f>IF(IF(ISERROR(VLOOKUP(I403,登记!J:J,1,FALSE)),0,1)+IF(ISERROR(VLOOKUP(I403,登记!K:K,1,FALSE)),0,1)=0,"没有","发过")</f>
        <v>发过</v>
      </c>
    </row>
    <row r="404" spans="1:15">
      <c r="A404" s="18">
        <v>411</v>
      </c>
      <c r="B404" s="40" t="s">
        <v>2264</v>
      </c>
      <c r="C404" s="111" t="s">
        <v>2266</v>
      </c>
      <c r="D404" s="69">
        <f t="shared" si="83"/>
        <v>43218</v>
      </c>
      <c r="E404" s="40" t="s">
        <v>2279</v>
      </c>
      <c r="F404" s="69">
        <v>43218</v>
      </c>
      <c r="G404" s="18">
        <v>6</v>
      </c>
      <c r="H404" s="69">
        <f t="shared" si="79"/>
        <v>43401</v>
      </c>
      <c r="I404" s="177" t="str">
        <f t="shared" si="137"/>
        <v>厦航天津-三亚</v>
      </c>
      <c r="J404" s="178" t="str">
        <f t="shared" si="138"/>
        <v>厦航三亚-天津</v>
      </c>
      <c r="K404" s="179" t="str">
        <f t="shared" si="139"/>
        <v>天津</v>
      </c>
      <c r="L404" s="179" t="str">
        <f t="shared" si="140"/>
        <v>三亚</v>
      </c>
      <c r="M404" s="179" t="str">
        <f t="shared" si="141"/>
        <v/>
      </c>
      <c r="O404" s="43" t="str">
        <f>IF(IF(ISERROR(VLOOKUP(I404,登记!J:J,1,FALSE)),0,1)+IF(ISERROR(VLOOKUP(I404,登记!K:K,1,FALSE)),0,1)=0,"没有","发过")</f>
        <v>发过</v>
      </c>
    </row>
    <row r="405" spans="1:15">
      <c r="A405" s="18">
        <v>412</v>
      </c>
      <c r="B405" s="40" t="s">
        <v>2264</v>
      </c>
      <c r="C405" s="111" t="s">
        <v>2267</v>
      </c>
      <c r="D405" s="69">
        <f t="shared" si="83"/>
        <v>43218</v>
      </c>
      <c r="E405" s="40" t="s">
        <v>2279</v>
      </c>
      <c r="F405" s="69">
        <v>43218</v>
      </c>
      <c r="G405" s="18">
        <v>6</v>
      </c>
      <c r="H405" s="69">
        <f t="shared" si="79"/>
        <v>43401</v>
      </c>
      <c r="I405" s="177" t="str">
        <f t="shared" si="137"/>
        <v>厦航天津-武汉-昆明</v>
      </c>
      <c r="J405" s="178" t="str">
        <f t="shared" si="138"/>
        <v>厦航昆明-武汉-天津</v>
      </c>
      <c r="K405" s="179" t="str">
        <f t="shared" si="139"/>
        <v>天津</v>
      </c>
      <c r="L405" s="179" t="str">
        <f t="shared" si="140"/>
        <v>武汉</v>
      </c>
      <c r="M405" s="179" t="str">
        <f t="shared" si="141"/>
        <v>昆明</v>
      </c>
      <c r="O405" s="43" t="str">
        <f>IF(IF(ISERROR(VLOOKUP(I405,登记!J:J,1,FALSE)),0,1)+IF(ISERROR(VLOOKUP(I405,登记!K:K,1,FALSE)),0,1)=0,"没有","发过")</f>
        <v>发过</v>
      </c>
    </row>
    <row r="406" spans="1:15">
      <c r="A406" s="18">
        <v>413</v>
      </c>
      <c r="B406" s="40" t="s">
        <v>2264</v>
      </c>
      <c r="C406" s="111" t="s">
        <v>2268</v>
      </c>
      <c r="D406" s="69">
        <f t="shared" si="83"/>
        <v>43218</v>
      </c>
      <c r="E406" s="40" t="s">
        <v>2279</v>
      </c>
      <c r="F406" s="69">
        <v>43218</v>
      </c>
      <c r="G406" s="18">
        <v>6</v>
      </c>
      <c r="H406" s="69">
        <f t="shared" si="79"/>
        <v>43401</v>
      </c>
      <c r="I406" s="177" t="str">
        <f t="shared" si="137"/>
        <v>厦航天津-武汉-珠海</v>
      </c>
      <c r="J406" s="178" t="str">
        <f t="shared" si="138"/>
        <v>厦航珠海-武汉-天津</v>
      </c>
      <c r="K406" s="179" t="str">
        <f t="shared" si="139"/>
        <v>天津</v>
      </c>
      <c r="L406" s="179" t="str">
        <f t="shared" si="140"/>
        <v>武汉</v>
      </c>
      <c r="M406" s="179" t="str">
        <f t="shared" si="141"/>
        <v>珠海</v>
      </c>
      <c r="O406" s="43" t="str">
        <f>IF(IF(ISERROR(VLOOKUP(I406,登记!J:J,1,FALSE)),0,1)+IF(ISERROR(VLOOKUP(I406,登记!K:K,1,FALSE)),0,1)=0,"没有","发过")</f>
        <v>发过</v>
      </c>
    </row>
    <row r="407" spans="1:15">
      <c r="A407" s="18">
        <v>414</v>
      </c>
      <c r="B407" s="40" t="s">
        <v>2264</v>
      </c>
      <c r="C407" s="111" t="s">
        <v>2269</v>
      </c>
      <c r="D407" s="69">
        <f t="shared" si="83"/>
        <v>43218</v>
      </c>
      <c r="E407" s="40" t="s">
        <v>2279</v>
      </c>
      <c r="F407" s="69">
        <v>43218</v>
      </c>
      <c r="G407" s="18">
        <v>6</v>
      </c>
      <c r="H407" s="69">
        <f t="shared" si="79"/>
        <v>43401</v>
      </c>
      <c r="I407" s="177" t="str">
        <f t="shared" si="137"/>
        <v>厦航天津-长春</v>
      </c>
      <c r="J407" s="178" t="str">
        <f t="shared" si="138"/>
        <v>厦航长春-天津</v>
      </c>
      <c r="K407" s="179" t="str">
        <f t="shared" si="139"/>
        <v>天津</v>
      </c>
      <c r="L407" s="179" t="str">
        <f t="shared" si="140"/>
        <v>长春</v>
      </c>
      <c r="M407" s="179" t="str">
        <f t="shared" si="141"/>
        <v/>
      </c>
      <c r="O407" s="43" t="str">
        <f>IF(IF(ISERROR(VLOOKUP(I407,登记!J:J,1,FALSE)),0,1)+IF(ISERROR(VLOOKUP(I407,登记!K:K,1,FALSE)),0,1)=0,"没有","发过")</f>
        <v>发过</v>
      </c>
    </row>
    <row r="408" spans="1:15">
      <c r="A408" s="18">
        <v>415</v>
      </c>
      <c r="B408" s="40" t="s">
        <v>2264</v>
      </c>
      <c r="C408" s="111" t="s">
        <v>2270</v>
      </c>
      <c r="D408" s="69">
        <f t="shared" si="83"/>
        <v>43218</v>
      </c>
      <c r="E408" s="40" t="s">
        <v>2279</v>
      </c>
      <c r="F408" s="69">
        <v>43218</v>
      </c>
      <c r="G408" s="18">
        <v>6</v>
      </c>
      <c r="H408" s="69">
        <f t="shared" si="79"/>
        <v>43401</v>
      </c>
      <c r="I408" s="177" t="str">
        <f t="shared" si="137"/>
        <v>厦航天津-银川</v>
      </c>
      <c r="J408" s="178" t="str">
        <f t="shared" si="138"/>
        <v>厦航银川-天津</v>
      </c>
      <c r="K408" s="179" t="str">
        <f t="shared" si="139"/>
        <v>天津</v>
      </c>
      <c r="L408" s="179" t="str">
        <f t="shared" si="140"/>
        <v>银川</v>
      </c>
      <c r="M408" s="179" t="str">
        <f t="shared" si="141"/>
        <v/>
      </c>
      <c r="O408" s="43" t="str">
        <f>IF(IF(ISERROR(VLOOKUP(I408,登记!J:J,1,FALSE)),0,1)+IF(ISERROR(VLOOKUP(I408,登记!K:K,1,FALSE)),0,1)=0,"没有","发过")</f>
        <v>发过</v>
      </c>
    </row>
    <row r="409" spans="1:15">
      <c r="A409" s="18">
        <v>416</v>
      </c>
      <c r="B409" s="40" t="s">
        <v>2280</v>
      </c>
      <c r="C409" s="111" t="s">
        <v>2288</v>
      </c>
      <c r="D409" s="69">
        <f t="shared" si="83"/>
        <v>43241</v>
      </c>
      <c r="E409" s="40" t="s">
        <v>2310</v>
      </c>
      <c r="F409" s="69">
        <v>43241</v>
      </c>
      <c r="G409" s="18">
        <v>6</v>
      </c>
      <c r="H409" s="69">
        <f t="shared" si="79"/>
        <v>43425</v>
      </c>
      <c r="I409" s="177" t="str">
        <f t="shared" ref="I409" si="142">B409&amp;C409</f>
        <v>幸福阿拉善左旗-鄂尔多斯</v>
      </c>
      <c r="J409" s="178" t="str">
        <f t="shared" ref="J409" si="143">B409&amp;N409&amp;IF(N409="",,"-")&amp;M409&amp;IF(M409="",,"-")&amp;L409&amp;"-"&amp;K409</f>
        <v>幸福鄂尔多斯-阿拉善左旗</v>
      </c>
      <c r="K409" s="179" t="str">
        <f t="shared" ref="K409" si="144">TRIM(MID(SUBSTITUTE($C409,"-",REPT(" ",50)),COLUMN(A409)*50-49,50))</f>
        <v>阿拉善左旗</v>
      </c>
      <c r="L409" s="179" t="str">
        <f t="shared" ref="L409" si="145">TRIM(MID(SUBSTITUTE($C409,"-",REPT(" ",50)),COLUMN(B409)*50-49,50))</f>
        <v>鄂尔多斯</v>
      </c>
      <c r="M409" s="179" t="str">
        <f t="shared" ref="M409" si="146">TRIM(MID(SUBSTITUTE($C409,"-",REPT(" ",50)),COLUMN(C409)*50-49,50))</f>
        <v/>
      </c>
      <c r="O409" s="43" t="str">
        <f>IF(IF(ISERROR(VLOOKUP(I409,登记!J:J,1,FALSE)),0,1)+IF(ISERROR(VLOOKUP(I409,登记!K:K,1,FALSE)),0,1)=0,"没有","发过")</f>
        <v>发过</v>
      </c>
    </row>
    <row r="410" spans="1:15">
      <c r="A410" s="18">
        <v>417</v>
      </c>
      <c r="B410" s="40" t="s">
        <v>3069</v>
      </c>
      <c r="C410" s="111" t="s">
        <v>2289</v>
      </c>
      <c r="D410" s="69">
        <f t="shared" si="83"/>
        <v>43241</v>
      </c>
      <c r="E410" s="40" t="s">
        <v>2311</v>
      </c>
      <c r="F410" s="69">
        <v>43241</v>
      </c>
      <c r="G410" s="18">
        <v>6</v>
      </c>
      <c r="H410" s="69">
        <f t="shared" si="79"/>
        <v>43425</v>
      </c>
      <c r="I410" s="177" t="str">
        <f t="shared" ref="I410:I421" si="147">B410&amp;C410</f>
        <v>长安航呼和浩特-珠海</v>
      </c>
      <c r="J410" s="178" t="str">
        <f t="shared" ref="J410:J421" si="148">B410&amp;N410&amp;IF(N410="",,"-")&amp;M410&amp;IF(M410="",,"-")&amp;L410&amp;"-"&amp;K410</f>
        <v>长安航珠海-呼和浩特</v>
      </c>
      <c r="K410" s="179" t="str">
        <f t="shared" ref="K410:K421" si="149">TRIM(MID(SUBSTITUTE($C410,"-",REPT(" ",50)),COLUMN(A410)*50-49,50))</f>
        <v>呼和浩特</v>
      </c>
      <c r="L410" s="179" t="str">
        <f t="shared" ref="L410:L421" si="150">TRIM(MID(SUBSTITUTE($C410,"-",REPT(" ",50)),COLUMN(B410)*50-49,50))</f>
        <v>珠海</v>
      </c>
      <c r="M410" s="179" t="str">
        <f t="shared" ref="M410:M421" si="151">TRIM(MID(SUBSTITUTE($C410,"-",REPT(" ",50)),COLUMN(C410)*50-49,50))</f>
        <v/>
      </c>
      <c r="O410" s="43" t="str">
        <f>IF(IF(ISERROR(VLOOKUP(I410,登记!J:J,1,FALSE)),0,1)+IF(ISERROR(VLOOKUP(I410,登记!K:K,1,FALSE)),0,1)=0,"没有","发过")</f>
        <v>发过</v>
      </c>
    </row>
    <row r="411" spans="1:15">
      <c r="A411" s="18">
        <v>418</v>
      </c>
      <c r="B411" s="40" t="s">
        <v>2290</v>
      </c>
      <c r="C411" s="111" t="s">
        <v>2291</v>
      </c>
      <c r="D411" s="69">
        <f t="shared" si="83"/>
        <v>43241</v>
      </c>
      <c r="E411" s="40" t="s">
        <v>2312</v>
      </c>
      <c r="F411" s="69">
        <v>43241</v>
      </c>
      <c r="G411" s="18">
        <v>6</v>
      </c>
      <c r="H411" s="69">
        <f t="shared" si="79"/>
        <v>43425</v>
      </c>
      <c r="I411" s="177" t="str">
        <f t="shared" si="147"/>
        <v>天津天津-长治-海口</v>
      </c>
      <c r="J411" s="178" t="str">
        <f t="shared" si="148"/>
        <v>天津海口-长治-天津</v>
      </c>
      <c r="K411" s="179" t="str">
        <f t="shared" si="149"/>
        <v>天津</v>
      </c>
      <c r="L411" s="179" t="str">
        <f t="shared" si="150"/>
        <v>长治</v>
      </c>
      <c r="M411" s="179" t="str">
        <f t="shared" si="151"/>
        <v>海口</v>
      </c>
      <c r="O411" s="43" t="str">
        <f>IF(IF(ISERROR(VLOOKUP(I411,登记!J:J,1,FALSE)),0,1)+IF(ISERROR(VLOOKUP(I411,登记!K:K,1,FALSE)),0,1)=0,"没有","发过")</f>
        <v>发过</v>
      </c>
    </row>
    <row r="412" spans="1:15">
      <c r="A412" s="18">
        <v>419</v>
      </c>
      <c r="B412" s="40" t="s">
        <v>2290</v>
      </c>
      <c r="C412" s="111" t="s">
        <v>2292</v>
      </c>
      <c r="D412" s="69">
        <f t="shared" si="83"/>
        <v>43241</v>
      </c>
      <c r="E412" s="40" t="s">
        <v>2312</v>
      </c>
      <c r="F412" s="69">
        <v>43241</v>
      </c>
      <c r="G412" s="18">
        <v>6</v>
      </c>
      <c r="H412" s="69">
        <f t="shared" si="79"/>
        <v>43425</v>
      </c>
      <c r="I412" s="177" t="str">
        <f t="shared" si="147"/>
        <v>天津天津-宜宾</v>
      </c>
      <c r="J412" s="178" t="str">
        <f t="shared" si="148"/>
        <v>天津宜宾-天津</v>
      </c>
      <c r="K412" s="179" t="str">
        <f t="shared" si="149"/>
        <v>天津</v>
      </c>
      <c r="L412" s="179" t="str">
        <f t="shared" si="150"/>
        <v>宜宾</v>
      </c>
      <c r="M412" s="179" t="str">
        <f t="shared" si="151"/>
        <v/>
      </c>
      <c r="O412" s="43" t="str">
        <f>IF(IF(ISERROR(VLOOKUP(I412,登记!J:J,1,FALSE)),0,1)+IF(ISERROR(VLOOKUP(I412,登记!K:K,1,FALSE)),0,1)=0,"没有","发过")</f>
        <v>发过</v>
      </c>
    </row>
    <row r="413" spans="1:15">
      <c r="A413" s="18">
        <v>420</v>
      </c>
      <c r="B413" s="40" t="s">
        <v>2290</v>
      </c>
      <c r="C413" s="111" t="s">
        <v>2293</v>
      </c>
      <c r="D413" s="69">
        <f t="shared" si="83"/>
        <v>43241</v>
      </c>
      <c r="E413" s="40" t="s">
        <v>2312</v>
      </c>
      <c r="F413" s="69">
        <v>43241</v>
      </c>
      <c r="G413" s="18">
        <v>6</v>
      </c>
      <c r="H413" s="69">
        <f t="shared" ref="H413:H428" si="152">EDATE(D413,G413)</f>
        <v>43425</v>
      </c>
      <c r="I413" s="177" t="str">
        <f t="shared" si="147"/>
        <v>天津天津-银川-兰州</v>
      </c>
      <c r="J413" s="178" t="str">
        <f t="shared" si="148"/>
        <v>天津兰州-银川-天津</v>
      </c>
      <c r="K413" s="179" t="str">
        <f t="shared" si="149"/>
        <v>天津</v>
      </c>
      <c r="L413" s="179" t="str">
        <f t="shared" si="150"/>
        <v>银川</v>
      </c>
      <c r="M413" s="179" t="str">
        <f t="shared" si="151"/>
        <v>兰州</v>
      </c>
      <c r="O413" s="43" t="str">
        <f>IF(IF(ISERROR(VLOOKUP(I413,登记!J:J,1,FALSE)),0,1)+IF(ISERROR(VLOOKUP(I413,登记!K:K,1,FALSE)),0,1)=0,"没有","发过")</f>
        <v>发过</v>
      </c>
    </row>
    <row r="414" spans="1:15">
      <c r="A414" s="18">
        <v>421</v>
      </c>
      <c r="B414" s="40" t="s">
        <v>2290</v>
      </c>
      <c r="C414" s="111" t="s">
        <v>2294</v>
      </c>
      <c r="D414" s="69">
        <f t="shared" ref="D414:D477" si="153">F414</f>
        <v>43241</v>
      </c>
      <c r="E414" s="40" t="s">
        <v>2312</v>
      </c>
      <c r="F414" s="69">
        <v>43241</v>
      </c>
      <c r="G414" s="18">
        <v>6</v>
      </c>
      <c r="H414" s="69">
        <f t="shared" si="152"/>
        <v>43425</v>
      </c>
      <c r="I414" s="177" t="str">
        <f t="shared" si="147"/>
        <v>天津合肥-郑州-呼和浩特</v>
      </c>
      <c r="J414" s="178" t="str">
        <f t="shared" si="148"/>
        <v>天津呼和浩特-郑州-合肥</v>
      </c>
      <c r="K414" s="179" t="str">
        <f t="shared" si="149"/>
        <v>合肥</v>
      </c>
      <c r="L414" s="179" t="str">
        <f t="shared" si="150"/>
        <v>郑州</v>
      </c>
      <c r="M414" s="179" t="str">
        <f t="shared" si="151"/>
        <v>呼和浩特</v>
      </c>
      <c r="O414" s="43" t="str">
        <f>IF(IF(ISERROR(VLOOKUP(I414,登记!J:J,1,FALSE)),0,1)+IF(ISERROR(VLOOKUP(I414,登记!K:K,1,FALSE)),0,1)=0,"没有","发过")</f>
        <v>发过</v>
      </c>
    </row>
    <row r="415" spans="1:15">
      <c r="A415" s="18">
        <v>422</v>
      </c>
      <c r="B415" s="40" t="s">
        <v>2290</v>
      </c>
      <c r="C415" s="111" t="s">
        <v>2295</v>
      </c>
      <c r="D415" s="69">
        <f t="shared" si="153"/>
        <v>43241</v>
      </c>
      <c r="E415" s="40" t="s">
        <v>2312</v>
      </c>
      <c r="F415" s="69">
        <v>43241</v>
      </c>
      <c r="G415" s="18">
        <v>6</v>
      </c>
      <c r="H415" s="69">
        <f t="shared" si="152"/>
        <v>43425</v>
      </c>
      <c r="I415" s="177" t="str">
        <f t="shared" si="147"/>
        <v>天津天津-牡丹江</v>
      </c>
      <c r="J415" s="178" t="str">
        <f t="shared" si="148"/>
        <v>天津牡丹江-天津</v>
      </c>
      <c r="K415" s="179" t="str">
        <f t="shared" si="149"/>
        <v>天津</v>
      </c>
      <c r="L415" s="179" t="str">
        <f t="shared" si="150"/>
        <v>牡丹江</v>
      </c>
      <c r="M415" s="179" t="str">
        <f t="shared" si="151"/>
        <v/>
      </c>
      <c r="O415" s="43" t="str">
        <f>IF(IF(ISERROR(VLOOKUP(I415,登记!J:J,1,FALSE)),0,1)+IF(ISERROR(VLOOKUP(I415,登记!K:K,1,FALSE)),0,1)=0,"没有","发过")</f>
        <v>发过</v>
      </c>
    </row>
    <row r="416" spans="1:15">
      <c r="A416" s="18">
        <v>423</v>
      </c>
      <c r="B416" s="40" t="s">
        <v>2290</v>
      </c>
      <c r="C416" s="111" t="s">
        <v>2296</v>
      </c>
      <c r="D416" s="69">
        <f t="shared" si="153"/>
        <v>43241</v>
      </c>
      <c r="E416" s="40" t="s">
        <v>2312</v>
      </c>
      <c r="F416" s="69">
        <v>43241</v>
      </c>
      <c r="G416" s="18">
        <v>6</v>
      </c>
      <c r="H416" s="69">
        <f t="shared" si="152"/>
        <v>43425</v>
      </c>
      <c r="I416" s="177" t="str">
        <f t="shared" si="147"/>
        <v>天津鄂尔多斯-南京</v>
      </c>
      <c r="J416" s="178" t="str">
        <f t="shared" si="148"/>
        <v>天津南京-鄂尔多斯</v>
      </c>
      <c r="K416" s="179" t="str">
        <f t="shared" si="149"/>
        <v>鄂尔多斯</v>
      </c>
      <c r="L416" s="179" t="str">
        <f t="shared" si="150"/>
        <v>南京</v>
      </c>
      <c r="M416" s="179" t="str">
        <f t="shared" si="151"/>
        <v/>
      </c>
      <c r="O416" s="43" t="str">
        <f>IF(IF(ISERROR(VLOOKUP(I416,登记!J:J,1,FALSE)),0,1)+IF(ISERROR(VLOOKUP(I416,登记!K:K,1,FALSE)),0,1)=0,"没有","发过")</f>
        <v>发过</v>
      </c>
    </row>
    <row r="417" spans="1:15">
      <c r="A417" s="18">
        <v>424</v>
      </c>
      <c r="B417" s="40" t="s">
        <v>2290</v>
      </c>
      <c r="C417" s="111" t="s">
        <v>2297</v>
      </c>
      <c r="D417" s="69">
        <f t="shared" si="153"/>
        <v>43241</v>
      </c>
      <c r="E417" s="40" t="s">
        <v>2312</v>
      </c>
      <c r="F417" s="69">
        <v>43241</v>
      </c>
      <c r="G417" s="18">
        <v>6</v>
      </c>
      <c r="H417" s="69">
        <f t="shared" si="152"/>
        <v>43425</v>
      </c>
      <c r="I417" s="177" t="str">
        <f t="shared" si="147"/>
        <v>天津海拉尔-呼和浩特-济南</v>
      </c>
      <c r="J417" s="178" t="str">
        <f t="shared" si="148"/>
        <v>天津济南-呼和浩特-海拉尔</v>
      </c>
      <c r="K417" s="179" t="str">
        <f t="shared" si="149"/>
        <v>海拉尔</v>
      </c>
      <c r="L417" s="179" t="str">
        <f t="shared" si="150"/>
        <v>呼和浩特</v>
      </c>
      <c r="M417" s="179" t="str">
        <f t="shared" si="151"/>
        <v>济南</v>
      </c>
      <c r="O417" s="43" t="str">
        <f>IF(IF(ISERROR(VLOOKUP(I417,登记!J:J,1,FALSE)),0,1)+IF(ISERROR(VLOOKUP(I417,登记!K:K,1,FALSE)),0,1)=0,"没有","发过")</f>
        <v>发过</v>
      </c>
    </row>
    <row r="418" spans="1:15">
      <c r="A418" s="18">
        <v>425</v>
      </c>
      <c r="B418" s="40" t="s">
        <v>2290</v>
      </c>
      <c r="C418" s="111" t="s">
        <v>2298</v>
      </c>
      <c r="D418" s="69">
        <f t="shared" si="153"/>
        <v>43241</v>
      </c>
      <c r="E418" s="40" t="s">
        <v>2312</v>
      </c>
      <c r="F418" s="69">
        <v>43241</v>
      </c>
      <c r="G418" s="18">
        <v>6</v>
      </c>
      <c r="H418" s="69">
        <f t="shared" si="152"/>
        <v>43425</v>
      </c>
      <c r="I418" s="177" t="str">
        <f t="shared" si="147"/>
        <v>天津呼和浩特-阿拉善左旗-西安</v>
      </c>
      <c r="J418" s="178" t="str">
        <f t="shared" si="148"/>
        <v>天津西安-阿拉善左旗-呼和浩特</v>
      </c>
      <c r="K418" s="179" t="str">
        <f t="shared" si="149"/>
        <v>呼和浩特</v>
      </c>
      <c r="L418" s="179" t="str">
        <f t="shared" si="150"/>
        <v>阿拉善左旗</v>
      </c>
      <c r="M418" s="179" t="str">
        <f t="shared" si="151"/>
        <v>西安</v>
      </c>
      <c r="O418" s="43" t="str">
        <f>IF(IF(ISERROR(VLOOKUP(I418,登记!J:J,1,FALSE)),0,1)+IF(ISERROR(VLOOKUP(I418,登记!K:K,1,FALSE)),0,1)=0,"没有","发过")</f>
        <v>发过</v>
      </c>
    </row>
    <row r="419" spans="1:15">
      <c r="A419" s="18">
        <v>426</v>
      </c>
      <c r="B419" s="40" t="s">
        <v>2290</v>
      </c>
      <c r="C419" s="111" t="s">
        <v>2299</v>
      </c>
      <c r="D419" s="69">
        <f t="shared" si="153"/>
        <v>43241</v>
      </c>
      <c r="E419" s="40" t="s">
        <v>2312</v>
      </c>
      <c r="F419" s="69">
        <v>43241</v>
      </c>
      <c r="G419" s="18">
        <v>6</v>
      </c>
      <c r="H419" s="69">
        <f t="shared" si="152"/>
        <v>43425</v>
      </c>
      <c r="I419" s="177" t="str">
        <f t="shared" si="147"/>
        <v>天津呼和浩特-满洲里</v>
      </c>
      <c r="J419" s="178" t="str">
        <f t="shared" si="148"/>
        <v>天津满洲里-呼和浩特</v>
      </c>
      <c r="K419" s="179" t="str">
        <f t="shared" si="149"/>
        <v>呼和浩特</v>
      </c>
      <c r="L419" s="179" t="str">
        <f t="shared" si="150"/>
        <v>满洲里</v>
      </c>
      <c r="M419" s="179" t="str">
        <f t="shared" si="151"/>
        <v/>
      </c>
      <c r="O419" s="43" t="str">
        <f>IF(IF(ISERROR(VLOOKUP(I419,登记!J:J,1,FALSE)),0,1)+IF(ISERROR(VLOOKUP(I419,登记!K:K,1,FALSE)),0,1)=0,"没有","发过")</f>
        <v>发过</v>
      </c>
    </row>
    <row r="420" spans="1:15">
      <c r="A420" s="18">
        <v>427</v>
      </c>
      <c r="B420" s="40" t="s">
        <v>2290</v>
      </c>
      <c r="C420" s="111" t="s">
        <v>2300</v>
      </c>
      <c r="D420" s="69">
        <f t="shared" si="153"/>
        <v>43241</v>
      </c>
      <c r="E420" s="40" t="s">
        <v>2312</v>
      </c>
      <c r="F420" s="69">
        <v>43241</v>
      </c>
      <c r="G420" s="18">
        <v>6</v>
      </c>
      <c r="H420" s="69">
        <f t="shared" si="152"/>
        <v>43425</v>
      </c>
      <c r="I420" s="177" t="str">
        <f t="shared" si="147"/>
        <v>天津呼和浩特-长沙</v>
      </c>
      <c r="J420" s="178" t="str">
        <f t="shared" si="148"/>
        <v>天津长沙-呼和浩特</v>
      </c>
      <c r="K420" s="179" t="str">
        <f t="shared" si="149"/>
        <v>呼和浩特</v>
      </c>
      <c r="L420" s="179" t="str">
        <f t="shared" si="150"/>
        <v>长沙</v>
      </c>
      <c r="M420" s="179" t="str">
        <f t="shared" si="151"/>
        <v/>
      </c>
      <c r="O420" s="43" t="str">
        <f>IF(IF(ISERROR(VLOOKUP(I420,登记!J:J,1,FALSE)),0,1)+IF(ISERROR(VLOOKUP(I420,登记!K:K,1,FALSE)),0,1)=0,"没有","发过")</f>
        <v>没有</v>
      </c>
    </row>
    <row r="421" spans="1:15">
      <c r="A421" s="18">
        <v>428</v>
      </c>
      <c r="B421" s="40" t="s">
        <v>2290</v>
      </c>
      <c r="C421" s="111" t="s">
        <v>2301</v>
      </c>
      <c r="D421" s="69">
        <f t="shared" si="153"/>
        <v>43241</v>
      </c>
      <c r="E421" s="40" t="s">
        <v>2312</v>
      </c>
      <c r="F421" s="69">
        <v>43241</v>
      </c>
      <c r="G421" s="18">
        <v>6</v>
      </c>
      <c r="H421" s="69">
        <f t="shared" si="152"/>
        <v>43425</v>
      </c>
      <c r="I421" s="177" t="str">
        <f t="shared" si="147"/>
        <v>天津呼和浩特-重庆-海口</v>
      </c>
      <c r="J421" s="178" t="str">
        <f t="shared" si="148"/>
        <v>天津海口-重庆-呼和浩特</v>
      </c>
      <c r="K421" s="179" t="str">
        <f t="shared" si="149"/>
        <v>呼和浩特</v>
      </c>
      <c r="L421" s="179" t="str">
        <f t="shared" si="150"/>
        <v>重庆</v>
      </c>
      <c r="M421" s="179" t="str">
        <f t="shared" si="151"/>
        <v>海口</v>
      </c>
      <c r="O421" s="43" t="str">
        <f>IF(IF(ISERROR(VLOOKUP(I421,登记!J:J,1,FALSE)),0,1)+IF(ISERROR(VLOOKUP(I421,登记!K:K,1,FALSE)),0,1)=0,"没有","发过")</f>
        <v>没有</v>
      </c>
    </row>
    <row r="422" spans="1:15">
      <c r="A422" s="18">
        <v>429</v>
      </c>
      <c r="B422" s="40" t="s">
        <v>2290</v>
      </c>
      <c r="C422" s="111" t="s">
        <v>2302</v>
      </c>
      <c r="D422" s="69">
        <f t="shared" si="153"/>
        <v>43241</v>
      </c>
      <c r="E422" s="40" t="s">
        <v>2312</v>
      </c>
      <c r="F422" s="69">
        <v>43241</v>
      </c>
      <c r="G422" s="18">
        <v>6</v>
      </c>
      <c r="H422" s="69">
        <f t="shared" si="152"/>
        <v>43425</v>
      </c>
      <c r="I422" s="177" t="str">
        <f t="shared" ref="I422:I428" si="154">B422&amp;C422</f>
        <v>天津天津-鄂尔多斯-银川</v>
      </c>
      <c r="J422" s="178" t="str">
        <f t="shared" ref="J422:J428" si="155">B422&amp;N422&amp;IF(N422="",,"-")&amp;M422&amp;IF(M422="",,"-")&amp;L422&amp;"-"&amp;K422</f>
        <v>天津银川-鄂尔多斯-天津</v>
      </c>
      <c r="K422" s="179" t="str">
        <f t="shared" ref="K422:K428" si="156">TRIM(MID(SUBSTITUTE($C422,"-",REPT(" ",50)),COLUMN(A422)*50-49,50))</f>
        <v>天津</v>
      </c>
      <c r="L422" s="179" t="str">
        <f t="shared" ref="L422:L428" si="157">TRIM(MID(SUBSTITUTE($C422,"-",REPT(" ",50)),COLUMN(B422)*50-49,50))</f>
        <v>鄂尔多斯</v>
      </c>
      <c r="M422" s="179" t="str">
        <f t="shared" ref="M422:M428" si="158">TRIM(MID(SUBSTITUTE($C422,"-",REPT(" ",50)),COLUMN(C422)*50-49,50))</f>
        <v>银川</v>
      </c>
      <c r="O422" s="43" t="str">
        <f>IF(IF(ISERROR(VLOOKUP(I422,登记!J:J,1,FALSE)),0,1)+IF(ISERROR(VLOOKUP(I422,登记!K:K,1,FALSE)),0,1)=0,"没有","发过")</f>
        <v>发过</v>
      </c>
    </row>
    <row r="423" spans="1:15">
      <c r="A423" s="18">
        <v>430</v>
      </c>
      <c r="B423" s="40" t="s">
        <v>2290</v>
      </c>
      <c r="C423" s="111" t="s">
        <v>2303</v>
      </c>
      <c r="D423" s="69">
        <f t="shared" si="153"/>
        <v>43241</v>
      </c>
      <c r="E423" s="40" t="s">
        <v>2312</v>
      </c>
      <c r="F423" s="69">
        <v>43241</v>
      </c>
      <c r="G423" s="18">
        <v>6</v>
      </c>
      <c r="H423" s="69">
        <f t="shared" si="152"/>
        <v>43425</v>
      </c>
      <c r="I423" s="177" t="str">
        <f t="shared" si="154"/>
        <v>天津天津-兰州-乌鲁木齐</v>
      </c>
      <c r="J423" s="178" t="str">
        <f t="shared" si="155"/>
        <v>天津乌鲁木齐-兰州-天津</v>
      </c>
      <c r="K423" s="179" t="str">
        <f t="shared" si="156"/>
        <v>天津</v>
      </c>
      <c r="L423" s="179" t="str">
        <f t="shared" si="157"/>
        <v>兰州</v>
      </c>
      <c r="M423" s="179" t="str">
        <f t="shared" si="158"/>
        <v>乌鲁木齐</v>
      </c>
      <c r="O423" s="43" t="str">
        <f>IF(IF(ISERROR(VLOOKUP(I423,登记!J:J,1,FALSE)),0,1)+IF(ISERROR(VLOOKUP(I423,登记!K:K,1,FALSE)),0,1)=0,"没有","发过")</f>
        <v>发过</v>
      </c>
    </row>
    <row r="424" spans="1:15">
      <c r="A424" s="18">
        <v>431</v>
      </c>
      <c r="B424" s="40" t="s">
        <v>2290</v>
      </c>
      <c r="C424" s="111" t="s">
        <v>2304</v>
      </c>
      <c r="D424" s="69">
        <f t="shared" si="153"/>
        <v>43241</v>
      </c>
      <c r="E424" s="40" t="s">
        <v>2312</v>
      </c>
      <c r="F424" s="69">
        <v>43241</v>
      </c>
      <c r="G424" s="18">
        <v>6</v>
      </c>
      <c r="H424" s="69">
        <f t="shared" si="152"/>
        <v>43425</v>
      </c>
      <c r="I424" s="177" t="str">
        <f t="shared" si="154"/>
        <v>天津天津-临沂-义乌</v>
      </c>
      <c r="J424" s="178" t="str">
        <f t="shared" si="155"/>
        <v>天津义乌-临沂-天津</v>
      </c>
      <c r="K424" s="179" t="str">
        <f t="shared" si="156"/>
        <v>天津</v>
      </c>
      <c r="L424" s="179" t="str">
        <f t="shared" si="157"/>
        <v>临沂</v>
      </c>
      <c r="M424" s="179" t="str">
        <f t="shared" si="158"/>
        <v>义乌</v>
      </c>
      <c r="O424" s="43" t="str">
        <f>IF(IF(ISERROR(VLOOKUP(I424,登记!J:J,1,FALSE)),0,1)+IF(ISERROR(VLOOKUP(I424,登记!K:K,1,FALSE)),0,1)=0,"没有","发过")</f>
        <v>发过</v>
      </c>
    </row>
    <row r="425" spans="1:15">
      <c r="A425" s="18">
        <v>432</v>
      </c>
      <c r="B425" s="40" t="s">
        <v>2290</v>
      </c>
      <c r="C425" s="111" t="s">
        <v>2305</v>
      </c>
      <c r="D425" s="69">
        <f t="shared" si="153"/>
        <v>43241</v>
      </c>
      <c r="E425" s="40" t="s">
        <v>2312</v>
      </c>
      <c r="F425" s="69">
        <v>43241</v>
      </c>
      <c r="G425" s="18">
        <v>6</v>
      </c>
      <c r="H425" s="69">
        <f t="shared" si="152"/>
        <v>43425</v>
      </c>
      <c r="I425" s="177" t="str">
        <f t="shared" si="154"/>
        <v>天津天津-西安-呼和浩特</v>
      </c>
      <c r="J425" s="178" t="str">
        <f t="shared" si="155"/>
        <v>天津呼和浩特-西安-天津</v>
      </c>
      <c r="K425" s="179" t="str">
        <f t="shared" si="156"/>
        <v>天津</v>
      </c>
      <c r="L425" s="179" t="str">
        <f t="shared" si="157"/>
        <v>西安</v>
      </c>
      <c r="M425" s="179" t="str">
        <f t="shared" si="158"/>
        <v>呼和浩特</v>
      </c>
      <c r="O425" s="43" t="str">
        <f>IF(IF(ISERROR(VLOOKUP(I425,登记!J:J,1,FALSE)),0,1)+IF(ISERROR(VLOOKUP(I425,登记!K:K,1,FALSE)),0,1)=0,"没有","发过")</f>
        <v>没有</v>
      </c>
    </row>
    <row r="426" spans="1:15">
      <c r="A426" s="18">
        <v>433</v>
      </c>
      <c r="B426" s="40" t="s">
        <v>2290</v>
      </c>
      <c r="C426" s="111" t="s">
        <v>2306</v>
      </c>
      <c r="D426" s="69">
        <f t="shared" si="153"/>
        <v>43241</v>
      </c>
      <c r="E426" s="40" t="s">
        <v>2312</v>
      </c>
      <c r="F426" s="69">
        <v>43241</v>
      </c>
      <c r="G426" s="18">
        <v>6</v>
      </c>
      <c r="H426" s="69">
        <f t="shared" si="152"/>
        <v>43425</v>
      </c>
      <c r="I426" s="177" t="str">
        <f t="shared" si="154"/>
        <v>天津乌鲁木齐-银川-天津</v>
      </c>
      <c r="J426" s="178" t="str">
        <f t="shared" si="155"/>
        <v>天津天津-银川-乌鲁木齐</v>
      </c>
      <c r="K426" s="179" t="str">
        <f t="shared" si="156"/>
        <v>乌鲁木齐</v>
      </c>
      <c r="L426" s="179" t="str">
        <f t="shared" si="157"/>
        <v>银川</v>
      </c>
      <c r="M426" s="179" t="str">
        <f t="shared" si="158"/>
        <v>天津</v>
      </c>
      <c r="O426" s="43" t="str">
        <f>IF(IF(ISERROR(VLOOKUP(I426,登记!J:J,1,FALSE)),0,1)+IF(ISERROR(VLOOKUP(I426,登记!K:K,1,FALSE)),0,1)=0,"没有","发过")</f>
        <v>没有</v>
      </c>
    </row>
    <row r="427" spans="1:15">
      <c r="A427" s="18">
        <v>434</v>
      </c>
      <c r="B427" s="40" t="s">
        <v>2290</v>
      </c>
      <c r="C427" s="111" t="s">
        <v>2307</v>
      </c>
      <c r="D427" s="69">
        <f t="shared" si="153"/>
        <v>43241</v>
      </c>
      <c r="E427" s="40" t="s">
        <v>2312</v>
      </c>
      <c r="F427" s="69">
        <v>43241</v>
      </c>
      <c r="G427" s="18">
        <v>6</v>
      </c>
      <c r="H427" s="69">
        <f t="shared" si="152"/>
        <v>43425</v>
      </c>
      <c r="I427" s="177" t="str">
        <f t="shared" si="154"/>
        <v>天津呼和浩特-郑州-南昌</v>
      </c>
      <c r="J427" s="178" t="str">
        <f t="shared" si="155"/>
        <v>天津南昌-郑州-呼和浩特</v>
      </c>
      <c r="K427" s="179" t="str">
        <f t="shared" si="156"/>
        <v>呼和浩特</v>
      </c>
      <c r="L427" s="179" t="str">
        <f t="shared" si="157"/>
        <v>郑州</v>
      </c>
      <c r="M427" s="179" t="str">
        <f t="shared" si="158"/>
        <v>南昌</v>
      </c>
      <c r="O427" s="43" t="str">
        <f>IF(IF(ISERROR(VLOOKUP(I427,登记!J:J,1,FALSE)),0,1)+IF(ISERROR(VLOOKUP(I427,登记!K:K,1,FALSE)),0,1)=0,"没有","发过")</f>
        <v>发过</v>
      </c>
    </row>
    <row r="428" spans="1:15">
      <c r="A428" s="18">
        <v>435</v>
      </c>
      <c r="B428" s="40" t="s">
        <v>2290</v>
      </c>
      <c r="C428" s="111" t="s">
        <v>2308</v>
      </c>
      <c r="D428" s="69">
        <f t="shared" si="153"/>
        <v>43241</v>
      </c>
      <c r="E428" s="40" t="s">
        <v>2312</v>
      </c>
      <c r="F428" s="69">
        <v>43241</v>
      </c>
      <c r="G428" s="18">
        <v>6</v>
      </c>
      <c r="H428" s="69">
        <f t="shared" si="152"/>
        <v>43425</v>
      </c>
      <c r="I428" s="177" t="str">
        <f t="shared" si="154"/>
        <v>天津阿拉善左旗-呼和浩特</v>
      </c>
      <c r="J428" s="178" t="str">
        <f t="shared" si="155"/>
        <v>天津呼和浩特-阿拉善左旗</v>
      </c>
      <c r="K428" s="179" t="str">
        <f t="shared" si="156"/>
        <v>阿拉善左旗</v>
      </c>
      <c r="L428" s="179" t="str">
        <f t="shared" si="157"/>
        <v>呼和浩特</v>
      </c>
      <c r="M428" s="179" t="str">
        <f t="shared" si="158"/>
        <v/>
      </c>
      <c r="O428" s="43" t="str">
        <f>IF(IF(ISERROR(VLOOKUP(I428,登记!J:J,1,FALSE)),0,1)+IF(ISERROR(VLOOKUP(I428,登记!K:K,1,FALSE)),0,1)=0,"没有","发过")</f>
        <v>发过</v>
      </c>
    </row>
    <row r="429" spans="1:15">
      <c r="A429" s="18">
        <v>436</v>
      </c>
      <c r="B429" s="40" t="s">
        <v>2323</v>
      </c>
      <c r="C429" s="111" t="s">
        <v>2324</v>
      </c>
      <c r="D429" s="69">
        <f t="shared" si="153"/>
        <v>43265</v>
      </c>
      <c r="E429" s="40" t="s">
        <v>5410</v>
      </c>
      <c r="F429" s="69">
        <v>43265</v>
      </c>
      <c r="G429" s="18">
        <v>6</v>
      </c>
      <c r="H429" s="69">
        <f t="shared" ref="H429:H430" si="159">EDATE(D429,G429)</f>
        <v>43448</v>
      </c>
      <c r="I429" s="177" t="str">
        <f t="shared" ref="I429:I430" si="160">B429&amp;C429</f>
        <v>幸福天津-沈阳-延吉</v>
      </c>
      <c r="J429" s="178" t="str">
        <f t="shared" ref="J429:J430" si="161">B429&amp;N429&amp;IF(N429="",,"-")&amp;M429&amp;IF(M429="",,"-")&amp;L429&amp;"-"&amp;K429</f>
        <v>幸福延吉-沈阳-天津</v>
      </c>
      <c r="K429" s="179" t="str">
        <f t="shared" ref="K429:K430" si="162">TRIM(MID(SUBSTITUTE($C429,"-",REPT(" ",50)),COLUMN(A429)*50-49,50))</f>
        <v>天津</v>
      </c>
      <c r="L429" s="179" t="str">
        <f t="shared" ref="L429:L430" si="163">TRIM(MID(SUBSTITUTE($C429,"-",REPT(" ",50)),COLUMN(B429)*50-49,50))</f>
        <v>沈阳</v>
      </c>
      <c r="M429" s="179" t="str">
        <f t="shared" ref="M429:M430" si="164">TRIM(MID(SUBSTITUTE($C429,"-",REPT(" ",50)),COLUMN(C429)*50-49,50))</f>
        <v>延吉</v>
      </c>
      <c r="O429" s="43" t="str">
        <f>IF(IF(ISERROR(VLOOKUP(I429,登记!J:J,1,FALSE)),0,1)+IF(ISERROR(VLOOKUP(I429,登记!K:K,1,FALSE)),0,1)=0,"没有","发过")</f>
        <v>发过</v>
      </c>
    </row>
    <row r="430" spans="1:15">
      <c r="A430" s="18">
        <v>437</v>
      </c>
      <c r="B430" s="40" t="s">
        <v>2323</v>
      </c>
      <c r="C430" s="111" t="s">
        <v>2325</v>
      </c>
      <c r="D430" s="69">
        <f t="shared" si="153"/>
        <v>43265</v>
      </c>
      <c r="E430" s="40" t="s">
        <v>5410</v>
      </c>
      <c r="F430" s="69">
        <v>43265</v>
      </c>
      <c r="G430" s="18">
        <v>6</v>
      </c>
      <c r="H430" s="69">
        <f t="shared" si="159"/>
        <v>43448</v>
      </c>
      <c r="I430" s="177" t="str">
        <f t="shared" si="160"/>
        <v>幸福天津-呼和浩特-阿拉善左旗</v>
      </c>
      <c r="J430" s="178" t="str">
        <f t="shared" si="161"/>
        <v>幸福阿拉善左旗-呼和浩特-天津</v>
      </c>
      <c r="K430" s="179" t="str">
        <f t="shared" si="162"/>
        <v>天津</v>
      </c>
      <c r="L430" s="179" t="str">
        <f t="shared" si="163"/>
        <v>呼和浩特</v>
      </c>
      <c r="M430" s="179" t="str">
        <f t="shared" si="164"/>
        <v>阿拉善左旗</v>
      </c>
      <c r="O430" s="43" t="str">
        <f>IF(IF(ISERROR(VLOOKUP(I430,登记!J:J,1,FALSE)),0,1)+IF(ISERROR(VLOOKUP(I430,登记!K:K,1,FALSE)),0,1)=0,"没有","发过")</f>
        <v>发过</v>
      </c>
    </row>
    <row r="431" spans="1:15">
      <c r="A431" s="18">
        <v>438</v>
      </c>
      <c r="B431" s="40" t="s">
        <v>5421</v>
      </c>
      <c r="C431" s="111" t="s">
        <v>5422</v>
      </c>
      <c r="D431" s="69">
        <f t="shared" si="153"/>
        <v>43304</v>
      </c>
      <c r="E431" s="40" t="s">
        <v>5432</v>
      </c>
      <c r="F431" s="69">
        <v>43304</v>
      </c>
      <c r="G431" s="18">
        <v>6</v>
      </c>
      <c r="H431" s="69">
        <f t="shared" ref="H431:H432" si="165">EDATE(D431,G431)</f>
        <v>43488</v>
      </c>
      <c r="I431" s="177" t="str">
        <f t="shared" ref="I431:I432" si="166">B431&amp;C431</f>
        <v>国航北京首都-满洲里</v>
      </c>
      <c r="J431" s="178" t="str">
        <f t="shared" ref="J431:J432" si="167">B431&amp;N431&amp;IF(N431="",,"-")&amp;M431&amp;IF(M431="",,"-")&amp;L431&amp;"-"&amp;K431</f>
        <v>国航满洲里-北京首都</v>
      </c>
      <c r="K431" s="179" t="str">
        <f t="shared" ref="K431:K432" si="168">TRIM(MID(SUBSTITUTE($C431,"-",REPT(" ",50)),COLUMN(A431)*50-49,50))</f>
        <v>北京首都</v>
      </c>
      <c r="L431" s="179" t="str">
        <f t="shared" ref="L431:L432" si="169">TRIM(MID(SUBSTITUTE($C431,"-",REPT(" ",50)),COLUMN(B431)*50-49,50))</f>
        <v>满洲里</v>
      </c>
      <c r="M431" s="179" t="str">
        <f t="shared" ref="M431:M432" si="170">TRIM(MID(SUBSTITUTE($C431,"-",REPT(" ",50)),COLUMN(C431)*50-49,50))</f>
        <v/>
      </c>
      <c r="O431" s="43" t="str">
        <f>IF(IF(ISERROR(VLOOKUP(I431,登记!J:J,1,FALSE)),0,1)+IF(ISERROR(VLOOKUP(I431,登记!K:K,1,FALSE)),0,1)=0,"没有","发过")</f>
        <v>发过</v>
      </c>
    </row>
    <row r="432" spans="1:15">
      <c r="A432" s="18">
        <v>439</v>
      </c>
      <c r="B432" s="40" t="s">
        <v>5429</v>
      </c>
      <c r="C432" s="111" t="s">
        <v>5430</v>
      </c>
      <c r="D432" s="69">
        <f t="shared" si="153"/>
        <v>43304</v>
      </c>
      <c r="E432" s="40" t="s">
        <v>5432</v>
      </c>
      <c r="F432" s="69">
        <v>43304</v>
      </c>
      <c r="G432" s="18">
        <v>6</v>
      </c>
      <c r="H432" s="69">
        <f t="shared" si="165"/>
        <v>43488</v>
      </c>
      <c r="I432" s="177" t="str">
        <f t="shared" si="166"/>
        <v>国航北京首都-临汾</v>
      </c>
      <c r="J432" s="178" t="str">
        <f t="shared" si="167"/>
        <v>国航临汾-北京首都</v>
      </c>
      <c r="K432" s="179" t="str">
        <f t="shared" si="168"/>
        <v>北京首都</v>
      </c>
      <c r="L432" s="179" t="str">
        <f t="shared" si="169"/>
        <v>临汾</v>
      </c>
      <c r="M432" s="179" t="str">
        <f t="shared" si="170"/>
        <v/>
      </c>
      <c r="O432" s="43" t="str">
        <f>IF(IF(ISERROR(VLOOKUP(I432,登记!J:J,1,FALSE)),0,1)+IF(ISERROR(VLOOKUP(I432,登记!K:K,1,FALSE)),0,1)=0,"没有","发过")</f>
        <v>发过</v>
      </c>
    </row>
    <row r="433" spans="1:15" ht="15">
      <c r="A433" s="18">
        <v>440</v>
      </c>
      <c r="B433" s="40" t="s">
        <v>5433</v>
      </c>
      <c r="C433" s="207" t="s">
        <v>5435</v>
      </c>
      <c r="D433" s="69">
        <f t="shared" si="153"/>
        <v>43321</v>
      </c>
      <c r="E433" s="40" t="s">
        <v>5446</v>
      </c>
      <c r="F433" s="69">
        <v>43321</v>
      </c>
      <c r="G433" s="18">
        <v>6</v>
      </c>
      <c r="H433" s="69">
        <f t="shared" ref="H433:H437" si="171">EDATE(D433,G433)</f>
        <v>43505</v>
      </c>
      <c r="I433" s="177" t="str">
        <f t="shared" ref="I433:I434" si="172">B433&amp;C433</f>
        <v>河北满洲里-呼和浩特-石家庄</v>
      </c>
      <c r="J433" s="178" t="str">
        <f t="shared" ref="J433:J434" si="173">B433&amp;N433&amp;IF(N433="",,"-")&amp;M433&amp;IF(M433="",,"-")&amp;L433&amp;"-"&amp;K433</f>
        <v>河北石家庄-呼和浩特-满洲里</v>
      </c>
      <c r="K433" s="179" t="str">
        <f t="shared" ref="K433:K434" si="174">TRIM(MID(SUBSTITUTE($C433,"-",REPT(" ",50)),COLUMN(A433)*50-49,50))</f>
        <v>满洲里</v>
      </c>
      <c r="L433" s="179" t="str">
        <f t="shared" ref="L433:L434" si="175">TRIM(MID(SUBSTITUTE($C433,"-",REPT(" ",50)),COLUMN(B433)*50-49,50))</f>
        <v>呼和浩特</v>
      </c>
      <c r="M433" s="179" t="str">
        <f t="shared" ref="M433:M434" si="176">TRIM(MID(SUBSTITUTE($C433,"-",REPT(" ",50)),COLUMN(C433)*50-49,50))</f>
        <v>石家庄</v>
      </c>
      <c r="O433" s="43" t="str">
        <f>IF(IF(ISERROR(VLOOKUP(I433,登记!J:J,1,FALSE)),0,1)+IF(ISERROR(VLOOKUP(I433,登记!K:K,1,FALSE)),0,1)=0,"没有","发过")</f>
        <v>发过</v>
      </c>
    </row>
    <row r="434" spans="1:15" ht="15">
      <c r="A434" s="18">
        <v>441</v>
      </c>
      <c r="B434" s="40" t="s">
        <v>5434</v>
      </c>
      <c r="C434" s="207" t="s">
        <v>5436</v>
      </c>
      <c r="D434" s="69">
        <f t="shared" si="153"/>
        <v>43321</v>
      </c>
      <c r="E434" s="40" t="s">
        <v>5446</v>
      </c>
      <c r="F434" s="69">
        <v>43321</v>
      </c>
      <c r="G434" s="18">
        <v>6</v>
      </c>
      <c r="H434" s="69">
        <f t="shared" si="171"/>
        <v>43505</v>
      </c>
      <c r="I434" s="177" t="str">
        <f t="shared" si="172"/>
        <v>河北满洲里-石家庄-杭州</v>
      </c>
      <c r="J434" s="178" t="str">
        <f t="shared" si="173"/>
        <v>河北杭州-石家庄-满洲里</v>
      </c>
      <c r="K434" s="179" t="str">
        <f t="shared" si="174"/>
        <v>满洲里</v>
      </c>
      <c r="L434" s="179" t="str">
        <f t="shared" si="175"/>
        <v>石家庄</v>
      </c>
      <c r="M434" s="179" t="str">
        <f t="shared" si="176"/>
        <v>杭州</v>
      </c>
      <c r="O434" s="43" t="str">
        <f>IF(IF(ISERROR(VLOOKUP(I434,登记!J:J,1,FALSE)),0,1)+IF(ISERROR(VLOOKUP(I434,登记!K:K,1,FALSE)),0,1)=0,"没有","发过")</f>
        <v>发过</v>
      </c>
    </row>
    <row r="435" spans="1:15" ht="15">
      <c r="A435" s="18">
        <v>442</v>
      </c>
      <c r="B435" s="40" t="s">
        <v>5437</v>
      </c>
      <c r="C435" s="207" t="s">
        <v>1515</v>
      </c>
      <c r="D435" s="69">
        <f t="shared" si="153"/>
        <v>43321</v>
      </c>
      <c r="E435" s="40" t="s">
        <v>5447</v>
      </c>
      <c r="F435" s="69">
        <v>43321</v>
      </c>
      <c r="G435" s="18">
        <v>6</v>
      </c>
      <c r="H435" s="69">
        <f t="shared" si="171"/>
        <v>43505</v>
      </c>
      <c r="I435" s="177" t="str">
        <f t="shared" ref="I435" si="177">B435&amp;C435</f>
        <v>长龙海拉尔-呼和浩特-郑州</v>
      </c>
      <c r="J435" s="178" t="str">
        <f t="shared" ref="J435" si="178">B435&amp;N435&amp;IF(N435="",,"-")&amp;M435&amp;IF(M435="",,"-")&amp;L435&amp;"-"&amp;K435</f>
        <v>长龙郑州-呼和浩特-海拉尔</v>
      </c>
      <c r="K435" s="179" t="str">
        <f t="shared" ref="K435" si="179">TRIM(MID(SUBSTITUTE($C435,"-",REPT(" ",50)),COLUMN(A435)*50-49,50))</f>
        <v>海拉尔</v>
      </c>
      <c r="L435" s="179" t="str">
        <f t="shared" ref="L435" si="180">TRIM(MID(SUBSTITUTE($C435,"-",REPT(" ",50)),COLUMN(B435)*50-49,50))</f>
        <v>呼和浩特</v>
      </c>
      <c r="M435" s="179" t="str">
        <f t="shared" ref="M435" si="181">TRIM(MID(SUBSTITUTE($C435,"-",REPT(" ",50)),COLUMN(C435)*50-49,50))</f>
        <v>郑州</v>
      </c>
      <c r="O435" s="43" t="str">
        <f>IF(IF(ISERROR(VLOOKUP(I435,登记!J:J,1,FALSE)),0,1)+IF(ISERROR(VLOOKUP(I435,登记!K:K,1,FALSE)),0,1)=0,"没有","发过")</f>
        <v>发过</v>
      </c>
    </row>
    <row r="436" spans="1:15">
      <c r="B436" s="40" t="s">
        <v>5575</v>
      </c>
      <c r="C436" s="111" t="s">
        <v>5576</v>
      </c>
      <c r="D436" s="69">
        <f t="shared" si="153"/>
        <v>43392</v>
      </c>
      <c r="E436" s="40" t="s">
        <v>5625</v>
      </c>
      <c r="F436" s="69">
        <v>43392</v>
      </c>
      <c r="G436" s="18">
        <v>6</v>
      </c>
      <c r="H436" s="69">
        <f t="shared" si="171"/>
        <v>43574</v>
      </c>
      <c r="I436" s="177" t="str">
        <f t="shared" ref="I436:I446" si="182">B436&amp;C436</f>
        <v>幸福阿拉善左旗-银川-中卫</v>
      </c>
      <c r="J436" s="178" t="str">
        <f t="shared" ref="J436:J446" si="183">B436&amp;N436&amp;IF(N436="",,"-")&amp;M436&amp;IF(M436="",,"-")&amp;L436&amp;"-"&amp;K436</f>
        <v>幸福中卫-银川-阿拉善左旗</v>
      </c>
      <c r="K436" s="179" t="str">
        <f t="shared" ref="K436:K446" si="184">TRIM(MID(SUBSTITUTE($C436,"-",REPT(" ",50)),COLUMN(A436)*50-49,50))</f>
        <v>阿拉善左旗</v>
      </c>
      <c r="L436" s="179" t="str">
        <f t="shared" ref="L436:L446" si="185">TRIM(MID(SUBSTITUTE($C436,"-",REPT(" ",50)),COLUMN(B436)*50-49,50))</f>
        <v>银川</v>
      </c>
      <c r="M436" s="179" t="str">
        <f t="shared" ref="M436:M446" si="186">TRIM(MID(SUBSTITUTE($C436,"-",REPT(" ",50)),COLUMN(C436)*50-49,50))</f>
        <v>中卫</v>
      </c>
      <c r="O436" s="43" t="str">
        <f>IF(IF(ISERROR(VLOOKUP(I436,登记!J:J,1,FALSE)),0,1)+IF(ISERROR(VLOOKUP(I436,登记!K:K,1,FALSE)),0,1)=0,"没有","发过")</f>
        <v>发过</v>
      </c>
    </row>
    <row r="437" spans="1:15">
      <c r="B437" s="40" t="s">
        <v>5577</v>
      </c>
      <c r="C437" s="111" t="s">
        <v>5578</v>
      </c>
      <c r="D437" s="69">
        <f t="shared" si="153"/>
        <v>43392</v>
      </c>
      <c r="E437" s="40" t="s">
        <v>5626</v>
      </c>
      <c r="F437" s="69">
        <v>43392</v>
      </c>
      <c r="G437" s="18">
        <v>6</v>
      </c>
      <c r="H437" s="69">
        <f t="shared" si="171"/>
        <v>43574</v>
      </c>
      <c r="I437" s="177" t="str">
        <f t="shared" si="182"/>
        <v>国航天津-吐鲁番-伊宁</v>
      </c>
      <c r="J437" s="178" t="str">
        <f t="shared" si="183"/>
        <v>国航伊宁-吐鲁番-天津</v>
      </c>
      <c r="K437" s="179" t="str">
        <f t="shared" si="184"/>
        <v>天津</v>
      </c>
      <c r="L437" s="179" t="str">
        <f t="shared" si="185"/>
        <v>吐鲁番</v>
      </c>
      <c r="M437" s="179" t="str">
        <f t="shared" si="186"/>
        <v>伊宁</v>
      </c>
      <c r="O437" s="43" t="str">
        <f>IF(IF(ISERROR(VLOOKUP(I437,登记!J:J,1,FALSE)),0,1)+IF(ISERROR(VLOOKUP(I437,登记!K:K,1,FALSE)),0,1)=0,"没有","发过")</f>
        <v>发过</v>
      </c>
    </row>
    <row r="438" spans="1:15">
      <c r="B438" s="40" t="s">
        <v>5577</v>
      </c>
      <c r="C438" s="111" t="s">
        <v>5579</v>
      </c>
      <c r="D438" s="69">
        <f t="shared" si="153"/>
        <v>43392</v>
      </c>
      <c r="E438" s="40" t="s">
        <v>5626</v>
      </c>
      <c r="F438" s="69">
        <v>43392</v>
      </c>
      <c r="G438" s="18">
        <v>6</v>
      </c>
      <c r="H438" s="69">
        <f t="shared" ref="H438:H444" si="187">EDATE(D438,G438)</f>
        <v>43574</v>
      </c>
      <c r="I438" s="177" t="str">
        <f t="shared" ref="I438:I445" si="188">B438&amp;C438</f>
        <v>国航天津-呼和浩特-乌鲁木齐</v>
      </c>
      <c r="J438" s="178" t="str">
        <f t="shared" ref="J438:J445" si="189">B438&amp;N438&amp;IF(N438="",,"-")&amp;M438&amp;IF(M438="",,"-")&amp;L438&amp;"-"&amp;K438</f>
        <v>国航乌鲁木齐-呼和浩特-天津</v>
      </c>
      <c r="K438" s="179" t="str">
        <f t="shared" ref="K438:K445" si="190">TRIM(MID(SUBSTITUTE($C438,"-",REPT(" ",50)),COLUMN(A438)*50-49,50))</f>
        <v>天津</v>
      </c>
      <c r="L438" s="179" t="str">
        <f t="shared" ref="L438:L445" si="191">TRIM(MID(SUBSTITUTE($C438,"-",REPT(" ",50)),COLUMN(B438)*50-49,50))</f>
        <v>呼和浩特</v>
      </c>
      <c r="M438" s="179" t="str">
        <f t="shared" ref="M438:M445" si="192">TRIM(MID(SUBSTITUTE($C438,"-",REPT(" ",50)),COLUMN(C438)*50-49,50))</f>
        <v>乌鲁木齐</v>
      </c>
      <c r="O438" s="43" t="str">
        <f>IF(IF(ISERROR(VLOOKUP(I438,登记!J:J,1,FALSE)),0,1)+IF(ISERROR(VLOOKUP(I438,登记!K:K,1,FALSE)),0,1)=0,"没有","发过")</f>
        <v>发过</v>
      </c>
    </row>
    <row r="439" spans="1:15">
      <c r="B439" s="40" t="s">
        <v>5577</v>
      </c>
      <c r="C439" s="111" t="s">
        <v>5580</v>
      </c>
      <c r="D439" s="69">
        <f t="shared" si="153"/>
        <v>43392</v>
      </c>
      <c r="E439" s="40" t="s">
        <v>5626</v>
      </c>
      <c r="F439" s="69">
        <v>43392</v>
      </c>
      <c r="G439" s="18">
        <v>6</v>
      </c>
      <c r="H439" s="69">
        <f t="shared" si="187"/>
        <v>43574</v>
      </c>
      <c r="I439" s="177" t="str">
        <f t="shared" si="188"/>
        <v>国航天津-延吉</v>
      </c>
      <c r="J439" s="178" t="str">
        <f t="shared" si="189"/>
        <v>国航延吉-天津</v>
      </c>
      <c r="K439" s="179" t="str">
        <f t="shared" si="190"/>
        <v>天津</v>
      </c>
      <c r="L439" s="179" t="str">
        <f t="shared" si="191"/>
        <v>延吉</v>
      </c>
      <c r="M439" s="179" t="str">
        <f t="shared" si="192"/>
        <v/>
      </c>
      <c r="O439" s="43" t="str">
        <f>IF(IF(ISERROR(VLOOKUP(I439,登记!J:J,1,FALSE)),0,1)+IF(ISERROR(VLOOKUP(I439,登记!K:K,1,FALSE)),0,1)=0,"没有","发过")</f>
        <v>发过</v>
      </c>
    </row>
    <row r="440" spans="1:15">
      <c r="B440" s="40" t="s">
        <v>486</v>
      </c>
      <c r="C440" s="111" t="s">
        <v>5591</v>
      </c>
      <c r="D440" s="69">
        <f t="shared" si="153"/>
        <v>43392</v>
      </c>
      <c r="E440" s="40" t="s">
        <v>5627</v>
      </c>
      <c r="F440" s="69">
        <v>43392</v>
      </c>
      <c r="G440" s="18">
        <v>6</v>
      </c>
      <c r="H440" s="69">
        <f t="shared" si="187"/>
        <v>43574</v>
      </c>
      <c r="I440" s="177" t="str">
        <f t="shared" si="188"/>
        <v>中联航佛山-鄂尔多斯</v>
      </c>
      <c r="J440" s="178" t="str">
        <f t="shared" si="189"/>
        <v>中联航鄂尔多斯-佛山</v>
      </c>
      <c r="K440" s="179" t="str">
        <f t="shared" si="190"/>
        <v>佛山</v>
      </c>
      <c r="L440" s="179" t="str">
        <f t="shared" si="191"/>
        <v>鄂尔多斯</v>
      </c>
      <c r="M440" s="179" t="str">
        <f t="shared" si="192"/>
        <v/>
      </c>
      <c r="O440" s="43" t="str">
        <f>IF(IF(ISERROR(VLOOKUP(I440,登记!J:J,1,FALSE)),0,1)+IF(ISERROR(VLOOKUP(I440,登记!K:K,1,FALSE)),0,1)=0,"没有","发过")</f>
        <v>发过</v>
      </c>
    </row>
    <row r="441" spans="1:15">
      <c r="B441" s="40" t="s">
        <v>486</v>
      </c>
      <c r="C441" s="111" t="s">
        <v>5592</v>
      </c>
      <c r="D441" s="69">
        <f t="shared" si="153"/>
        <v>43392</v>
      </c>
      <c r="E441" s="40" t="s">
        <v>5627</v>
      </c>
      <c r="F441" s="69">
        <v>43392</v>
      </c>
      <c r="G441" s="18">
        <v>6</v>
      </c>
      <c r="H441" s="69">
        <f t="shared" si="187"/>
        <v>43574</v>
      </c>
      <c r="I441" s="177" t="str">
        <f t="shared" si="188"/>
        <v>中联航鄂尔多斯-合肥-佛山</v>
      </c>
      <c r="J441" s="178" t="str">
        <f t="shared" si="189"/>
        <v>中联航佛山-合肥-鄂尔多斯</v>
      </c>
      <c r="K441" s="179" t="str">
        <f t="shared" si="190"/>
        <v>鄂尔多斯</v>
      </c>
      <c r="L441" s="179" t="str">
        <f t="shared" si="191"/>
        <v>合肥</v>
      </c>
      <c r="M441" s="179" t="str">
        <f t="shared" si="192"/>
        <v>佛山</v>
      </c>
      <c r="O441" s="43" t="str">
        <f>IF(IF(ISERROR(VLOOKUP(I441,登记!J:J,1,FALSE)),0,1)+IF(ISERROR(VLOOKUP(I441,登记!K:K,1,FALSE)),0,1)=0,"没有","发过")</f>
        <v>发过</v>
      </c>
    </row>
    <row r="442" spans="1:15">
      <c r="B442" s="40" t="s">
        <v>486</v>
      </c>
      <c r="C442" s="111" t="s">
        <v>5593</v>
      </c>
      <c r="D442" s="69">
        <f t="shared" si="153"/>
        <v>43392</v>
      </c>
      <c r="E442" s="40" t="s">
        <v>5627</v>
      </c>
      <c r="F442" s="69">
        <v>43392</v>
      </c>
      <c r="G442" s="18">
        <v>6</v>
      </c>
      <c r="H442" s="69">
        <f t="shared" si="187"/>
        <v>43574</v>
      </c>
      <c r="I442" s="177" t="str">
        <f t="shared" si="188"/>
        <v>中联航石家庄-成都</v>
      </c>
      <c r="J442" s="178" t="str">
        <f t="shared" si="189"/>
        <v>中联航成都-石家庄</v>
      </c>
      <c r="K442" s="179" t="str">
        <f t="shared" si="190"/>
        <v>石家庄</v>
      </c>
      <c r="L442" s="179" t="str">
        <f t="shared" si="191"/>
        <v>成都</v>
      </c>
      <c r="M442" s="179" t="str">
        <f t="shared" si="192"/>
        <v/>
      </c>
      <c r="O442" s="43" t="str">
        <f>IF(IF(ISERROR(VLOOKUP(I442,登记!J:J,1,FALSE)),0,1)+IF(ISERROR(VLOOKUP(I442,登记!K:K,1,FALSE)),0,1)=0,"没有","发过")</f>
        <v>发过</v>
      </c>
    </row>
    <row r="443" spans="1:15">
      <c r="B443" s="40" t="s">
        <v>486</v>
      </c>
      <c r="C443" s="111" t="s">
        <v>5594</v>
      </c>
      <c r="D443" s="69">
        <f t="shared" si="153"/>
        <v>43392</v>
      </c>
      <c r="E443" s="40" t="s">
        <v>5627</v>
      </c>
      <c r="F443" s="69">
        <v>43392</v>
      </c>
      <c r="G443" s="18">
        <v>6</v>
      </c>
      <c r="H443" s="69">
        <f t="shared" si="187"/>
        <v>43574</v>
      </c>
      <c r="I443" s="177" t="str">
        <f t="shared" si="188"/>
        <v>中联航石家庄-琼海</v>
      </c>
      <c r="J443" s="178" t="str">
        <f t="shared" si="189"/>
        <v>中联航琼海-石家庄</v>
      </c>
      <c r="K443" s="179" t="str">
        <f t="shared" si="190"/>
        <v>石家庄</v>
      </c>
      <c r="L443" s="179" t="str">
        <f t="shared" si="191"/>
        <v>琼海</v>
      </c>
      <c r="M443" s="179" t="str">
        <f t="shared" si="192"/>
        <v/>
      </c>
      <c r="O443" s="43" t="str">
        <f>IF(IF(ISERROR(VLOOKUP(I443,登记!J:J,1,FALSE)),0,1)+IF(ISERROR(VLOOKUP(I443,登记!K:K,1,FALSE)),0,1)=0,"没有","发过")</f>
        <v>发过</v>
      </c>
    </row>
    <row r="444" spans="1:15">
      <c r="B444" s="40" t="s">
        <v>486</v>
      </c>
      <c r="C444" s="111" t="s">
        <v>5595</v>
      </c>
      <c r="D444" s="69">
        <f t="shared" si="153"/>
        <v>43392</v>
      </c>
      <c r="E444" s="40" t="s">
        <v>5627</v>
      </c>
      <c r="F444" s="69">
        <v>43392</v>
      </c>
      <c r="G444" s="18">
        <v>6</v>
      </c>
      <c r="H444" s="69">
        <f t="shared" si="187"/>
        <v>43574</v>
      </c>
      <c r="I444" s="177" t="str">
        <f t="shared" si="188"/>
        <v>中联航满洲里-北京南苑</v>
      </c>
      <c r="J444" s="178" t="str">
        <f t="shared" si="189"/>
        <v>中联航北京南苑-满洲里</v>
      </c>
      <c r="K444" s="179" t="str">
        <f t="shared" si="190"/>
        <v>满洲里</v>
      </c>
      <c r="L444" s="179" t="str">
        <f t="shared" si="191"/>
        <v>北京南苑</v>
      </c>
      <c r="M444" s="179" t="str">
        <f t="shared" si="192"/>
        <v/>
      </c>
      <c r="O444" s="43" t="str">
        <f>IF(IF(ISERROR(VLOOKUP(I444,登记!J:J,1,FALSE)),0,1)+IF(ISERROR(VLOOKUP(I444,登记!K:K,1,FALSE)),0,1)=0,"没有","发过")</f>
        <v>发过</v>
      </c>
    </row>
    <row r="445" spans="1:15">
      <c r="B445" s="40" t="s">
        <v>5552</v>
      </c>
      <c r="C445" s="111" t="s">
        <v>5553</v>
      </c>
      <c r="D445" s="69">
        <f t="shared" si="153"/>
        <v>43402</v>
      </c>
      <c r="E445" s="40" t="s">
        <v>5628</v>
      </c>
      <c r="F445" s="69">
        <v>43402</v>
      </c>
      <c r="G445" s="18">
        <v>6</v>
      </c>
      <c r="H445" s="69">
        <f t="shared" ref="H445" si="193">EDATE(D445,G445)</f>
        <v>43584</v>
      </c>
      <c r="I445" s="177" t="str">
        <f t="shared" si="188"/>
        <v>华夏天津-阿尔山</v>
      </c>
      <c r="J445" s="178" t="str">
        <f t="shared" si="189"/>
        <v>华夏阿尔山-天津</v>
      </c>
      <c r="K445" s="179" t="str">
        <f t="shared" si="190"/>
        <v>天津</v>
      </c>
      <c r="L445" s="179" t="str">
        <f t="shared" si="191"/>
        <v>阿尔山</v>
      </c>
      <c r="M445" s="179" t="str">
        <f t="shared" si="192"/>
        <v/>
      </c>
      <c r="O445" s="43" t="str">
        <f>IF(IF(ISERROR(VLOOKUP(I445,登记!J:J,1,FALSE)),0,1)+IF(ISERROR(VLOOKUP(I445,登记!K:K,1,FALSE)),0,1)=0,"没有","发过")</f>
        <v>发过</v>
      </c>
    </row>
    <row r="446" spans="1:15">
      <c r="B446" s="40" t="s">
        <v>5552</v>
      </c>
      <c r="C446" s="111" t="s">
        <v>5554</v>
      </c>
      <c r="D446" s="69">
        <f t="shared" si="153"/>
        <v>43402</v>
      </c>
      <c r="E446" s="40" t="s">
        <v>5628</v>
      </c>
      <c r="F446" s="69">
        <v>43402</v>
      </c>
      <c r="G446" s="18">
        <v>6</v>
      </c>
      <c r="H446" s="69">
        <f t="shared" ref="H446:H470" si="194">EDATE(D446,G446)</f>
        <v>43584</v>
      </c>
      <c r="I446" s="177" t="str">
        <f t="shared" si="182"/>
        <v>华夏呼和浩特-通辽-乌兰浩特</v>
      </c>
      <c r="J446" s="178" t="str">
        <f t="shared" si="183"/>
        <v>华夏乌兰浩特-通辽-呼和浩特</v>
      </c>
      <c r="K446" s="179" t="str">
        <f t="shared" si="184"/>
        <v>呼和浩特</v>
      </c>
      <c r="L446" s="179" t="str">
        <f t="shared" si="185"/>
        <v>通辽</v>
      </c>
      <c r="M446" s="179" t="str">
        <f t="shared" si="186"/>
        <v>乌兰浩特</v>
      </c>
      <c r="O446" s="43" t="str">
        <f>IF(IF(ISERROR(VLOOKUP(I446,登记!J:J,1,FALSE)),0,1)+IF(ISERROR(VLOOKUP(I446,登记!K:K,1,FALSE)),0,1)=0,"没有","发过")</f>
        <v>发过</v>
      </c>
    </row>
    <row r="447" spans="1:15">
      <c r="B447" s="40" t="s">
        <v>5552</v>
      </c>
      <c r="C447" s="111" t="s">
        <v>5555</v>
      </c>
      <c r="D447" s="69">
        <f t="shared" si="153"/>
        <v>43402</v>
      </c>
      <c r="E447" s="40" t="s">
        <v>5628</v>
      </c>
      <c r="F447" s="69">
        <v>43402</v>
      </c>
      <c r="G447" s="18">
        <v>6</v>
      </c>
      <c r="H447" s="69">
        <f t="shared" si="194"/>
        <v>43584</v>
      </c>
      <c r="I447" s="177" t="str">
        <f t="shared" ref="I447:I456" si="195">B447&amp;C447</f>
        <v>华夏天津-天水-兰州</v>
      </c>
      <c r="J447" s="178" t="str">
        <f t="shared" ref="J447:J456" si="196">B447&amp;N447&amp;IF(N447="",,"-")&amp;M447&amp;IF(M447="",,"-")&amp;L447&amp;"-"&amp;K447</f>
        <v>华夏兰州-天水-天津</v>
      </c>
      <c r="K447" s="179" t="str">
        <f t="shared" ref="K447:K456" si="197">TRIM(MID(SUBSTITUTE($C447,"-",REPT(" ",50)),COLUMN(A447)*50-49,50))</f>
        <v>天津</v>
      </c>
      <c r="L447" s="179" t="str">
        <f t="shared" ref="L447:L456" si="198">TRIM(MID(SUBSTITUTE($C447,"-",REPT(" ",50)),COLUMN(B447)*50-49,50))</f>
        <v>天水</v>
      </c>
      <c r="M447" s="179" t="str">
        <f t="shared" ref="M447:M456" si="199">TRIM(MID(SUBSTITUTE($C447,"-",REPT(" ",50)),COLUMN(C447)*50-49,50))</f>
        <v>兰州</v>
      </c>
      <c r="O447" s="43" t="str">
        <f>IF(IF(ISERROR(VLOOKUP(I447,登记!J:J,1,FALSE)),0,1)+IF(ISERROR(VLOOKUP(I447,登记!K:K,1,FALSE)),0,1)=0,"没有","发过")</f>
        <v>发过</v>
      </c>
    </row>
    <row r="448" spans="1:15">
      <c r="B448" s="40" t="s">
        <v>5552</v>
      </c>
      <c r="C448" s="111" t="s">
        <v>5556</v>
      </c>
      <c r="D448" s="69">
        <f t="shared" si="153"/>
        <v>43402</v>
      </c>
      <c r="E448" s="40" t="s">
        <v>5628</v>
      </c>
      <c r="F448" s="69">
        <v>43402</v>
      </c>
      <c r="G448" s="18">
        <v>6</v>
      </c>
      <c r="H448" s="69">
        <f t="shared" si="194"/>
        <v>43584</v>
      </c>
      <c r="I448" s="177" t="str">
        <f t="shared" si="195"/>
        <v>华夏呼和浩特-二连浩特-满洲里</v>
      </c>
      <c r="J448" s="178" t="str">
        <f t="shared" si="196"/>
        <v>华夏满洲里-二连浩特-呼和浩特</v>
      </c>
      <c r="K448" s="179" t="str">
        <f t="shared" si="197"/>
        <v>呼和浩特</v>
      </c>
      <c r="L448" s="179" t="str">
        <f t="shared" si="198"/>
        <v>二连浩特</v>
      </c>
      <c r="M448" s="179" t="str">
        <f t="shared" si="199"/>
        <v>满洲里</v>
      </c>
      <c r="O448" s="43" t="str">
        <f>IF(IF(ISERROR(VLOOKUP(I448,登记!J:J,1,FALSE)),0,1)+IF(ISERROR(VLOOKUP(I448,登记!K:K,1,FALSE)),0,1)=0,"没有","发过")</f>
        <v>发过</v>
      </c>
    </row>
    <row r="449" spans="2:15">
      <c r="B449" s="40" t="s">
        <v>5552</v>
      </c>
      <c r="C449" s="111" t="s">
        <v>5557</v>
      </c>
      <c r="D449" s="69">
        <f t="shared" si="153"/>
        <v>43402</v>
      </c>
      <c r="E449" s="40" t="s">
        <v>5628</v>
      </c>
      <c r="F449" s="69">
        <v>43402</v>
      </c>
      <c r="G449" s="18">
        <v>6</v>
      </c>
      <c r="H449" s="69">
        <f t="shared" si="194"/>
        <v>43584</v>
      </c>
      <c r="I449" s="177" t="str">
        <f t="shared" si="195"/>
        <v>华夏包头-烟台</v>
      </c>
      <c r="J449" s="178" t="str">
        <f t="shared" si="196"/>
        <v>华夏烟台-包头</v>
      </c>
      <c r="K449" s="179" t="str">
        <f t="shared" si="197"/>
        <v>包头</v>
      </c>
      <c r="L449" s="179" t="str">
        <f t="shared" si="198"/>
        <v>烟台</v>
      </c>
      <c r="M449" s="179" t="str">
        <f t="shared" si="199"/>
        <v/>
      </c>
      <c r="O449" s="43" t="str">
        <f>IF(IF(ISERROR(VLOOKUP(I449,登记!J:J,1,FALSE)),0,1)+IF(ISERROR(VLOOKUP(I449,登记!K:K,1,FALSE)),0,1)=0,"没有","发过")</f>
        <v>发过</v>
      </c>
    </row>
    <row r="450" spans="2:15">
      <c r="B450" s="40" t="s">
        <v>5552</v>
      </c>
      <c r="C450" s="111" t="s">
        <v>5558</v>
      </c>
      <c r="D450" s="69">
        <f t="shared" si="153"/>
        <v>43402</v>
      </c>
      <c r="E450" s="40" t="s">
        <v>5628</v>
      </c>
      <c r="F450" s="69">
        <v>43402</v>
      </c>
      <c r="G450" s="18">
        <v>6</v>
      </c>
      <c r="H450" s="69">
        <f t="shared" si="194"/>
        <v>43584</v>
      </c>
      <c r="I450" s="177" t="str">
        <f t="shared" si="195"/>
        <v>华夏包头-西安</v>
      </c>
      <c r="J450" s="178" t="str">
        <f t="shared" si="196"/>
        <v>华夏西安-包头</v>
      </c>
      <c r="K450" s="179" t="str">
        <f t="shared" si="197"/>
        <v>包头</v>
      </c>
      <c r="L450" s="179" t="str">
        <f t="shared" si="198"/>
        <v>西安</v>
      </c>
      <c r="M450" s="179" t="str">
        <f t="shared" si="199"/>
        <v/>
      </c>
      <c r="O450" s="43" t="str">
        <f>IF(IF(ISERROR(VLOOKUP(I450,登记!J:J,1,FALSE)),0,1)+IF(ISERROR(VLOOKUP(I450,登记!K:K,1,FALSE)),0,1)=0,"没有","发过")</f>
        <v>发过</v>
      </c>
    </row>
    <row r="451" spans="2:15">
      <c r="B451" s="40" t="s">
        <v>5552</v>
      </c>
      <c r="C451" s="111" t="s">
        <v>5559</v>
      </c>
      <c r="D451" s="69">
        <f t="shared" si="153"/>
        <v>43402</v>
      </c>
      <c r="E451" s="40" t="s">
        <v>5628</v>
      </c>
      <c r="F451" s="69">
        <v>43402</v>
      </c>
      <c r="G451" s="18">
        <v>6</v>
      </c>
      <c r="H451" s="69">
        <f t="shared" si="194"/>
        <v>43584</v>
      </c>
      <c r="I451" s="177" t="str">
        <f t="shared" si="195"/>
        <v>华夏包头-兰州-贵阳-北海</v>
      </c>
      <c r="J451" s="178" t="str">
        <f t="shared" si="196"/>
        <v>华夏贵阳-兰州-包头</v>
      </c>
      <c r="K451" s="179" t="str">
        <f t="shared" si="197"/>
        <v>包头</v>
      </c>
      <c r="L451" s="179" t="str">
        <f t="shared" si="198"/>
        <v>兰州</v>
      </c>
      <c r="M451" s="179" t="str">
        <f t="shared" si="199"/>
        <v>贵阳</v>
      </c>
      <c r="O451" s="43" t="str">
        <f>IF(IF(ISERROR(VLOOKUP(I451,登记!J:J,1,FALSE)),0,1)+IF(ISERROR(VLOOKUP(I451,登记!K:K,1,FALSE)),0,1)=0,"没有","发过")</f>
        <v>发过</v>
      </c>
    </row>
    <row r="452" spans="2:15">
      <c r="B452" s="40" t="s">
        <v>5552</v>
      </c>
      <c r="C452" s="111" t="s">
        <v>5560</v>
      </c>
      <c r="D452" s="69">
        <f t="shared" si="153"/>
        <v>43402</v>
      </c>
      <c r="E452" s="40" t="s">
        <v>5628</v>
      </c>
      <c r="F452" s="69">
        <v>43402</v>
      </c>
      <c r="G452" s="18">
        <v>6</v>
      </c>
      <c r="H452" s="69">
        <f t="shared" si="194"/>
        <v>43584</v>
      </c>
      <c r="I452" s="177" t="str">
        <f t="shared" si="195"/>
        <v>华夏呼和浩特-霍林河</v>
      </c>
      <c r="J452" s="178" t="str">
        <f t="shared" si="196"/>
        <v>华夏霍林河-呼和浩特</v>
      </c>
      <c r="K452" s="179" t="str">
        <f t="shared" si="197"/>
        <v>呼和浩特</v>
      </c>
      <c r="L452" s="179" t="str">
        <f t="shared" si="198"/>
        <v>霍林河</v>
      </c>
      <c r="M452" s="179" t="str">
        <f t="shared" si="199"/>
        <v/>
      </c>
      <c r="O452" s="43" t="str">
        <f>IF(IF(ISERROR(VLOOKUP(I452,登记!J:J,1,FALSE)),0,1)+IF(ISERROR(VLOOKUP(I452,登记!K:K,1,FALSE)),0,1)=0,"没有","发过")</f>
        <v>发过</v>
      </c>
    </row>
    <row r="453" spans="2:15">
      <c r="B453" s="40" t="s">
        <v>5552</v>
      </c>
      <c r="C453" s="111" t="s">
        <v>5561</v>
      </c>
      <c r="D453" s="69">
        <f t="shared" si="153"/>
        <v>43402</v>
      </c>
      <c r="E453" s="40" t="s">
        <v>5628</v>
      </c>
      <c r="F453" s="69">
        <v>43402</v>
      </c>
      <c r="G453" s="18">
        <v>6</v>
      </c>
      <c r="H453" s="69">
        <f t="shared" si="194"/>
        <v>43584</v>
      </c>
      <c r="I453" s="177" t="str">
        <f t="shared" si="195"/>
        <v>华夏包头-通辽-霍林河</v>
      </c>
      <c r="J453" s="178" t="str">
        <f t="shared" si="196"/>
        <v>华夏霍林河-通辽-包头</v>
      </c>
      <c r="K453" s="179" t="str">
        <f t="shared" si="197"/>
        <v>包头</v>
      </c>
      <c r="L453" s="179" t="str">
        <f t="shared" si="198"/>
        <v>通辽</v>
      </c>
      <c r="M453" s="179" t="str">
        <f t="shared" si="199"/>
        <v>霍林河</v>
      </c>
      <c r="O453" s="43" t="str">
        <f>IF(IF(ISERROR(VLOOKUP(I453,登记!J:J,1,FALSE)),0,1)+IF(ISERROR(VLOOKUP(I453,登记!K:K,1,FALSE)),0,1)=0,"没有","发过")</f>
        <v>发过</v>
      </c>
    </row>
    <row r="454" spans="2:15">
      <c r="B454" s="40" t="s">
        <v>5552</v>
      </c>
      <c r="C454" s="111" t="s">
        <v>5562</v>
      </c>
      <c r="D454" s="69">
        <f t="shared" si="153"/>
        <v>43402</v>
      </c>
      <c r="E454" s="40" t="s">
        <v>5628</v>
      </c>
      <c r="F454" s="69">
        <v>43402</v>
      </c>
      <c r="G454" s="18">
        <v>6</v>
      </c>
      <c r="H454" s="69">
        <f t="shared" si="194"/>
        <v>43584</v>
      </c>
      <c r="I454" s="177" t="str">
        <f t="shared" si="195"/>
        <v>华夏天津-海拉尔</v>
      </c>
      <c r="J454" s="178" t="str">
        <f t="shared" si="196"/>
        <v>华夏海拉尔-天津</v>
      </c>
      <c r="K454" s="179" t="str">
        <f t="shared" si="197"/>
        <v>天津</v>
      </c>
      <c r="L454" s="179" t="str">
        <f t="shared" si="198"/>
        <v>海拉尔</v>
      </c>
      <c r="M454" s="179" t="str">
        <f t="shared" si="199"/>
        <v/>
      </c>
      <c r="O454" s="43" t="str">
        <f>IF(IF(ISERROR(VLOOKUP(I454,登记!J:J,1,FALSE)),0,1)+IF(ISERROR(VLOOKUP(I454,登记!K:K,1,FALSE)),0,1)=0,"没有","发过")</f>
        <v>发过</v>
      </c>
    </row>
    <row r="455" spans="2:15">
      <c r="B455" s="40" t="s">
        <v>5563</v>
      </c>
      <c r="C455" s="111" t="s">
        <v>5564</v>
      </c>
      <c r="D455" s="69">
        <f t="shared" si="153"/>
        <v>43402</v>
      </c>
      <c r="E455" s="40" t="s">
        <v>5629</v>
      </c>
      <c r="F455" s="69">
        <v>43402</v>
      </c>
      <c r="G455" s="18">
        <v>6</v>
      </c>
      <c r="H455" s="69">
        <f t="shared" si="194"/>
        <v>43584</v>
      </c>
      <c r="I455" s="177" t="str">
        <f t="shared" si="195"/>
        <v>海航太原-西宁</v>
      </c>
      <c r="J455" s="178" t="str">
        <f t="shared" si="196"/>
        <v>海航西宁-太原</v>
      </c>
      <c r="K455" s="179" t="str">
        <f t="shared" si="197"/>
        <v>太原</v>
      </c>
      <c r="L455" s="179" t="str">
        <f t="shared" si="198"/>
        <v>西宁</v>
      </c>
      <c r="M455" s="179" t="str">
        <f t="shared" si="199"/>
        <v/>
      </c>
      <c r="O455" s="43" t="str">
        <f>IF(IF(ISERROR(VLOOKUP(I455,登记!J:J,1,FALSE)),0,1)+IF(ISERROR(VLOOKUP(I455,登记!K:K,1,FALSE)),0,1)=0,"没有","发过")</f>
        <v>发过</v>
      </c>
    </row>
    <row r="456" spans="2:15">
      <c r="B456" s="40" t="s">
        <v>5565</v>
      </c>
      <c r="C456" s="111" t="s">
        <v>5566</v>
      </c>
      <c r="D456" s="69">
        <f t="shared" si="153"/>
        <v>43402</v>
      </c>
      <c r="E456" s="40" t="s">
        <v>5630</v>
      </c>
      <c r="F456" s="69">
        <v>43402</v>
      </c>
      <c r="G456" s="18">
        <v>6</v>
      </c>
      <c r="H456" s="69">
        <f t="shared" si="194"/>
        <v>43584</v>
      </c>
      <c r="I456" s="177" t="str">
        <f t="shared" si="195"/>
        <v>东航太原-南昌-桂林</v>
      </c>
      <c r="J456" s="178" t="str">
        <f t="shared" si="196"/>
        <v>东航桂林-南昌-太原</v>
      </c>
      <c r="K456" s="179" t="str">
        <f t="shared" si="197"/>
        <v>太原</v>
      </c>
      <c r="L456" s="179" t="str">
        <f t="shared" si="198"/>
        <v>南昌</v>
      </c>
      <c r="M456" s="179" t="str">
        <f t="shared" si="199"/>
        <v>桂林</v>
      </c>
      <c r="O456" s="43" t="str">
        <f>IF(IF(ISERROR(VLOOKUP(I456,登记!J:J,1,FALSE)),0,1)+IF(ISERROR(VLOOKUP(I456,登记!K:K,1,FALSE)),0,1)=0,"没有","发过")</f>
        <v>发过</v>
      </c>
    </row>
    <row r="457" spans="2:15">
      <c r="B457" s="40" t="s">
        <v>5565</v>
      </c>
      <c r="C457" s="111" t="s">
        <v>5567</v>
      </c>
      <c r="D457" s="69">
        <f t="shared" si="153"/>
        <v>43402</v>
      </c>
      <c r="E457" s="40" t="s">
        <v>5630</v>
      </c>
      <c r="F457" s="69">
        <v>43402</v>
      </c>
      <c r="G457" s="18">
        <v>6</v>
      </c>
      <c r="H457" s="69">
        <f t="shared" si="194"/>
        <v>43584</v>
      </c>
      <c r="I457" s="177" t="str">
        <f t="shared" ref="I457" si="200">B457&amp;C457</f>
        <v>东航厦门-鄂尔多斯</v>
      </c>
      <c r="J457" s="178" t="str">
        <f t="shared" ref="J457" si="201">B457&amp;N457&amp;IF(N457="",,"-")&amp;M457&amp;IF(M457="",,"-")&amp;L457&amp;"-"&amp;K457</f>
        <v>东航鄂尔多斯-厦门</v>
      </c>
      <c r="K457" s="179" t="str">
        <f t="shared" ref="K457" si="202">TRIM(MID(SUBSTITUTE($C457,"-",REPT(" ",50)),COLUMN(A457)*50-49,50))</f>
        <v>厦门</v>
      </c>
      <c r="L457" s="179" t="str">
        <f t="shared" ref="L457" si="203">TRIM(MID(SUBSTITUTE($C457,"-",REPT(" ",50)),COLUMN(B457)*50-49,50))</f>
        <v>鄂尔多斯</v>
      </c>
      <c r="M457" s="179" t="str">
        <f t="shared" ref="M457" si="204">TRIM(MID(SUBSTITUTE($C457,"-",REPT(" ",50)),COLUMN(C457)*50-49,50))</f>
        <v/>
      </c>
      <c r="O457" s="43" t="str">
        <f>IF(IF(ISERROR(VLOOKUP(I457,登记!J:J,1,FALSE)),0,1)+IF(ISERROR(VLOOKUP(I457,登记!K:K,1,FALSE)),0,1)=0,"没有","发过")</f>
        <v>发过</v>
      </c>
    </row>
    <row r="458" spans="2:15">
      <c r="B458" s="40" t="s">
        <v>5565</v>
      </c>
      <c r="C458" s="111" t="s">
        <v>5568</v>
      </c>
      <c r="D458" s="69">
        <f t="shared" si="153"/>
        <v>43402</v>
      </c>
      <c r="E458" s="40" t="s">
        <v>5630</v>
      </c>
      <c r="F458" s="69">
        <v>43402</v>
      </c>
      <c r="G458" s="18">
        <v>6</v>
      </c>
      <c r="H458" s="69">
        <f t="shared" si="194"/>
        <v>43584</v>
      </c>
      <c r="I458" s="177" t="str">
        <f t="shared" ref="I458:I459" si="205">B458&amp;C458</f>
        <v>东航鄂尔多斯-宜昌-桂林</v>
      </c>
      <c r="J458" s="178" t="str">
        <f t="shared" ref="J458:J459" si="206">B458&amp;N458&amp;IF(N458="",,"-")&amp;M458&amp;IF(M458="",,"-")&amp;L458&amp;"-"&amp;K458</f>
        <v>东航桂林-宜昌-鄂尔多斯</v>
      </c>
      <c r="K458" s="179" t="str">
        <f t="shared" ref="K458:K459" si="207">TRIM(MID(SUBSTITUTE($C458,"-",REPT(" ",50)),COLUMN(A458)*50-49,50))</f>
        <v>鄂尔多斯</v>
      </c>
      <c r="L458" s="179" t="str">
        <f t="shared" ref="L458:L459" si="208">TRIM(MID(SUBSTITUTE($C458,"-",REPT(" ",50)),COLUMN(B458)*50-49,50))</f>
        <v>宜昌</v>
      </c>
      <c r="M458" s="179" t="str">
        <f t="shared" ref="M458:M459" si="209">TRIM(MID(SUBSTITUTE($C458,"-",REPT(" ",50)),COLUMN(C458)*50-49,50))</f>
        <v>桂林</v>
      </c>
      <c r="O458" s="43" t="str">
        <f>IF(IF(ISERROR(VLOOKUP(I458,登记!J:J,1,FALSE)),0,1)+IF(ISERROR(VLOOKUP(I458,登记!K:K,1,FALSE)),0,1)=0,"没有","发过")</f>
        <v>发过</v>
      </c>
    </row>
    <row r="459" spans="2:15">
      <c r="B459" s="40" t="s">
        <v>5565</v>
      </c>
      <c r="C459" s="111" t="s">
        <v>5569</v>
      </c>
      <c r="D459" s="69">
        <f t="shared" si="153"/>
        <v>43402</v>
      </c>
      <c r="E459" s="40" t="s">
        <v>5630</v>
      </c>
      <c r="F459" s="69">
        <v>43402</v>
      </c>
      <c r="G459" s="18">
        <v>6</v>
      </c>
      <c r="H459" s="69">
        <f t="shared" si="194"/>
        <v>43584</v>
      </c>
      <c r="I459" s="177" t="str">
        <f t="shared" si="205"/>
        <v>东航太原-二连浩特-海拉尔</v>
      </c>
      <c r="J459" s="178" t="str">
        <f t="shared" si="206"/>
        <v>东航海拉尔-二连浩特-太原</v>
      </c>
      <c r="K459" s="179" t="str">
        <f t="shared" si="207"/>
        <v>太原</v>
      </c>
      <c r="L459" s="179" t="str">
        <f t="shared" si="208"/>
        <v>二连浩特</v>
      </c>
      <c r="M459" s="179" t="str">
        <f t="shared" si="209"/>
        <v>海拉尔</v>
      </c>
      <c r="O459" s="43" t="str">
        <f>IF(IF(ISERROR(VLOOKUP(I459,登记!J:J,1,FALSE)),0,1)+IF(ISERROR(VLOOKUP(I459,登记!K:K,1,FALSE)),0,1)=0,"没有","发过")</f>
        <v>发过</v>
      </c>
    </row>
    <row r="460" spans="2:15">
      <c r="B460" s="40" t="s">
        <v>5565</v>
      </c>
      <c r="C460" s="111" t="s">
        <v>5570</v>
      </c>
      <c r="D460" s="69">
        <f t="shared" si="153"/>
        <v>43402</v>
      </c>
      <c r="E460" s="40" t="s">
        <v>5630</v>
      </c>
      <c r="F460" s="69">
        <v>43402</v>
      </c>
      <c r="G460" s="18">
        <v>6</v>
      </c>
      <c r="H460" s="69">
        <f t="shared" si="194"/>
        <v>43584</v>
      </c>
      <c r="I460" s="177" t="str">
        <f t="shared" ref="I460:I469" si="210">B460&amp;C460</f>
        <v>东航太原-海拉尔</v>
      </c>
      <c r="J460" s="178" t="str">
        <f t="shared" ref="J460:J469" si="211">B460&amp;N460&amp;IF(N460="",,"-")&amp;M460&amp;IF(M460="",,"-")&amp;L460&amp;"-"&amp;K460</f>
        <v>东航海拉尔-太原</v>
      </c>
      <c r="K460" s="179" t="str">
        <f t="shared" ref="K460:K469" si="212">TRIM(MID(SUBSTITUTE($C460,"-",REPT(" ",50)),COLUMN(A460)*50-49,50))</f>
        <v>太原</v>
      </c>
      <c r="L460" s="179" t="str">
        <f t="shared" ref="L460:L469" si="213">TRIM(MID(SUBSTITUTE($C460,"-",REPT(" ",50)),COLUMN(B460)*50-49,50))</f>
        <v>海拉尔</v>
      </c>
      <c r="M460" s="179" t="str">
        <f t="shared" ref="M460:M469" si="214">TRIM(MID(SUBSTITUTE($C460,"-",REPT(" ",50)),COLUMN(C460)*50-49,50))</f>
        <v/>
      </c>
      <c r="O460" s="43" t="str">
        <f>IF(IF(ISERROR(VLOOKUP(I460,登记!J:J,1,FALSE)),0,1)+IF(ISERROR(VLOOKUP(I460,登记!K:K,1,FALSE)),0,1)=0,"没有","发过")</f>
        <v>发过</v>
      </c>
    </row>
    <row r="461" spans="2:15">
      <c r="B461" s="40" t="s">
        <v>5565</v>
      </c>
      <c r="C461" s="111" t="s">
        <v>5571</v>
      </c>
      <c r="D461" s="69">
        <f t="shared" si="153"/>
        <v>43402</v>
      </c>
      <c r="E461" s="40" t="s">
        <v>5630</v>
      </c>
      <c r="F461" s="69">
        <v>43402</v>
      </c>
      <c r="G461" s="18">
        <v>6</v>
      </c>
      <c r="H461" s="69">
        <f t="shared" si="194"/>
        <v>43584</v>
      </c>
      <c r="I461" s="177" t="str">
        <f t="shared" si="210"/>
        <v>东航鄂尔多斯-银川</v>
      </c>
      <c r="J461" s="178" t="str">
        <f t="shared" si="211"/>
        <v>东航银川-鄂尔多斯</v>
      </c>
      <c r="K461" s="179" t="str">
        <f t="shared" si="212"/>
        <v>鄂尔多斯</v>
      </c>
      <c r="L461" s="179" t="str">
        <f t="shared" si="213"/>
        <v>银川</v>
      </c>
      <c r="M461" s="179" t="str">
        <f t="shared" si="214"/>
        <v/>
      </c>
      <c r="O461" s="43" t="str">
        <f>IF(IF(ISERROR(VLOOKUP(I461,登记!J:J,1,FALSE)),0,1)+IF(ISERROR(VLOOKUP(I461,登记!K:K,1,FALSE)),0,1)=0,"没有","发过")</f>
        <v>发过</v>
      </c>
    </row>
    <row r="462" spans="2:15">
      <c r="B462" s="40" t="s">
        <v>5565</v>
      </c>
      <c r="C462" s="111" t="s">
        <v>5572</v>
      </c>
      <c r="D462" s="69">
        <f t="shared" si="153"/>
        <v>43402</v>
      </c>
      <c r="E462" s="40" t="s">
        <v>5630</v>
      </c>
      <c r="F462" s="69">
        <v>43402</v>
      </c>
      <c r="G462" s="18">
        <v>6</v>
      </c>
      <c r="H462" s="69">
        <f t="shared" si="194"/>
        <v>43584</v>
      </c>
      <c r="I462" s="177" t="str">
        <f t="shared" si="210"/>
        <v>东航鄂尔多斯-揭阳潮汕</v>
      </c>
      <c r="J462" s="178" t="str">
        <f t="shared" si="211"/>
        <v>东航揭阳潮汕-鄂尔多斯</v>
      </c>
      <c r="K462" s="179" t="str">
        <f t="shared" si="212"/>
        <v>鄂尔多斯</v>
      </c>
      <c r="L462" s="179" t="str">
        <f t="shared" si="213"/>
        <v>揭阳潮汕</v>
      </c>
      <c r="M462" s="179" t="str">
        <f t="shared" si="214"/>
        <v/>
      </c>
      <c r="O462" s="43" t="str">
        <f>IF(IF(ISERROR(VLOOKUP(I462,登记!J:J,1,FALSE)),0,1)+IF(ISERROR(VLOOKUP(I462,登记!K:K,1,FALSE)),0,1)=0,"没有","发过")</f>
        <v>发过</v>
      </c>
    </row>
    <row r="463" spans="2:15">
      <c r="B463" s="40" t="s">
        <v>5581</v>
      </c>
      <c r="C463" s="111" t="s">
        <v>5582</v>
      </c>
      <c r="D463" s="69">
        <f t="shared" si="153"/>
        <v>43402</v>
      </c>
      <c r="E463" s="40" t="s">
        <v>5631</v>
      </c>
      <c r="F463" s="69">
        <v>43402</v>
      </c>
      <c r="G463" s="18">
        <v>6</v>
      </c>
      <c r="H463" s="69">
        <f t="shared" si="194"/>
        <v>43584</v>
      </c>
      <c r="I463" s="177" t="str">
        <f t="shared" si="210"/>
        <v>国航呼和浩特-南京</v>
      </c>
      <c r="J463" s="178" t="str">
        <f t="shared" si="211"/>
        <v>国航南京-呼和浩特</v>
      </c>
      <c r="K463" s="179" t="str">
        <f t="shared" si="212"/>
        <v>呼和浩特</v>
      </c>
      <c r="L463" s="179" t="str">
        <f t="shared" si="213"/>
        <v>南京</v>
      </c>
      <c r="M463" s="179" t="str">
        <f t="shared" si="214"/>
        <v/>
      </c>
      <c r="O463" s="43" t="str">
        <f>IF(IF(ISERROR(VLOOKUP(I463,登记!J:J,1,FALSE)),0,1)+IF(ISERROR(VLOOKUP(I463,登记!K:K,1,FALSE)),0,1)=0,"没有","发过")</f>
        <v>发过</v>
      </c>
    </row>
    <row r="464" spans="2:15">
      <c r="B464" s="40" t="s">
        <v>5581</v>
      </c>
      <c r="C464" s="111" t="s">
        <v>5583</v>
      </c>
      <c r="D464" s="69">
        <f t="shared" si="153"/>
        <v>43402</v>
      </c>
      <c r="E464" s="40" t="s">
        <v>5631</v>
      </c>
      <c r="F464" s="69">
        <v>43402</v>
      </c>
      <c r="G464" s="18">
        <v>6</v>
      </c>
      <c r="H464" s="69">
        <f t="shared" si="194"/>
        <v>43584</v>
      </c>
      <c r="I464" s="177" t="str">
        <f t="shared" si="210"/>
        <v>国航呼和浩特-厦门</v>
      </c>
      <c r="J464" s="178" t="str">
        <f t="shared" si="211"/>
        <v>国航厦门-呼和浩特</v>
      </c>
      <c r="K464" s="179" t="str">
        <f t="shared" si="212"/>
        <v>呼和浩特</v>
      </c>
      <c r="L464" s="179" t="str">
        <f t="shared" si="213"/>
        <v>厦门</v>
      </c>
      <c r="M464" s="179" t="str">
        <f t="shared" si="214"/>
        <v/>
      </c>
      <c r="O464" s="43" t="str">
        <f>IF(IF(ISERROR(VLOOKUP(I464,登记!J:J,1,FALSE)),0,1)+IF(ISERROR(VLOOKUP(I464,登记!K:K,1,FALSE)),0,1)=0,"没有","发过")</f>
        <v>发过</v>
      </c>
    </row>
    <row r="465" spans="2:15">
      <c r="B465" s="40" t="s">
        <v>5581</v>
      </c>
      <c r="C465" s="111" t="s">
        <v>5584</v>
      </c>
      <c r="D465" s="69">
        <f t="shared" si="153"/>
        <v>43402</v>
      </c>
      <c r="E465" s="40" t="s">
        <v>5631</v>
      </c>
      <c r="F465" s="69">
        <v>43402</v>
      </c>
      <c r="G465" s="18">
        <v>6</v>
      </c>
      <c r="H465" s="69">
        <f t="shared" si="194"/>
        <v>43584</v>
      </c>
      <c r="I465" s="177" t="str">
        <f t="shared" si="210"/>
        <v>国航呼和浩特-长春</v>
      </c>
      <c r="J465" s="178" t="str">
        <f t="shared" si="211"/>
        <v>国航长春-呼和浩特</v>
      </c>
      <c r="K465" s="179" t="str">
        <f t="shared" si="212"/>
        <v>呼和浩特</v>
      </c>
      <c r="L465" s="179" t="str">
        <f t="shared" si="213"/>
        <v>长春</v>
      </c>
      <c r="M465" s="179" t="str">
        <f t="shared" si="214"/>
        <v/>
      </c>
      <c r="O465" s="43" t="str">
        <f>IF(IF(ISERROR(VLOOKUP(I465,登记!J:J,1,FALSE)),0,1)+IF(ISERROR(VLOOKUP(I465,登记!K:K,1,FALSE)),0,1)=0,"没有","发过")</f>
        <v>发过</v>
      </c>
    </row>
    <row r="466" spans="2:15">
      <c r="B466" s="40" t="s">
        <v>5581</v>
      </c>
      <c r="C466" s="111" t="s">
        <v>5585</v>
      </c>
      <c r="D466" s="69">
        <f t="shared" si="153"/>
        <v>43402</v>
      </c>
      <c r="E466" s="40" t="s">
        <v>5631</v>
      </c>
      <c r="F466" s="69">
        <v>43402</v>
      </c>
      <c r="G466" s="18">
        <v>6</v>
      </c>
      <c r="H466" s="69">
        <f t="shared" si="194"/>
        <v>43584</v>
      </c>
      <c r="I466" s="177" t="str">
        <f t="shared" si="210"/>
        <v>国航呼和浩特-绵阳</v>
      </c>
      <c r="J466" s="178" t="str">
        <f t="shared" si="211"/>
        <v>国航绵阳-呼和浩特</v>
      </c>
      <c r="K466" s="179" t="str">
        <f t="shared" si="212"/>
        <v>呼和浩特</v>
      </c>
      <c r="L466" s="179" t="str">
        <f t="shared" si="213"/>
        <v>绵阳</v>
      </c>
      <c r="M466" s="179" t="str">
        <f t="shared" si="214"/>
        <v/>
      </c>
      <c r="O466" s="43" t="str">
        <f>IF(IF(ISERROR(VLOOKUP(I466,登记!J:J,1,FALSE)),0,1)+IF(ISERROR(VLOOKUP(I466,登记!K:K,1,FALSE)),0,1)=0,"没有","发过")</f>
        <v>发过</v>
      </c>
    </row>
    <row r="467" spans="2:15">
      <c r="B467" s="40" t="s">
        <v>5581</v>
      </c>
      <c r="C467" s="111" t="s">
        <v>5586</v>
      </c>
      <c r="D467" s="69">
        <f t="shared" si="153"/>
        <v>43402</v>
      </c>
      <c r="E467" s="40" t="s">
        <v>5631</v>
      </c>
      <c r="F467" s="69">
        <v>43402</v>
      </c>
      <c r="G467" s="18">
        <v>6</v>
      </c>
      <c r="H467" s="69">
        <f t="shared" si="194"/>
        <v>43584</v>
      </c>
      <c r="I467" s="177" t="str">
        <f t="shared" si="210"/>
        <v>国航天津-库尔勒-乌鲁木齐</v>
      </c>
      <c r="J467" s="178" t="str">
        <f t="shared" si="211"/>
        <v>国航乌鲁木齐-库尔勒-天津</v>
      </c>
      <c r="K467" s="179" t="str">
        <f t="shared" si="212"/>
        <v>天津</v>
      </c>
      <c r="L467" s="179" t="str">
        <f t="shared" si="213"/>
        <v>库尔勒</v>
      </c>
      <c r="M467" s="179" t="str">
        <f t="shared" si="214"/>
        <v>乌鲁木齐</v>
      </c>
      <c r="O467" s="43" t="str">
        <f>IF(IF(ISERROR(VLOOKUP(I467,登记!J:J,1,FALSE)),0,1)+IF(ISERROR(VLOOKUP(I467,登记!K:K,1,FALSE)),0,1)=0,"没有","发过")</f>
        <v>发过</v>
      </c>
    </row>
    <row r="468" spans="2:15">
      <c r="B468" s="40" t="s">
        <v>5581</v>
      </c>
      <c r="C468" s="111" t="s">
        <v>5587</v>
      </c>
      <c r="D468" s="69">
        <f t="shared" si="153"/>
        <v>43402</v>
      </c>
      <c r="E468" s="40" t="s">
        <v>5631</v>
      </c>
      <c r="F468" s="69">
        <v>43402</v>
      </c>
      <c r="G468" s="18">
        <v>6</v>
      </c>
      <c r="H468" s="69">
        <f t="shared" si="194"/>
        <v>43584</v>
      </c>
      <c r="I468" s="177" t="str">
        <f t="shared" si="210"/>
        <v>国航天津-运城-昆明</v>
      </c>
      <c r="J468" s="178" t="str">
        <f t="shared" si="211"/>
        <v>国航昆明-运城-天津</v>
      </c>
      <c r="K468" s="179" t="str">
        <f t="shared" si="212"/>
        <v>天津</v>
      </c>
      <c r="L468" s="179" t="str">
        <f t="shared" si="213"/>
        <v>运城</v>
      </c>
      <c r="M468" s="179" t="str">
        <f t="shared" si="214"/>
        <v>昆明</v>
      </c>
      <c r="O468" s="43" t="str">
        <f>IF(IF(ISERROR(VLOOKUP(I468,登记!J:J,1,FALSE)),0,1)+IF(ISERROR(VLOOKUP(I468,登记!K:K,1,FALSE)),0,1)=0,"没有","发过")</f>
        <v>发过</v>
      </c>
    </row>
    <row r="469" spans="2:15">
      <c r="B469" s="40" t="s">
        <v>5581</v>
      </c>
      <c r="C469" s="111" t="s">
        <v>5588</v>
      </c>
      <c r="D469" s="69">
        <f t="shared" si="153"/>
        <v>43402</v>
      </c>
      <c r="E469" s="40" t="s">
        <v>5631</v>
      </c>
      <c r="F469" s="69">
        <v>43402</v>
      </c>
      <c r="G469" s="18">
        <v>6</v>
      </c>
      <c r="H469" s="69">
        <f t="shared" si="194"/>
        <v>43584</v>
      </c>
      <c r="I469" s="177" t="str">
        <f t="shared" si="210"/>
        <v>国航天津-运城-桂林</v>
      </c>
      <c r="J469" s="178" t="str">
        <f t="shared" si="211"/>
        <v>国航桂林-运城-天津</v>
      </c>
      <c r="K469" s="179" t="str">
        <f t="shared" si="212"/>
        <v>天津</v>
      </c>
      <c r="L469" s="179" t="str">
        <f t="shared" si="213"/>
        <v>运城</v>
      </c>
      <c r="M469" s="179" t="str">
        <f t="shared" si="214"/>
        <v>桂林</v>
      </c>
      <c r="O469" s="43" t="str">
        <f>IF(IF(ISERROR(VLOOKUP(I469,登记!J:J,1,FALSE)),0,1)+IF(ISERROR(VLOOKUP(I469,登记!K:K,1,FALSE)),0,1)=0,"没有","发过")</f>
        <v>发过</v>
      </c>
    </row>
    <row r="470" spans="2:15">
      <c r="B470" s="40" t="s">
        <v>486</v>
      </c>
      <c r="C470" s="111" t="s">
        <v>5596</v>
      </c>
      <c r="D470" s="69">
        <f t="shared" si="153"/>
        <v>43402</v>
      </c>
      <c r="E470" s="40" t="s">
        <v>5632</v>
      </c>
      <c r="F470" s="69">
        <v>43402</v>
      </c>
      <c r="G470" s="18">
        <v>6</v>
      </c>
      <c r="H470" s="69">
        <f t="shared" si="194"/>
        <v>43584</v>
      </c>
      <c r="I470" s="177" t="str">
        <f>B470&amp;C470</f>
        <v>中联航石家庄-黄山-珠海</v>
      </c>
      <c r="J470" s="178" t="str">
        <f>B470&amp;N470&amp;IF(N470="",,"-")&amp;M470&amp;IF(M470="",,"-")&amp;L470&amp;"-"&amp;K470</f>
        <v>中联航珠海-黄山-石家庄</v>
      </c>
      <c r="K470" s="179" t="str">
        <f>TRIM(MID(SUBSTITUTE($C470,"-",REPT(" ",50)),COLUMN(A470)*50-49,50))</f>
        <v>石家庄</v>
      </c>
      <c r="L470" s="179" t="str">
        <f>TRIM(MID(SUBSTITUTE($C470,"-",REPT(" ",50)),COLUMN(B470)*50-49,50))</f>
        <v>黄山</v>
      </c>
      <c r="M470" s="179" t="str">
        <f>TRIM(MID(SUBSTITUTE($C470,"-",REPT(" ",50)),COLUMN(C470)*50-49,50))</f>
        <v>珠海</v>
      </c>
      <c r="O470" s="43" t="str">
        <f>IF(IF(ISERROR(VLOOKUP(I470,登记!J:J,1,FALSE)),0,1)+IF(ISERROR(VLOOKUP(I470,登记!K:K,1,FALSE)),0,1)=0,"没有","发过")</f>
        <v>发过</v>
      </c>
    </row>
    <row r="471" spans="2:15">
      <c r="B471" s="40" t="s">
        <v>5638</v>
      </c>
      <c r="C471" s="111" t="s">
        <v>5639</v>
      </c>
      <c r="D471" s="69">
        <f t="shared" si="153"/>
        <v>43434</v>
      </c>
      <c r="E471" s="40" t="s">
        <v>5656</v>
      </c>
      <c r="F471" s="69">
        <v>43434</v>
      </c>
      <c r="G471" s="18">
        <v>6</v>
      </c>
      <c r="H471" s="69">
        <f t="shared" ref="H471:H476" si="215">EDATE(D471,G471)</f>
        <v>43615</v>
      </c>
      <c r="I471" s="177" t="str">
        <f t="shared" ref="I471:I474" si="216">B471&amp;C471</f>
        <v>春秋石家庄-南京</v>
      </c>
      <c r="J471" s="178" t="str">
        <f t="shared" ref="J471:J474" si="217">B471&amp;N471&amp;IF(N471="",,"-")&amp;M471&amp;IF(M471="",,"-")&amp;L471&amp;"-"&amp;K471</f>
        <v>春秋南京-石家庄</v>
      </c>
      <c r="K471" s="179" t="str">
        <f t="shared" ref="K471:K474" si="218">TRIM(MID(SUBSTITUTE($C471,"-",REPT(" ",50)),COLUMN(A471)*50-49,50))</f>
        <v>石家庄</v>
      </c>
      <c r="L471" s="179" t="str">
        <f t="shared" ref="L471:L474" si="219">TRIM(MID(SUBSTITUTE($C471,"-",REPT(" ",50)),COLUMN(B471)*50-49,50))</f>
        <v>南京</v>
      </c>
      <c r="M471" s="179" t="str">
        <f t="shared" ref="M471:M474" si="220">TRIM(MID(SUBSTITUTE($C471,"-",REPT(" ",50)),COLUMN(C471)*50-49,50))</f>
        <v/>
      </c>
      <c r="O471" s="43" t="str">
        <f>IF(IF(ISERROR(VLOOKUP(I471,登记!J:J,1,FALSE)),0,1)+IF(ISERROR(VLOOKUP(I471,登记!K:K,1,FALSE)),0,1)=0,"没有","发过")</f>
        <v>发过</v>
      </c>
    </row>
    <row r="472" spans="2:15">
      <c r="B472" s="40" t="s">
        <v>5638</v>
      </c>
      <c r="C472" s="111" t="s">
        <v>5640</v>
      </c>
      <c r="D472" s="69">
        <f t="shared" si="153"/>
        <v>43434</v>
      </c>
      <c r="E472" s="40" t="s">
        <v>5656</v>
      </c>
      <c r="F472" s="69">
        <v>43434</v>
      </c>
      <c r="G472" s="18">
        <v>6</v>
      </c>
      <c r="H472" s="69">
        <f t="shared" si="215"/>
        <v>43615</v>
      </c>
      <c r="I472" s="177" t="str">
        <f t="shared" si="216"/>
        <v>春秋石家庄-福州</v>
      </c>
      <c r="J472" s="178" t="str">
        <f t="shared" si="217"/>
        <v>春秋福州-石家庄</v>
      </c>
      <c r="K472" s="179" t="str">
        <f t="shared" si="218"/>
        <v>石家庄</v>
      </c>
      <c r="L472" s="179" t="str">
        <f t="shared" si="219"/>
        <v>福州</v>
      </c>
      <c r="M472" s="179" t="str">
        <f t="shared" si="220"/>
        <v/>
      </c>
      <c r="O472" s="43" t="str">
        <f>IF(IF(ISERROR(VLOOKUP(I472,登记!J:J,1,FALSE)),0,1)+IF(ISERROR(VLOOKUP(I472,登记!K:K,1,FALSE)),0,1)=0,"没有","发过")</f>
        <v>发过</v>
      </c>
    </row>
    <row r="473" spans="2:15">
      <c r="B473" s="40" t="s">
        <v>5638</v>
      </c>
      <c r="C473" s="111" t="s">
        <v>5641</v>
      </c>
      <c r="D473" s="69">
        <f t="shared" si="153"/>
        <v>43434</v>
      </c>
      <c r="E473" s="40" t="s">
        <v>5656</v>
      </c>
      <c r="F473" s="69">
        <v>43434</v>
      </c>
      <c r="G473" s="18">
        <v>6</v>
      </c>
      <c r="H473" s="69">
        <f t="shared" si="215"/>
        <v>43615</v>
      </c>
      <c r="I473" s="177" t="str">
        <f t="shared" si="216"/>
        <v>春秋石家庄-扬州</v>
      </c>
      <c r="J473" s="178" t="str">
        <f t="shared" si="217"/>
        <v>春秋扬州-石家庄</v>
      </c>
      <c r="K473" s="179" t="str">
        <f t="shared" si="218"/>
        <v>石家庄</v>
      </c>
      <c r="L473" s="179" t="str">
        <f t="shared" si="219"/>
        <v>扬州</v>
      </c>
      <c r="M473" s="179" t="str">
        <f t="shared" si="220"/>
        <v/>
      </c>
      <c r="O473" s="43" t="str">
        <f>IF(IF(ISERROR(VLOOKUP(I473,登记!J:J,1,FALSE)),0,1)+IF(ISERROR(VLOOKUP(I473,登记!K:K,1,FALSE)),0,1)=0,"没有","发过")</f>
        <v>发过</v>
      </c>
    </row>
    <row r="474" spans="2:15">
      <c r="B474" s="40" t="s">
        <v>5638</v>
      </c>
      <c r="C474" s="111" t="s">
        <v>5642</v>
      </c>
      <c r="D474" s="69">
        <f t="shared" si="153"/>
        <v>43434</v>
      </c>
      <c r="E474" s="40" t="s">
        <v>5656</v>
      </c>
      <c r="F474" s="69">
        <v>43434</v>
      </c>
      <c r="G474" s="18">
        <v>6</v>
      </c>
      <c r="H474" s="69">
        <f t="shared" si="215"/>
        <v>43615</v>
      </c>
      <c r="I474" s="177" t="str">
        <f t="shared" si="216"/>
        <v>春秋石家庄-揭阳潮汕</v>
      </c>
      <c r="J474" s="178" t="str">
        <f t="shared" si="217"/>
        <v>春秋揭阳潮汕-石家庄</v>
      </c>
      <c r="K474" s="179" t="str">
        <f t="shared" si="218"/>
        <v>石家庄</v>
      </c>
      <c r="L474" s="179" t="str">
        <f t="shared" si="219"/>
        <v>揭阳潮汕</v>
      </c>
      <c r="M474" s="179" t="str">
        <f t="shared" si="220"/>
        <v/>
      </c>
      <c r="O474" s="43" t="str">
        <f>IF(IF(ISERROR(VLOOKUP(I474,登记!J:J,1,FALSE)),0,1)+IF(ISERROR(VLOOKUP(I474,登记!K:K,1,FALSE)),0,1)=0,"没有","发过")</f>
        <v>发过</v>
      </c>
    </row>
    <row r="475" spans="2:15">
      <c r="B475" s="40" t="s">
        <v>5648</v>
      </c>
      <c r="C475" s="111" t="s">
        <v>5649</v>
      </c>
      <c r="D475" s="69">
        <f t="shared" si="153"/>
        <v>43434</v>
      </c>
      <c r="E475" s="40" t="s">
        <v>5657</v>
      </c>
      <c r="F475" s="69">
        <v>43434</v>
      </c>
      <c r="G475" s="18">
        <v>6</v>
      </c>
      <c r="H475" s="69">
        <f t="shared" si="215"/>
        <v>43615</v>
      </c>
      <c r="I475" s="177" t="str">
        <f t="shared" ref="I475:I476" si="221">B475&amp;C475</f>
        <v>首都厦门-武汉-呼和浩特</v>
      </c>
      <c r="J475" s="178" t="str">
        <f t="shared" ref="J475:J476" si="222">B475&amp;N475&amp;IF(N475="",,"-")&amp;M475&amp;IF(M475="",,"-")&amp;L475&amp;"-"&amp;K475</f>
        <v>首都呼和浩特-武汉-厦门</v>
      </c>
      <c r="K475" s="179" t="str">
        <f t="shared" ref="K475:K476" si="223">TRIM(MID(SUBSTITUTE($C475,"-",REPT(" ",50)),COLUMN(A475)*50-49,50))</f>
        <v>厦门</v>
      </c>
      <c r="L475" s="179" t="str">
        <f t="shared" ref="L475:L476" si="224">TRIM(MID(SUBSTITUTE($C475,"-",REPT(" ",50)),COLUMN(B475)*50-49,50))</f>
        <v>武汉</v>
      </c>
      <c r="M475" s="179" t="str">
        <f t="shared" ref="M475:M476" si="225">TRIM(MID(SUBSTITUTE($C475,"-",REPT(" ",50)),COLUMN(C475)*50-49,50))</f>
        <v>呼和浩特</v>
      </c>
      <c r="O475" s="43" t="str">
        <f>IF(IF(ISERROR(VLOOKUP(I475,登记!J:J,1,FALSE)),0,1)+IF(ISERROR(VLOOKUP(I475,登记!K:K,1,FALSE)),0,1)=0,"没有","发过")</f>
        <v>发过</v>
      </c>
    </row>
    <row r="476" spans="2:15">
      <c r="B476" s="40" t="s">
        <v>5650</v>
      </c>
      <c r="C476" s="111" t="s">
        <v>5651</v>
      </c>
      <c r="D476" s="69">
        <f t="shared" si="153"/>
        <v>43434</v>
      </c>
      <c r="E476" s="40" t="s">
        <v>5657</v>
      </c>
      <c r="F476" s="69">
        <v>43434</v>
      </c>
      <c r="G476" s="18">
        <v>6</v>
      </c>
      <c r="H476" s="69">
        <f t="shared" si="215"/>
        <v>43615</v>
      </c>
      <c r="I476" s="177" t="str">
        <f t="shared" si="221"/>
        <v>首都满洲里-呼和浩特</v>
      </c>
      <c r="J476" s="178" t="str">
        <f t="shared" si="222"/>
        <v>首都呼和浩特-满洲里</v>
      </c>
      <c r="K476" s="179" t="str">
        <f t="shared" si="223"/>
        <v>满洲里</v>
      </c>
      <c r="L476" s="179" t="str">
        <f t="shared" si="224"/>
        <v>呼和浩特</v>
      </c>
      <c r="M476" s="179" t="str">
        <f t="shared" si="225"/>
        <v/>
      </c>
      <c r="O476" s="43" t="str">
        <f>IF(IF(ISERROR(VLOOKUP(I476,登记!J:J,1,FALSE)),0,1)+IF(ISERROR(VLOOKUP(I476,登记!K:K,1,FALSE)),0,1)=0,"没有","发过")</f>
        <v>发过</v>
      </c>
    </row>
    <row r="477" spans="2:15">
      <c r="B477" s="40" t="s">
        <v>5658</v>
      </c>
      <c r="C477" s="111" t="s">
        <v>5659</v>
      </c>
      <c r="D477" s="69">
        <f t="shared" si="153"/>
        <v>43451</v>
      </c>
      <c r="E477" s="40" t="s">
        <v>5675</v>
      </c>
      <c r="F477" s="69">
        <v>43451</v>
      </c>
      <c r="G477" s="18">
        <v>6</v>
      </c>
      <c r="H477" s="69">
        <f t="shared" ref="H477:H520" si="226">EDATE(D477,G477)</f>
        <v>43633</v>
      </c>
      <c r="I477" s="177" t="str">
        <f t="shared" ref="I477:I486" si="227">B477&amp;C477</f>
        <v>天津天津-朝阳</v>
      </c>
      <c r="J477" s="178" t="str">
        <f t="shared" ref="J477:J486" si="228">B477&amp;N477&amp;IF(N477="",,"-")&amp;M477&amp;IF(M477="",,"-")&amp;L477&amp;"-"&amp;K477</f>
        <v>天津朝阳-天津</v>
      </c>
      <c r="K477" s="179" t="str">
        <f t="shared" ref="K477:K486" si="229">TRIM(MID(SUBSTITUTE($C477,"-",REPT(" ",50)),COLUMN(A477)*50-49,50))</f>
        <v>天津</v>
      </c>
      <c r="L477" s="179" t="str">
        <f t="shared" ref="L477:L486" si="230">TRIM(MID(SUBSTITUTE($C477,"-",REPT(" ",50)),COLUMN(B477)*50-49,50))</f>
        <v>朝阳</v>
      </c>
      <c r="M477" s="179" t="str">
        <f t="shared" ref="M477:M486" si="231">TRIM(MID(SUBSTITUTE($C477,"-",REPT(" ",50)),COLUMN(C477)*50-49,50))</f>
        <v/>
      </c>
      <c r="O477" s="43" t="str">
        <f>IF(IF(ISERROR(VLOOKUP(I477,登记!J:J,1,FALSE)),0,1)+IF(ISERROR(VLOOKUP(I477,登记!K:K,1,FALSE)),0,1)=0,"没有","发过")</f>
        <v>发过</v>
      </c>
    </row>
    <row r="478" spans="2:15">
      <c r="B478" s="40" t="s">
        <v>5658</v>
      </c>
      <c r="C478" s="111" t="s">
        <v>5660</v>
      </c>
      <c r="D478" s="69">
        <f t="shared" ref="D478:D520" si="232">F478</f>
        <v>43451</v>
      </c>
      <c r="E478" s="40" t="s">
        <v>5675</v>
      </c>
      <c r="F478" s="69">
        <v>43451</v>
      </c>
      <c r="G478" s="18">
        <v>6</v>
      </c>
      <c r="H478" s="69">
        <f t="shared" si="226"/>
        <v>43633</v>
      </c>
      <c r="I478" s="177" t="str">
        <f t="shared" si="227"/>
        <v>天津赤峰-郑州</v>
      </c>
      <c r="J478" s="178" t="str">
        <f t="shared" si="228"/>
        <v>天津郑州-赤峰</v>
      </c>
      <c r="K478" s="179" t="str">
        <f t="shared" si="229"/>
        <v>赤峰</v>
      </c>
      <c r="L478" s="179" t="str">
        <f t="shared" si="230"/>
        <v>郑州</v>
      </c>
      <c r="M478" s="179" t="str">
        <f t="shared" si="231"/>
        <v/>
      </c>
      <c r="O478" s="43" t="str">
        <f>IF(IF(ISERROR(VLOOKUP(I478,登记!J:J,1,FALSE)),0,1)+IF(ISERROR(VLOOKUP(I478,登记!K:K,1,FALSE)),0,1)=0,"没有","发过")</f>
        <v>发过</v>
      </c>
    </row>
    <row r="479" spans="2:15">
      <c r="B479" s="40" t="s">
        <v>5658</v>
      </c>
      <c r="C479" s="111" t="s">
        <v>5661</v>
      </c>
      <c r="D479" s="69">
        <f t="shared" si="232"/>
        <v>43451</v>
      </c>
      <c r="E479" s="40" t="s">
        <v>5675</v>
      </c>
      <c r="F479" s="69">
        <v>43451</v>
      </c>
      <c r="G479" s="18">
        <v>6</v>
      </c>
      <c r="H479" s="69">
        <f t="shared" si="226"/>
        <v>43633</v>
      </c>
      <c r="I479" s="177" t="str">
        <f t="shared" si="227"/>
        <v>天津天津-珠海-海口</v>
      </c>
      <c r="J479" s="178" t="str">
        <f t="shared" si="228"/>
        <v>天津海口-珠海-天津</v>
      </c>
      <c r="K479" s="179" t="str">
        <f t="shared" si="229"/>
        <v>天津</v>
      </c>
      <c r="L479" s="179" t="str">
        <f t="shared" si="230"/>
        <v>珠海</v>
      </c>
      <c r="M479" s="179" t="str">
        <f t="shared" si="231"/>
        <v>海口</v>
      </c>
      <c r="O479" s="43" t="str">
        <f>IF(IF(ISERROR(VLOOKUP(I479,登记!J:J,1,FALSE)),0,1)+IF(ISERROR(VLOOKUP(I479,登记!K:K,1,FALSE)),0,1)=0,"没有","发过")</f>
        <v>发过</v>
      </c>
    </row>
    <row r="480" spans="2:15">
      <c r="B480" s="40" t="s">
        <v>5658</v>
      </c>
      <c r="C480" s="111" t="s">
        <v>5662</v>
      </c>
      <c r="D480" s="69">
        <f t="shared" si="232"/>
        <v>43451</v>
      </c>
      <c r="E480" s="40" t="s">
        <v>5675</v>
      </c>
      <c r="F480" s="69">
        <v>43451</v>
      </c>
      <c r="G480" s="18">
        <v>6</v>
      </c>
      <c r="H480" s="69">
        <f t="shared" si="226"/>
        <v>43633</v>
      </c>
      <c r="I480" s="177" t="str">
        <f t="shared" si="227"/>
        <v>天津呼和浩特-赤峰-大连</v>
      </c>
      <c r="J480" s="178" t="str">
        <f t="shared" si="228"/>
        <v>天津大连-赤峰-呼和浩特</v>
      </c>
      <c r="K480" s="179" t="str">
        <f t="shared" si="229"/>
        <v>呼和浩特</v>
      </c>
      <c r="L480" s="179" t="str">
        <f t="shared" si="230"/>
        <v>赤峰</v>
      </c>
      <c r="M480" s="179" t="str">
        <f t="shared" si="231"/>
        <v>大连</v>
      </c>
      <c r="O480" s="43" t="str">
        <f>IF(IF(ISERROR(VLOOKUP(I480,登记!J:J,1,FALSE)),0,1)+IF(ISERROR(VLOOKUP(I480,登记!K:K,1,FALSE)),0,1)=0,"没有","发过")</f>
        <v>发过</v>
      </c>
    </row>
    <row r="481" spans="2:15">
      <c r="B481" s="40" t="s">
        <v>5658</v>
      </c>
      <c r="C481" s="111" t="s">
        <v>5663</v>
      </c>
      <c r="D481" s="69">
        <f t="shared" si="232"/>
        <v>43451</v>
      </c>
      <c r="E481" s="40" t="s">
        <v>5675</v>
      </c>
      <c r="F481" s="69">
        <v>43451</v>
      </c>
      <c r="G481" s="18">
        <v>6</v>
      </c>
      <c r="H481" s="69">
        <f t="shared" si="226"/>
        <v>43633</v>
      </c>
      <c r="I481" s="177" t="str">
        <f t="shared" si="227"/>
        <v>天津呼和浩特-海拉尔-哈尔滨</v>
      </c>
      <c r="J481" s="178" t="str">
        <f t="shared" si="228"/>
        <v>天津哈尔滨-海拉尔-呼和浩特</v>
      </c>
      <c r="K481" s="179" t="str">
        <f t="shared" si="229"/>
        <v>呼和浩特</v>
      </c>
      <c r="L481" s="179" t="str">
        <f t="shared" si="230"/>
        <v>海拉尔</v>
      </c>
      <c r="M481" s="179" t="str">
        <f t="shared" si="231"/>
        <v>哈尔滨</v>
      </c>
      <c r="O481" s="43" t="str">
        <f>IF(IF(ISERROR(VLOOKUP(I481,登记!J:J,1,FALSE)),0,1)+IF(ISERROR(VLOOKUP(I481,登记!K:K,1,FALSE)),0,1)=0,"没有","发过")</f>
        <v>发过</v>
      </c>
    </row>
    <row r="482" spans="2:15">
      <c r="B482" s="40" t="s">
        <v>5658</v>
      </c>
      <c r="C482" s="111" t="s">
        <v>5664</v>
      </c>
      <c r="D482" s="69">
        <f t="shared" si="232"/>
        <v>43451</v>
      </c>
      <c r="E482" s="40" t="s">
        <v>5675</v>
      </c>
      <c r="F482" s="69">
        <v>43451</v>
      </c>
      <c r="G482" s="18">
        <v>6</v>
      </c>
      <c r="H482" s="69">
        <f t="shared" si="226"/>
        <v>43633</v>
      </c>
      <c r="I482" s="177" t="str">
        <f t="shared" si="227"/>
        <v>天津天津-乌鲁木齐</v>
      </c>
      <c r="J482" s="178" t="str">
        <f t="shared" si="228"/>
        <v>天津乌鲁木齐-天津</v>
      </c>
      <c r="K482" s="179" t="str">
        <f t="shared" si="229"/>
        <v>天津</v>
      </c>
      <c r="L482" s="179" t="str">
        <f t="shared" si="230"/>
        <v>乌鲁木齐</v>
      </c>
      <c r="M482" s="179" t="str">
        <f t="shared" si="231"/>
        <v/>
      </c>
      <c r="O482" s="43" t="str">
        <f>IF(IF(ISERROR(VLOOKUP(I482,登记!J:J,1,FALSE)),0,1)+IF(ISERROR(VLOOKUP(I482,登记!K:K,1,FALSE)),0,1)=0,"没有","发过")</f>
        <v>发过</v>
      </c>
    </row>
    <row r="483" spans="2:15">
      <c r="B483" s="40" t="s">
        <v>5658</v>
      </c>
      <c r="C483" s="111" t="s">
        <v>5665</v>
      </c>
      <c r="D483" s="69">
        <f t="shared" si="232"/>
        <v>43451</v>
      </c>
      <c r="E483" s="40" t="s">
        <v>5675</v>
      </c>
      <c r="F483" s="69">
        <v>43451</v>
      </c>
      <c r="G483" s="18">
        <v>6</v>
      </c>
      <c r="H483" s="69">
        <f t="shared" si="226"/>
        <v>43633</v>
      </c>
      <c r="I483" s="177" t="str">
        <f t="shared" si="227"/>
        <v>天津大连-太原</v>
      </c>
      <c r="J483" s="178" t="str">
        <f t="shared" si="228"/>
        <v>天津太原-大连</v>
      </c>
      <c r="K483" s="179" t="str">
        <f t="shared" si="229"/>
        <v>大连</v>
      </c>
      <c r="L483" s="179" t="str">
        <f t="shared" si="230"/>
        <v>太原</v>
      </c>
      <c r="M483" s="179" t="str">
        <f t="shared" si="231"/>
        <v/>
      </c>
      <c r="O483" s="43" t="str">
        <f>IF(IF(ISERROR(VLOOKUP(I483,登记!J:J,1,FALSE)),0,1)+IF(ISERROR(VLOOKUP(I483,登记!K:K,1,FALSE)),0,1)=0,"没有","发过")</f>
        <v>发过</v>
      </c>
    </row>
    <row r="484" spans="2:15">
      <c r="B484" s="40" t="s">
        <v>5658</v>
      </c>
      <c r="C484" s="111" t="s">
        <v>5666</v>
      </c>
      <c r="D484" s="69">
        <f t="shared" si="232"/>
        <v>43451</v>
      </c>
      <c r="E484" s="40" t="s">
        <v>5675</v>
      </c>
      <c r="F484" s="69">
        <v>43451</v>
      </c>
      <c r="G484" s="18">
        <v>6</v>
      </c>
      <c r="H484" s="69">
        <f t="shared" si="226"/>
        <v>43633</v>
      </c>
      <c r="I484" s="177" t="str">
        <f t="shared" si="227"/>
        <v>天津天津-大连-海拉尔</v>
      </c>
      <c r="J484" s="178" t="str">
        <f t="shared" si="228"/>
        <v>天津海拉尔-大连-天津</v>
      </c>
      <c r="K484" s="179" t="str">
        <f t="shared" si="229"/>
        <v>天津</v>
      </c>
      <c r="L484" s="179" t="str">
        <f t="shared" si="230"/>
        <v>大连</v>
      </c>
      <c r="M484" s="179" t="str">
        <f t="shared" si="231"/>
        <v>海拉尔</v>
      </c>
      <c r="O484" s="43" t="str">
        <f>IF(IF(ISERROR(VLOOKUP(I484,登记!J:J,1,FALSE)),0,1)+IF(ISERROR(VLOOKUP(I484,登记!K:K,1,FALSE)),0,1)=0,"没有","发过")</f>
        <v>发过</v>
      </c>
    </row>
    <row r="485" spans="2:15">
      <c r="B485" s="40" t="s">
        <v>5658</v>
      </c>
      <c r="C485" s="111" t="s">
        <v>5667</v>
      </c>
      <c r="D485" s="69">
        <f t="shared" si="232"/>
        <v>43451</v>
      </c>
      <c r="E485" s="40" t="s">
        <v>5675</v>
      </c>
      <c r="F485" s="69">
        <v>43451</v>
      </c>
      <c r="G485" s="18">
        <v>6</v>
      </c>
      <c r="H485" s="69">
        <f t="shared" si="226"/>
        <v>43633</v>
      </c>
      <c r="I485" s="177" t="str">
        <f t="shared" si="227"/>
        <v>天津天津-丽江</v>
      </c>
      <c r="J485" s="178" t="str">
        <f t="shared" si="228"/>
        <v>天津丽江-天津</v>
      </c>
      <c r="K485" s="179" t="str">
        <f t="shared" si="229"/>
        <v>天津</v>
      </c>
      <c r="L485" s="179" t="str">
        <f t="shared" si="230"/>
        <v>丽江</v>
      </c>
      <c r="M485" s="179" t="str">
        <f t="shared" si="231"/>
        <v/>
      </c>
      <c r="O485" s="43" t="str">
        <f>IF(IF(ISERROR(VLOOKUP(I485,登记!J:J,1,FALSE)),0,1)+IF(ISERROR(VLOOKUP(I485,登记!K:K,1,FALSE)),0,1)=0,"没有","发过")</f>
        <v>发过</v>
      </c>
    </row>
    <row r="486" spans="2:15">
      <c r="B486" s="40" t="s">
        <v>5658</v>
      </c>
      <c r="C486" s="111" t="s">
        <v>5668</v>
      </c>
      <c r="D486" s="69">
        <f t="shared" si="232"/>
        <v>43451</v>
      </c>
      <c r="E486" s="40" t="s">
        <v>5675</v>
      </c>
      <c r="F486" s="69">
        <v>43451</v>
      </c>
      <c r="G486" s="18">
        <v>6</v>
      </c>
      <c r="H486" s="69">
        <f t="shared" si="226"/>
        <v>43633</v>
      </c>
      <c r="I486" s="177" t="str">
        <f t="shared" si="227"/>
        <v>天津天津-西宁</v>
      </c>
      <c r="J486" s="178" t="str">
        <f t="shared" si="228"/>
        <v>天津西宁-天津</v>
      </c>
      <c r="K486" s="179" t="str">
        <f t="shared" si="229"/>
        <v>天津</v>
      </c>
      <c r="L486" s="179" t="str">
        <f t="shared" si="230"/>
        <v>西宁</v>
      </c>
      <c r="M486" s="179" t="str">
        <f t="shared" si="231"/>
        <v/>
      </c>
      <c r="O486" s="43" t="str">
        <f>IF(IF(ISERROR(VLOOKUP(I486,登记!J:J,1,FALSE)),0,1)+IF(ISERROR(VLOOKUP(I486,登记!K:K,1,FALSE)),0,1)=0,"没有","发过")</f>
        <v>发过</v>
      </c>
    </row>
    <row r="487" spans="2:15">
      <c r="B487" s="40" t="s">
        <v>5658</v>
      </c>
      <c r="C487" s="111" t="s">
        <v>5669</v>
      </c>
      <c r="D487" s="69">
        <f t="shared" si="232"/>
        <v>43451</v>
      </c>
      <c r="E487" s="40" t="s">
        <v>5675</v>
      </c>
      <c r="F487" s="69">
        <v>43451</v>
      </c>
      <c r="G487" s="18">
        <v>6</v>
      </c>
      <c r="H487" s="69">
        <f t="shared" si="226"/>
        <v>43633</v>
      </c>
      <c r="I487" s="177" t="str">
        <f t="shared" ref="I487:I489" si="233">B487&amp;C487</f>
        <v>天津天津-沈阳-海拉尔</v>
      </c>
      <c r="J487" s="178" t="str">
        <f t="shared" ref="J487:J489" si="234">B487&amp;N487&amp;IF(N487="",,"-")&amp;M487&amp;IF(M487="",,"-")&amp;L487&amp;"-"&amp;K487</f>
        <v>天津海拉尔-沈阳-天津</v>
      </c>
      <c r="K487" s="179" t="str">
        <f t="shared" ref="K487:K489" si="235">TRIM(MID(SUBSTITUTE($C487,"-",REPT(" ",50)),COLUMN(A487)*50-49,50))</f>
        <v>天津</v>
      </c>
      <c r="L487" s="179" t="str">
        <f t="shared" ref="L487:L489" si="236">TRIM(MID(SUBSTITUTE($C487,"-",REPT(" ",50)),COLUMN(B487)*50-49,50))</f>
        <v>沈阳</v>
      </c>
      <c r="M487" s="179" t="str">
        <f t="shared" ref="M487:M489" si="237">TRIM(MID(SUBSTITUTE($C487,"-",REPT(" ",50)),COLUMN(C487)*50-49,50))</f>
        <v>海拉尔</v>
      </c>
      <c r="O487" s="43" t="str">
        <f>IF(IF(ISERROR(VLOOKUP(I487,登记!J:J,1,FALSE)),0,1)+IF(ISERROR(VLOOKUP(I487,登记!K:K,1,FALSE)),0,1)=0,"没有","发过")</f>
        <v>发过</v>
      </c>
    </row>
    <row r="488" spans="2:15">
      <c r="B488" s="40" t="s">
        <v>5670</v>
      </c>
      <c r="C488" s="111" t="s">
        <v>5671</v>
      </c>
      <c r="D488" s="69">
        <f t="shared" si="232"/>
        <v>43451</v>
      </c>
      <c r="E488" s="40" t="s">
        <v>5676</v>
      </c>
      <c r="F488" s="69">
        <v>43451</v>
      </c>
      <c r="G488" s="18">
        <v>6</v>
      </c>
      <c r="H488" s="69">
        <f t="shared" si="226"/>
        <v>43633</v>
      </c>
      <c r="I488" s="177" t="str">
        <f t="shared" si="233"/>
        <v>吉祥海拉尔-大连-南京</v>
      </c>
      <c r="J488" s="178" t="str">
        <f t="shared" si="234"/>
        <v>吉祥南京-大连-海拉尔</v>
      </c>
      <c r="K488" s="179" t="str">
        <f t="shared" si="235"/>
        <v>海拉尔</v>
      </c>
      <c r="L488" s="179" t="str">
        <f t="shared" si="236"/>
        <v>大连</v>
      </c>
      <c r="M488" s="179" t="str">
        <f t="shared" si="237"/>
        <v>南京</v>
      </c>
      <c r="O488" s="43" t="str">
        <f>IF(IF(ISERROR(VLOOKUP(I488,登记!J:J,1,FALSE)),0,1)+IF(ISERROR(VLOOKUP(I488,登记!K:K,1,FALSE)),0,1)=0,"没有","发过")</f>
        <v>发过</v>
      </c>
    </row>
    <row r="489" spans="2:15">
      <c r="B489" s="40" t="s">
        <v>5672</v>
      </c>
      <c r="C489" s="111" t="s">
        <v>5673</v>
      </c>
      <c r="D489" s="69">
        <f t="shared" si="232"/>
        <v>43451</v>
      </c>
      <c r="E489" s="40" t="s">
        <v>5676</v>
      </c>
      <c r="F489" s="69">
        <v>43451</v>
      </c>
      <c r="G489" s="18">
        <v>6</v>
      </c>
      <c r="H489" s="69">
        <f t="shared" si="226"/>
        <v>43633</v>
      </c>
      <c r="I489" s="177" t="str">
        <f t="shared" si="233"/>
        <v>吉祥包头-乌兰察布</v>
      </c>
      <c r="J489" s="178" t="str">
        <f t="shared" si="234"/>
        <v>吉祥乌兰察布-包头</v>
      </c>
      <c r="K489" s="179" t="str">
        <f t="shared" si="235"/>
        <v>包头</v>
      </c>
      <c r="L489" s="179" t="str">
        <f t="shared" si="236"/>
        <v>乌兰察布</v>
      </c>
      <c r="M489" s="179" t="str">
        <f t="shared" si="237"/>
        <v/>
      </c>
      <c r="O489" s="43" t="str">
        <f>IF(IF(ISERROR(VLOOKUP(I489,登记!J:J,1,FALSE)),0,1)+IF(ISERROR(VLOOKUP(I489,登记!K:K,1,FALSE)),0,1)=0,"没有","发过")</f>
        <v>发过</v>
      </c>
    </row>
    <row r="490" spans="2:15">
      <c r="B490" s="40" t="s">
        <v>5686</v>
      </c>
      <c r="C490" s="111" t="s">
        <v>5687</v>
      </c>
      <c r="D490" s="69">
        <f t="shared" si="232"/>
        <v>43483</v>
      </c>
      <c r="E490" s="40" t="s">
        <v>5776</v>
      </c>
      <c r="F490" s="69">
        <v>43483</v>
      </c>
      <c r="G490" s="18">
        <v>6</v>
      </c>
      <c r="H490" s="69">
        <f t="shared" si="226"/>
        <v>43664</v>
      </c>
      <c r="I490" s="177" t="str">
        <f t="shared" ref="I490:I496" si="238">B490&amp;C490</f>
        <v>深航运城-海口</v>
      </c>
      <c r="J490" s="178" t="str">
        <f t="shared" ref="J490:J496" si="239">B490&amp;N490&amp;IF(N490="",,"-")&amp;M490&amp;IF(M490="",,"-")&amp;L490&amp;"-"&amp;K490</f>
        <v>深航海口-运城</v>
      </c>
      <c r="K490" s="179" t="str">
        <f t="shared" ref="K490:K496" si="240">TRIM(MID(SUBSTITUTE($C490,"-",REPT(" ",50)),COLUMN(A490)*50-49,50))</f>
        <v>运城</v>
      </c>
      <c r="L490" s="179" t="str">
        <f t="shared" ref="L490:L496" si="241">TRIM(MID(SUBSTITUTE($C490,"-",REPT(" ",50)),COLUMN(B490)*50-49,50))</f>
        <v>海口</v>
      </c>
      <c r="M490" s="179" t="str">
        <f t="shared" ref="M490:M496" si="242">TRIM(MID(SUBSTITUTE($C490,"-",REPT(" ",50)),COLUMN(C490)*50-49,50))</f>
        <v/>
      </c>
      <c r="O490" s="43" t="str">
        <f>IF(IF(ISERROR(VLOOKUP(I490,登记!J:J,1,FALSE)),0,1)+IF(ISERROR(VLOOKUP(I490,登记!K:K,1,FALSE)),0,1)=0,"没有","发过")</f>
        <v>发过</v>
      </c>
    </row>
    <row r="491" spans="2:15">
      <c r="B491" s="40" t="s">
        <v>5694</v>
      </c>
      <c r="C491" s="111" t="s">
        <v>5695</v>
      </c>
      <c r="D491" s="69">
        <f t="shared" si="232"/>
        <v>43483</v>
      </c>
      <c r="E491" s="40" t="s">
        <v>5777</v>
      </c>
      <c r="F491" s="69">
        <v>43483</v>
      </c>
      <c r="G491" s="18">
        <v>6</v>
      </c>
      <c r="H491" s="69">
        <f t="shared" si="226"/>
        <v>43664</v>
      </c>
      <c r="I491" s="177" t="str">
        <f t="shared" si="238"/>
        <v>华夏呼和浩特-锡林浩特-哈尔滨</v>
      </c>
      <c r="J491" s="178" t="str">
        <f t="shared" si="239"/>
        <v>华夏哈尔滨-锡林浩特-呼和浩特</v>
      </c>
      <c r="K491" s="179" t="str">
        <f t="shared" si="240"/>
        <v>呼和浩特</v>
      </c>
      <c r="L491" s="179" t="str">
        <f t="shared" si="241"/>
        <v>锡林浩特</v>
      </c>
      <c r="M491" s="179" t="str">
        <f t="shared" si="242"/>
        <v>哈尔滨</v>
      </c>
      <c r="O491" s="43" t="str">
        <f>IF(IF(ISERROR(VLOOKUP(I491,登记!J:J,1,FALSE)),0,1)+IF(ISERROR(VLOOKUP(I491,登记!K:K,1,FALSE)),0,1)=0,"没有","发过")</f>
        <v>发过</v>
      </c>
    </row>
    <row r="492" spans="2:15">
      <c r="B492" s="40" t="s">
        <v>5696</v>
      </c>
      <c r="C492" s="111" t="s">
        <v>5697</v>
      </c>
      <c r="D492" s="69">
        <f t="shared" si="232"/>
        <v>43483</v>
      </c>
      <c r="E492" s="40" t="s">
        <v>5777</v>
      </c>
      <c r="F492" s="69">
        <v>43483</v>
      </c>
      <c r="G492" s="18">
        <v>6</v>
      </c>
      <c r="H492" s="69">
        <f t="shared" si="226"/>
        <v>43664</v>
      </c>
      <c r="I492" s="177" t="str">
        <f t="shared" si="238"/>
        <v>华夏呼和浩特-二连浩特-沈阳</v>
      </c>
      <c r="J492" s="178" t="str">
        <f t="shared" si="239"/>
        <v>华夏沈阳-二连浩特-呼和浩特</v>
      </c>
      <c r="K492" s="179" t="str">
        <f t="shared" si="240"/>
        <v>呼和浩特</v>
      </c>
      <c r="L492" s="179" t="str">
        <f t="shared" si="241"/>
        <v>二连浩特</v>
      </c>
      <c r="M492" s="179" t="str">
        <f t="shared" si="242"/>
        <v>沈阳</v>
      </c>
      <c r="O492" s="43" t="str">
        <f>IF(IF(ISERROR(VLOOKUP(I492,登记!J:J,1,FALSE)),0,1)+IF(ISERROR(VLOOKUP(I492,登记!K:K,1,FALSE)),0,1)=0,"没有","发过")</f>
        <v>发过</v>
      </c>
    </row>
    <row r="493" spans="2:15">
      <c r="B493" s="40" t="s">
        <v>5696</v>
      </c>
      <c r="C493" s="111" t="s">
        <v>5698</v>
      </c>
      <c r="D493" s="69">
        <f t="shared" si="232"/>
        <v>43483</v>
      </c>
      <c r="E493" s="40" t="s">
        <v>5777</v>
      </c>
      <c r="F493" s="69">
        <v>43483</v>
      </c>
      <c r="G493" s="18">
        <v>6</v>
      </c>
      <c r="H493" s="69">
        <f t="shared" si="226"/>
        <v>43664</v>
      </c>
      <c r="I493" s="177" t="str">
        <f t="shared" si="238"/>
        <v>华夏天津-锡林浩特</v>
      </c>
      <c r="J493" s="178" t="str">
        <f t="shared" si="239"/>
        <v>华夏锡林浩特-天津</v>
      </c>
      <c r="K493" s="179" t="str">
        <f t="shared" si="240"/>
        <v>天津</v>
      </c>
      <c r="L493" s="179" t="str">
        <f t="shared" si="241"/>
        <v>锡林浩特</v>
      </c>
      <c r="M493" s="179" t="str">
        <f t="shared" si="242"/>
        <v/>
      </c>
      <c r="O493" s="43" t="str">
        <f>IF(IF(ISERROR(VLOOKUP(I493,登记!J:J,1,FALSE)),0,1)+IF(ISERROR(VLOOKUP(I493,登记!K:K,1,FALSE)),0,1)=0,"没有","发过")</f>
        <v>发过</v>
      </c>
    </row>
    <row r="494" spans="2:15">
      <c r="B494" s="40" t="s">
        <v>5696</v>
      </c>
      <c r="C494" s="111" t="s">
        <v>5699</v>
      </c>
      <c r="D494" s="69">
        <f t="shared" si="232"/>
        <v>43483</v>
      </c>
      <c r="E494" s="40" t="s">
        <v>5777</v>
      </c>
      <c r="F494" s="69">
        <v>43483</v>
      </c>
      <c r="G494" s="18">
        <v>6</v>
      </c>
      <c r="H494" s="69">
        <f t="shared" si="226"/>
        <v>43664</v>
      </c>
      <c r="I494" s="177" t="str">
        <f t="shared" si="238"/>
        <v>华夏包头-济南-烟台</v>
      </c>
      <c r="J494" s="178" t="str">
        <f t="shared" si="239"/>
        <v>华夏烟台-济南-包头</v>
      </c>
      <c r="K494" s="179" t="str">
        <f t="shared" si="240"/>
        <v>包头</v>
      </c>
      <c r="L494" s="179" t="str">
        <f t="shared" si="241"/>
        <v>济南</v>
      </c>
      <c r="M494" s="179" t="str">
        <f t="shared" si="242"/>
        <v>烟台</v>
      </c>
      <c r="O494" s="43" t="str">
        <f>IF(IF(ISERROR(VLOOKUP(I494,登记!J:J,1,FALSE)),0,1)+IF(ISERROR(VLOOKUP(I494,登记!K:K,1,FALSE)),0,1)=0,"没有","发过")</f>
        <v>发过</v>
      </c>
    </row>
    <row r="495" spans="2:15">
      <c r="B495" s="40" t="s">
        <v>5696</v>
      </c>
      <c r="C495" s="111" t="s">
        <v>5700</v>
      </c>
      <c r="D495" s="69">
        <f t="shared" si="232"/>
        <v>43483</v>
      </c>
      <c r="E495" s="40" t="s">
        <v>5777</v>
      </c>
      <c r="F495" s="69">
        <v>43483</v>
      </c>
      <c r="G495" s="18">
        <v>6</v>
      </c>
      <c r="H495" s="69">
        <f t="shared" si="226"/>
        <v>43664</v>
      </c>
      <c r="I495" s="177" t="str">
        <f t="shared" si="238"/>
        <v>华夏包头-太原-桂林</v>
      </c>
      <c r="J495" s="178" t="str">
        <f t="shared" si="239"/>
        <v>华夏桂林-太原-包头</v>
      </c>
      <c r="K495" s="179" t="str">
        <f t="shared" si="240"/>
        <v>包头</v>
      </c>
      <c r="L495" s="179" t="str">
        <f t="shared" si="241"/>
        <v>太原</v>
      </c>
      <c r="M495" s="179" t="str">
        <f t="shared" si="242"/>
        <v>桂林</v>
      </c>
      <c r="O495" s="43" t="str">
        <f>IF(IF(ISERROR(VLOOKUP(I495,登记!J:J,1,FALSE)),0,1)+IF(ISERROR(VLOOKUP(I495,登记!K:K,1,FALSE)),0,1)=0,"没有","发过")</f>
        <v>发过</v>
      </c>
    </row>
    <row r="496" spans="2:15">
      <c r="B496" s="40" t="s">
        <v>5696</v>
      </c>
      <c r="C496" s="111" t="s">
        <v>5701</v>
      </c>
      <c r="D496" s="69">
        <f t="shared" si="232"/>
        <v>43483</v>
      </c>
      <c r="E496" s="40" t="s">
        <v>5777</v>
      </c>
      <c r="F496" s="69">
        <v>43483</v>
      </c>
      <c r="G496" s="18">
        <v>6</v>
      </c>
      <c r="H496" s="69">
        <f t="shared" si="226"/>
        <v>43664</v>
      </c>
      <c r="I496" s="177" t="str">
        <f t="shared" si="238"/>
        <v>华夏包头-贵阳-北海</v>
      </c>
      <c r="J496" s="178" t="str">
        <f t="shared" si="239"/>
        <v>华夏北海-贵阳-包头</v>
      </c>
      <c r="K496" s="179" t="str">
        <f t="shared" si="240"/>
        <v>包头</v>
      </c>
      <c r="L496" s="179" t="str">
        <f t="shared" si="241"/>
        <v>贵阳</v>
      </c>
      <c r="M496" s="179" t="str">
        <f t="shared" si="242"/>
        <v>北海</v>
      </c>
      <c r="O496" s="43" t="str">
        <f>IF(IF(ISERROR(VLOOKUP(I496,登记!J:J,1,FALSE)),0,1)+IF(ISERROR(VLOOKUP(I496,登记!K:K,1,FALSE)),0,1)=0,"没有","发过")</f>
        <v>发过</v>
      </c>
    </row>
    <row r="497" spans="2:15">
      <c r="B497" s="40" t="s">
        <v>5702</v>
      </c>
      <c r="C497" s="111" t="s">
        <v>5703</v>
      </c>
      <c r="D497" s="69">
        <f t="shared" si="232"/>
        <v>43483</v>
      </c>
      <c r="E497" s="40" t="s">
        <v>5778</v>
      </c>
      <c r="F497" s="69">
        <v>43483</v>
      </c>
      <c r="G497" s="18">
        <v>6</v>
      </c>
      <c r="H497" s="69">
        <f t="shared" si="226"/>
        <v>43664</v>
      </c>
      <c r="I497" s="177" t="str">
        <f t="shared" ref="I497" si="243">B497&amp;C497</f>
        <v>幸福阿拉善左旗-包头</v>
      </c>
      <c r="J497" s="178" t="str">
        <f t="shared" ref="J497" si="244">B497&amp;N497&amp;IF(N497="",,"-")&amp;M497&amp;IF(M497="",,"-")&amp;L497&amp;"-"&amp;K497</f>
        <v>幸福包头-阿拉善左旗</v>
      </c>
      <c r="K497" s="179" t="str">
        <f t="shared" ref="K497" si="245">TRIM(MID(SUBSTITUTE($C497,"-",REPT(" ",50)),COLUMN(A497)*50-49,50))</f>
        <v>阿拉善左旗</v>
      </c>
      <c r="L497" s="179" t="str">
        <f t="shared" ref="L497" si="246">TRIM(MID(SUBSTITUTE($C497,"-",REPT(" ",50)),COLUMN(B497)*50-49,50))</f>
        <v>包头</v>
      </c>
      <c r="M497" s="179" t="str">
        <f t="shared" ref="M497" si="247">TRIM(MID(SUBSTITUTE($C497,"-",REPT(" ",50)),COLUMN(C497)*50-49,50))</f>
        <v/>
      </c>
      <c r="O497" s="43" t="str">
        <f>IF(IF(ISERROR(VLOOKUP(I497,登记!J:J,1,FALSE)),0,1)+IF(ISERROR(VLOOKUP(I497,登记!K:K,1,FALSE)),0,1)=0,"没有","发过")</f>
        <v>发过</v>
      </c>
    </row>
    <row r="498" spans="2:15">
      <c r="B498" s="40" t="s">
        <v>5706</v>
      </c>
      <c r="C498" s="111" t="s">
        <v>5707</v>
      </c>
      <c r="D498" s="69">
        <f t="shared" si="232"/>
        <v>43483</v>
      </c>
      <c r="E498" s="40" t="s">
        <v>5779</v>
      </c>
      <c r="F498" s="69">
        <v>43483</v>
      </c>
      <c r="G498" s="18">
        <v>6</v>
      </c>
      <c r="H498" s="69">
        <f t="shared" si="226"/>
        <v>43664</v>
      </c>
      <c r="I498" s="177" t="str">
        <f t="shared" ref="I498:I508" si="248">B498&amp;C498</f>
        <v>天津赤峰-徐州</v>
      </c>
      <c r="J498" s="178" t="str">
        <f t="shared" ref="J498:J508" si="249">B498&amp;N498&amp;IF(N498="",,"-")&amp;M498&amp;IF(M498="",,"-")&amp;L498&amp;"-"&amp;K498</f>
        <v>天津徐州-赤峰</v>
      </c>
      <c r="K498" s="179" t="str">
        <f t="shared" ref="K498:K508" si="250">TRIM(MID(SUBSTITUTE($C498,"-",REPT(" ",50)),COLUMN(A498)*50-49,50))</f>
        <v>赤峰</v>
      </c>
      <c r="L498" s="179" t="str">
        <f t="shared" ref="L498:L508" si="251">TRIM(MID(SUBSTITUTE($C498,"-",REPT(" ",50)),COLUMN(B498)*50-49,50))</f>
        <v>徐州</v>
      </c>
      <c r="M498" s="179" t="str">
        <f t="shared" ref="M498:M508" si="252">TRIM(MID(SUBSTITUTE($C498,"-",REPT(" ",50)),COLUMN(C498)*50-49,50))</f>
        <v/>
      </c>
      <c r="O498" s="43" t="str">
        <f>IF(IF(ISERROR(VLOOKUP(I498,登记!J:J,1,FALSE)),0,1)+IF(ISERROR(VLOOKUP(I498,登记!K:K,1,FALSE)),0,1)=0,"没有","发过")</f>
        <v>发过</v>
      </c>
    </row>
    <row r="499" spans="2:15">
      <c r="B499" s="40" t="s">
        <v>5706</v>
      </c>
      <c r="C499" s="111" t="s">
        <v>5708</v>
      </c>
      <c r="D499" s="69">
        <f t="shared" si="232"/>
        <v>43483</v>
      </c>
      <c r="E499" s="40" t="s">
        <v>5779</v>
      </c>
      <c r="F499" s="69">
        <v>43483</v>
      </c>
      <c r="G499" s="18">
        <v>6</v>
      </c>
      <c r="H499" s="69">
        <f t="shared" si="226"/>
        <v>43664</v>
      </c>
      <c r="I499" s="177" t="str">
        <f t="shared" si="248"/>
        <v>天津呼和浩特-合肥</v>
      </c>
      <c r="J499" s="178" t="str">
        <f t="shared" si="249"/>
        <v>天津合肥-呼和浩特</v>
      </c>
      <c r="K499" s="179" t="str">
        <f t="shared" si="250"/>
        <v>呼和浩特</v>
      </c>
      <c r="L499" s="179" t="str">
        <f t="shared" si="251"/>
        <v>合肥</v>
      </c>
      <c r="M499" s="179" t="str">
        <f t="shared" si="252"/>
        <v/>
      </c>
      <c r="O499" s="43" t="str">
        <f>IF(IF(ISERROR(VLOOKUP(I499,登记!J:J,1,FALSE)),0,1)+IF(ISERROR(VLOOKUP(I499,登记!K:K,1,FALSE)),0,1)=0,"没有","发过")</f>
        <v>发过</v>
      </c>
    </row>
    <row r="500" spans="2:15">
      <c r="B500" s="40" t="s">
        <v>5706</v>
      </c>
      <c r="C500" s="111" t="s">
        <v>5709</v>
      </c>
      <c r="D500" s="69">
        <f t="shared" si="232"/>
        <v>43483</v>
      </c>
      <c r="E500" s="40" t="s">
        <v>5779</v>
      </c>
      <c r="F500" s="69">
        <v>43483</v>
      </c>
      <c r="G500" s="18">
        <v>6</v>
      </c>
      <c r="H500" s="69">
        <f t="shared" si="226"/>
        <v>43664</v>
      </c>
      <c r="I500" s="177" t="str">
        <f t="shared" si="248"/>
        <v>天津呼和浩特-烟台</v>
      </c>
      <c r="J500" s="178" t="str">
        <f t="shared" si="249"/>
        <v>天津烟台-呼和浩特</v>
      </c>
      <c r="K500" s="179" t="str">
        <f t="shared" si="250"/>
        <v>呼和浩特</v>
      </c>
      <c r="L500" s="179" t="str">
        <f t="shared" si="251"/>
        <v>烟台</v>
      </c>
      <c r="M500" s="179" t="str">
        <f t="shared" si="252"/>
        <v/>
      </c>
      <c r="O500" s="43" t="str">
        <f>IF(IF(ISERROR(VLOOKUP(I500,登记!J:J,1,FALSE)),0,1)+IF(ISERROR(VLOOKUP(I500,登记!K:K,1,FALSE)),0,1)=0,"没有","发过")</f>
        <v>发过</v>
      </c>
    </row>
    <row r="501" spans="2:15">
      <c r="B501" s="40" t="s">
        <v>5706</v>
      </c>
      <c r="C501" s="111" t="s">
        <v>5710</v>
      </c>
      <c r="D501" s="69">
        <f t="shared" si="232"/>
        <v>43483</v>
      </c>
      <c r="E501" s="40" t="s">
        <v>5779</v>
      </c>
      <c r="F501" s="69">
        <v>43483</v>
      </c>
      <c r="G501" s="18">
        <v>6</v>
      </c>
      <c r="H501" s="69">
        <f t="shared" si="226"/>
        <v>43664</v>
      </c>
      <c r="I501" s="177" t="str">
        <f t="shared" si="248"/>
        <v>天津呼和浩特-揭阳潮汕</v>
      </c>
      <c r="J501" s="178" t="str">
        <f t="shared" si="249"/>
        <v>天津揭阳潮汕-呼和浩特</v>
      </c>
      <c r="K501" s="179" t="str">
        <f t="shared" si="250"/>
        <v>呼和浩特</v>
      </c>
      <c r="L501" s="179" t="str">
        <f t="shared" si="251"/>
        <v>揭阳潮汕</v>
      </c>
      <c r="M501" s="179" t="str">
        <f t="shared" si="252"/>
        <v/>
      </c>
      <c r="O501" s="43" t="str">
        <f>IF(IF(ISERROR(VLOOKUP(I501,登记!J:J,1,FALSE)),0,1)+IF(ISERROR(VLOOKUP(I501,登记!K:K,1,FALSE)),0,1)=0,"没有","发过")</f>
        <v>发过</v>
      </c>
    </row>
    <row r="502" spans="2:15">
      <c r="B502" s="40" t="s">
        <v>5706</v>
      </c>
      <c r="C502" s="111" t="s">
        <v>5711</v>
      </c>
      <c r="D502" s="69">
        <f t="shared" si="232"/>
        <v>43483</v>
      </c>
      <c r="E502" s="40" t="s">
        <v>5779</v>
      </c>
      <c r="F502" s="69">
        <v>43483</v>
      </c>
      <c r="G502" s="18">
        <v>6</v>
      </c>
      <c r="H502" s="69">
        <f t="shared" si="226"/>
        <v>43664</v>
      </c>
      <c r="I502" s="177" t="str">
        <f t="shared" si="248"/>
        <v>天津桂林-南昌-天津</v>
      </c>
      <c r="J502" s="178" t="str">
        <f t="shared" si="249"/>
        <v>天津天津-南昌-桂林</v>
      </c>
      <c r="K502" s="179" t="str">
        <f t="shared" si="250"/>
        <v>桂林</v>
      </c>
      <c r="L502" s="179" t="str">
        <f t="shared" si="251"/>
        <v>南昌</v>
      </c>
      <c r="M502" s="179" t="str">
        <f t="shared" si="252"/>
        <v>天津</v>
      </c>
      <c r="O502" s="43" t="str">
        <f>IF(IF(ISERROR(VLOOKUP(I502,登记!J:J,1,FALSE)),0,1)+IF(ISERROR(VLOOKUP(I502,登记!K:K,1,FALSE)),0,1)=0,"没有","发过")</f>
        <v>发过</v>
      </c>
    </row>
    <row r="503" spans="2:15">
      <c r="B503" s="40" t="s">
        <v>5706</v>
      </c>
      <c r="C503" s="111" t="s">
        <v>5712</v>
      </c>
      <c r="D503" s="69">
        <f t="shared" si="232"/>
        <v>43483</v>
      </c>
      <c r="E503" s="40" t="s">
        <v>5779</v>
      </c>
      <c r="F503" s="69">
        <v>43483</v>
      </c>
      <c r="G503" s="18">
        <v>6</v>
      </c>
      <c r="H503" s="69">
        <f t="shared" si="226"/>
        <v>43664</v>
      </c>
      <c r="I503" s="177" t="str">
        <f t="shared" si="248"/>
        <v>天津天津-东营-海口</v>
      </c>
      <c r="J503" s="178" t="str">
        <f t="shared" si="249"/>
        <v>天津海口-东营-天津</v>
      </c>
      <c r="K503" s="179" t="str">
        <f t="shared" si="250"/>
        <v>天津</v>
      </c>
      <c r="L503" s="179" t="str">
        <f t="shared" si="251"/>
        <v>东营</v>
      </c>
      <c r="M503" s="179" t="str">
        <f t="shared" si="252"/>
        <v>海口</v>
      </c>
      <c r="O503" s="43" t="str">
        <f>IF(IF(ISERROR(VLOOKUP(I503,登记!J:J,1,FALSE)),0,1)+IF(ISERROR(VLOOKUP(I503,登记!K:K,1,FALSE)),0,1)=0,"没有","发过")</f>
        <v>发过</v>
      </c>
    </row>
    <row r="504" spans="2:15">
      <c r="B504" s="40" t="s">
        <v>5706</v>
      </c>
      <c r="C504" s="111" t="s">
        <v>5713</v>
      </c>
      <c r="D504" s="69">
        <f t="shared" si="232"/>
        <v>43483</v>
      </c>
      <c r="E504" s="40" t="s">
        <v>5779</v>
      </c>
      <c r="F504" s="69">
        <v>43483</v>
      </c>
      <c r="G504" s="18">
        <v>6</v>
      </c>
      <c r="H504" s="69">
        <f t="shared" si="226"/>
        <v>43664</v>
      </c>
      <c r="I504" s="177" t="str">
        <f t="shared" si="248"/>
        <v>天津呼和浩特-哈尔滨</v>
      </c>
      <c r="J504" s="178" t="str">
        <f t="shared" si="249"/>
        <v>天津哈尔滨-呼和浩特</v>
      </c>
      <c r="K504" s="179" t="str">
        <f t="shared" si="250"/>
        <v>呼和浩特</v>
      </c>
      <c r="L504" s="179" t="str">
        <f t="shared" si="251"/>
        <v>哈尔滨</v>
      </c>
      <c r="M504" s="179" t="str">
        <f t="shared" si="252"/>
        <v/>
      </c>
      <c r="O504" s="43" t="str">
        <f>IF(IF(ISERROR(VLOOKUP(I504,登记!J:J,1,FALSE)),0,1)+IF(ISERROR(VLOOKUP(I504,登记!K:K,1,FALSE)),0,1)=0,"没有","发过")</f>
        <v>发过</v>
      </c>
    </row>
    <row r="505" spans="2:15">
      <c r="B505" s="40" t="s">
        <v>5706</v>
      </c>
      <c r="C505" s="111" t="s">
        <v>5714</v>
      </c>
      <c r="D505" s="69">
        <f t="shared" si="232"/>
        <v>43483</v>
      </c>
      <c r="E505" s="40" t="s">
        <v>5779</v>
      </c>
      <c r="F505" s="69">
        <v>43483</v>
      </c>
      <c r="G505" s="18">
        <v>6</v>
      </c>
      <c r="H505" s="69">
        <f t="shared" si="226"/>
        <v>43664</v>
      </c>
      <c r="I505" s="177" t="str">
        <f t="shared" si="248"/>
        <v>天津天津-包头</v>
      </c>
      <c r="J505" s="178" t="str">
        <f t="shared" si="249"/>
        <v>天津包头-天津</v>
      </c>
      <c r="K505" s="179" t="str">
        <f t="shared" si="250"/>
        <v>天津</v>
      </c>
      <c r="L505" s="179" t="str">
        <f t="shared" si="251"/>
        <v>包头</v>
      </c>
      <c r="M505" s="179" t="str">
        <f t="shared" si="252"/>
        <v/>
      </c>
      <c r="O505" s="43" t="str">
        <f>IF(IF(ISERROR(VLOOKUP(I505,登记!J:J,1,FALSE)),0,1)+IF(ISERROR(VLOOKUP(I505,登记!K:K,1,FALSE)),0,1)=0,"没有","发过")</f>
        <v>发过</v>
      </c>
    </row>
    <row r="506" spans="2:15">
      <c r="B506" s="40" t="s">
        <v>5706</v>
      </c>
      <c r="C506" s="111" t="s">
        <v>5715</v>
      </c>
      <c r="D506" s="69">
        <f t="shared" si="232"/>
        <v>43483</v>
      </c>
      <c r="E506" s="40" t="s">
        <v>5779</v>
      </c>
      <c r="F506" s="69">
        <v>43483</v>
      </c>
      <c r="G506" s="18">
        <v>6</v>
      </c>
      <c r="H506" s="69">
        <f t="shared" si="226"/>
        <v>43664</v>
      </c>
      <c r="I506" s="177" t="str">
        <f t="shared" si="248"/>
        <v>天津天津-鄂尔多斯-乌海</v>
      </c>
      <c r="J506" s="178" t="str">
        <f t="shared" si="249"/>
        <v>天津乌海-鄂尔多斯-天津</v>
      </c>
      <c r="K506" s="179" t="str">
        <f t="shared" si="250"/>
        <v>天津</v>
      </c>
      <c r="L506" s="179" t="str">
        <f t="shared" si="251"/>
        <v>鄂尔多斯</v>
      </c>
      <c r="M506" s="179" t="str">
        <f t="shared" si="252"/>
        <v>乌海</v>
      </c>
      <c r="O506" s="43" t="str">
        <f>IF(IF(ISERROR(VLOOKUP(I506,登记!J:J,1,FALSE)),0,1)+IF(ISERROR(VLOOKUP(I506,登记!K:K,1,FALSE)),0,1)=0,"没有","发过")</f>
        <v>发过</v>
      </c>
    </row>
    <row r="507" spans="2:15">
      <c r="B507" s="40" t="s">
        <v>5706</v>
      </c>
      <c r="C507" s="111" t="s">
        <v>5716</v>
      </c>
      <c r="D507" s="69">
        <f t="shared" si="232"/>
        <v>43483</v>
      </c>
      <c r="E507" s="40" t="s">
        <v>5779</v>
      </c>
      <c r="F507" s="69">
        <v>43483</v>
      </c>
      <c r="G507" s="18">
        <v>6</v>
      </c>
      <c r="H507" s="69">
        <f t="shared" si="226"/>
        <v>43664</v>
      </c>
      <c r="I507" s="177" t="str">
        <f t="shared" si="248"/>
        <v>天津天津-武汉-汉中</v>
      </c>
      <c r="J507" s="178" t="str">
        <f t="shared" si="249"/>
        <v>天津汉中-武汉-天津</v>
      </c>
      <c r="K507" s="179" t="str">
        <f t="shared" si="250"/>
        <v>天津</v>
      </c>
      <c r="L507" s="179" t="str">
        <f t="shared" si="251"/>
        <v>武汉</v>
      </c>
      <c r="M507" s="179" t="str">
        <f t="shared" si="252"/>
        <v>汉中</v>
      </c>
      <c r="O507" s="43" t="str">
        <f>IF(IF(ISERROR(VLOOKUP(I507,登记!J:J,1,FALSE)),0,1)+IF(ISERROR(VLOOKUP(I507,登记!K:K,1,FALSE)),0,1)=0,"没有","发过")</f>
        <v>发过</v>
      </c>
    </row>
    <row r="508" spans="2:15">
      <c r="B508" s="40" t="s">
        <v>5706</v>
      </c>
      <c r="C508" s="111" t="s">
        <v>5717</v>
      </c>
      <c r="D508" s="69">
        <f t="shared" si="232"/>
        <v>43483</v>
      </c>
      <c r="E508" s="40" t="s">
        <v>5779</v>
      </c>
      <c r="F508" s="69">
        <v>43483</v>
      </c>
      <c r="G508" s="18">
        <v>6</v>
      </c>
      <c r="H508" s="69">
        <f t="shared" si="226"/>
        <v>43664</v>
      </c>
      <c r="I508" s="177" t="str">
        <f t="shared" si="248"/>
        <v>天津天津-通辽-乌兰浩特</v>
      </c>
      <c r="J508" s="178" t="str">
        <f t="shared" si="249"/>
        <v>天津乌兰浩特-通辽-天津</v>
      </c>
      <c r="K508" s="179" t="str">
        <f t="shared" si="250"/>
        <v>天津</v>
      </c>
      <c r="L508" s="179" t="str">
        <f t="shared" si="251"/>
        <v>通辽</v>
      </c>
      <c r="M508" s="179" t="str">
        <f t="shared" si="252"/>
        <v>乌兰浩特</v>
      </c>
      <c r="O508" s="43" t="str">
        <f>IF(IF(ISERROR(VLOOKUP(I508,登记!J:J,1,FALSE)),0,1)+IF(ISERROR(VLOOKUP(I508,登记!K:K,1,FALSE)),0,1)=0,"没有","发过")</f>
        <v>发过</v>
      </c>
    </row>
    <row r="509" spans="2:15">
      <c r="B509" s="40" t="s">
        <v>5706</v>
      </c>
      <c r="C509" s="111" t="s">
        <v>5718</v>
      </c>
      <c r="D509" s="69">
        <f t="shared" si="232"/>
        <v>43483</v>
      </c>
      <c r="E509" s="40" t="s">
        <v>5779</v>
      </c>
      <c r="F509" s="69">
        <v>43483</v>
      </c>
      <c r="G509" s="18">
        <v>6</v>
      </c>
      <c r="H509" s="69">
        <f t="shared" si="226"/>
        <v>43664</v>
      </c>
      <c r="I509" s="177" t="str">
        <f t="shared" ref="I509:I520" si="253">B509&amp;C509</f>
        <v>天津天津-遵义-桂林</v>
      </c>
      <c r="J509" s="178" t="str">
        <f t="shared" ref="J509:J520" si="254">B509&amp;N509&amp;IF(N509="",,"-")&amp;M509&amp;IF(M509="",,"-")&amp;L509&amp;"-"&amp;K509</f>
        <v>天津桂林-遵义-天津</v>
      </c>
      <c r="K509" s="179" t="str">
        <f t="shared" ref="K509:K520" si="255">TRIM(MID(SUBSTITUTE($C509,"-",REPT(" ",50)),COLUMN(A509)*50-49,50))</f>
        <v>天津</v>
      </c>
      <c r="L509" s="179" t="str">
        <f t="shared" ref="L509:L520" si="256">TRIM(MID(SUBSTITUTE($C509,"-",REPT(" ",50)),COLUMN(B509)*50-49,50))</f>
        <v>遵义</v>
      </c>
      <c r="M509" s="179" t="str">
        <f t="shared" ref="M509:M520" si="257">TRIM(MID(SUBSTITUTE($C509,"-",REPT(" ",50)),COLUMN(C509)*50-49,50))</f>
        <v>桂林</v>
      </c>
      <c r="O509" s="43" t="str">
        <f>IF(IF(ISERROR(VLOOKUP(I509,登记!J:J,1,FALSE)),0,1)+IF(ISERROR(VLOOKUP(I509,登记!K:K,1,FALSE)),0,1)=0,"没有","发过")</f>
        <v>发过</v>
      </c>
    </row>
    <row r="510" spans="2:15">
      <c r="B510" s="40" t="s">
        <v>5706</v>
      </c>
      <c r="C510" s="111" t="s">
        <v>5719</v>
      </c>
      <c r="D510" s="69">
        <f t="shared" si="232"/>
        <v>43483</v>
      </c>
      <c r="E510" s="40" t="s">
        <v>5779</v>
      </c>
      <c r="F510" s="69">
        <v>43483</v>
      </c>
      <c r="G510" s="18">
        <v>6</v>
      </c>
      <c r="H510" s="69">
        <f t="shared" si="226"/>
        <v>43664</v>
      </c>
      <c r="I510" s="177" t="str">
        <f t="shared" si="253"/>
        <v>天津天津-福州</v>
      </c>
      <c r="J510" s="178" t="str">
        <f t="shared" si="254"/>
        <v>天津福州-天津</v>
      </c>
      <c r="K510" s="179" t="str">
        <f t="shared" si="255"/>
        <v>天津</v>
      </c>
      <c r="L510" s="179" t="str">
        <f t="shared" si="256"/>
        <v>福州</v>
      </c>
      <c r="M510" s="179" t="str">
        <f t="shared" si="257"/>
        <v/>
      </c>
      <c r="O510" s="43" t="str">
        <f>IF(IF(ISERROR(VLOOKUP(I510,登记!J:J,1,FALSE)),0,1)+IF(ISERROR(VLOOKUP(I510,登记!K:K,1,FALSE)),0,1)=0,"没有","发过")</f>
        <v>发过</v>
      </c>
    </row>
    <row r="511" spans="2:15">
      <c r="B511" s="40" t="s">
        <v>5706</v>
      </c>
      <c r="C511" s="111" t="s">
        <v>5720</v>
      </c>
      <c r="D511" s="69">
        <f t="shared" si="232"/>
        <v>43483</v>
      </c>
      <c r="E511" s="40" t="s">
        <v>5779</v>
      </c>
      <c r="F511" s="69">
        <v>43483</v>
      </c>
      <c r="G511" s="18">
        <v>6</v>
      </c>
      <c r="H511" s="69">
        <f t="shared" si="226"/>
        <v>43664</v>
      </c>
      <c r="I511" s="177" t="str">
        <f t="shared" si="253"/>
        <v>天津呼和浩特-重庆</v>
      </c>
      <c r="J511" s="178" t="str">
        <f t="shared" si="254"/>
        <v>天津重庆-呼和浩特</v>
      </c>
      <c r="K511" s="179" t="str">
        <f t="shared" si="255"/>
        <v>呼和浩特</v>
      </c>
      <c r="L511" s="179" t="str">
        <f t="shared" si="256"/>
        <v>重庆</v>
      </c>
      <c r="M511" s="179" t="str">
        <f t="shared" si="257"/>
        <v/>
      </c>
      <c r="O511" s="43" t="str">
        <f>IF(IF(ISERROR(VLOOKUP(I511,登记!J:J,1,FALSE)),0,1)+IF(ISERROR(VLOOKUP(I511,登记!K:K,1,FALSE)),0,1)=0,"没有","发过")</f>
        <v>发过</v>
      </c>
    </row>
    <row r="512" spans="2:15">
      <c r="B512" s="18" t="s">
        <v>1322</v>
      </c>
      <c r="C512" s="111" t="s">
        <v>5721</v>
      </c>
      <c r="D512" s="69">
        <f t="shared" si="232"/>
        <v>43483</v>
      </c>
      <c r="E512" s="40" t="s">
        <v>5780</v>
      </c>
      <c r="F512" s="69">
        <v>43483</v>
      </c>
      <c r="G512" s="18">
        <v>6</v>
      </c>
      <c r="H512" s="69">
        <f t="shared" si="226"/>
        <v>43664</v>
      </c>
      <c r="I512" s="177" t="str">
        <f t="shared" si="253"/>
        <v>山航呼和浩特-郑州-琼海</v>
      </c>
      <c r="J512" s="178" t="str">
        <f t="shared" si="254"/>
        <v>山航琼海-郑州-呼和浩特</v>
      </c>
      <c r="K512" s="179" t="str">
        <f t="shared" si="255"/>
        <v>呼和浩特</v>
      </c>
      <c r="L512" s="179" t="str">
        <f t="shared" si="256"/>
        <v>郑州</v>
      </c>
      <c r="M512" s="179" t="str">
        <f t="shared" si="257"/>
        <v>琼海</v>
      </c>
      <c r="O512" s="43" t="str">
        <f>IF(IF(ISERROR(VLOOKUP(I512,登记!J:J,1,FALSE)),0,1)+IF(ISERROR(VLOOKUP(I512,登记!K:K,1,FALSE)),0,1)=0,"没有","发过")</f>
        <v>发过</v>
      </c>
    </row>
    <row r="513" spans="2:15">
      <c r="B513" s="18" t="s">
        <v>1322</v>
      </c>
      <c r="C513" s="111" t="s">
        <v>5722</v>
      </c>
      <c r="D513" s="69">
        <f t="shared" si="232"/>
        <v>43483</v>
      </c>
      <c r="E513" s="40" t="s">
        <v>5780</v>
      </c>
      <c r="F513" s="69">
        <v>43483</v>
      </c>
      <c r="G513" s="18">
        <v>6</v>
      </c>
      <c r="H513" s="69">
        <f t="shared" si="226"/>
        <v>43664</v>
      </c>
      <c r="I513" s="177" t="str">
        <f t="shared" si="253"/>
        <v>山航通辽-海拉尔</v>
      </c>
      <c r="J513" s="178" t="str">
        <f t="shared" si="254"/>
        <v>山航海拉尔-通辽</v>
      </c>
      <c r="K513" s="179" t="str">
        <f t="shared" si="255"/>
        <v>通辽</v>
      </c>
      <c r="L513" s="179" t="str">
        <f t="shared" si="256"/>
        <v>海拉尔</v>
      </c>
      <c r="M513" s="179" t="str">
        <f t="shared" si="257"/>
        <v/>
      </c>
      <c r="O513" s="43" t="str">
        <f>IF(IF(ISERROR(VLOOKUP(I513,登记!J:J,1,FALSE)),0,1)+IF(ISERROR(VLOOKUP(I513,登记!K:K,1,FALSE)),0,1)=0,"没有","发过")</f>
        <v>发过</v>
      </c>
    </row>
    <row r="514" spans="2:15">
      <c r="B514" s="18" t="s">
        <v>1322</v>
      </c>
      <c r="C514" s="111" t="s">
        <v>5723</v>
      </c>
      <c r="D514" s="69">
        <f t="shared" si="232"/>
        <v>43483</v>
      </c>
      <c r="E514" s="40" t="s">
        <v>5780</v>
      </c>
      <c r="F514" s="69">
        <v>43483</v>
      </c>
      <c r="G514" s="18">
        <v>6</v>
      </c>
      <c r="H514" s="69">
        <f t="shared" si="226"/>
        <v>43664</v>
      </c>
      <c r="I514" s="177" t="str">
        <f t="shared" si="253"/>
        <v>山航赤峰-海拉尔</v>
      </c>
      <c r="J514" s="178" t="str">
        <f t="shared" si="254"/>
        <v>山航海拉尔-赤峰</v>
      </c>
      <c r="K514" s="179" t="str">
        <f t="shared" si="255"/>
        <v>赤峰</v>
      </c>
      <c r="L514" s="179" t="str">
        <f t="shared" si="256"/>
        <v>海拉尔</v>
      </c>
      <c r="M514" s="179" t="str">
        <f t="shared" si="257"/>
        <v/>
      </c>
      <c r="O514" s="43" t="str">
        <f>IF(IF(ISERROR(VLOOKUP(I514,登记!J:J,1,FALSE)),0,1)+IF(ISERROR(VLOOKUP(I514,登记!K:K,1,FALSE)),0,1)=0,"没有","发过")</f>
        <v>发过</v>
      </c>
    </row>
    <row r="515" spans="2:15">
      <c r="B515" s="18" t="s">
        <v>1322</v>
      </c>
      <c r="C515" s="111" t="s">
        <v>5724</v>
      </c>
      <c r="D515" s="69">
        <f t="shared" si="232"/>
        <v>43483</v>
      </c>
      <c r="E515" s="40" t="s">
        <v>5780</v>
      </c>
      <c r="F515" s="69">
        <v>43483</v>
      </c>
      <c r="G515" s="18">
        <v>6</v>
      </c>
      <c r="H515" s="69">
        <f t="shared" si="226"/>
        <v>43664</v>
      </c>
      <c r="I515" s="177" t="str">
        <f t="shared" si="253"/>
        <v>山航乌兰浩特-呼和浩特</v>
      </c>
      <c r="J515" s="178" t="str">
        <f t="shared" si="254"/>
        <v>山航呼和浩特-乌兰浩特</v>
      </c>
      <c r="K515" s="179" t="str">
        <f t="shared" si="255"/>
        <v>乌兰浩特</v>
      </c>
      <c r="L515" s="179" t="str">
        <f t="shared" si="256"/>
        <v>呼和浩特</v>
      </c>
      <c r="M515" s="179" t="str">
        <f t="shared" si="257"/>
        <v/>
      </c>
      <c r="O515" s="43" t="str">
        <f>IF(IF(ISERROR(VLOOKUP(I515,登记!J:J,1,FALSE)),0,1)+IF(ISERROR(VLOOKUP(I515,登记!K:K,1,FALSE)),0,1)=0,"没有","发过")</f>
        <v>发过</v>
      </c>
    </row>
    <row r="516" spans="2:15">
      <c r="B516" s="18" t="s">
        <v>1322</v>
      </c>
      <c r="C516" s="111" t="s">
        <v>5725</v>
      </c>
      <c r="D516" s="69">
        <f t="shared" si="232"/>
        <v>43483</v>
      </c>
      <c r="E516" s="40" t="s">
        <v>5780</v>
      </c>
      <c r="F516" s="69">
        <v>43483</v>
      </c>
      <c r="G516" s="18">
        <v>6</v>
      </c>
      <c r="H516" s="69">
        <f t="shared" si="226"/>
        <v>43664</v>
      </c>
      <c r="I516" s="177" t="str">
        <f t="shared" si="253"/>
        <v>山航海拉尔-郑州</v>
      </c>
      <c r="J516" s="178" t="str">
        <f t="shared" si="254"/>
        <v>山航郑州-海拉尔</v>
      </c>
      <c r="K516" s="179" t="str">
        <f t="shared" si="255"/>
        <v>海拉尔</v>
      </c>
      <c r="L516" s="179" t="str">
        <f t="shared" si="256"/>
        <v>郑州</v>
      </c>
      <c r="M516" s="179" t="str">
        <f t="shared" si="257"/>
        <v/>
      </c>
      <c r="O516" s="43" t="str">
        <f>IF(IF(ISERROR(VLOOKUP(I516,登记!J:J,1,FALSE)),0,1)+IF(ISERROR(VLOOKUP(I516,登记!K:K,1,FALSE)),0,1)=0,"没有","发过")</f>
        <v>发过</v>
      </c>
    </row>
    <row r="517" spans="2:15">
      <c r="B517" s="18" t="s">
        <v>1322</v>
      </c>
      <c r="C517" s="111" t="s">
        <v>5726</v>
      </c>
      <c r="D517" s="69">
        <f t="shared" si="232"/>
        <v>43483</v>
      </c>
      <c r="E517" s="40" t="s">
        <v>5780</v>
      </c>
      <c r="F517" s="69">
        <v>43483</v>
      </c>
      <c r="G517" s="18">
        <v>6</v>
      </c>
      <c r="H517" s="69">
        <f t="shared" si="226"/>
        <v>43664</v>
      </c>
      <c r="I517" s="177" t="str">
        <f t="shared" si="253"/>
        <v>山航天津-银川-西宁</v>
      </c>
      <c r="J517" s="178" t="str">
        <f t="shared" si="254"/>
        <v>山航西宁-银川-天津</v>
      </c>
      <c r="K517" s="179" t="str">
        <f t="shared" si="255"/>
        <v>天津</v>
      </c>
      <c r="L517" s="179" t="str">
        <f t="shared" si="256"/>
        <v>银川</v>
      </c>
      <c r="M517" s="179" t="str">
        <f t="shared" si="257"/>
        <v>西宁</v>
      </c>
      <c r="O517" s="43" t="str">
        <f>IF(IF(ISERROR(VLOOKUP(I517,登记!J:J,1,FALSE)),0,1)+IF(ISERROR(VLOOKUP(I517,登记!K:K,1,FALSE)),0,1)=0,"没有","发过")</f>
        <v>发过</v>
      </c>
    </row>
    <row r="518" spans="2:15">
      <c r="B518" s="18" t="s">
        <v>1322</v>
      </c>
      <c r="C518" s="111" t="s">
        <v>5727</v>
      </c>
      <c r="D518" s="69">
        <f t="shared" si="232"/>
        <v>43483</v>
      </c>
      <c r="E518" s="40" t="s">
        <v>5780</v>
      </c>
      <c r="F518" s="69">
        <v>43483</v>
      </c>
      <c r="G518" s="18">
        <v>6</v>
      </c>
      <c r="H518" s="69">
        <f t="shared" si="226"/>
        <v>43664</v>
      </c>
      <c r="I518" s="177" t="str">
        <f t="shared" si="253"/>
        <v>山航海拉尔-太原</v>
      </c>
      <c r="J518" s="178" t="str">
        <f t="shared" si="254"/>
        <v>山航太原-海拉尔</v>
      </c>
      <c r="K518" s="179" t="str">
        <f t="shared" si="255"/>
        <v>海拉尔</v>
      </c>
      <c r="L518" s="179" t="str">
        <f t="shared" si="256"/>
        <v>太原</v>
      </c>
      <c r="M518" s="179" t="str">
        <f t="shared" si="257"/>
        <v/>
      </c>
      <c r="O518" s="43" t="str">
        <f>IF(IF(ISERROR(VLOOKUP(I518,登记!J:J,1,FALSE)),0,1)+IF(ISERROR(VLOOKUP(I518,登记!K:K,1,FALSE)),0,1)=0,"没有","发过")</f>
        <v>发过</v>
      </c>
    </row>
    <row r="519" spans="2:15">
      <c r="B519" s="18" t="s">
        <v>1322</v>
      </c>
      <c r="C519" s="111" t="s">
        <v>5728</v>
      </c>
      <c r="D519" s="69">
        <f t="shared" si="232"/>
        <v>43483</v>
      </c>
      <c r="E519" s="40" t="s">
        <v>5780</v>
      </c>
      <c r="F519" s="69">
        <v>43483</v>
      </c>
      <c r="G519" s="18">
        <v>6</v>
      </c>
      <c r="H519" s="69">
        <f t="shared" si="226"/>
        <v>43664</v>
      </c>
      <c r="I519" s="177" t="str">
        <f t="shared" si="253"/>
        <v>山航秦皇岛-合肥-梧州</v>
      </c>
      <c r="J519" s="178" t="str">
        <f t="shared" si="254"/>
        <v>山航梧州-合肥-秦皇岛</v>
      </c>
      <c r="K519" s="179" t="str">
        <f t="shared" si="255"/>
        <v>秦皇岛</v>
      </c>
      <c r="L519" s="179" t="str">
        <f t="shared" si="256"/>
        <v>合肥</v>
      </c>
      <c r="M519" s="179" t="str">
        <f t="shared" si="257"/>
        <v>梧州</v>
      </c>
      <c r="O519" s="43" t="str">
        <f>IF(IF(ISERROR(VLOOKUP(I519,登记!J:J,1,FALSE)),0,1)+IF(ISERROR(VLOOKUP(I519,登记!K:K,1,FALSE)),0,1)=0,"没有","发过")</f>
        <v>发过</v>
      </c>
    </row>
    <row r="520" spans="2:15">
      <c r="B520" s="18" t="s">
        <v>1322</v>
      </c>
      <c r="C520" s="111" t="s">
        <v>5729</v>
      </c>
      <c r="D520" s="69">
        <f t="shared" si="232"/>
        <v>43483</v>
      </c>
      <c r="E520" s="40" t="s">
        <v>5780</v>
      </c>
      <c r="F520" s="69">
        <v>43483</v>
      </c>
      <c r="G520" s="18">
        <v>6</v>
      </c>
      <c r="H520" s="69">
        <f t="shared" si="226"/>
        <v>43664</v>
      </c>
      <c r="I520" s="177" t="str">
        <f t="shared" si="253"/>
        <v>山航满洲里-石家庄</v>
      </c>
      <c r="J520" s="178" t="str">
        <f t="shared" si="254"/>
        <v>山航石家庄-满洲里</v>
      </c>
      <c r="K520" s="179" t="str">
        <f t="shared" si="255"/>
        <v>满洲里</v>
      </c>
      <c r="L520" s="179" t="str">
        <f t="shared" si="256"/>
        <v>石家庄</v>
      </c>
      <c r="M520" s="179" t="str">
        <f t="shared" si="257"/>
        <v/>
      </c>
      <c r="O520" s="43" t="str">
        <f>IF(IF(ISERROR(VLOOKUP(I520,登记!J:J,1,FALSE)),0,1)+IF(ISERROR(VLOOKUP(I520,登记!K:K,1,FALSE)),0,1)=0,"没有","发过")</f>
        <v>发过</v>
      </c>
    </row>
  </sheetData>
  <autoFilter ref="A2:H476"/>
  <mergeCells count="1">
    <mergeCell ref="A1:P1"/>
  </mergeCells>
  <phoneticPr fontId="3" type="noConversion"/>
  <conditionalFormatting sqref="I3:J1048576">
    <cfRule type="duplicateValues" dxfId="1" priority="4"/>
  </conditionalFormatting>
  <conditionalFormatting sqref="O2:O1048576">
    <cfRule type="containsText" dxfId="0" priority="3" operator="containsText" text="没">
      <formula>NOT(ISERROR(SEARCH("没",O2)))</formula>
    </cfRule>
  </conditionalFormatting>
  <dataValidations count="1">
    <dataValidation type="date" allowBlank="1" showInputMessage="1" showErrorMessage="1" sqref="F350:F401">
      <formula1>40179</formula1>
      <formula2>73049</formula2>
    </dataValidation>
  </dataValidations>
  <pageMargins left="0.75" right="0.75" top="1" bottom="1" header="0.5" footer="0.5"/>
  <pageSetup paperSize="9"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航空公司!$F$2:$F$56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2" topLeftCell="A3" activePane="bottomLeft" state="frozen"/>
      <selection pane="bottomLeft" activeCell="B16" sqref="B16"/>
    </sheetView>
  </sheetViews>
  <sheetFormatPr defaultRowHeight="14.25"/>
  <cols>
    <col min="1" max="1" width="33.125" customWidth="1"/>
    <col min="2" max="2" width="29.625" style="147" customWidth="1"/>
    <col min="3" max="3" width="23.75" style="147" customWidth="1"/>
    <col min="7" max="7" width="29" customWidth="1"/>
    <col min="8" max="8" width="35.875" style="147" customWidth="1"/>
    <col min="9" max="9" width="29.75" style="147" customWidth="1"/>
  </cols>
  <sheetData>
    <row r="1" spans="1:9" ht="44.25" customHeight="1">
      <c r="A1" s="217" t="s">
        <v>1752</v>
      </c>
      <c r="B1" s="217"/>
      <c r="C1" s="217"/>
      <c r="G1" s="217" t="s">
        <v>1753</v>
      </c>
      <c r="H1" s="217"/>
      <c r="I1" s="217"/>
    </row>
    <row r="2" spans="1:9" ht="25.5">
      <c r="A2" s="181" t="s">
        <v>5457</v>
      </c>
      <c r="B2" s="182" t="s">
        <v>1577</v>
      </c>
      <c r="C2" s="182" t="s">
        <v>1578</v>
      </c>
      <c r="G2" s="181" t="s">
        <v>1703</v>
      </c>
      <c r="H2" s="182" t="s">
        <v>1577</v>
      </c>
      <c r="I2" s="182" t="s">
        <v>1578</v>
      </c>
    </row>
    <row r="3" spans="1:9" ht="25.5">
      <c r="A3" s="148" t="s">
        <v>2004</v>
      </c>
      <c r="B3" s="149">
        <v>43154</v>
      </c>
      <c r="C3" s="149">
        <v>73049</v>
      </c>
      <c r="G3" s="148" t="s">
        <v>5423</v>
      </c>
      <c r="H3" s="149">
        <v>43297</v>
      </c>
      <c r="I3" s="149">
        <v>43524</v>
      </c>
    </row>
    <row r="4" spans="1:9" ht="25.5">
      <c r="A4" s="148" t="s">
        <v>2250</v>
      </c>
      <c r="B4" s="149">
        <v>43185</v>
      </c>
      <c r="C4" s="149">
        <v>73049</v>
      </c>
      <c r="G4" s="148" t="s">
        <v>5652</v>
      </c>
      <c r="H4" s="149">
        <v>43424</v>
      </c>
      <c r="I4" s="149">
        <v>43555</v>
      </c>
    </row>
    <row r="5" spans="1:9" ht="25.5">
      <c r="A5" s="148" t="s">
        <v>5456</v>
      </c>
      <c r="B5" s="149">
        <v>43350</v>
      </c>
      <c r="C5" s="149">
        <v>43555</v>
      </c>
      <c r="G5" s="148"/>
      <c r="H5" s="149"/>
      <c r="I5" s="149"/>
    </row>
    <row r="6" spans="1:9" ht="25.5">
      <c r="A6" s="148" t="s">
        <v>5453</v>
      </c>
      <c r="B6" s="149">
        <v>43342</v>
      </c>
      <c r="C6" s="149">
        <v>43465</v>
      </c>
    </row>
    <row r="7" spans="1:9" ht="25.5">
      <c r="A7" s="148" t="s">
        <v>5454</v>
      </c>
      <c r="B7" s="149">
        <v>43342</v>
      </c>
      <c r="C7" s="149">
        <v>43465</v>
      </c>
    </row>
    <row r="8" spans="1:9" ht="25.5">
      <c r="A8" s="148" t="s">
        <v>5455</v>
      </c>
      <c r="B8" s="149">
        <v>43342</v>
      </c>
      <c r="C8" s="149">
        <v>43465</v>
      </c>
      <c r="G8" s="148"/>
      <c r="H8" s="149"/>
      <c r="I8" s="149"/>
    </row>
    <row r="9" spans="1:9" ht="25.5">
      <c r="A9" s="148" t="s">
        <v>5603</v>
      </c>
      <c r="B9" s="149">
        <v>43390</v>
      </c>
      <c r="C9" s="149">
        <v>43565</v>
      </c>
    </row>
    <row r="11" spans="1:9" ht="25.5">
      <c r="G11" s="148"/>
      <c r="H11" s="149"/>
      <c r="I11" s="149"/>
    </row>
    <row r="12" spans="1:9" ht="25.5">
      <c r="A12" s="148"/>
      <c r="B12" s="149"/>
      <c r="C12" s="149"/>
    </row>
    <row r="17" spans="1:9" ht="25.5">
      <c r="G17" s="148"/>
      <c r="H17" s="149"/>
      <c r="I17" s="149"/>
    </row>
    <row r="18" spans="1:9" ht="25.5">
      <c r="G18" s="148"/>
      <c r="H18" s="149"/>
      <c r="I18" s="149"/>
    </row>
    <row r="19" spans="1:9" ht="25.5">
      <c r="G19" s="148"/>
      <c r="H19" s="149"/>
      <c r="I19" s="149"/>
    </row>
    <row r="20" spans="1:9" ht="25.5">
      <c r="G20" s="148"/>
      <c r="H20" s="149"/>
      <c r="I20" s="149"/>
    </row>
    <row r="21" spans="1:9" ht="25.5">
      <c r="G21" s="148"/>
      <c r="H21" s="149"/>
      <c r="I21" s="149"/>
    </row>
    <row r="22" spans="1:9" ht="25.5">
      <c r="A22" s="148"/>
      <c r="B22" s="149"/>
      <c r="C22" s="149"/>
      <c r="G22" s="148"/>
      <c r="H22" s="149"/>
      <c r="I22" s="149"/>
    </row>
    <row r="23" spans="1:9" ht="25.5">
      <c r="A23" s="148"/>
      <c r="B23" s="149"/>
      <c r="C23" s="149"/>
      <c r="G23" s="148"/>
      <c r="H23" s="149"/>
      <c r="I23" s="149"/>
    </row>
    <row r="24" spans="1:9" ht="25.5">
      <c r="A24" s="148"/>
      <c r="B24" s="149"/>
      <c r="C24" s="149"/>
      <c r="G24" s="148"/>
      <c r="H24" s="149"/>
      <c r="I24" s="149"/>
    </row>
    <row r="25" spans="1:9" ht="25.5">
      <c r="A25" s="148"/>
      <c r="B25" s="149"/>
      <c r="C25" s="149"/>
      <c r="G25" s="148"/>
      <c r="H25" s="149"/>
      <c r="I25" s="149"/>
    </row>
    <row r="26" spans="1:9" ht="25.5">
      <c r="A26" s="148"/>
      <c r="B26" s="149"/>
      <c r="C26" s="149"/>
      <c r="G26" s="148"/>
      <c r="H26" s="149"/>
      <c r="I26" s="149"/>
    </row>
    <row r="27" spans="1:9" ht="25.5">
      <c r="A27" s="148"/>
      <c r="B27" s="149"/>
      <c r="C27" s="149"/>
      <c r="G27" s="148"/>
      <c r="H27" s="149"/>
      <c r="I27" s="149"/>
    </row>
    <row r="28" spans="1:9" ht="25.5">
      <c r="A28" s="148"/>
      <c r="B28" s="149"/>
      <c r="C28" s="149"/>
      <c r="G28" s="148"/>
      <c r="H28" s="149"/>
      <c r="I28" s="149"/>
    </row>
    <row r="29" spans="1:9" ht="25.5">
      <c r="A29" s="148"/>
      <c r="B29" s="149"/>
      <c r="C29" s="149"/>
      <c r="G29" s="148"/>
      <c r="H29" s="149"/>
      <c r="I29" s="149"/>
    </row>
    <row r="30" spans="1:9" ht="25.5">
      <c r="A30" s="148"/>
      <c r="B30" s="149"/>
      <c r="C30" s="149"/>
      <c r="G30" s="148"/>
      <c r="H30" s="149"/>
      <c r="I30" s="149"/>
    </row>
    <row r="31" spans="1:9" ht="25.5">
      <c r="A31" s="148"/>
      <c r="B31" s="149"/>
      <c r="C31" s="149"/>
      <c r="G31" s="148"/>
      <c r="H31" s="149"/>
      <c r="I31" s="149"/>
    </row>
    <row r="32" spans="1:9" ht="25.5">
      <c r="A32" s="148"/>
      <c r="B32" s="149"/>
      <c r="C32" s="149"/>
      <c r="G32" s="148"/>
      <c r="H32" s="149"/>
      <c r="I32" s="149"/>
    </row>
    <row r="33" spans="1:9" ht="25.5">
      <c r="A33" s="148"/>
      <c r="B33" s="149"/>
      <c r="C33" s="149"/>
      <c r="G33" s="148"/>
      <c r="H33" s="149"/>
      <c r="I33" s="149"/>
    </row>
    <row r="34" spans="1:9" ht="25.5">
      <c r="A34" s="148"/>
      <c r="B34" s="149"/>
      <c r="C34" s="149"/>
      <c r="G34" s="148"/>
      <c r="H34" s="149"/>
      <c r="I34" s="149"/>
    </row>
    <row r="35" spans="1:9" ht="25.5">
      <c r="A35" s="148"/>
      <c r="B35" s="149"/>
      <c r="C35" s="149"/>
      <c r="G35" s="148"/>
      <c r="H35" s="149"/>
      <c r="I35" s="149"/>
    </row>
    <row r="36" spans="1:9" ht="25.5">
      <c r="A36" s="148"/>
      <c r="B36" s="149"/>
      <c r="C36" s="149"/>
      <c r="G36" s="148"/>
      <c r="H36" s="149"/>
      <c r="I36" s="149"/>
    </row>
    <row r="37" spans="1:9" ht="25.5">
      <c r="A37" s="148"/>
      <c r="B37" s="149"/>
      <c r="C37" s="149"/>
      <c r="G37" s="148"/>
      <c r="H37" s="149"/>
      <c r="I37" s="149"/>
    </row>
    <row r="38" spans="1:9" ht="25.5">
      <c r="A38" s="148"/>
      <c r="B38" s="149"/>
      <c r="C38" s="149"/>
      <c r="G38" s="148"/>
      <c r="H38" s="149"/>
      <c r="I38" s="149"/>
    </row>
    <row r="39" spans="1:9" ht="25.5">
      <c r="A39" s="148"/>
      <c r="B39" s="149"/>
      <c r="C39" s="149"/>
      <c r="G39" s="148"/>
      <c r="H39" s="149"/>
      <c r="I39" s="149"/>
    </row>
    <row r="40" spans="1:9" ht="25.5">
      <c r="A40" s="148"/>
      <c r="B40" s="149"/>
      <c r="C40" s="149"/>
      <c r="G40" s="148"/>
      <c r="H40" s="149"/>
      <c r="I40" s="149"/>
    </row>
    <row r="41" spans="1:9" ht="25.5">
      <c r="A41" s="148"/>
      <c r="B41" s="149"/>
      <c r="C41" s="149"/>
      <c r="G41" s="148"/>
      <c r="H41" s="149"/>
      <c r="I41" s="149"/>
    </row>
    <row r="42" spans="1:9" ht="25.5">
      <c r="A42" s="148"/>
      <c r="B42" s="149"/>
      <c r="C42" s="149"/>
      <c r="G42" s="148"/>
      <c r="H42" s="149"/>
      <c r="I42" s="149"/>
    </row>
    <row r="43" spans="1:9" ht="25.5">
      <c r="A43" s="148"/>
      <c r="B43" s="149"/>
      <c r="C43" s="149"/>
      <c r="G43" s="148"/>
      <c r="H43" s="149"/>
      <c r="I43" s="149"/>
    </row>
    <row r="44" spans="1:9" ht="25.5">
      <c r="A44" s="148"/>
      <c r="B44" s="149"/>
      <c r="C44" s="149"/>
      <c r="G44" s="148"/>
      <c r="H44" s="149"/>
      <c r="I44" s="149"/>
    </row>
    <row r="45" spans="1:9" ht="25.5">
      <c r="A45" s="148"/>
      <c r="B45" s="149"/>
      <c r="C45" s="149"/>
      <c r="G45" s="148"/>
      <c r="H45" s="149"/>
      <c r="I45" s="149"/>
    </row>
    <row r="46" spans="1:9" ht="25.5">
      <c r="A46" s="148"/>
      <c r="B46" s="149"/>
      <c r="C46" s="149"/>
      <c r="G46" s="148"/>
      <c r="H46" s="149"/>
      <c r="I46" s="149"/>
    </row>
    <row r="47" spans="1:9" ht="25.5">
      <c r="A47" s="148"/>
      <c r="B47" s="149"/>
      <c r="C47" s="149"/>
      <c r="G47" s="148"/>
      <c r="H47" s="149"/>
      <c r="I47" s="149"/>
    </row>
    <row r="48" spans="1:9" ht="25.5">
      <c r="A48" s="148"/>
      <c r="B48" s="149"/>
      <c r="C48" s="149"/>
      <c r="G48" s="148"/>
      <c r="H48" s="149"/>
      <c r="I48" s="149"/>
    </row>
    <row r="49" spans="1:9" ht="25.5">
      <c r="A49" s="148"/>
      <c r="B49" s="149"/>
      <c r="C49" s="149"/>
      <c r="G49" s="148"/>
      <c r="H49" s="149"/>
      <c r="I49" s="149"/>
    </row>
  </sheetData>
  <mergeCells count="2">
    <mergeCell ref="A1:C1"/>
    <mergeCell ref="G1:I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workbookViewId="0">
      <selection activeCell="M29" sqref="M29"/>
    </sheetView>
  </sheetViews>
  <sheetFormatPr defaultRowHeight="14.25"/>
  <sheetData>
    <row r="1" spans="1:18">
      <c r="A1" s="222" t="s">
        <v>1588</v>
      </c>
      <c r="B1" s="222"/>
      <c r="C1" s="222"/>
      <c r="D1" s="222"/>
      <c r="E1" s="222"/>
      <c r="F1" s="222"/>
      <c r="G1" s="222"/>
      <c r="H1" s="222"/>
      <c r="I1" s="222"/>
      <c r="J1" s="222"/>
      <c r="K1" s="222"/>
      <c r="L1" s="222"/>
      <c r="M1" s="222"/>
      <c r="N1" s="222"/>
      <c r="O1" s="222"/>
      <c r="P1" s="222"/>
      <c r="Q1" s="222"/>
      <c r="R1" s="222"/>
    </row>
    <row r="2" spans="1:18">
      <c r="A2" s="223"/>
      <c r="B2" s="223"/>
      <c r="C2" s="223"/>
      <c r="D2" s="223"/>
      <c r="E2" s="223"/>
      <c r="F2" s="223"/>
      <c r="G2" s="223"/>
      <c r="H2" s="223"/>
      <c r="I2" s="223"/>
      <c r="J2" s="223"/>
      <c r="K2" s="223"/>
      <c r="L2" s="223"/>
      <c r="M2" s="223"/>
      <c r="N2" s="223"/>
      <c r="O2" s="223"/>
      <c r="P2" s="223"/>
      <c r="Q2" s="223"/>
      <c r="R2" s="223"/>
    </row>
    <row r="3" spans="1:18" ht="18.75">
      <c r="A3" s="218" t="s">
        <v>1589</v>
      </c>
      <c r="B3" s="218" t="s">
        <v>1590</v>
      </c>
      <c r="C3" s="218" t="s">
        <v>1591</v>
      </c>
      <c r="D3" s="218" t="s">
        <v>1592</v>
      </c>
      <c r="E3" s="224" t="s">
        <v>1592</v>
      </c>
      <c r="F3" s="225"/>
      <c r="G3" s="225"/>
      <c r="H3" s="225"/>
      <c r="I3" s="225"/>
      <c r="J3" s="225"/>
      <c r="K3" s="226"/>
      <c r="L3" s="227" t="s">
        <v>1593</v>
      </c>
      <c r="M3" s="218" t="s">
        <v>1594</v>
      </c>
      <c r="N3" s="218" t="s">
        <v>1595</v>
      </c>
      <c r="O3" s="218" t="s">
        <v>1596</v>
      </c>
      <c r="P3" s="218" t="s">
        <v>1597</v>
      </c>
      <c r="Q3" s="218" t="s">
        <v>1598</v>
      </c>
      <c r="R3" s="218" t="s">
        <v>1599</v>
      </c>
    </row>
    <row r="4" spans="1:18" ht="18.75">
      <c r="A4" s="219"/>
      <c r="B4" s="219"/>
      <c r="C4" s="219"/>
      <c r="D4" s="219"/>
      <c r="E4" s="151" t="s">
        <v>1600</v>
      </c>
      <c r="F4" s="151" t="s">
        <v>1601</v>
      </c>
      <c r="G4" s="151" t="s">
        <v>1602</v>
      </c>
      <c r="H4" s="151" t="s">
        <v>1603</v>
      </c>
      <c r="I4" s="151" t="s">
        <v>1604</v>
      </c>
      <c r="J4" s="151" t="s">
        <v>1605</v>
      </c>
      <c r="K4" s="151" t="s">
        <v>1606</v>
      </c>
      <c r="L4" s="228"/>
      <c r="M4" s="219"/>
      <c r="N4" s="219"/>
      <c r="O4" s="219"/>
      <c r="P4" s="219"/>
      <c r="Q4" s="219"/>
      <c r="R4" s="219"/>
    </row>
    <row r="5" spans="1:18" ht="15">
      <c r="A5" s="152" t="s">
        <v>1607</v>
      </c>
      <c r="B5" s="153" t="s">
        <v>1608</v>
      </c>
      <c r="C5" s="153" t="s">
        <v>1609</v>
      </c>
      <c r="D5" s="197" t="s">
        <v>2002</v>
      </c>
      <c r="E5" s="154">
        <f t="shared" ref="E5:E34" si="0">IF(ISERROR(FIND(1,D5)),0,1)</f>
        <v>1</v>
      </c>
      <c r="F5" s="154">
        <f t="shared" ref="F5:F34" si="1">IF(ISERROR(FIND(2,D5)),0,1)</f>
        <v>0</v>
      </c>
      <c r="G5" s="154">
        <f t="shared" ref="G5:G34" si="2">IF(ISERROR(FIND(3,D5)),0,1)</f>
        <v>0</v>
      </c>
      <c r="H5" s="154">
        <f t="shared" ref="H5:H34" si="3">IF(ISERROR(FIND(4,D5)),0,1)</f>
        <v>0</v>
      </c>
      <c r="I5" s="154">
        <f>IF(ISERROR(FIND(5,D5)),0,1)</f>
        <v>0</v>
      </c>
      <c r="J5" s="154">
        <f>IF(ISERROR(FIND(6,D5)),0,1)</f>
        <v>0</v>
      </c>
      <c r="K5" s="154">
        <f>IF(ISERROR(FIND(7,D5)),0,1)</f>
        <v>0</v>
      </c>
      <c r="L5" s="154">
        <f>SUM(E5:K5)</f>
        <v>1</v>
      </c>
      <c r="M5" s="153" t="s">
        <v>1610</v>
      </c>
      <c r="N5" s="155">
        <v>42748</v>
      </c>
      <c r="O5" s="155">
        <v>42787</v>
      </c>
      <c r="P5" s="156">
        <f t="shared" ref="P5:P13" si="4">O5-N5+1</f>
        <v>40</v>
      </c>
      <c r="Q5" s="154">
        <f t="shared" ref="Q5:Q13" si="5">(INT((WEEKDAY(N5-0,2)+O5-N5)/7)*K5+INT((WEEKDAY(N5-1,2)+O5-N5)/7)*E5+INT((WEEKDAY(N5-2,2)+O5-N5)/7)*F5+INT((WEEKDAY(N5-3,2)+O5-N5)/7)*G5+INT((WEEKDAY(N5-4,2)+O5-N5)/7)*H5+INT((WEEKDAY(N5-5,2)+O5-N5)/7)*I5+INT((WEEKDAY(N5-6,2)+O5-N5)/7)*J5)*2</f>
        <v>12</v>
      </c>
      <c r="R5" s="152" t="s">
        <v>1611</v>
      </c>
    </row>
    <row r="6" spans="1:18">
      <c r="A6" s="157" t="str">
        <f t="shared" ref="A6:A9" si="6">A5</f>
        <v>厦航</v>
      </c>
      <c r="B6" s="153" t="s">
        <v>1612</v>
      </c>
      <c r="C6" s="153" t="s">
        <v>1609</v>
      </c>
      <c r="D6" s="153">
        <v>1234567</v>
      </c>
      <c r="E6" s="154">
        <f t="shared" si="0"/>
        <v>1</v>
      </c>
      <c r="F6" s="154">
        <f t="shared" si="1"/>
        <v>1</v>
      </c>
      <c r="G6" s="154">
        <f t="shared" si="2"/>
        <v>1</v>
      </c>
      <c r="H6" s="154">
        <f t="shared" si="3"/>
        <v>1</v>
      </c>
      <c r="I6" s="154">
        <f t="shared" ref="I6:I34" si="7">IF(ISERROR(FIND(5,D6)),0,1)</f>
        <v>1</v>
      </c>
      <c r="J6" s="154">
        <f t="shared" ref="J6:J34" si="8">IF(ISERROR(FIND(6,D6)),0,1)</f>
        <v>1</v>
      </c>
      <c r="K6" s="154">
        <f t="shared" ref="K6:K34" si="9">IF(ISERROR(FIND(7,D6)),0,1)</f>
        <v>1</v>
      </c>
      <c r="L6" s="154">
        <f t="shared" ref="L6:L34" si="10">SUM(E6:K6)</f>
        <v>7</v>
      </c>
      <c r="M6" s="153" t="s">
        <v>1613</v>
      </c>
      <c r="N6" s="155">
        <v>42748</v>
      </c>
      <c r="O6" s="155">
        <v>42787</v>
      </c>
      <c r="P6" s="156">
        <f t="shared" si="4"/>
        <v>40</v>
      </c>
      <c r="Q6" s="154">
        <f t="shared" si="5"/>
        <v>80</v>
      </c>
      <c r="R6" s="152" t="s">
        <v>1611</v>
      </c>
    </row>
    <row r="7" spans="1:18">
      <c r="A7" s="157" t="str">
        <f t="shared" si="6"/>
        <v>厦航</v>
      </c>
      <c r="B7" s="153" t="s">
        <v>1614</v>
      </c>
      <c r="C7" s="153" t="s">
        <v>1609</v>
      </c>
      <c r="D7" s="153">
        <v>1234567</v>
      </c>
      <c r="E7" s="154">
        <f t="shared" si="0"/>
        <v>1</v>
      </c>
      <c r="F7" s="154">
        <f t="shared" si="1"/>
        <v>1</v>
      </c>
      <c r="G7" s="154">
        <f t="shared" si="2"/>
        <v>1</v>
      </c>
      <c r="H7" s="154">
        <f t="shared" si="3"/>
        <v>1</v>
      </c>
      <c r="I7" s="154">
        <f t="shared" si="7"/>
        <v>1</v>
      </c>
      <c r="J7" s="154">
        <f t="shared" si="8"/>
        <v>1</v>
      </c>
      <c r="K7" s="154">
        <f t="shared" si="9"/>
        <v>1</v>
      </c>
      <c r="L7" s="154">
        <f t="shared" si="10"/>
        <v>7</v>
      </c>
      <c r="M7" s="153" t="s">
        <v>1615</v>
      </c>
      <c r="N7" s="155">
        <v>42748</v>
      </c>
      <c r="O7" s="155">
        <v>42787</v>
      </c>
      <c r="P7" s="156">
        <f t="shared" si="4"/>
        <v>40</v>
      </c>
      <c r="Q7" s="154">
        <f t="shared" si="5"/>
        <v>80</v>
      </c>
      <c r="R7" s="152" t="s">
        <v>1611</v>
      </c>
    </row>
    <row r="8" spans="1:18">
      <c r="A8" s="157" t="str">
        <f t="shared" si="6"/>
        <v>厦航</v>
      </c>
      <c r="B8" s="153" t="s">
        <v>1616</v>
      </c>
      <c r="C8" s="153" t="s">
        <v>1609</v>
      </c>
      <c r="D8" s="153">
        <v>1234567</v>
      </c>
      <c r="E8" s="154">
        <f t="shared" si="0"/>
        <v>1</v>
      </c>
      <c r="F8" s="154">
        <f t="shared" si="1"/>
        <v>1</v>
      </c>
      <c r="G8" s="154">
        <f t="shared" si="2"/>
        <v>1</v>
      </c>
      <c r="H8" s="154">
        <f t="shared" si="3"/>
        <v>1</v>
      </c>
      <c r="I8" s="154">
        <f t="shared" si="7"/>
        <v>1</v>
      </c>
      <c r="J8" s="154">
        <f t="shared" si="8"/>
        <v>1</v>
      </c>
      <c r="K8" s="154">
        <f t="shared" si="9"/>
        <v>1</v>
      </c>
      <c r="L8" s="154">
        <f t="shared" si="10"/>
        <v>7</v>
      </c>
      <c r="M8" s="153" t="s">
        <v>1617</v>
      </c>
      <c r="N8" s="155">
        <v>42748</v>
      </c>
      <c r="O8" s="155">
        <v>42787</v>
      </c>
      <c r="P8" s="156">
        <f t="shared" si="4"/>
        <v>40</v>
      </c>
      <c r="Q8" s="154">
        <f t="shared" si="5"/>
        <v>80</v>
      </c>
      <c r="R8" s="152" t="s">
        <v>1611</v>
      </c>
    </row>
    <row r="9" spans="1:18">
      <c r="A9" s="158" t="str">
        <f t="shared" si="6"/>
        <v>厦航</v>
      </c>
      <c r="B9" s="153" t="s">
        <v>1618</v>
      </c>
      <c r="C9" s="153" t="s">
        <v>1609</v>
      </c>
      <c r="D9" s="153">
        <v>1234567</v>
      </c>
      <c r="E9" s="154">
        <f t="shared" si="0"/>
        <v>1</v>
      </c>
      <c r="F9" s="154">
        <f t="shared" si="1"/>
        <v>1</v>
      </c>
      <c r="G9" s="154">
        <f t="shared" si="2"/>
        <v>1</v>
      </c>
      <c r="H9" s="154">
        <f t="shared" si="3"/>
        <v>1</v>
      </c>
      <c r="I9" s="154">
        <f t="shared" si="7"/>
        <v>1</v>
      </c>
      <c r="J9" s="154">
        <f t="shared" si="8"/>
        <v>1</v>
      </c>
      <c r="K9" s="154">
        <f t="shared" si="9"/>
        <v>1</v>
      </c>
      <c r="L9" s="154">
        <f t="shared" si="10"/>
        <v>7</v>
      </c>
      <c r="M9" s="153" t="s">
        <v>1619</v>
      </c>
      <c r="N9" s="155">
        <v>42748</v>
      </c>
      <c r="O9" s="155">
        <v>42787</v>
      </c>
      <c r="P9" s="156">
        <f t="shared" si="4"/>
        <v>40</v>
      </c>
      <c r="Q9" s="154">
        <f t="shared" si="5"/>
        <v>80</v>
      </c>
      <c r="R9" s="152" t="s">
        <v>1611</v>
      </c>
    </row>
    <row r="10" spans="1:18">
      <c r="A10" s="152" t="s">
        <v>1620</v>
      </c>
      <c r="B10" s="153" t="s">
        <v>1621</v>
      </c>
      <c r="C10" s="153" t="s">
        <v>1622</v>
      </c>
      <c r="D10" s="153">
        <v>1235</v>
      </c>
      <c r="E10" s="154">
        <f t="shared" si="0"/>
        <v>1</v>
      </c>
      <c r="F10" s="154">
        <f t="shared" si="1"/>
        <v>1</v>
      </c>
      <c r="G10" s="154">
        <f t="shared" si="2"/>
        <v>1</v>
      </c>
      <c r="H10" s="154">
        <f t="shared" si="3"/>
        <v>0</v>
      </c>
      <c r="I10" s="154">
        <f t="shared" si="7"/>
        <v>1</v>
      </c>
      <c r="J10" s="154">
        <f t="shared" si="8"/>
        <v>0</v>
      </c>
      <c r="K10" s="154">
        <f t="shared" si="9"/>
        <v>0</v>
      </c>
      <c r="L10" s="154">
        <f t="shared" si="10"/>
        <v>4</v>
      </c>
      <c r="M10" s="153" t="s">
        <v>1623</v>
      </c>
      <c r="N10" s="155">
        <v>42744</v>
      </c>
      <c r="O10" s="155">
        <v>42794</v>
      </c>
      <c r="P10" s="156">
        <f t="shared" si="4"/>
        <v>51</v>
      </c>
      <c r="Q10" s="154">
        <f t="shared" si="5"/>
        <v>60</v>
      </c>
      <c r="R10" s="152" t="s">
        <v>1611</v>
      </c>
    </row>
    <row r="11" spans="1:18">
      <c r="A11" s="158" t="str">
        <f>A10</f>
        <v>天津航</v>
      </c>
      <c r="B11" s="153" t="s">
        <v>1624</v>
      </c>
      <c r="C11" s="153" t="s">
        <v>1625</v>
      </c>
      <c r="D11" s="153">
        <v>1246</v>
      </c>
      <c r="E11" s="154">
        <f t="shared" si="0"/>
        <v>1</v>
      </c>
      <c r="F11" s="154">
        <f t="shared" si="1"/>
        <v>1</v>
      </c>
      <c r="G11" s="154">
        <f t="shared" si="2"/>
        <v>0</v>
      </c>
      <c r="H11" s="154">
        <f t="shared" si="3"/>
        <v>1</v>
      </c>
      <c r="I11" s="154">
        <f t="shared" si="7"/>
        <v>0</v>
      </c>
      <c r="J11" s="154">
        <f t="shared" si="8"/>
        <v>1</v>
      </c>
      <c r="K11" s="154">
        <f t="shared" si="9"/>
        <v>0</v>
      </c>
      <c r="L11" s="154">
        <f t="shared" si="10"/>
        <v>4</v>
      </c>
      <c r="M11" s="153" t="s">
        <v>1626</v>
      </c>
      <c r="N11" s="155">
        <v>42751</v>
      </c>
      <c r="O11" s="155">
        <v>42781</v>
      </c>
      <c r="P11" s="156">
        <f t="shared" si="4"/>
        <v>31</v>
      </c>
      <c r="Q11" s="154">
        <f t="shared" si="5"/>
        <v>36</v>
      </c>
      <c r="R11" s="152" t="s">
        <v>1611</v>
      </c>
    </row>
    <row r="12" spans="1:18">
      <c r="A12" s="153" t="s">
        <v>1627</v>
      </c>
      <c r="B12" s="153" t="s">
        <v>1628</v>
      </c>
      <c r="C12" s="153">
        <v>738</v>
      </c>
      <c r="D12" s="153">
        <v>1234567</v>
      </c>
      <c r="E12" s="154">
        <f t="shared" si="0"/>
        <v>1</v>
      </c>
      <c r="F12" s="154">
        <f t="shared" si="1"/>
        <v>1</v>
      </c>
      <c r="G12" s="154">
        <f t="shared" si="2"/>
        <v>1</v>
      </c>
      <c r="H12" s="154">
        <f t="shared" si="3"/>
        <v>1</v>
      </c>
      <c r="I12" s="154">
        <f t="shared" si="7"/>
        <v>1</v>
      </c>
      <c r="J12" s="154">
        <f t="shared" si="8"/>
        <v>1</v>
      </c>
      <c r="K12" s="154">
        <f t="shared" si="9"/>
        <v>1</v>
      </c>
      <c r="L12" s="154">
        <f t="shared" si="10"/>
        <v>7</v>
      </c>
      <c r="M12" s="153" t="s">
        <v>1629</v>
      </c>
      <c r="N12" s="155">
        <v>42748</v>
      </c>
      <c r="O12" s="155">
        <v>42787</v>
      </c>
      <c r="P12" s="156">
        <f t="shared" si="4"/>
        <v>40</v>
      </c>
      <c r="Q12" s="154">
        <f t="shared" si="5"/>
        <v>80</v>
      </c>
      <c r="R12" s="152" t="s">
        <v>1630</v>
      </c>
    </row>
    <row r="13" spans="1:18">
      <c r="A13" s="153" t="s">
        <v>1631</v>
      </c>
      <c r="B13" s="153" t="s">
        <v>1632</v>
      </c>
      <c r="C13" s="153" t="s">
        <v>233</v>
      </c>
      <c r="D13" s="153">
        <v>357</v>
      </c>
      <c r="E13" s="154">
        <f t="shared" si="0"/>
        <v>0</v>
      </c>
      <c r="F13" s="154">
        <f t="shared" si="1"/>
        <v>0</v>
      </c>
      <c r="G13" s="154">
        <f t="shared" si="2"/>
        <v>1</v>
      </c>
      <c r="H13" s="154">
        <f t="shared" si="3"/>
        <v>0</v>
      </c>
      <c r="I13" s="154">
        <f t="shared" si="7"/>
        <v>1</v>
      </c>
      <c r="J13" s="154">
        <f t="shared" si="8"/>
        <v>0</v>
      </c>
      <c r="K13" s="154">
        <f t="shared" si="9"/>
        <v>1</v>
      </c>
      <c r="L13" s="154">
        <f t="shared" si="10"/>
        <v>3</v>
      </c>
      <c r="M13" s="153" t="s">
        <v>1633</v>
      </c>
      <c r="N13" s="155">
        <v>42748</v>
      </c>
      <c r="O13" s="155">
        <v>42787</v>
      </c>
      <c r="P13" s="156">
        <f t="shared" si="4"/>
        <v>40</v>
      </c>
      <c r="Q13" s="154">
        <f t="shared" si="5"/>
        <v>34</v>
      </c>
      <c r="R13" s="152" t="s">
        <v>1611</v>
      </c>
    </row>
    <row r="14" spans="1:18">
      <c r="A14" s="153" t="s">
        <v>1634</v>
      </c>
      <c r="B14" s="153" t="s">
        <v>1635</v>
      </c>
      <c r="C14" s="153" t="s">
        <v>1636</v>
      </c>
      <c r="D14" s="153">
        <v>1234567</v>
      </c>
      <c r="E14" s="154">
        <f t="shared" si="0"/>
        <v>1</v>
      </c>
      <c r="F14" s="154">
        <f t="shared" si="1"/>
        <v>1</v>
      </c>
      <c r="G14" s="154">
        <f t="shared" si="2"/>
        <v>1</v>
      </c>
      <c r="H14" s="154">
        <f t="shared" si="3"/>
        <v>1</v>
      </c>
      <c r="I14" s="154">
        <f t="shared" si="7"/>
        <v>1</v>
      </c>
      <c r="J14" s="154">
        <f t="shared" si="8"/>
        <v>1</v>
      </c>
      <c r="K14" s="154">
        <f t="shared" si="9"/>
        <v>1</v>
      </c>
      <c r="L14" s="154">
        <f t="shared" si="10"/>
        <v>7</v>
      </c>
      <c r="M14" s="153" t="s">
        <v>1637</v>
      </c>
      <c r="N14" s="220" t="s">
        <v>1638</v>
      </c>
      <c r="O14" s="221"/>
      <c r="P14" s="156">
        <v>10</v>
      </c>
      <c r="Q14" s="154">
        <f>P14*2</f>
        <v>20</v>
      </c>
      <c r="R14" s="152" t="s">
        <v>1611</v>
      </c>
    </row>
    <row r="15" spans="1:18">
      <c r="A15" s="152" t="s">
        <v>1639</v>
      </c>
      <c r="B15" s="153" t="s">
        <v>1640</v>
      </c>
      <c r="C15" s="153" t="s">
        <v>196</v>
      </c>
      <c r="D15" s="153">
        <v>1356</v>
      </c>
      <c r="E15" s="154">
        <f t="shared" si="0"/>
        <v>1</v>
      </c>
      <c r="F15" s="154">
        <f t="shared" si="1"/>
        <v>0</v>
      </c>
      <c r="G15" s="154">
        <f t="shared" si="2"/>
        <v>1</v>
      </c>
      <c r="H15" s="154">
        <f t="shared" si="3"/>
        <v>0</v>
      </c>
      <c r="I15" s="154">
        <f t="shared" si="7"/>
        <v>1</v>
      </c>
      <c r="J15" s="154">
        <f t="shared" si="8"/>
        <v>1</v>
      </c>
      <c r="K15" s="154">
        <f t="shared" si="9"/>
        <v>0</v>
      </c>
      <c r="L15" s="154">
        <f t="shared" si="10"/>
        <v>4</v>
      </c>
      <c r="M15" s="153" t="s">
        <v>1641</v>
      </c>
      <c r="N15" s="155">
        <v>42753</v>
      </c>
      <c r="O15" s="155">
        <v>42781</v>
      </c>
      <c r="P15" s="156">
        <f t="shared" ref="P15:P34" si="11">O15-N15+1</f>
        <v>29</v>
      </c>
      <c r="Q15" s="154">
        <f t="shared" ref="Q15:Q34" si="12">(INT((WEEKDAY(N15-0,2)+O15-N15)/7)*K15+INT((WEEKDAY(N15-1,2)+O15-N15)/7)*E15+INT((WEEKDAY(N15-2,2)+O15-N15)/7)*F15+INT((WEEKDAY(N15-3,2)+O15-N15)/7)*G15+INT((WEEKDAY(N15-4,2)+O15-N15)/7)*H15+INT((WEEKDAY(N15-5,2)+O15-N15)/7)*I15+INT((WEEKDAY(N15-6,2)+O15-N15)/7)*J15)*2</f>
        <v>34</v>
      </c>
      <c r="R15" s="152" t="s">
        <v>1611</v>
      </c>
    </row>
    <row r="16" spans="1:18">
      <c r="A16" s="157" t="str">
        <f>A15</f>
        <v>东航</v>
      </c>
      <c r="B16" s="153" t="s">
        <v>1642</v>
      </c>
      <c r="C16" s="153" t="s">
        <v>1643</v>
      </c>
      <c r="D16" s="153">
        <v>1234567</v>
      </c>
      <c r="E16" s="154">
        <f t="shared" si="0"/>
        <v>1</v>
      </c>
      <c r="F16" s="154">
        <f t="shared" si="1"/>
        <v>1</v>
      </c>
      <c r="G16" s="154">
        <f t="shared" si="2"/>
        <v>1</v>
      </c>
      <c r="H16" s="154">
        <f t="shared" si="3"/>
        <v>1</v>
      </c>
      <c r="I16" s="154">
        <f t="shared" si="7"/>
        <v>1</v>
      </c>
      <c r="J16" s="154">
        <f t="shared" si="8"/>
        <v>1</v>
      </c>
      <c r="K16" s="154">
        <f t="shared" si="9"/>
        <v>1</v>
      </c>
      <c r="L16" s="154">
        <f t="shared" si="10"/>
        <v>7</v>
      </c>
      <c r="M16" s="153" t="s">
        <v>1644</v>
      </c>
      <c r="N16" s="155">
        <v>42755</v>
      </c>
      <c r="O16" s="155">
        <v>42786</v>
      </c>
      <c r="P16" s="156">
        <f t="shared" si="11"/>
        <v>32</v>
      </c>
      <c r="Q16" s="154">
        <f t="shared" si="12"/>
        <v>64</v>
      </c>
      <c r="R16" s="152" t="s">
        <v>1611</v>
      </c>
    </row>
    <row r="17" spans="1:18">
      <c r="A17" s="152" t="s">
        <v>1645</v>
      </c>
      <c r="B17" s="153" t="s">
        <v>1646</v>
      </c>
      <c r="C17" s="153" t="s">
        <v>1647</v>
      </c>
      <c r="D17" s="153">
        <v>1234567</v>
      </c>
      <c r="E17" s="154">
        <f t="shared" si="0"/>
        <v>1</v>
      </c>
      <c r="F17" s="154">
        <f t="shared" si="1"/>
        <v>1</v>
      </c>
      <c r="G17" s="154">
        <f t="shared" si="2"/>
        <v>1</v>
      </c>
      <c r="H17" s="154">
        <f t="shared" si="3"/>
        <v>1</v>
      </c>
      <c r="I17" s="154">
        <f t="shared" si="7"/>
        <v>1</v>
      </c>
      <c r="J17" s="154">
        <f t="shared" si="8"/>
        <v>1</v>
      </c>
      <c r="K17" s="154">
        <f t="shared" si="9"/>
        <v>1</v>
      </c>
      <c r="L17" s="154">
        <f t="shared" si="10"/>
        <v>7</v>
      </c>
      <c r="M17" s="153" t="s">
        <v>1648</v>
      </c>
      <c r="N17" s="155">
        <v>42748</v>
      </c>
      <c r="O17" s="155">
        <v>42787</v>
      </c>
      <c r="P17" s="156">
        <f t="shared" si="11"/>
        <v>40</v>
      </c>
      <c r="Q17" s="154">
        <f t="shared" si="12"/>
        <v>80</v>
      </c>
      <c r="R17" s="152" t="s">
        <v>1611</v>
      </c>
    </row>
    <row r="18" spans="1:18">
      <c r="A18" s="158" t="str">
        <f>A17</f>
        <v>河北航</v>
      </c>
      <c r="B18" s="153" t="s">
        <v>1649</v>
      </c>
      <c r="C18" s="153" t="s">
        <v>1647</v>
      </c>
      <c r="D18" s="153">
        <v>1234567</v>
      </c>
      <c r="E18" s="154">
        <f t="shared" si="0"/>
        <v>1</v>
      </c>
      <c r="F18" s="154">
        <f t="shared" si="1"/>
        <v>1</v>
      </c>
      <c r="G18" s="154">
        <f t="shared" si="2"/>
        <v>1</v>
      </c>
      <c r="H18" s="154">
        <f t="shared" si="3"/>
        <v>1</v>
      </c>
      <c r="I18" s="154">
        <f t="shared" si="7"/>
        <v>1</v>
      </c>
      <c r="J18" s="154">
        <f t="shared" si="8"/>
        <v>1</v>
      </c>
      <c r="K18" s="154">
        <f t="shared" si="9"/>
        <v>1</v>
      </c>
      <c r="L18" s="154">
        <f t="shared" si="10"/>
        <v>7</v>
      </c>
      <c r="M18" s="153" t="s">
        <v>1650</v>
      </c>
      <c r="N18" s="155">
        <v>42748</v>
      </c>
      <c r="O18" s="155">
        <v>42779</v>
      </c>
      <c r="P18" s="156">
        <f t="shared" si="11"/>
        <v>32</v>
      </c>
      <c r="Q18" s="154">
        <f t="shared" si="12"/>
        <v>64</v>
      </c>
      <c r="R18" s="152" t="s">
        <v>1630</v>
      </c>
    </row>
    <row r="19" spans="1:18">
      <c r="A19" s="152" t="s">
        <v>168</v>
      </c>
      <c r="B19" s="153" t="s">
        <v>1651</v>
      </c>
      <c r="C19" s="153" t="s">
        <v>198</v>
      </c>
      <c r="D19" s="153">
        <v>1234567</v>
      </c>
      <c r="E19" s="154">
        <f t="shared" si="0"/>
        <v>1</v>
      </c>
      <c r="F19" s="154">
        <f t="shared" si="1"/>
        <v>1</v>
      </c>
      <c r="G19" s="154">
        <f t="shared" si="2"/>
        <v>1</v>
      </c>
      <c r="H19" s="154">
        <f t="shared" si="3"/>
        <v>1</v>
      </c>
      <c r="I19" s="154">
        <f t="shared" si="7"/>
        <v>1</v>
      </c>
      <c r="J19" s="154">
        <f t="shared" si="8"/>
        <v>1</v>
      </c>
      <c r="K19" s="154">
        <f t="shared" si="9"/>
        <v>1</v>
      </c>
      <c r="L19" s="154">
        <f t="shared" si="10"/>
        <v>7</v>
      </c>
      <c r="M19" s="153" t="s">
        <v>1652</v>
      </c>
      <c r="N19" s="155">
        <v>42755</v>
      </c>
      <c r="O19" s="155">
        <v>42761</v>
      </c>
      <c r="P19" s="156">
        <f t="shared" si="11"/>
        <v>7</v>
      </c>
      <c r="Q19" s="154">
        <f t="shared" si="12"/>
        <v>14</v>
      </c>
      <c r="R19" s="152" t="s">
        <v>1611</v>
      </c>
    </row>
    <row r="20" spans="1:18">
      <c r="A20" s="158" t="str">
        <f>A19</f>
        <v>国航</v>
      </c>
      <c r="B20" s="153" t="s">
        <v>1651</v>
      </c>
      <c r="C20" s="153" t="s">
        <v>198</v>
      </c>
      <c r="D20" s="153">
        <v>1234567</v>
      </c>
      <c r="E20" s="154">
        <f t="shared" si="0"/>
        <v>1</v>
      </c>
      <c r="F20" s="154">
        <f t="shared" si="1"/>
        <v>1</v>
      </c>
      <c r="G20" s="154">
        <f t="shared" si="2"/>
        <v>1</v>
      </c>
      <c r="H20" s="154">
        <f t="shared" si="3"/>
        <v>1</v>
      </c>
      <c r="I20" s="154">
        <f t="shared" si="7"/>
        <v>1</v>
      </c>
      <c r="J20" s="154">
        <f t="shared" si="8"/>
        <v>1</v>
      </c>
      <c r="K20" s="154">
        <f t="shared" si="9"/>
        <v>1</v>
      </c>
      <c r="L20" s="154">
        <f t="shared" si="10"/>
        <v>7</v>
      </c>
      <c r="M20" s="153" t="s">
        <v>1652</v>
      </c>
      <c r="N20" s="155">
        <v>42765</v>
      </c>
      <c r="O20" s="155">
        <v>42776</v>
      </c>
      <c r="P20" s="156">
        <f t="shared" si="11"/>
        <v>12</v>
      </c>
      <c r="Q20" s="154">
        <f t="shared" si="12"/>
        <v>24</v>
      </c>
      <c r="R20" s="152" t="s">
        <v>1611</v>
      </c>
    </row>
    <row r="21" spans="1:18">
      <c r="A21" s="153" t="s">
        <v>1653</v>
      </c>
      <c r="B21" s="153" t="s">
        <v>1654</v>
      </c>
      <c r="C21" s="153" t="s">
        <v>1655</v>
      </c>
      <c r="D21" s="153">
        <v>1234567</v>
      </c>
      <c r="E21" s="154">
        <f t="shared" si="0"/>
        <v>1</v>
      </c>
      <c r="F21" s="154">
        <f t="shared" si="1"/>
        <v>1</v>
      </c>
      <c r="G21" s="154">
        <f t="shared" si="2"/>
        <v>1</v>
      </c>
      <c r="H21" s="154">
        <f t="shared" si="3"/>
        <v>1</v>
      </c>
      <c r="I21" s="154">
        <f t="shared" si="7"/>
        <v>1</v>
      </c>
      <c r="J21" s="154">
        <f t="shared" si="8"/>
        <v>1</v>
      </c>
      <c r="K21" s="154">
        <f t="shared" si="9"/>
        <v>1</v>
      </c>
      <c r="L21" s="154">
        <f t="shared" si="10"/>
        <v>7</v>
      </c>
      <c r="M21" s="153" t="s">
        <v>1656</v>
      </c>
      <c r="N21" s="155">
        <v>42779</v>
      </c>
      <c r="O21" s="155">
        <v>42779</v>
      </c>
      <c r="P21" s="156">
        <f t="shared" si="11"/>
        <v>1</v>
      </c>
      <c r="Q21" s="154">
        <f t="shared" si="12"/>
        <v>2</v>
      </c>
      <c r="R21" s="152" t="s">
        <v>1630</v>
      </c>
    </row>
    <row r="22" spans="1:18">
      <c r="A22" s="153" t="s">
        <v>1657</v>
      </c>
      <c r="B22" s="153" t="s">
        <v>1658</v>
      </c>
      <c r="C22" s="153" t="s">
        <v>182</v>
      </c>
      <c r="D22" s="153">
        <v>1234567</v>
      </c>
      <c r="E22" s="154">
        <f t="shared" si="0"/>
        <v>1</v>
      </c>
      <c r="F22" s="154">
        <f t="shared" si="1"/>
        <v>1</v>
      </c>
      <c r="G22" s="154">
        <f t="shared" si="2"/>
        <v>1</v>
      </c>
      <c r="H22" s="154">
        <f t="shared" si="3"/>
        <v>1</v>
      </c>
      <c r="I22" s="154">
        <f t="shared" si="7"/>
        <v>1</v>
      </c>
      <c r="J22" s="154">
        <f t="shared" si="8"/>
        <v>1</v>
      </c>
      <c r="K22" s="154">
        <f t="shared" si="9"/>
        <v>1</v>
      </c>
      <c r="L22" s="154">
        <f t="shared" si="10"/>
        <v>7</v>
      </c>
      <c r="M22" s="153" t="s">
        <v>1659</v>
      </c>
      <c r="N22" s="155">
        <v>42748</v>
      </c>
      <c r="O22" s="155">
        <v>42787</v>
      </c>
      <c r="P22" s="156">
        <f t="shared" si="11"/>
        <v>40</v>
      </c>
      <c r="Q22" s="154">
        <f t="shared" si="12"/>
        <v>80</v>
      </c>
      <c r="R22" s="152" t="s">
        <v>1611</v>
      </c>
    </row>
    <row r="23" spans="1:18">
      <c r="A23" s="159" t="str">
        <f t="shared" ref="A23:A28" si="13">A22</f>
        <v>国航</v>
      </c>
      <c r="B23" s="153" t="s">
        <v>1660</v>
      </c>
      <c r="C23" s="153" t="s">
        <v>196</v>
      </c>
      <c r="D23" s="153">
        <v>1234567</v>
      </c>
      <c r="E23" s="154">
        <f t="shared" si="0"/>
        <v>1</v>
      </c>
      <c r="F23" s="154">
        <f t="shared" si="1"/>
        <v>1</v>
      </c>
      <c r="G23" s="154">
        <f t="shared" si="2"/>
        <v>1</v>
      </c>
      <c r="H23" s="154">
        <f t="shared" si="3"/>
        <v>1</v>
      </c>
      <c r="I23" s="154">
        <f t="shared" si="7"/>
        <v>1</v>
      </c>
      <c r="J23" s="154">
        <f t="shared" si="8"/>
        <v>1</v>
      </c>
      <c r="K23" s="154">
        <f t="shared" si="9"/>
        <v>1</v>
      </c>
      <c r="L23" s="154">
        <f t="shared" si="10"/>
        <v>7</v>
      </c>
      <c r="M23" s="153" t="s">
        <v>1661</v>
      </c>
      <c r="N23" s="155">
        <v>42748</v>
      </c>
      <c r="O23" s="155">
        <v>42787</v>
      </c>
      <c r="P23" s="156">
        <f t="shared" si="11"/>
        <v>40</v>
      </c>
      <c r="Q23" s="154">
        <f t="shared" si="12"/>
        <v>80</v>
      </c>
      <c r="R23" s="152" t="s">
        <v>1611</v>
      </c>
    </row>
    <row r="24" spans="1:18">
      <c r="A24" s="159" t="str">
        <f t="shared" si="13"/>
        <v>国航</v>
      </c>
      <c r="B24" s="153" t="s">
        <v>1662</v>
      </c>
      <c r="C24" s="153" t="s">
        <v>196</v>
      </c>
      <c r="D24" s="153">
        <v>1234567</v>
      </c>
      <c r="E24" s="154">
        <f t="shared" si="0"/>
        <v>1</v>
      </c>
      <c r="F24" s="154">
        <f t="shared" si="1"/>
        <v>1</v>
      </c>
      <c r="G24" s="154">
        <f t="shared" si="2"/>
        <v>1</v>
      </c>
      <c r="H24" s="154">
        <f t="shared" si="3"/>
        <v>1</v>
      </c>
      <c r="I24" s="154">
        <f t="shared" si="7"/>
        <v>1</v>
      </c>
      <c r="J24" s="154">
        <f t="shared" si="8"/>
        <v>1</v>
      </c>
      <c r="K24" s="154">
        <f t="shared" si="9"/>
        <v>1</v>
      </c>
      <c r="L24" s="154">
        <f t="shared" si="10"/>
        <v>7</v>
      </c>
      <c r="M24" s="153" t="s">
        <v>1663</v>
      </c>
      <c r="N24" s="155">
        <v>42748</v>
      </c>
      <c r="O24" s="155">
        <v>42787</v>
      </c>
      <c r="P24" s="156">
        <f t="shared" si="11"/>
        <v>40</v>
      </c>
      <c r="Q24" s="154">
        <f t="shared" si="12"/>
        <v>80</v>
      </c>
      <c r="R24" s="152" t="s">
        <v>1611</v>
      </c>
    </row>
    <row r="25" spans="1:18">
      <c r="A25" s="159" t="str">
        <f t="shared" si="13"/>
        <v>国航</v>
      </c>
      <c r="B25" s="153" t="s">
        <v>1664</v>
      </c>
      <c r="C25" s="153" t="s">
        <v>196</v>
      </c>
      <c r="D25" s="153">
        <v>1234567</v>
      </c>
      <c r="E25" s="154">
        <f t="shared" si="0"/>
        <v>1</v>
      </c>
      <c r="F25" s="154">
        <f t="shared" si="1"/>
        <v>1</v>
      </c>
      <c r="G25" s="154">
        <f t="shared" si="2"/>
        <v>1</v>
      </c>
      <c r="H25" s="154">
        <f t="shared" si="3"/>
        <v>1</v>
      </c>
      <c r="I25" s="154">
        <f t="shared" si="7"/>
        <v>1</v>
      </c>
      <c r="J25" s="154">
        <f t="shared" si="8"/>
        <v>1</v>
      </c>
      <c r="K25" s="154">
        <f t="shared" si="9"/>
        <v>1</v>
      </c>
      <c r="L25" s="154">
        <f t="shared" si="10"/>
        <v>7</v>
      </c>
      <c r="M25" s="153" t="s">
        <v>1665</v>
      </c>
      <c r="N25" s="155">
        <v>42748</v>
      </c>
      <c r="O25" s="155">
        <v>42787</v>
      </c>
      <c r="P25" s="156">
        <f t="shared" si="11"/>
        <v>40</v>
      </c>
      <c r="Q25" s="154">
        <f t="shared" si="12"/>
        <v>80</v>
      </c>
      <c r="R25" s="152" t="s">
        <v>1611</v>
      </c>
    </row>
    <row r="26" spans="1:18">
      <c r="A26" s="159" t="str">
        <f t="shared" si="13"/>
        <v>国航</v>
      </c>
      <c r="B26" s="153" t="s">
        <v>1666</v>
      </c>
      <c r="C26" s="153" t="s">
        <v>196</v>
      </c>
      <c r="D26" s="153">
        <v>1234567</v>
      </c>
      <c r="E26" s="154">
        <f t="shared" si="0"/>
        <v>1</v>
      </c>
      <c r="F26" s="154">
        <f t="shared" si="1"/>
        <v>1</v>
      </c>
      <c r="G26" s="154">
        <f t="shared" si="2"/>
        <v>1</v>
      </c>
      <c r="H26" s="154">
        <f t="shared" si="3"/>
        <v>1</v>
      </c>
      <c r="I26" s="154">
        <f t="shared" si="7"/>
        <v>1</v>
      </c>
      <c r="J26" s="154">
        <f t="shared" si="8"/>
        <v>1</v>
      </c>
      <c r="K26" s="154">
        <f t="shared" si="9"/>
        <v>1</v>
      </c>
      <c r="L26" s="154">
        <f t="shared" si="10"/>
        <v>7</v>
      </c>
      <c r="M26" s="153" t="s">
        <v>1667</v>
      </c>
      <c r="N26" s="155">
        <v>42748</v>
      </c>
      <c r="O26" s="155">
        <v>42787</v>
      </c>
      <c r="P26" s="156">
        <f t="shared" si="11"/>
        <v>40</v>
      </c>
      <c r="Q26" s="154">
        <f t="shared" si="12"/>
        <v>80</v>
      </c>
      <c r="R26" s="152" t="s">
        <v>1611</v>
      </c>
    </row>
    <row r="27" spans="1:18">
      <c r="A27" s="159" t="str">
        <f t="shared" si="13"/>
        <v>国航</v>
      </c>
      <c r="B27" s="153" t="s">
        <v>1668</v>
      </c>
      <c r="C27" s="153" t="s">
        <v>196</v>
      </c>
      <c r="D27" s="153">
        <v>1234567</v>
      </c>
      <c r="E27" s="154">
        <f t="shared" si="0"/>
        <v>1</v>
      </c>
      <c r="F27" s="154">
        <f t="shared" si="1"/>
        <v>1</v>
      </c>
      <c r="G27" s="154">
        <f t="shared" si="2"/>
        <v>1</v>
      </c>
      <c r="H27" s="154">
        <f t="shared" si="3"/>
        <v>1</v>
      </c>
      <c r="I27" s="154">
        <f t="shared" si="7"/>
        <v>1</v>
      </c>
      <c r="J27" s="154">
        <f t="shared" si="8"/>
        <v>1</v>
      </c>
      <c r="K27" s="154">
        <f t="shared" si="9"/>
        <v>1</v>
      </c>
      <c r="L27" s="154">
        <f t="shared" si="10"/>
        <v>7</v>
      </c>
      <c r="M27" s="153" t="s">
        <v>1667</v>
      </c>
      <c r="N27" s="155">
        <v>42748</v>
      </c>
      <c r="O27" s="155">
        <v>42787</v>
      </c>
      <c r="P27" s="156">
        <f t="shared" si="11"/>
        <v>40</v>
      </c>
      <c r="Q27" s="154">
        <f t="shared" si="12"/>
        <v>80</v>
      </c>
      <c r="R27" s="152" t="s">
        <v>1611</v>
      </c>
    </row>
    <row r="28" spans="1:18">
      <c r="A28" s="160" t="str">
        <f t="shared" si="13"/>
        <v>国航</v>
      </c>
      <c r="B28" s="153" t="s">
        <v>1669</v>
      </c>
      <c r="C28" s="153" t="s">
        <v>196</v>
      </c>
      <c r="D28" s="153">
        <v>1234567</v>
      </c>
      <c r="E28" s="154">
        <f t="shared" si="0"/>
        <v>1</v>
      </c>
      <c r="F28" s="154">
        <f t="shared" si="1"/>
        <v>1</v>
      </c>
      <c r="G28" s="154">
        <f t="shared" si="2"/>
        <v>1</v>
      </c>
      <c r="H28" s="154">
        <f t="shared" si="3"/>
        <v>1</v>
      </c>
      <c r="I28" s="154">
        <f t="shared" si="7"/>
        <v>1</v>
      </c>
      <c r="J28" s="154">
        <f t="shared" si="8"/>
        <v>1</v>
      </c>
      <c r="K28" s="154">
        <f t="shared" si="9"/>
        <v>1</v>
      </c>
      <c r="L28" s="154">
        <f t="shared" si="10"/>
        <v>7</v>
      </c>
      <c r="M28" s="153" t="s">
        <v>1667</v>
      </c>
      <c r="N28" s="155">
        <v>42748</v>
      </c>
      <c r="O28" s="155">
        <v>42787</v>
      </c>
      <c r="P28" s="156">
        <f t="shared" si="11"/>
        <v>40</v>
      </c>
      <c r="Q28" s="154">
        <f t="shared" si="12"/>
        <v>80</v>
      </c>
      <c r="R28" s="152" t="s">
        <v>1611</v>
      </c>
    </row>
    <row r="29" spans="1:18">
      <c r="A29" s="153" t="s">
        <v>161</v>
      </c>
      <c r="B29" s="153" t="s">
        <v>1670</v>
      </c>
      <c r="C29" s="153">
        <v>738</v>
      </c>
      <c r="D29" s="153">
        <v>1234567</v>
      </c>
      <c r="E29" s="154">
        <f t="shared" si="0"/>
        <v>1</v>
      </c>
      <c r="F29" s="154">
        <f t="shared" si="1"/>
        <v>1</v>
      </c>
      <c r="G29" s="154">
        <f t="shared" si="2"/>
        <v>1</v>
      </c>
      <c r="H29" s="154">
        <f t="shared" si="3"/>
        <v>1</v>
      </c>
      <c r="I29" s="154">
        <f t="shared" si="7"/>
        <v>1</v>
      </c>
      <c r="J29" s="154">
        <f t="shared" si="8"/>
        <v>1</v>
      </c>
      <c r="K29" s="154">
        <f t="shared" si="9"/>
        <v>1</v>
      </c>
      <c r="L29" s="154">
        <f t="shared" si="10"/>
        <v>7</v>
      </c>
      <c r="M29" s="153" t="s">
        <v>1671</v>
      </c>
      <c r="N29" s="155">
        <v>42767</v>
      </c>
      <c r="O29" s="155">
        <v>42794</v>
      </c>
      <c r="P29" s="156">
        <f t="shared" si="11"/>
        <v>28</v>
      </c>
      <c r="Q29" s="154">
        <f t="shared" si="12"/>
        <v>56</v>
      </c>
      <c r="R29" s="152" t="s">
        <v>1611</v>
      </c>
    </row>
    <row r="30" spans="1:18">
      <c r="A30" s="153" t="s">
        <v>1620</v>
      </c>
      <c r="B30" s="153" t="s">
        <v>1672</v>
      </c>
      <c r="C30" s="153" t="s">
        <v>1673</v>
      </c>
      <c r="D30" s="153">
        <v>246</v>
      </c>
      <c r="E30" s="154">
        <f t="shared" si="0"/>
        <v>0</v>
      </c>
      <c r="F30" s="154">
        <f t="shared" si="1"/>
        <v>1</v>
      </c>
      <c r="G30" s="154">
        <f t="shared" si="2"/>
        <v>0</v>
      </c>
      <c r="H30" s="154">
        <f t="shared" si="3"/>
        <v>1</v>
      </c>
      <c r="I30" s="154">
        <f t="shared" si="7"/>
        <v>0</v>
      </c>
      <c r="J30" s="154">
        <f t="shared" si="8"/>
        <v>1</v>
      </c>
      <c r="K30" s="154">
        <f t="shared" si="9"/>
        <v>0</v>
      </c>
      <c r="L30" s="154">
        <f t="shared" si="10"/>
        <v>3</v>
      </c>
      <c r="M30" s="153" t="s">
        <v>1674</v>
      </c>
      <c r="N30" s="155">
        <v>42749</v>
      </c>
      <c r="O30" s="155">
        <v>42787</v>
      </c>
      <c r="P30" s="156">
        <f t="shared" si="11"/>
        <v>39</v>
      </c>
      <c r="Q30" s="154">
        <f t="shared" si="12"/>
        <v>34</v>
      </c>
      <c r="R30" s="152" t="s">
        <v>1611</v>
      </c>
    </row>
    <row r="31" spans="1:18">
      <c r="A31" s="153" t="s">
        <v>1675</v>
      </c>
      <c r="B31" s="153" t="s">
        <v>1676</v>
      </c>
      <c r="C31" s="153" t="s">
        <v>1647</v>
      </c>
      <c r="D31" s="153">
        <v>1234567</v>
      </c>
      <c r="E31" s="154">
        <f t="shared" si="0"/>
        <v>1</v>
      </c>
      <c r="F31" s="154">
        <f t="shared" si="1"/>
        <v>1</v>
      </c>
      <c r="G31" s="154">
        <f t="shared" si="2"/>
        <v>1</v>
      </c>
      <c r="H31" s="154">
        <f t="shared" si="3"/>
        <v>1</v>
      </c>
      <c r="I31" s="154">
        <f t="shared" si="7"/>
        <v>1</v>
      </c>
      <c r="J31" s="154">
        <f t="shared" si="8"/>
        <v>1</v>
      </c>
      <c r="K31" s="154">
        <f t="shared" si="9"/>
        <v>1</v>
      </c>
      <c r="L31" s="154">
        <f t="shared" si="10"/>
        <v>7</v>
      </c>
      <c r="M31" s="153" t="s">
        <v>1650</v>
      </c>
      <c r="N31" s="155">
        <v>42759</v>
      </c>
      <c r="O31" s="155">
        <v>42781</v>
      </c>
      <c r="P31" s="156">
        <f t="shared" si="11"/>
        <v>23</v>
      </c>
      <c r="Q31" s="154">
        <f t="shared" si="12"/>
        <v>46</v>
      </c>
      <c r="R31" s="152" t="s">
        <v>1611</v>
      </c>
    </row>
    <row r="32" spans="1:18">
      <c r="A32" s="160" t="str">
        <f>A31</f>
        <v>河北航</v>
      </c>
      <c r="B32" s="153" t="s">
        <v>1649</v>
      </c>
      <c r="C32" s="153" t="s">
        <v>1647</v>
      </c>
      <c r="D32" s="153">
        <v>1234567</v>
      </c>
      <c r="E32" s="154">
        <f t="shared" si="0"/>
        <v>1</v>
      </c>
      <c r="F32" s="154">
        <f t="shared" si="1"/>
        <v>1</v>
      </c>
      <c r="G32" s="154">
        <f t="shared" si="2"/>
        <v>1</v>
      </c>
      <c r="H32" s="154">
        <f t="shared" si="3"/>
        <v>1</v>
      </c>
      <c r="I32" s="154">
        <f t="shared" si="7"/>
        <v>1</v>
      </c>
      <c r="J32" s="154">
        <f t="shared" si="8"/>
        <v>1</v>
      </c>
      <c r="K32" s="154">
        <f t="shared" si="9"/>
        <v>1</v>
      </c>
      <c r="L32" s="154">
        <f t="shared" si="10"/>
        <v>7</v>
      </c>
      <c r="M32" s="153" t="s">
        <v>1650</v>
      </c>
      <c r="N32" s="155">
        <v>42780</v>
      </c>
      <c r="O32" s="155">
        <v>42787</v>
      </c>
      <c r="P32" s="156">
        <f t="shared" si="11"/>
        <v>8</v>
      </c>
      <c r="Q32" s="154">
        <f t="shared" si="12"/>
        <v>16</v>
      </c>
      <c r="R32" s="152" t="s">
        <v>1611</v>
      </c>
    </row>
    <row r="33" spans="1:18">
      <c r="A33" s="153" t="s">
        <v>1631</v>
      </c>
      <c r="B33" s="153" t="s">
        <v>1677</v>
      </c>
      <c r="C33" s="153" t="s">
        <v>233</v>
      </c>
      <c r="D33" s="153">
        <v>27</v>
      </c>
      <c r="E33" s="154">
        <f t="shared" si="0"/>
        <v>0</v>
      </c>
      <c r="F33" s="154">
        <f t="shared" si="1"/>
        <v>1</v>
      </c>
      <c r="G33" s="154">
        <f t="shared" si="2"/>
        <v>0</v>
      </c>
      <c r="H33" s="154">
        <f t="shared" si="3"/>
        <v>0</v>
      </c>
      <c r="I33" s="154">
        <f t="shared" si="7"/>
        <v>0</v>
      </c>
      <c r="J33" s="154">
        <f t="shared" si="8"/>
        <v>0</v>
      </c>
      <c r="K33" s="154">
        <f t="shared" si="9"/>
        <v>1</v>
      </c>
      <c r="L33" s="154">
        <f t="shared" si="10"/>
        <v>2</v>
      </c>
      <c r="M33" s="153" t="s">
        <v>1678</v>
      </c>
      <c r="N33" s="161">
        <v>42764</v>
      </c>
      <c r="O33" s="162">
        <v>42766</v>
      </c>
      <c r="P33" s="156">
        <f t="shared" si="11"/>
        <v>3</v>
      </c>
      <c r="Q33" s="154">
        <f t="shared" si="12"/>
        <v>4</v>
      </c>
      <c r="R33" s="152" t="s">
        <v>1611</v>
      </c>
    </row>
    <row r="34" spans="1:18">
      <c r="A34" s="153" t="s">
        <v>1627</v>
      </c>
      <c r="B34" s="153" t="s">
        <v>1679</v>
      </c>
      <c r="C34" s="153">
        <v>738</v>
      </c>
      <c r="D34" s="153">
        <v>1234567</v>
      </c>
      <c r="E34" s="154">
        <f t="shared" si="0"/>
        <v>1</v>
      </c>
      <c r="F34" s="154">
        <f t="shared" si="1"/>
        <v>1</v>
      </c>
      <c r="G34" s="154">
        <f t="shared" si="2"/>
        <v>1</v>
      </c>
      <c r="H34" s="154">
        <f t="shared" si="3"/>
        <v>1</v>
      </c>
      <c r="I34" s="154">
        <f t="shared" si="7"/>
        <v>1</v>
      </c>
      <c r="J34" s="154">
        <f t="shared" si="8"/>
        <v>1</v>
      </c>
      <c r="K34" s="154">
        <f t="shared" si="9"/>
        <v>1</v>
      </c>
      <c r="L34" s="154">
        <f t="shared" si="10"/>
        <v>7</v>
      </c>
      <c r="M34" s="153" t="s">
        <v>1680</v>
      </c>
      <c r="N34" s="155">
        <v>42778</v>
      </c>
      <c r="O34" s="155">
        <v>42778</v>
      </c>
      <c r="P34" s="156">
        <f t="shared" si="11"/>
        <v>1</v>
      </c>
      <c r="Q34" s="154">
        <f t="shared" si="12"/>
        <v>2</v>
      </c>
      <c r="R34" s="152" t="s">
        <v>1611</v>
      </c>
    </row>
    <row r="35" spans="1:18">
      <c r="A35" s="153"/>
      <c r="B35" s="153"/>
      <c r="C35" s="153"/>
      <c r="D35" s="153"/>
      <c r="E35" s="154"/>
      <c r="F35" s="154"/>
      <c r="G35" s="154"/>
      <c r="H35" s="154"/>
      <c r="I35" s="154"/>
      <c r="J35" s="154"/>
      <c r="K35" s="154"/>
      <c r="L35" s="154"/>
      <c r="M35" s="153"/>
      <c r="N35" s="155"/>
      <c r="O35" s="155"/>
      <c r="P35" s="156"/>
      <c r="Q35" s="154"/>
      <c r="R35" s="152"/>
    </row>
    <row r="36" spans="1:18">
      <c r="A36" s="153"/>
      <c r="B36" s="153"/>
      <c r="C36" s="153"/>
      <c r="D36" s="153"/>
      <c r="E36" s="154"/>
      <c r="F36" s="154"/>
      <c r="G36" s="154"/>
      <c r="H36" s="154"/>
      <c r="I36" s="154"/>
      <c r="J36" s="154"/>
      <c r="K36" s="154"/>
      <c r="L36" s="154"/>
      <c r="M36" s="153"/>
      <c r="N36" s="155"/>
      <c r="O36" s="155"/>
      <c r="P36" s="156"/>
      <c r="Q36" s="154"/>
      <c r="R36" s="152"/>
    </row>
    <row r="37" spans="1:18">
      <c r="A37" s="153"/>
      <c r="B37" s="153"/>
      <c r="C37" s="153"/>
      <c r="D37" s="153"/>
      <c r="E37" s="154"/>
      <c r="F37" s="154"/>
      <c r="G37" s="154"/>
      <c r="H37" s="154"/>
      <c r="I37" s="154"/>
      <c r="J37" s="154"/>
      <c r="K37" s="154"/>
      <c r="L37" s="154"/>
      <c r="M37" s="153"/>
      <c r="N37" s="155"/>
      <c r="O37" s="155"/>
      <c r="P37" s="156"/>
      <c r="Q37" s="154"/>
      <c r="R37" s="152"/>
    </row>
    <row r="38" spans="1:18">
      <c r="A38" s="153"/>
      <c r="B38" s="153"/>
      <c r="C38" s="153"/>
      <c r="D38" s="153"/>
      <c r="E38" s="154"/>
      <c r="F38" s="154"/>
      <c r="G38" s="154"/>
      <c r="H38" s="154"/>
      <c r="I38" s="154"/>
      <c r="J38" s="154"/>
      <c r="K38" s="154"/>
      <c r="L38" s="154"/>
      <c r="M38" s="153"/>
      <c r="N38" s="155"/>
      <c r="O38" s="155"/>
      <c r="P38" s="156"/>
      <c r="Q38" s="154"/>
      <c r="R38" s="152"/>
    </row>
  </sheetData>
  <mergeCells count="14">
    <mergeCell ref="P3:P4"/>
    <mergeCell ref="Q3:Q4"/>
    <mergeCell ref="R3:R4"/>
    <mergeCell ref="N14:O14"/>
    <mergeCell ref="A1:R2"/>
    <mergeCell ref="A3:A4"/>
    <mergeCell ref="B3:B4"/>
    <mergeCell ref="C3:C4"/>
    <mergeCell ref="D3:D4"/>
    <mergeCell ref="E3:K3"/>
    <mergeCell ref="L3:L4"/>
    <mergeCell ref="M3:M4"/>
    <mergeCell ref="N3:N4"/>
    <mergeCell ref="O3:O4"/>
  </mergeCells>
  <phoneticPr fontId="3" type="noConversion"/>
  <dataValidations count="2">
    <dataValidation type="date" allowBlank="1" showInputMessage="1" showErrorMessage="1" sqref="N5:N21 O5:O32 O34:O38">
      <formula1>36892</formula1>
      <formula2>73049</formula2>
    </dataValidation>
    <dataValidation type="list" allowBlank="1" showInputMessage="1" showErrorMessage="1" sqref="R5:R38">
      <formula1>"加班,临时经营,增补正班"</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4"/>
  <sheetViews>
    <sheetView workbookViewId="0">
      <selection activeCell="G18" sqref="G18"/>
    </sheetView>
  </sheetViews>
  <sheetFormatPr defaultColWidth="9" defaultRowHeight="14.25"/>
  <cols>
    <col min="1" max="1" width="5" style="1" customWidth="1"/>
    <col min="2" max="2" width="8.375" style="1" customWidth="1"/>
    <col min="3" max="3" width="30.5" style="102" customWidth="1"/>
    <col min="4" max="4" width="8.875" customWidth="1"/>
    <col min="5" max="5" width="7.75" customWidth="1"/>
    <col min="6" max="6" width="15" style="1" bestFit="1" customWidth="1"/>
    <col min="7" max="7" width="38.25" bestFit="1" customWidth="1"/>
    <col min="8" max="8" width="13" customWidth="1"/>
    <col min="9" max="9" width="11.375" customWidth="1"/>
    <col min="10" max="10" width="9" style="1"/>
  </cols>
  <sheetData>
    <row r="1" spans="1:10" s="1" customFormat="1" ht="22.5">
      <c r="A1" s="229" t="s">
        <v>1377</v>
      </c>
      <c r="B1" s="229"/>
      <c r="C1" s="229"/>
      <c r="D1" s="229"/>
      <c r="E1" s="229"/>
      <c r="F1" s="229"/>
      <c r="G1" s="229"/>
      <c r="H1" s="229"/>
      <c r="I1" s="229"/>
    </row>
    <row r="2" spans="1:10" s="1" customFormat="1">
      <c r="A2" s="93" t="s">
        <v>470</v>
      </c>
      <c r="B2" s="93" t="s">
        <v>471</v>
      </c>
      <c r="C2" s="99" t="s">
        <v>472</v>
      </c>
      <c r="D2" s="93" t="s">
        <v>473</v>
      </c>
      <c r="E2" s="93" t="s">
        <v>474</v>
      </c>
      <c r="F2" s="93" t="s">
        <v>475</v>
      </c>
      <c r="G2" s="93" t="s">
        <v>476</v>
      </c>
      <c r="H2" s="93" t="s">
        <v>477</v>
      </c>
      <c r="I2" s="93" t="s">
        <v>478</v>
      </c>
    </row>
    <row r="3" spans="1:10" s="1" customFormat="1">
      <c r="A3" s="93">
        <v>1</v>
      </c>
      <c r="B3" s="103" t="s">
        <v>1382</v>
      </c>
      <c r="C3" s="99" t="s">
        <v>13</v>
      </c>
      <c r="D3" s="93" t="s">
        <v>479</v>
      </c>
      <c r="E3" s="126">
        <v>14</v>
      </c>
      <c r="F3" s="198">
        <v>40265</v>
      </c>
      <c r="G3" s="93" t="s">
        <v>1288</v>
      </c>
      <c r="H3" s="93" t="s">
        <v>18</v>
      </c>
      <c r="I3" s="93" t="s">
        <v>480</v>
      </c>
    </row>
    <row r="4" spans="1:10" s="1" customFormat="1">
      <c r="A4" s="93">
        <v>2</v>
      </c>
      <c r="B4" s="93" t="s">
        <v>3</v>
      </c>
      <c r="C4" s="99" t="s">
        <v>1087</v>
      </c>
      <c r="D4" s="93" t="s">
        <v>479</v>
      </c>
      <c r="E4" s="126">
        <v>14</v>
      </c>
      <c r="F4" s="198">
        <v>40265</v>
      </c>
      <c r="G4" s="93" t="s">
        <v>1289</v>
      </c>
      <c r="H4" s="93" t="s">
        <v>18</v>
      </c>
      <c r="I4" s="93" t="s">
        <v>480</v>
      </c>
    </row>
    <row r="5" spans="1:10">
      <c r="A5" s="93">
        <v>3</v>
      </c>
      <c r="B5" s="103" t="s">
        <v>1381</v>
      </c>
      <c r="C5" s="99" t="s">
        <v>13</v>
      </c>
      <c r="D5" s="93" t="s">
        <v>479</v>
      </c>
      <c r="E5" s="126">
        <v>14</v>
      </c>
      <c r="F5" s="198">
        <v>40993</v>
      </c>
      <c r="G5" s="93" t="s">
        <v>1290</v>
      </c>
      <c r="H5" s="94"/>
      <c r="I5" s="93" t="s">
        <v>480</v>
      </c>
      <c r="J5" s="1" t="s">
        <v>497</v>
      </c>
    </row>
    <row r="6" spans="1:10" s="93" customFormat="1">
      <c r="A6" s="93">
        <v>4</v>
      </c>
      <c r="B6" s="93" t="s">
        <v>483</v>
      </c>
      <c r="C6" s="99" t="s">
        <v>16</v>
      </c>
      <c r="D6" s="93" t="s">
        <v>479</v>
      </c>
      <c r="E6" s="126">
        <v>14</v>
      </c>
      <c r="F6" s="199">
        <v>40993</v>
      </c>
      <c r="G6" s="93" t="s">
        <v>1291</v>
      </c>
      <c r="H6" s="94"/>
      <c r="I6" s="93" t="s">
        <v>480</v>
      </c>
      <c r="J6" s="93" t="s">
        <v>497</v>
      </c>
    </row>
    <row r="7" spans="1:10" s="93" customFormat="1">
      <c r="A7" s="93">
        <v>5</v>
      </c>
      <c r="B7" s="93" t="s">
        <v>483</v>
      </c>
      <c r="C7" s="99" t="s">
        <v>1074</v>
      </c>
      <c r="D7" s="93" t="s">
        <v>479</v>
      </c>
      <c r="E7" s="126">
        <v>20</v>
      </c>
      <c r="F7" s="199">
        <v>40993</v>
      </c>
      <c r="G7" s="93" t="s">
        <v>1291</v>
      </c>
      <c r="J7" s="93" t="s">
        <v>497</v>
      </c>
    </row>
    <row r="8" spans="1:10" s="93" customFormat="1">
      <c r="A8" s="93">
        <v>6</v>
      </c>
      <c r="B8" s="93" t="s">
        <v>483</v>
      </c>
      <c r="C8" s="99" t="s">
        <v>13</v>
      </c>
      <c r="D8" s="93" t="s">
        <v>479</v>
      </c>
      <c r="E8" s="126">
        <v>14</v>
      </c>
      <c r="F8" s="199">
        <v>40993</v>
      </c>
      <c r="G8" s="93" t="s">
        <v>1291</v>
      </c>
      <c r="J8" s="93" t="s">
        <v>497</v>
      </c>
    </row>
    <row r="9" spans="1:10" s="93" customFormat="1">
      <c r="A9" s="93">
        <v>7</v>
      </c>
      <c r="B9" s="93" t="s">
        <v>483</v>
      </c>
      <c r="C9" s="99" t="s">
        <v>581</v>
      </c>
      <c r="D9" s="93" t="s">
        <v>479</v>
      </c>
      <c r="E9" s="126">
        <v>18</v>
      </c>
      <c r="F9" s="199">
        <v>40993</v>
      </c>
      <c r="G9" s="93" t="s">
        <v>1291</v>
      </c>
      <c r="J9" s="93" t="s">
        <v>497</v>
      </c>
    </row>
    <row r="10" spans="1:10" s="93" customFormat="1">
      <c r="A10" s="93">
        <v>8</v>
      </c>
      <c r="B10" s="93" t="s">
        <v>483</v>
      </c>
      <c r="C10" s="99" t="s">
        <v>14</v>
      </c>
      <c r="D10" s="93" t="s">
        <v>479</v>
      </c>
      <c r="E10" s="126">
        <v>20</v>
      </c>
      <c r="F10" s="199">
        <v>40993</v>
      </c>
      <c r="G10" s="93" t="s">
        <v>1291</v>
      </c>
      <c r="J10" s="93" t="s">
        <v>497</v>
      </c>
    </row>
    <row r="11" spans="1:10" s="93" customFormat="1">
      <c r="A11" s="93">
        <v>9</v>
      </c>
      <c r="B11" s="93" t="s">
        <v>483</v>
      </c>
      <c r="C11" s="99" t="s">
        <v>544</v>
      </c>
      <c r="D11" s="93" t="s">
        <v>479</v>
      </c>
      <c r="E11" s="126">
        <v>14</v>
      </c>
      <c r="F11" s="199">
        <v>40993</v>
      </c>
      <c r="G11" s="93" t="s">
        <v>1291</v>
      </c>
      <c r="J11" s="93" t="s">
        <v>497</v>
      </c>
    </row>
    <row r="12" spans="1:10" s="93" customFormat="1">
      <c r="A12" s="93">
        <v>10</v>
      </c>
      <c r="B12" s="93" t="s">
        <v>483</v>
      </c>
      <c r="C12" s="99" t="s">
        <v>1088</v>
      </c>
      <c r="D12" s="93" t="s">
        <v>479</v>
      </c>
      <c r="E12" s="126">
        <v>16</v>
      </c>
      <c r="F12" s="199">
        <v>40993</v>
      </c>
      <c r="G12" s="93" t="s">
        <v>1291</v>
      </c>
      <c r="J12" s="93" t="s">
        <v>497</v>
      </c>
    </row>
    <row r="13" spans="1:10" s="93" customFormat="1">
      <c r="A13" s="93">
        <v>11</v>
      </c>
      <c r="B13" s="93" t="s">
        <v>482</v>
      </c>
      <c r="C13" s="99" t="s">
        <v>1088</v>
      </c>
      <c r="D13" s="93" t="s">
        <v>479</v>
      </c>
      <c r="E13" s="126">
        <v>120</v>
      </c>
      <c r="F13" s="199">
        <v>40993</v>
      </c>
      <c r="G13" s="93" t="s">
        <v>1292</v>
      </c>
      <c r="H13" s="94"/>
      <c r="I13" s="93" t="s">
        <v>480</v>
      </c>
      <c r="J13" s="93" t="s">
        <v>497</v>
      </c>
    </row>
    <row r="14" spans="1:10" s="5" customFormat="1">
      <c r="A14" s="93">
        <v>12</v>
      </c>
      <c r="B14" s="96" t="s">
        <v>3</v>
      </c>
      <c r="C14" s="100" t="s">
        <v>16</v>
      </c>
      <c r="D14" s="96" t="s">
        <v>479</v>
      </c>
      <c r="E14" s="13">
        <v>14</v>
      </c>
      <c r="F14" s="200">
        <v>41275</v>
      </c>
      <c r="G14" s="96" t="s">
        <v>1293</v>
      </c>
      <c r="H14" s="96" t="s">
        <v>499</v>
      </c>
      <c r="I14" s="96" t="s">
        <v>480</v>
      </c>
      <c r="J14" s="5" t="s">
        <v>497</v>
      </c>
    </row>
    <row r="15" spans="1:10">
      <c r="A15" s="93">
        <v>13</v>
      </c>
      <c r="B15" s="93" t="s">
        <v>482</v>
      </c>
      <c r="C15" s="99" t="s">
        <v>14</v>
      </c>
      <c r="D15" s="93" t="s">
        <v>479</v>
      </c>
      <c r="E15" s="126">
        <v>14</v>
      </c>
      <c r="F15" s="199">
        <v>41395</v>
      </c>
      <c r="G15" s="93" t="s">
        <v>1294</v>
      </c>
      <c r="H15" s="93" t="s">
        <v>505</v>
      </c>
      <c r="I15" s="93" t="s">
        <v>480</v>
      </c>
    </row>
    <row r="16" spans="1:10">
      <c r="A16" s="93">
        <v>14</v>
      </c>
      <c r="B16" s="93" t="s">
        <v>482</v>
      </c>
      <c r="C16" s="99" t="s">
        <v>13</v>
      </c>
      <c r="D16" s="93" t="s">
        <v>479</v>
      </c>
      <c r="E16" s="126">
        <v>14</v>
      </c>
      <c r="F16" s="199">
        <v>41364</v>
      </c>
      <c r="G16" s="93" t="s">
        <v>1294</v>
      </c>
      <c r="H16" s="93"/>
      <c r="I16" s="93"/>
    </row>
    <row r="17" spans="1:10">
      <c r="A17" s="93">
        <v>15</v>
      </c>
      <c r="B17" s="93" t="s">
        <v>482</v>
      </c>
      <c r="C17" s="99" t="s">
        <v>15</v>
      </c>
      <c r="D17" s="93" t="s">
        <v>479</v>
      </c>
      <c r="E17" s="126">
        <v>14</v>
      </c>
      <c r="F17" s="199">
        <v>41364</v>
      </c>
      <c r="G17" s="93" t="s">
        <v>1294</v>
      </c>
      <c r="H17" s="93"/>
      <c r="I17" s="93"/>
    </row>
    <row r="18" spans="1:10">
      <c r="A18" s="93">
        <v>16</v>
      </c>
      <c r="B18" s="93" t="s">
        <v>489</v>
      </c>
      <c r="C18" s="99" t="s">
        <v>13</v>
      </c>
      <c r="D18" s="93" t="s">
        <v>479</v>
      </c>
      <c r="E18" s="126">
        <v>14</v>
      </c>
      <c r="F18" s="199">
        <v>41364</v>
      </c>
      <c r="G18" s="93" t="s">
        <v>1295</v>
      </c>
      <c r="H18" s="93" t="s">
        <v>505</v>
      </c>
      <c r="I18" s="93" t="s">
        <v>480</v>
      </c>
    </row>
    <row r="19" spans="1:10">
      <c r="A19" s="93">
        <v>17</v>
      </c>
      <c r="B19" s="93" t="s">
        <v>489</v>
      </c>
      <c r="C19" s="99" t="s">
        <v>581</v>
      </c>
      <c r="D19" s="93" t="s">
        <v>479</v>
      </c>
      <c r="E19" s="126">
        <v>14</v>
      </c>
      <c r="F19" s="199">
        <v>41364</v>
      </c>
      <c r="G19" s="93" t="s">
        <v>1295</v>
      </c>
      <c r="H19" s="93"/>
      <c r="I19" s="93"/>
    </row>
    <row r="20" spans="1:10">
      <c r="A20" s="93">
        <v>18</v>
      </c>
      <c r="B20" s="93" t="s">
        <v>482</v>
      </c>
      <c r="C20" s="99" t="s">
        <v>85</v>
      </c>
      <c r="D20" s="93" t="s">
        <v>479</v>
      </c>
      <c r="E20" s="126">
        <v>14</v>
      </c>
      <c r="F20" s="199">
        <v>41574</v>
      </c>
      <c r="G20" s="93" t="s">
        <v>1296</v>
      </c>
      <c r="H20" s="93" t="s">
        <v>551</v>
      </c>
      <c r="I20" s="93" t="s">
        <v>480</v>
      </c>
      <c r="J20" s="1" t="s">
        <v>552</v>
      </c>
    </row>
    <row r="21" spans="1:10" s="3" customFormat="1">
      <c r="A21" s="93">
        <v>19</v>
      </c>
      <c r="B21" s="97" t="s">
        <v>17</v>
      </c>
      <c r="C21" s="101" t="s">
        <v>13</v>
      </c>
      <c r="D21" s="97" t="s">
        <v>479</v>
      </c>
      <c r="E21" s="17">
        <v>14</v>
      </c>
      <c r="F21" s="201">
        <v>41574</v>
      </c>
      <c r="G21" s="97" t="s">
        <v>1297</v>
      </c>
      <c r="H21" s="97" t="s">
        <v>551</v>
      </c>
      <c r="I21" s="97" t="s">
        <v>480</v>
      </c>
      <c r="J21" s="4" t="s">
        <v>552</v>
      </c>
    </row>
    <row r="22" spans="1:10">
      <c r="A22" s="93">
        <v>20</v>
      </c>
      <c r="B22" s="93" t="s">
        <v>482</v>
      </c>
      <c r="C22" s="99" t="s">
        <v>12</v>
      </c>
      <c r="D22" s="93" t="s">
        <v>479</v>
      </c>
      <c r="E22" s="126">
        <v>14</v>
      </c>
      <c r="F22" s="199">
        <v>41669</v>
      </c>
      <c r="G22" s="93" t="s">
        <v>1298</v>
      </c>
      <c r="H22" s="93" t="s">
        <v>576</v>
      </c>
      <c r="I22" s="93" t="s">
        <v>480</v>
      </c>
    </row>
    <row r="23" spans="1:10">
      <c r="A23" s="93">
        <v>21</v>
      </c>
      <c r="B23" s="93" t="s">
        <v>109</v>
      </c>
      <c r="C23" s="99" t="s">
        <v>1074</v>
      </c>
      <c r="D23" s="93" t="s">
        <v>479</v>
      </c>
      <c r="E23" s="126">
        <v>14</v>
      </c>
      <c r="F23" s="199">
        <v>41805</v>
      </c>
      <c r="G23" s="93" t="s">
        <v>1299</v>
      </c>
      <c r="H23" s="2" t="s">
        <v>110</v>
      </c>
      <c r="I23" s="93" t="s">
        <v>480</v>
      </c>
    </row>
    <row r="24" spans="1:10">
      <c r="A24" s="93">
        <v>22</v>
      </c>
      <c r="B24" s="93" t="s">
        <v>109</v>
      </c>
      <c r="C24" s="99" t="s">
        <v>1088</v>
      </c>
      <c r="D24" s="93" t="s">
        <v>479</v>
      </c>
      <c r="E24" s="126">
        <v>14</v>
      </c>
      <c r="F24" s="199">
        <v>41821</v>
      </c>
      <c r="G24" s="93" t="s">
        <v>1299</v>
      </c>
      <c r="H24" s="2" t="s">
        <v>111</v>
      </c>
      <c r="I24" s="93" t="s">
        <v>480</v>
      </c>
    </row>
  </sheetData>
  <mergeCells count="1">
    <mergeCell ref="A1:I1"/>
  </mergeCells>
  <phoneticPr fontId="3" type="noConversion"/>
  <pageMargins left="0.75" right="0.75" top="1" bottom="1" header="0.5" footer="0.5"/>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0"/>
  <sheetViews>
    <sheetView workbookViewId="0">
      <selection activeCell="C16" sqref="C16"/>
    </sheetView>
  </sheetViews>
  <sheetFormatPr defaultColWidth="9" defaultRowHeight="14.25"/>
  <cols>
    <col min="1" max="1" width="5" customWidth="1"/>
    <col min="2" max="2" width="8.375" style="1" customWidth="1"/>
    <col min="3" max="3" width="28.125" style="102" customWidth="1"/>
    <col min="4" max="4" width="8.5" customWidth="1"/>
    <col min="5" max="5" width="9" hidden="1" customWidth="1"/>
    <col min="6" max="6" width="19.375" style="1" bestFit="1" customWidth="1"/>
    <col min="7" max="7" width="33.125" customWidth="1"/>
    <col min="8" max="8" width="13" style="1" customWidth="1"/>
    <col min="9" max="9" width="27.75" customWidth="1"/>
    <col min="10" max="10" width="11.625" bestFit="1" customWidth="1"/>
  </cols>
  <sheetData>
    <row r="1" spans="1:11" ht="22.5">
      <c r="A1" s="230" t="s">
        <v>1378</v>
      </c>
      <c r="B1" s="230"/>
      <c r="C1" s="230"/>
      <c r="D1" s="230"/>
      <c r="E1" s="230"/>
      <c r="F1" s="230"/>
      <c r="G1" s="230"/>
      <c r="H1" s="230"/>
      <c r="I1" s="230"/>
    </row>
    <row r="2" spans="1:11" ht="24" customHeight="1">
      <c r="A2" s="93" t="s">
        <v>470</v>
      </c>
      <c r="B2" s="93" t="s">
        <v>471</v>
      </c>
      <c r="C2" s="99" t="s">
        <v>472</v>
      </c>
      <c r="D2" s="93" t="s">
        <v>473</v>
      </c>
      <c r="E2" s="93" t="s">
        <v>474</v>
      </c>
      <c r="F2" s="93" t="s">
        <v>475</v>
      </c>
      <c r="G2" s="93" t="s">
        <v>476</v>
      </c>
      <c r="H2" s="93" t="s">
        <v>477</v>
      </c>
      <c r="I2" s="93" t="s">
        <v>478</v>
      </c>
      <c r="J2" s="94"/>
      <c r="K2" s="94"/>
    </row>
    <row r="3" spans="1:11">
      <c r="A3" s="93">
        <v>1</v>
      </c>
      <c r="B3" s="93" t="s">
        <v>3</v>
      </c>
      <c r="C3" s="99" t="s">
        <v>1375</v>
      </c>
      <c r="D3" s="93" t="s">
        <v>479</v>
      </c>
      <c r="E3" s="93"/>
      <c r="F3" s="104" t="s">
        <v>587</v>
      </c>
      <c r="G3" s="93" t="s">
        <v>1300</v>
      </c>
      <c r="H3" s="93" t="s">
        <v>19</v>
      </c>
      <c r="I3" s="95" t="s">
        <v>20</v>
      </c>
      <c r="J3" s="94"/>
      <c r="K3" s="94"/>
    </row>
    <row r="4" spans="1:11">
      <c r="A4" s="93">
        <v>2</v>
      </c>
      <c r="B4" s="93" t="s">
        <v>3</v>
      </c>
      <c r="C4" s="99" t="s">
        <v>1087</v>
      </c>
      <c r="D4" s="93" t="s">
        <v>479</v>
      </c>
      <c r="E4" s="93"/>
      <c r="F4" s="103" t="s">
        <v>1379</v>
      </c>
      <c r="G4" s="93" t="s">
        <v>1301</v>
      </c>
      <c r="H4" s="93" t="s">
        <v>21</v>
      </c>
      <c r="I4" s="95" t="s">
        <v>24</v>
      </c>
      <c r="J4" s="94"/>
      <c r="K4" s="94"/>
    </row>
    <row r="5" spans="1:11">
      <c r="A5" s="93">
        <v>3</v>
      </c>
      <c r="B5" s="2" t="s">
        <v>483</v>
      </c>
      <c r="C5" s="108" t="s">
        <v>1376</v>
      </c>
      <c r="D5" s="2" t="s">
        <v>479</v>
      </c>
      <c r="E5" s="94"/>
      <c r="F5" s="105" t="s">
        <v>586</v>
      </c>
      <c r="G5" s="93" t="s">
        <v>1302</v>
      </c>
      <c r="H5" s="93" t="s">
        <v>82</v>
      </c>
      <c r="I5" s="95" t="s">
        <v>20</v>
      </c>
      <c r="J5" s="94"/>
      <c r="K5" s="94"/>
    </row>
    <row r="6" spans="1:11">
      <c r="A6" s="93">
        <v>4</v>
      </c>
      <c r="B6" s="2" t="s">
        <v>3</v>
      </c>
      <c r="C6" s="108" t="s">
        <v>1074</v>
      </c>
      <c r="D6" s="2" t="s">
        <v>479</v>
      </c>
      <c r="E6" s="94"/>
      <c r="F6" s="2" t="s">
        <v>1380</v>
      </c>
      <c r="G6" s="93" t="s">
        <v>1303</v>
      </c>
      <c r="H6" s="2" t="s">
        <v>23</v>
      </c>
      <c r="I6" s="95" t="s">
        <v>20</v>
      </c>
      <c r="J6" s="2"/>
      <c r="K6" s="94"/>
    </row>
    <row r="7" spans="1:11" s="3" customFormat="1">
      <c r="A7" s="17">
        <v>5</v>
      </c>
      <c r="B7" s="97" t="s">
        <v>489</v>
      </c>
      <c r="C7" s="101" t="s">
        <v>581</v>
      </c>
      <c r="D7" s="97" t="s">
        <v>479</v>
      </c>
      <c r="E7" s="98"/>
      <c r="F7" s="109" t="s">
        <v>585</v>
      </c>
      <c r="G7" s="97" t="s">
        <v>1304</v>
      </c>
      <c r="H7" s="97" t="s">
        <v>536</v>
      </c>
      <c r="I7" s="106" t="s">
        <v>20</v>
      </c>
      <c r="J7" s="98"/>
      <c r="K7" s="98"/>
    </row>
    <row r="8" spans="1:11" s="3" customFormat="1">
      <c r="A8" s="93">
        <v>6</v>
      </c>
      <c r="B8" s="97" t="s">
        <v>483</v>
      </c>
      <c r="C8" s="101" t="s">
        <v>13</v>
      </c>
      <c r="D8" s="97" t="s">
        <v>479</v>
      </c>
      <c r="E8" s="98"/>
      <c r="F8" s="97" t="s">
        <v>83</v>
      </c>
      <c r="G8" s="97" t="s">
        <v>1305</v>
      </c>
      <c r="H8" s="97" t="s">
        <v>551</v>
      </c>
      <c r="I8" s="106" t="s">
        <v>20</v>
      </c>
      <c r="J8" s="98"/>
      <c r="K8" s="98"/>
    </row>
    <row r="9" spans="1:11" ht="28.5">
      <c r="A9" s="17">
        <v>7</v>
      </c>
      <c r="B9" s="2" t="s">
        <v>161</v>
      </c>
      <c r="C9" s="108" t="s">
        <v>162</v>
      </c>
      <c r="D9" s="2" t="s">
        <v>121</v>
      </c>
      <c r="E9" s="94"/>
      <c r="F9" s="2" t="s">
        <v>163</v>
      </c>
      <c r="G9" s="97" t="s">
        <v>1306</v>
      </c>
      <c r="H9" s="2" t="s">
        <v>132</v>
      </c>
      <c r="I9" s="107" t="s">
        <v>164</v>
      </c>
      <c r="J9" s="94"/>
      <c r="K9" s="94"/>
    </row>
    <row r="10" spans="1:11">
      <c r="A10" s="94"/>
      <c r="B10" s="93"/>
      <c r="C10" s="99"/>
      <c r="D10" s="94"/>
      <c r="E10" s="94"/>
      <c r="F10" s="93"/>
      <c r="G10" s="94"/>
      <c r="H10" s="93"/>
      <c r="I10" s="94"/>
      <c r="J10" s="94"/>
      <c r="K10" s="94"/>
    </row>
  </sheetData>
  <mergeCells count="1">
    <mergeCell ref="A1:I1"/>
  </mergeCells>
  <phoneticPr fontId="3" type="noConversion"/>
  <pageMargins left="0.75" right="0.75" top="1" bottom="1" header="0.5" footer="0.5"/>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33"/>
  <sheetViews>
    <sheetView topLeftCell="A13" workbookViewId="0">
      <selection activeCell="J14" sqref="J14"/>
    </sheetView>
  </sheetViews>
  <sheetFormatPr defaultRowHeight="14.25"/>
  <cols>
    <col min="1" max="1" width="9" style="6"/>
    <col min="2" max="2" width="9.25" style="6" bestFit="1" customWidth="1"/>
    <col min="3" max="5" width="13.25" style="6" bestFit="1" customWidth="1"/>
    <col min="6" max="9" width="10.75" style="6" bestFit="1" customWidth="1"/>
  </cols>
  <sheetData>
    <row r="1" spans="1:19" ht="56.25">
      <c r="A1" s="205" t="s">
        <v>2326</v>
      </c>
      <c r="B1" s="205" t="s">
        <v>2327</v>
      </c>
      <c r="C1" s="205" t="s">
        <v>2328</v>
      </c>
      <c r="D1" s="205" t="s">
        <v>2329</v>
      </c>
      <c r="E1" s="205" t="s">
        <v>2330</v>
      </c>
      <c r="F1" s="205" t="s">
        <v>2331</v>
      </c>
      <c r="G1" s="205" t="s">
        <v>2332</v>
      </c>
      <c r="H1" s="205" t="s">
        <v>2333</v>
      </c>
      <c r="I1" s="205" t="s">
        <v>2334</v>
      </c>
      <c r="K1" s="205" t="s">
        <v>2326</v>
      </c>
      <c r="L1" s="205" t="s">
        <v>2327</v>
      </c>
      <c r="M1" s="205" t="s">
        <v>2328</v>
      </c>
      <c r="N1" s="205" t="s">
        <v>2329</v>
      </c>
      <c r="O1" s="205" t="s">
        <v>2330</v>
      </c>
      <c r="P1" s="205" t="s">
        <v>2331</v>
      </c>
      <c r="Q1" s="205" t="s">
        <v>2332</v>
      </c>
      <c r="R1" s="205" t="s">
        <v>2333</v>
      </c>
      <c r="S1" s="205" t="s">
        <v>2334</v>
      </c>
    </row>
    <row r="2" spans="1:19" ht="37.5">
      <c r="A2" s="205" t="s">
        <v>2335</v>
      </c>
      <c r="B2" s="205" t="s">
        <v>2336</v>
      </c>
      <c r="C2" s="205" t="s">
        <v>2337</v>
      </c>
      <c r="D2" s="205" t="s">
        <v>2338</v>
      </c>
      <c r="E2" s="205" t="s">
        <v>2336</v>
      </c>
      <c r="F2" s="205" t="s">
        <v>481</v>
      </c>
      <c r="G2" s="205" t="s">
        <v>2339</v>
      </c>
      <c r="H2" s="205" t="s">
        <v>2340</v>
      </c>
      <c r="I2" s="205" t="s">
        <v>2341</v>
      </c>
      <c r="K2" s="205" t="s">
        <v>2484</v>
      </c>
      <c r="L2" s="205" t="s">
        <v>2485</v>
      </c>
      <c r="M2" s="205"/>
      <c r="N2" s="205" t="s">
        <v>2486</v>
      </c>
      <c r="O2" s="205" t="s">
        <v>2487</v>
      </c>
      <c r="P2" s="205" t="s">
        <v>2488</v>
      </c>
      <c r="Q2" s="205" t="s">
        <v>2347</v>
      </c>
      <c r="R2" s="205" t="s">
        <v>2489</v>
      </c>
      <c r="S2" s="205" t="s">
        <v>2341</v>
      </c>
    </row>
    <row r="3" spans="1:19" ht="37.5">
      <c r="A3" s="205" t="s">
        <v>2342</v>
      </c>
      <c r="B3" s="205" t="s">
        <v>2343</v>
      </c>
      <c r="C3" s="205" t="s">
        <v>2344</v>
      </c>
      <c r="D3" s="205" t="s">
        <v>2345</v>
      </c>
      <c r="E3" s="205" t="s">
        <v>2346</v>
      </c>
      <c r="F3" s="205" t="s">
        <v>482</v>
      </c>
      <c r="G3" s="205" t="s">
        <v>2347</v>
      </c>
      <c r="H3" s="205" t="s">
        <v>2340</v>
      </c>
      <c r="I3" s="205" t="s">
        <v>2341</v>
      </c>
      <c r="K3" s="205" t="s">
        <v>2490</v>
      </c>
      <c r="L3" s="205" t="s">
        <v>2491</v>
      </c>
      <c r="M3" s="205" t="s">
        <v>2492</v>
      </c>
      <c r="N3" s="205" t="s">
        <v>2493</v>
      </c>
      <c r="O3" s="205" t="s">
        <v>2487</v>
      </c>
      <c r="P3" s="205" t="s">
        <v>2494</v>
      </c>
      <c r="Q3" s="205" t="s">
        <v>2347</v>
      </c>
      <c r="R3" s="205" t="s">
        <v>2489</v>
      </c>
      <c r="S3" s="205" t="s">
        <v>2341</v>
      </c>
    </row>
    <row r="4" spans="1:19" ht="56.25">
      <c r="A4" s="205" t="s">
        <v>2348</v>
      </c>
      <c r="B4" s="205" t="s">
        <v>2349</v>
      </c>
      <c r="C4" s="205" t="s">
        <v>2350</v>
      </c>
      <c r="D4" s="205" t="s">
        <v>2351</v>
      </c>
      <c r="E4" s="205" t="s">
        <v>2352</v>
      </c>
      <c r="F4" s="205" t="s">
        <v>483</v>
      </c>
      <c r="G4" s="205" t="s">
        <v>2347</v>
      </c>
      <c r="H4" s="205" t="s">
        <v>2340</v>
      </c>
      <c r="I4" s="205" t="s">
        <v>2341</v>
      </c>
      <c r="K4" s="205" t="s">
        <v>2495</v>
      </c>
      <c r="L4" s="205" t="s">
        <v>2496</v>
      </c>
      <c r="M4" s="205"/>
      <c r="N4" s="205" t="s">
        <v>2497</v>
      </c>
      <c r="O4" s="205" t="s">
        <v>2487</v>
      </c>
      <c r="P4" s="205" t="s">
        <v>2498</v>
      </c>
      <c r="Q4" s="205" t="s">
        <v>2347</v>
      </c>
      <c r="R4" s="205" t="s">
        <v>2489</v>
      </c>
      <c r="S4" s="205" t="s">
        <v>2341</v>
      </c>
    </row>
    <row r="5" spans="1:19" ht="75">
      <c r="A5" s="205" t="s">
        <v>2353</v>
      </c>
      <c r="B5" s="205" t="s">
        <v>2354</v>
      </c>
      <c r="C5" s="205" t="s">
        <v>2355</v>
      </c>
      <c r="D5" s="205" t="s">
        <v>2356</v>
      </c>
      <c r="E5" s="205" t="s">
        <v>2346</v>
      </c>
      <c r="F5" s="205" t="s">
        <v>2357</v>
      </c>
      <c r="G5" s="205" t="s">
        <v>2358</v>
      </c>
      <c r="H5" s="205" t="s">
        <v>2340</v>
      </c>
      <c r="I5" s="205" t="s">
        <v>2359</v>
      </c>
      <c r="K5" s="205" t="s">
        <v>2499</v>
      </c>
      <c r="L5" s="205" t="s">
        <v>2500</v>
      </c>
      <c r="M5" s="205"/>
      <c r="N5" s="205" t="s">
        <v>2501</v>
      </c>
      <c r="O5" s="205" t="s">
        <v>2487</v>
      </c>
      <c r="P5" s="205" t="s">
        <v>2502</v>
      </c>
      <c r="Q5" s="205" t="s">
        <v>2347</v>
      </c>
      <c r="R5" s="205" t="s">
        <v>2489</v>
      </c>
      <c r="S5" s="205" t="s">
        <v>2341</v>
      </c>
    </row>
    <row r="6" spans="1:19" ht="37.5">
      <c r="A6" s="205" t="s">
        <v>2360</v>
      </c>
      <c r="B6" s="205" t="s">
        <v>2361</v>
      </c>
      <c r="C6" s="205" t="s">
        <v>2362</v>
      </c>
      <c r="D6" s="205" t="s">
        <v>2363</v>
      </c>
      <c r="E6" s="205" t="s">
        <v>2364</v>
      </c>
      <c r="F6" s="205" t="s">
        <v>2365</v>
      </c>
      <c r="G6" s="205" t="s">
        <v>2347</v>
      </c>
      <c r="H6" s="205" t="s">
        <v>2340</v>
      </c>
      <c r="I6" s="205" t="s">
        <v>2359</v>
      </c>
      <c r="K6" s="205" t="s">
        <v>2503</v>
      </c>
      <c r="L6" s="205" t="s">
        <v>2504</v>
      </c>
      <c r="M6" s="205"/>
      <c r="N6" s="205" t="s">
        <v>2505</v>
      </c>
      <c r="O6" s="205" t="s">
        <v>2506</v>
      </c>
      <c r="P6" s="205" t="s">
        <v>2507</v>
      </c>
      <c r="Q6" s="205" t="s">
        <v>2347</v>
      </c>
      <c r="R6" s="205" t="s">
        <v>2508</v>
      </c>
      <c r="S6" s="205" t="s">
        <v>2341</v>
      </c>
    </row>
    <row r="7" spans="1:19" ht="37.5">
      <c r="A7" s="205" t="s">
        <v>2366</v>
      </c>
      <c r="B7" s="205" t="s">
        <v>2367</v>
      </c>
      <c r="C7" s="205" t="s">
        <v>2368</v>
      </c>
      <c r="D7" s="205" t="s">
        <v>2369</v>
      </c>
      <c r="E7" s="205" t="s">
        <v>2370</v>
      </c>
      <c r="F7" s="205" t="s">
        <v>1327</v>
      </c>
      <c r="G7" s="205" t="s">
        <v>2347</v>
      </c>
      <c r="H7" s="205" t="s">
        <v>2340</v>
      </c>
      <c r="I7" s="205" t="s">
        <v>2341</v>
      </c>
      <c r="K7" s="205" t="s">
        <v>2509</v>
      </c>
      <c r="L7" s="205" t="s">
        <v>2510</v>
      </c>
      <c r="M7" s="205"/>
      <c r="N7" s="205" t="s">
        <v>2511</v>
      </c>
      <c r="O7" s="205"/>
      <c r="P7" s="205" t="s">
        <v>2512</v>
      </c>
      <c r="Q7" s="205" t="s">
        <v>2358</v>
      </c>
      <c r="R7" s="205" t="s">
        <v>2489</v>
      </c>
      <c r="S7" s="205" t="s">
        <v>2341</v>
      </c>
    </row>
    <row r="8" spans="1:19" ht="56.25">
      <c r="A8" s="205" t="s">
        <v>2371</v>
      </c>
      <c r="B8" s="205" t="s">
        <v>2372</v>
      </c>
      <c r="C8" s="205" t="s">
        <v>2373</v>
      </c>
      <c r="D8" s="205" t="s">
        <v>2374</v>
      </c>
      <c r="E8" s="205" t="s">
        <v>2346</v>
      </c>
      <c r="F8" s="205" t="s">
        <v>1325</v>
      </c>
      <c r="G8" s="205" t="s">
        <v>2347</v>
      </c>
      <c r="H8" s="205" t="s">
        <v>2340</v>
      </c>
      <c r="I8" s="205" t="s">
        <v>2341</v>
      </c>
      <c r="K8" s="205" t="s">
        <v>2517</v>
      </c>
      <c r="L8" s="205" t="s">
        <v>2394</v>
      </c>
      <c r="M8" s="205" t="s">
        <v>2518</v>
      </c>
      <c r="N8" s="205" t="s">
        <v>2519</v>
      </c>
      <c r="O8" s="205"/>
      <c r="P8" s="205" t="s">
        <v>2520</v>
      </c>
      <c r="Q8" s="205" t="s">
        <v>2347</v>
      </c>
      <c r="R8" s="205" t="s">
        <v>2521</v>
      </c>
      <c r="S8" s="205" t="s">
        <v>2341</v>
      </c>
    </row>
    <row r="9" spans="1:19" ht="75">
      <c r="A9" s="205" t="s">
        <v>2375</v>
      </c>
      <c r="B9" s="205" t="s">
        <v>2376</v>
      </c>
      <c r="C9" s="205" t="s">
        <v>2377</v>
      </c>
      <c r="D9" s="205" t="s">
        <v>2378</v>
      </c>
      <c r="E9" s="205" t="s">
        <v>2379</v>
      </c>
      <c r="F9" s="205" t="s">
        <v>3</v>
      </c>
      <c r="G9" s="205" t="s">
        <v>2347</v>
      </c>
      <c r="H9" s="205" t="s">
        <v>2340</v>
      </c>
      <c r="I9" s="205" t="s">
        <v>2341</v>
      </c>
      <c r="K9" s="205" t="s">
        <v>2522</v>
      </c>
      <c r="L9" s="205" t="s">
        <v>2523</v>
      </c>
      <c r="M9" s="205" t="s">
        <v>2524</v>
      </c>
      <c r="N9" s="205" t="s">
        <v>2525</v>
      </c>
      <c r="O9" s="205"/>
      <c r="P9" s="205" t="s">
        <v>2526</v>
      </c>
      <c r="Q9" s="205" t="s">
        <v>2347</v>
      </c>
      <c r="R9" s="205" t="s">
        <v>2521</v>
      </c>
      <c r="S9" s="205" t="s">
        <v>2341</v>
      </c>
    </row>
    <row r="10" spans="1:19" ht="56.25">
      <c r="A10" s="205" t="s">
        <v>2380</v>
      </c>
      <c r="B10" s="205" t="s">
        <v>2381</v>
      </c>
      <c r="C10" s="205" t="s">
        <v>2382</v>
      </c>
      <c r="D10" s="205" t="s">
        <v>2383</v>
      </c>
      <c r="E10" s="205" t="s">
        <v>2384</v>
      </c>
      <c r="F10" s="205" t="s">
        <v>484</v>
      </c>
      <c r="G10" s="205" t="s">
        <v>2347</v>
      </c>
      <c r="H10" s="205" t="s">
        <v>2340</v>
      </c>
      <c r="I10" s="205" t="s">
        <v>2341</v>
      </c>
      <c r="K10" s="205" t="s">
        <v>2527</v>
      </c>
      <c r="L10" s="205" t="s">
        <v>2528</v>
      </c>
      <c r="M10" s="205" t="s">
        <v>2529</v>
      </c>
      <c r="N10" s="205" t="s">
        <v>2530</v>
      </c>
      <c r="O10" s="205"/>
      <c r="P10" s="205" t="s">
        <v>2531</v>
      </c>
      <c r="Q10" s="205" t="s">
        <v>2347</v>
      </c>
      <c r="R10" s="205" t="s">
        <v>2521</v>
      </c>
      <c r="S10" s="205" t="s">
        <v>2341</v>
      </c>
    </row>
    <row r="11" spans="1:19" ht="56.25">
      <c r="A11" s="205" t="s">
        <v>2385</v>
      </c>
      <c r="B11" s="205" t="s">
        <v>2386</v>
      </c>
      <c r="C11" s="205" t="s">
        <v>2387</v>
      </c>
      <c r="D11" s="205" t="s">
        <v>2388</v>
      </c>
      <c r="E11" s="205" t="s">
        <v>2389</v>
      </c>
      <c r="F11" s="205" t="s">
        <v>485</v>
      </c>
      <c r="G11" s="205" t="s">
        <v>2347</v>
      </c>
      <c r="H11" s="205" t="s">
        <v>2340</v>
      </c>
      <c r="I11" s="205" t="s">
        <v>2341</v>
      </c>
      <c r="K11" s="205" t="s">
        <v>2532</v>
      </c>
      <c r="L11" s="205" t="s">
        <v>2533</v>
      </c>
      <c r="M11" s="205" t="s">
        <v>2534</v>
      </c>
      <c r="N11" s="205" t="s">
        <v>2535</v>
      </c>
      <c r="O11" s="205"/>
      <c r="P11" s="205" t="s">
        <v>2536</v>
      </c>
      <c r="Q11" s="205" t="s">
        <v>2347</v>
      </c>
      <c r="R11" s="205" t="s">
        <v>2521</v>
      </c>
      <c r="S11" s="205" t="s">
        <v>2341</v>
      </c>
    </row>
    <row r="12" spans="1:19" ht="56.25">
      <c r="A12" s="205" t="s">
        <v>2390</v>
      </c>
      <c r="B12" s="205" t="s">
        <v>2391</v>
      </c>
      <c r="C12" s="205" t="s">
        <v>2392</v>
      </c>
      <c r="D12" s="205" t="s">
        <v>2393</v>
      </c>
      <c r="E12" s="205" t="s">
        <v>2394</v>
      </c>
      <c r="F12" s="205" t="s">
        <v>1322</v>
      </c>
      <c r="G12" s="205" t="s">
        <v>2347</v>
      </c>
      <c r="H12" s="205" t="s">
        <v>2340</v>
      </c>
      <c r="I12" s="205" t="s">
        <v>2341</v>
      </c>
      <c r="K12" s="205" t="s">
        <v>2537</v>
      </c>
      <c r="L12" s="205" t="s">
        <v>2538</v>
      </c>
      <c r="M12" s="205" t="s">
        <v>2539</v>
      </c>
      <c r="N12" s="205" t="s">
        <v>2540</v>
      </c>
      <c r="O12" s="205"/>
      <c r="P12" s="205" t="s">
        <v>2541</v>
      </c>
      <c r="Q12" s="205" t="s">
        <v>2347</v>
      </c>
      <c r="R12" s="205" t="s">
        <v>2521</v>
      </c>
      <c r="S12" s="205" t="s">
        <v>2341</v>
      </c>
    </row>
    <row r="13" spans="1:19" ht="75">
      <c r="A13" s="205" t="s">
        <v>2395</v>
      </c>
      <c r="B13" s="205" t="s">
        <v>2396</v>
      </c>
      <c r="C13" s="205" t="s">
        <v>2397</v>
      </c>
      <c r="D13" s="205" t="s">
        <v>2398</v>
      </c>
      <c r="E13" s="205" t="s">
        <v>2346</v>
      </c>
      <c r="F13" s="205" t="s">
        <v>2399</v>
      </c>
      <c r="G13" s="205" t="s">
        <v>2358</v>
      </c>
      <c r="H13" s="205" t="s">
        <v>2340</v>
      </c>
      <c r="I13" s="205" t="s">
        <v>2341</v>
      </c>
      <c r="K13" s="205" t="s">
        <v>2546</v>
      </c>
      <c r="L13" s="205">
        <v>111</v>
      </c>
      <c r="M13" s="205"/>
      <c r="N13" s="205" t="s">
        <v>2547</v>
      </c>
      <c r="O13" s="205"/>
      <c r="P13" s="205"/>
      <c r="Q13" s="205" t="s">
        <v>2347</v>
      </c>
      <c r="R13" s="205" t="s">
        <v>2548</v>
      </c>
      <c r="S13" s="205" t="s">
        <v>2341</v>
      </c>
    </row>
    <row r="14" spans="1:19" ht="56.25">
      <c r="A14" s="205" t="s">
        <v>2400</v>
      </c>
      <c r="B14" s="205" t="s">
        <v>2401</v>
      </c>
      <c r="C14" s="205" t="s">
        <v>2402</v>
      </c>
      <c r="D14" s="205" t="s">
        <v>2403</v>
      </c>
      <c r="E14" s="205" t="s">
        <v>2370</v>
      </c>
      <c r="F14" s="205" t="s">
        <v>563</v>
      </c>
      <c r="G14" s="205" t="s">
        <v>2358</v>
      </c>
      <c r="H14" s="205" t="s">
        <v>2340</v>
      </c>
      <c r="I14" s="205" t="s">
        <v>2341</v>
      </c>
      <c r="K14" s="205" t="s">
        <v>2549</v>
      </c>
      <c r="L14" s="205" t="s">
        <v>2550</v>
      </c>
      <c r="M14" s="205"/>
      <c r="N14" s="205" t="s">
        <v>2551</v>
      </c>
      <c r="O14" s="205"/>
      <c r="P14" s="205"/>
      <c r="Q14" s="205" t="s">
        <v>2347</v>
      </c>
      <c r="R14" s="205" t="s">
        <v>2548</v>
      </c>
      <c r="S14" s="205" t="s">
        <v>2341</v>
      </c>
    </row>
    <row r="15" spans="1:19" ht="75">
      <c r="A15" s="205" t="s">
        <v>2404</v>
      </c>
      <c r="B15" s="205" t="s">
        <v>2405</v>
      </c>
      <c r="C15" s="205" t="s">
        <v>2406</v>
      </c>
      <c r="D15" s="205" t="s">
        <v>2407</v>
      </c>
      <c r="E15" s="205" t="s">
        <v>2389</v>
      </c>
      <c r="F15" s="205" t="s">
        <v>1330</v>
      </c>
      <c r="G15" s="205" t="s">
        <v>2347</v>
      </c>
      <c r="H15" s="205" t="s">
        <v>2340</v>
      </c>
      <c r="I15" s="205" t="s">
        <v>2341</v>
      </c>
      <c r="K15" s="205" t="s">
        <v>2552</v>
      </c>
      <c r="L15" s="205" t="s">
        <v>2553</v>
      </c>
      <c r="M15" s="205"/>
      <c r="N15" s="205" t="s">
        <v>2554</v>
      </c>
      <c r="O15" s="205"/>
      <c r="P15" s="205"/>
      <c r="Q15" s="205" t="s">
        <v>2347</v>
      </c>
      <c r="R15" s="205" t="s">
        <v>2548</v>
      </c>
      <c r="S15" s="205" t="s">
        <v>2341</v>
      </c>
    </row>
    <row r="16" spans="1:19" ht="56.25">
      <c r="A16" s="205" t="s">
        <v>2408</v>
      </c>
      <c r="B16" s="205" t="s">
        <v>2409</v>
      </c>
      <c r="C16" s="205" t="s">
        <v>2410</v>
      </c>
      <c r="D16" s="205" t="s">
        <v>2411</v>
      </c>
      <c r="E16" s="205" t="s">
        <v>2412</v>
      </c>
      <c r="F16" s="205" t="s">
        <v>486</v>
      </c>
      <c r="G16" s="205" t="s">
        <v>2347</v>
      </c>
      <c r="H16" s="205" t="s">
        <v>2340</v>
      </c>
      <c r="I16" s="205" t="s">
        <v>2341</v>
      </c>
      <c r="K16" s="205" t="s">
        <v>2555</v>
      </c>
      <c r="L16" s="205" t="s">
        <v>2556</v>
      </c>
      <c r="M16" s="205"/>
      <c r="N16" s="205" t="s">
        <v>2557</v>
      </c>
      <c r="O16" s="205"/>
      <c r="P16" s="205"/>
      <c r="Q16" s="205" t="s">
        <v>2347</v>
      </c>
      <c r="R16" s="205" t="s">
        <v>2548</v>
      </c>
      <c r="S16" s="205" t="s">
        <v>2341</v>
      </c>
    </row>
    <row r="17" spans="1:19" ht="56.25">
      <c r="A17" s="205" t="s">
        <v>2413</v>
      </c>
      <c r="B17" s="205" t="s">
        <v>2414</v>
      </c>
      <c r="C17" s="205" t="s">
        <v>2415</v>
      </c>
      <c r="D17" s="205" t="s">
        <v>2416</v>
      </c>
      <c r="E17" s="205" t="s">
        <v>2417</v>
      </c>
      <c r="F17" s="205" t="s">
        <v>2418</v>
      </c>
      <c r="G17" s="205" t="s">
        <v>2347</v>
      </c>
      <c r="H17" s="205" t="s">
        <v>2340</v>
      </c>
      <c r="I17" s="205" t="s">
        <v>2341</v>
      </c>
      <c r="K17" s="205" t="s">
        <v>2558</v>
      </c>
      <c r="L17" s="205" t="s">
        <v>2559</v>
      </c>
      <c r="M17" s="205"/>
      <c r="N17" s="205" t="s">
        <v>2560</v>
      </c>
      <c r="O17" s="205"/>
      <c r="P17" s="205"/>
      <c r="Q17" s="205" t="s">
        <v>2347</v>
      </c>
      <c r="R17" s="205" t="s">
        <v>2548</v>
      </c>
      <c r="S17" s="205" t="s">
        <v>2341</v>
      </c>
    </row>
    <row r="18" spans="1:19" ht="56.25">
      <c r="A18" s="205" t="s">
        <v>2419</v>
      </c>
      <c r="B18" s="205" t="s">
        <v>2420</v>
      </c>
      <c r="C18" s="205" t="s">
        <v>2421</v>
      </c>
      <c r="D18" s="205" t="s">
        <v>2422</v>
      </c>
      <c r="E18" s="205" t="s">
        <v>2423</v>
      </c>
      <c r="F18" s="205" t="s">
        <v>2424</v>
      </c>
      <c r="G18" s="205" t="s">
        <v>2358</v>
      </c>
      <c r="H18" s="205" t="s">
        <v>2340</v>
      </c>
      <c r="I18" s="205" t="s">
        <v>2359</v>
      </c>
      <c r="K18" s="205" t="s">
        <v>2561</v>
      </c>
      <c r="L18" s="205" t="s">
        <v>2562</v>
      </c>
      <c r="M18" s="205"/>
      <c r="N18" s="205" t="s">
        <v>2563</v>
      </c>
      <c r="O18" s="205"/>
      <c r="P18" s="205"/>
      <c r="Q18" s="205" t="s">
        <v>2358</v>
      </c>
      <c r="R18" s="205" t="s">
        <v>2548</v>
      </c>
      <c r="S18" s="205" t="s">
        <v>2341</v>
      </c>
    </row>
    <row r="19" spans="1:19" ht="56.25">
      <c r="A19" s="205" t="s">
        <v>2425</v>
      </c>
      <c r="B19" s="205" t="s">
        <v>2426</v>
      </c>
      <c r="C19" s="205" t="s">
        <v>2427</v>
      </c>
      <c r="D19" s="205" t="s">
        <v>5740</v>
      </c>
      <c r="E19" s="205" t="s">
        <v>2346</v>
      </c>
      <c r="F19" s="205" t="s">
        <v>1507</v>
      </c>
      <c r="G19" s="205" t="s">
        <v>2347</v>
      </c>
      <c r="H19" s="205" t="s">
        <v>2340</v>
      </c>
      <c r="I19" s="205" t="s">
        <v>2341</v>
      </c>
      <c r="K19" s="205" t="s">
        <v>2564</v>
      </c>
      <c r="L19" s="205" t="s">
        <v>2565</v>
      </c>
      <c r="M19" s="205"/>
      <c r="N19" s="205" t="s">
        <v>2566</v>
      </c>
      <c r="O19" s="205"/>
      <c r="P19" s="205"/>
      <c r="Q19" s="205" t="s">
        <v>2347</v>
      </c>
      <c r="R19" s="205" t="s">
        <v>2548</v>
      </c>
      <c r="S19" s="205" t="s">
        <v>2341</v>
      </c>
    </row>
    <row r="20" spans="1:19" ht="75">
      <c r="A20" s="205" t="s">
        <v>2428</v>
      </c>
      <c r="B20" s="205" t="s">
        <v>2429</v>
      </c>
      <c r="C20" s="205" t="s">
        <v>2430</v>
      </c>
      <c r="D20" s="205" t="s">
        <v>2431</v>
      </c>
      <c r="E20" s="205" t="s">
        <v>2432</v>
      </c>
      <c r="F20" s="205" t="s">
        <v>1309</v>
      </c>
      <c r="G20" s="205" t="s">
        <v>2347</v>
      </c>
      <c r="H20" s="205" t="s">
        <v>2340</v>
      </c>
      <c r="I20" s="205" t="s">
        <v>2341</v>
      </c>
      <c r="K20" s="205" t="s">
        <v>2567</v>
      </c>
      <c r="L20" s="205" t="s">
        <v>2568</v>
      </c>
      <c r="M20" s="205"/>
      <c r="N20" s="205" t="s">
        <v>2569</v>
      </c>
      <c r="O20" s="205"/>
      <c r="P20" s="205"/>
      <c r="Q20" s="205" t="s">
        <v>2347</v>
      </c>
      <c r="R20" s="205" t="s">
        <v>2548</v>
      </c>
      <c r="S20" s="205" t="s">
        <v>2341</v>
      </c>
    </row>
    <row r="21" spans="1:19" ht="56.25">
      <c r="A21" s="205" t="s">
        <v>2433</v>
      </c>
      <c r="B21" s="205" t="s">
        <v>2434</v>
      </c>
      <c r="C21" s="205" t="s">
        <v>2435</v>
      </c>
      <c r="D21" s="205" t="s">
        <v>2436</v>
      </c>
      <c r="E21" s="205" t="s">
        <v>2437</v>
      </c>
      <c r="F21" s="205" t="s">
        <v>489</v>
      </c>
      <c r="G21" s="205" t="s">
        <v>2347</v>
      </c>
      <c r="H21" s="205" t="s">
        <v>2340</v>
      </c>
      <c r="I21" s="205" t="s">
        <v>2341</v>
      </c>
      <c r="K21" s="205" t="s">
        <v>2570</v>
      </c>
      <c r="L21" s="205" t="s">
        <v>2571</v>
      </c>
      <c r="M21" s="205"/>
      <c r="N21" s="205" t="s">
        <v>2572</v>
      </c>
      <c r="O21" s="205"/>
      <c r="P21" s="205"/>
      <c r="Q21" s="205" t="s">
        <v>2347</v>
      </c>
      <c r="R21" s="205" t="s">
        <v>2548</v>
      </c>
      <c r="S21" s="205" t="s">
        <v>2341</v>
      </c>
    </row>
    <row r="22" spans="1:19" ht="75">
      <c r="A22" s="205" t="s">
        <v>2438</v>
      </c>
      <c r="B22" s="205" t="s">
        <v>2439</v>
      </c>
      <c r="C22" s="205" t="s">
        <v>2440</v>
      </c>
      <c r="D22" s="205" t="s">
        <v>2441</v>
      </c>
      <c r="E22" s="205" t="s">
        <v>2437</v>
      </c>
      <c r="F22" s="205" t="s">
        <v>2442</v>
      </c>
      <c r="G22" s="205" t="s">
        <v>2358</v>
      </c>
      <c r="H22" s="205" t="s">
        <v>2340</v>
      </c>
      <c r="I22" s="205" t="s">
        <v>2359</v>
      </c>
      <c r="K22" s="205" t="s">
        <v>2573</v>
      </c>
      <c r="L22" s="205" t="s">
        <v>2574</v>
      </c>
      <c r="M22" s="205"/>
      <c r="N22" s="205" t="s">
        <v>2575</v>
      </c>
      <c r="O22" s="205" t="s">
        <v>2576</v>
      </c>
      <c r="P22" s="205"/>
      <c r="Q22" s="205" t="s">
        <v>2347</v>
      </c>
      <c r="R22" s="205" t="s">
        <v>2548</v>
      </c>
      <c r="S22" s="205" t="s">
        <v>2341</v>
      </c>
    </row>
    <row r="23" spans="1:19" ht="56.25">
      <c r="A23" s="205" t="s">
        <v>2443</v>
      </c>
      <c r="B23" s="205" t="s">
        <v>2444</v>
      </c>
      <c r="C23" s="205" t="s">
        <v>2445</v>
      </c>
      <c r="D23" s="205" t="s">
        <v>2446</v>
      </c>
      <c r="E23" s="205" t="s">
        <v>2437</v>
      </c>
      <c r="F23" s="205" t="s">
        <v>290</v>
      </c>
      <c r="G23" s="205" t="s">
        <v>2339</v>
      </c>
      <c r="H23" s="205" t="s">
        <v>2340</v>
      </c>
      <c r="I23" s="205" t="s">
        <v>2341</v>
      </c>
      <c r="K23" s="205" t="s">
        <v>2577</v>
      </c>
      <c r="L23" s="205" t="s">
        <v>2578</v>
      </c>
      <c r="M23" s="205" t="s">
        <v>2579</v>
      </c>
      <c r="N23" s="205" t="s">
        <v>2580</v>
      </c>
      <c r="O23" s="205" t="s">
        <v>2581</v>
      </c>
      <c r="P23" s="205"/>
      <c r="Q23" s="205" t="s">
        <v>2347</v>
      </c>
      <c r="R23" s="205" t="s">
        <v>2548</v>
      </c>
      <c r="S23" s="205" t="s">
        <v>2341</v>
      </c>
    </row>
    <row r="24" spans="1:19" ht="56.25">
      <c r="A24" s="205" t="s">
        <v>2447</v>
      </c>
      <c r="B24" s="205" t="s">
        <v>2448</v>
      </c>
      <c r="C24" s="205" t="s">
        <v>2449</v>
      </c>
      <c r="D24" s="205" t="s">
        <v>2450</v>
      </c>
      <c r="E24" s="205" t="s">
        <v>2412</v>
      </c>
      <c r="F24" s="205" t="s">
        <v>1333</v>
      </c>
      <c r="G24" s="205" t="s">
        <v>2347</v>
      </c>
      <c r="H24" s="205" t="s">
        <v>2340</v>
      </c>
      <c r="I24" s="205" t="s">
        <v>2341</v>
      </c>
      <c r="K24" s="205" t="s">
        <v>2582</v>
      </c>
      <c r="L24" s="205" t="s">
        <v>2583</v>
      </c>
      <c r="M24" s="205"/>
      <c r="N24" s="205" t="s">
        <v>2584</v>
      </c>
      <c r="O24" s="205" t="s">
        <v>2585</v>
      </c>
      <c r="P24" s="205"/>
      <c r="Q24" s="205" t="s">
        <v>2347</v>
      </c>
      <c r="R24" s="205" t="s">
        <v>2548</v>
      </c>
      <c r="S24" s="205" t="s">
        <v>2341</v>
      </c>
    </row>
    <row r="25" spans="1:19" ht="56.25">
      <c r="A25" s="205" t="s">
        <v>2451</v>
      </c>
      <c r="B25" s="205" t="s">
        <v>2452</v>
      </c>
      <c r="C25" s="205" t="s">
        <v>2453</v>
      </c>
      <c r="D25" s="205" t="s">
        <v>2454</v>
      </c>
      <c r="E25" s="205" t="s">
        <v>2412</v>
      </c>
      <c r="F25" s="205" t="s">
        <v>17</v>
      </c>
      <c r="G25" s="205" t="s">
        <v>2347</v>
      </c>
      <c r="H25" s="205" t="s">
        <v>2340</v>
      </c>
      <c r="I25" s="205" t="s">
        <v>2341</v>
      </c>
      <c r="K25" s="205" t="s">
        <v>2586</v>
      </c>
      <c r="L25" s="205" t="s">
        <v>2587</v>
      </c>
      <c r="M25" s="205"/>
      <c r="N25" s="205" t="s">
        <v>2588</v>
      </c>
      <c r="O25" s="205"/>
      <c r="P25" s="205"/>
      <c r="Q25" s="205" t="s">
        <v>2347</v>
      </c>
      <c r="R25" s="205" t="s">
        <v>2548</v>
      </c>
      <c r="S25" s="205" t="s">
        <v>2341</v>
      </c>
    </row>
    <row r="26" spans="1:19" ht="56.25">
      <c r="A26" s="205" t="s">
        <v>2455</v>
      </c>
      <c r="B26" s="205" t="s">
        <v>2456</v>
      </c>
      <c r="C26" s="205" t="s">
        <v>2457</v>
      </c>
      <c r="D26" s="205" t="s">
        <v>2458</v>
      </c>
      <c r="E26" s="205" t="s">
        <v>2346</v>
      </c>
      <c r="F26" s="205" t="s">
        <v>487</v>
      </c>
      <c r="G26" s="205" t="s">
        <v>2347</v>
      </c>
      <c r="H26" s="205" t="s">
        <v>2340</v>
      </c>
      <c r="I26" s="205" t="s">
        <v>2341</v>
      </c>
      <c r="K26" s="205" t="s">
        <v>2589</v>
      </c>
      <c r="L26" s="205" t="s">
        <v>2590</v>
      </c>
      <c r="M26" s="205"/>
      <c r="N26" s="205" t="s">
        <v>2591</v>
      </c>
      <c r="O26" s="205" t="s">
        <v>2592</v>
      </c>
      <c r="P26" s="205"/>
      <c r="Q26" s="205" t="s">
        <v>2358</v>
      </c>
      <c r="R26" s="205" t="s">
        <v>2548</v>
      </c>
      <c r="S26" s="205" t="s">
        <v>2341</v>
      </c>
    </row>
    <row r="27" spans="1:19" ht="56.25">
      <c r="A27" s="205" t="s">
        <v>2459</v>
      </c>
      <c r="B27" s="205" t="s">
        <v>2460</v>
      </c>
      <c r="C27" s="205" t="s">
        <v>2461</v>
      </c>
      <c r="D27" s="205" t="s">
        <v>2462</v>
      </c>
      <c r="E27" s="205" t="s">
        <v>2370</v>
      </c>
      <c r="F27" s="205" t="s">
        <v>1324</v>
      </c>
      <c r="G27" s="205" t="s">
        <v>2347</v>
      </c>
      <c r="H27" s="205" t="s">
        <v>2340</v>
      </c>
      <c r="I27" s="205" t="s">
        <v>2341</v>
      </c>
      <c r="K27" s="205" t="s">
        <v>2593</v>
      </c>
      <c r="L27" s="205" t="s">
        <v>2594</v>
      </c>
      <c r="M27" s="205"/>
      <c r="N27" s="205" t="s">
        <v>2595</v>
      </c>
      <c r="O27" s="205"/>
      <c r="P27" s="205"/>
      <c r="Q27" s="205" t="s">
        <v>2347</v>
      </c>
      <c r="R27" s="205" t="s">
        <v>2548</v>
      </c>
      <c r="S27" s="205" t="s">
        <v>2341</v>
      </c>
    </row>
    <row r="28" spans="1:19" ht="75">
      <c r="A28" s="205" t="s">
        <v>2463</v>
      </c>
      <c r="B28" s="205" t="s">
        <v>2464</v>
      </c>
      <c r="C28" s="205" t="s">
        <v>2465</v>
      </c>
      <c r="D28" s="205" t="s">
        <v>2466</v>
      </c>
      <c r="E28" s="205" t="s">
        <v>2467</v>
      </c>
      <c r="F28" s="205" t="s">
        <v>2468</v>
      </c>
      <c r="G28" s="205" t="s">
        <v>2347</v>
      </c>
      <c r="H28" s="205" t="s">
        <v>2340</v>
      </c>
      <c r="I28" s="205" t="s">
        <v>2341</v>
      </c>
      <c r="K28" s="205" t="s">
        <v>2596</v>
      </c>
      <c r="L28" s="205" t="s">
        <v>2597</v>
      </c>
      <c r="M28" s="205"/>
      <c r="N28" s="205" t="s">
        <v>2598</v>
      </c>
      <c r="O28" s="205"/>
      <c r="P28" s="205"/>
      <c r="Q28" s="205" t="s">
        <v>2347</v>
      </c>
      <c r="R28" s="205" t="s">
        <v>2548</v>
      </c>
      <c r="S28" s="205" t="s">
        <v>2341</v>
      </c>
    </row>
    <row r="29" spans="1:19" ht="56.25">
      <c r="A29" s="205" t="s">
        <v>2469</v>
      </c>
      <c r="B29" s="205" t="s">
        <v>2470</v>
      </c>
      <c r="C29" s="205" t="s">
        <v>2471</v>
      </c>
      <c r="D29" s="205" t="s">
        <v>2472</v>
      </c>
      <c r="E29" s="205" t="s">
        <v>2467</v>
      </c>
      <c r="F29" s="205" t="s">
        <v>2473</v>
      </c>
      <c r="G29" s="205" t="s">
        <v>2347</v>
      </c>
      <c r="H29" s="205" t="s">
        <v>2340</v>
      </c>
      <c r="I29" s="205" t="s">
        <v>2341</v>
      </c>
      <c r="K29" s="205" t="s">
        <v>2599</v>
      </c>
      <c r="L29" s="205" t="s">
        <v>2600</v>
      </c>
      <c r="M29" s="205" t="s">
        <v>2601</v>
      </c>
      <c r="N29" s="205" t="s">
        <v>2602</v>
      </c>
      <c r="O29" s="205" t="s">
        <v>2603</v>
      </c>
      <c r="P29" s="205"/>
      <c r="Q29" s="205" t="s">
        <v>2347</v>
      </c>
      <c r="R29" s="205" t="s">
        <v>2548</v>
      </c>
      <c r="S29" s="205" t="s">
        <v>2341</v>
      </c>
    </row>
    <row r="30" spans="1:19" ht="75">
      <c r="A30" s="205" t="s">
        <v>2474</v>
      </c>
      <c r="B30" s="205" t="s">
        <v>2475</v>
      </c>
      <c r="C30" s="205" t="s">
        <v>2476</v>
      </c>
      <c r="D30" s="205" t="s">
        <v>2477</v>
      </c>
      <c r="E30" s="205" t="s">
        <v>2478</v>
      </c>
      <c r="F30" s="205" t="s">
        <v>1331</v>
      </c>
      <c r="G30" s="205" t="s">
        <v>2347</v>
      </c>
      <c r="H30" s="205" t="s">
        <v>2340</v>
      </c>
      <c r="I30" s="205" t="s">
        <v>2341</v>
      </c>
      <c r="K30" s="205" t="s">
        <v>2596</v>
      </c>
      <c r="L30" s="205" t="s">
        <v>2604</v>
      </c>
      <c r="M30" s="205"/>
      <c r="N30" s="205" t="s">
        <v>2598</v>
      </c>
      <c r="O30" s="205"/>
      <c r="P30" s="205"/>
      <c r="Q30" s="205" t="s">
        <v>2347</v>
      </c>
      <c r="R30" s="205" t="s">
        <v>2548</v>
      </c>
      <c r="S30" s="205" t="s">
        <v>2341</v>
      </c>
    </row>
    <row r="31" spans="1:19" ht="56.25">
      <c r="A31" s="205" t="s">
        <v>2479</v>
      </c>
      <c r="B31" s="205" t="s">
        <v>2480</v>
      </c>
      <c r="C31" s="205" t="s">
        <v>2481</v>
      </c>
      <c r="D31" s="205" t="s">
        <v>2482</v>
      </c>
      <c r="E31" s="205" t="s">
        <v>2483</v>
      </c>
      <c r="F31" s="205" t="s">
        <v>1329</v>
      </c>
      <c r="G31" s="205" t="s">
        <v>2347</v>
      </c>
      <c r="H31" s="205" t="s">
        <v>2340</v>
      </c>
      <c r="I31" s="205" t="s">
        <v>2341</v>
      </c>
      <c r="K31" s="205" t="s">
        <v>2605</v>
      </c>
      <c r="L31" s="205" t="s">
        <v>2606</v>
      </c>
      <c r="M31" s="205"/>
      <c r="N31" s="205" t="s">
        <v>2607</v>
      </c>
      <c r="O31" s="205"/>
      <c r="P31" s="205"/>
      <c r="Q31" s="205" t="s">
        <v>2347</v>
      </c>
      <c r="R31" s="205" t="s">
        <v>2548</v>
      </c>
      <c r="S31" s="205" t="s">
        <v>2341</v>
      </c>
    </row>
    <row r="32" spans="1:19" ht="93.75">
      <c r="A32" s="205" t="s">
        <v>2513</v>
      </c>
      <c r="B32" s="205" t="s">
        <v>2514</v>
      </c>
      <c r="C32" s="205"/>
      <c r="D32" s="205" t="s">
        <v>2515</v>
      </c>
      <c r="E32" s="205"/>
      <c r="F32" s="205" t="s">
        <v>2516</v>
      </c>
      <c r="G32" s="205" t="s">
        <v>2358</v>
      </c>
      <c r="H32" s="205" t="s">
        <v>2340</v>
      </c>
      <c r="I32" s="205" t="s">
        <v>2341</v>
      </c>
      <c r="K32" s="205" t="s">
        <v>2608</v>
      </c>
      <c r="L32" s="205" t="s">
        <v>2609</v>
      </c>
      <c r="M32" s="205" t="s">
        <v>2610</v>
      </c>
      <c r="N32" s="205" t="s">
        <v>2611</v>
      </c>
      <c r="O32" s="205" t="s">
        <v>2612</v>
      </c>
      <c r="P32" s="205"/>
      <c r="Q32" s="205" t="s">
        <v>2358</v>
      </c>
      <c r="R32" s="205" t="s">
        <v>2548</v>
      </c>
      <c r="S32" s="205" t="s">
        <v>2341</v>
      </c>
    </row>
    <row r="33" spans="1:19" ht="56.25">
      <c r="A33" s="205" t="s">
        <v>2335</v>
      </c>
      <c r="B33" s="205" t="s">
        <v>2542</v>
      </c>
      <c r="C33" s="205" t="s">
        <v>2543</v>
      </c>
      <c r="D33" s="205" t="s">
        <v>2544</v>
      </c>
      <c r="E33" s="205"/>
      <c r="F33" s="205" t="s">
        <v>2545</v>
      </c>
      <c r="G33" s="205" t="s">
        <v>2358</v>
      </c>
      <c r="H33" s="205" t="s">
        <v>2340</v>
      </c>
      <c r="I33" s="205" t="s">
        <v>2341</v>
      </c>
      <c r="K33" s="205" t="s">
        <v>2613</v>
      </c>
      <c r="L33" s="205" t="s">
        <v>2614</v>
      </c>
      <c r="M33" s="205" t="s">
        <v>2615</v>
      </c>
      <c r="N33" s="205" t="s">
        <v>2616</v>
      </c>
      <c r="O33" s="205" t="s">
        <v>2617</v>
      </c>
      <c r="P33" s="205"/>
      <c r="Q33" s="205" t="s">
        <v>2347</v>
      </c>
      <c r="R33" s="205" t="s">
        <v>2548</v>
      </c>
      <c r="S33" s="205" t="s">
        <v>2341</v>
      </c>
    </row>
    <row r="34" spans="1:19" ht="56.25">
      <c r="A34" s="205" t="s">
        <v>2961</v>
      </c>
      <c r="B34" s="205" t="s">
        <v>2962</v>
      </c>
      <c r="C34" s="205"/>
      <c r="D34" s="205" t="s">
        <v>2963</v>
      </c>
      <c r="E34" s="205" t="s">
        <v>2364</v>
      </c>
      <c r="F34" s="205" t="s">
        <v>2964</v>
      </c>
      <c r="G34" s="205" t="s">
        <v>2358</v>
      </c>
      <c r="H34" s="205" t="s">
        <v>2340</v>
      </c>
      <c r="I34" s="205" t="s">
        <v>2341</v>
      </c>
      <c r="K34" s="205" t="s">
        <v>2618</v>
      </c>
      <c r="L34" s="205" t="s">
        <v>2619</v>
      </c>
      <c r="M34" s="205"/>
      <c r="N34" s="205" t="s">
        <v>2620</v>
      </c>
      <c r="O34" s="205"/>
      <c r="P34" s="205"/>
      <c r="Q34" s="205" t="s">
        <v>2347</v>
      </c>
      <c r="R34" s="205" t="s">
        <v>2548</v>
      </c>
      <c r="S34" s="205" t="s">
        <v>2341</v>
      </c>
    </row>
    <row r="35" spans="1:19" ht="56.25">
      <c r="A35" s="205" t="s">
        <v>2965</v>
      </c>
      <c r="B35" s="205" t="s">
        <v>2966</v>
      </c>
      <c r="C35" s="205" t="s">
        <v>2967</v>
      </c>
      <c r="D35" s="205" t="s">
        <v>2968</v>
      </c>
      <c r="E35" s="205" t="s">
        <v>2969</v>
      </c>
      <c r="F35" s="205" t="s">
        <v>2970</v>
      </c>
      <c r="G35" s="205" t="s">
        <v>2347</v>
      </c>
      <c r="H35" s="205" t="s">
        <v>2340</v>
      </c>
      <c r="I35" s="205" t="s">
        <v>2341</v>
      </c>
      <c r="K35" s="205" t="s">
        <v>2621</v>
      </c>
      <c r="L35" s="205" t="s">
        <v>2622</v>
      </c>
      <c r="M35" s="205" t="s">
        <v>2623</v>
      </c>
      <c r="N35" s="205" t="s">
        <v>2624</v>
      </c>
      <c r="O35" s="205" t="s">
        <v>2625</v>
      </c>
      <c r="P35" s="205"/>
      <c r="Q35" s="205" t="s">
        <v>2347</v>
      </c>
      <c r="R35" s="205" t="s">
        <v>2548</v>
      </c>
      <c r="S35" s="205" t="s">
        <v>2341</v>
      </c>
    </row>
    <row r="36" spans="1:19" ht="75">
      <c r="A36" s="205" t="s">
        <v>2984</v>
      </c>
      <c r="B36" s="205" t="s">
        <v>2985</v>
      </c>
      <c r="C36" s="205" t="s">
        <v>2986</v>
      </c>
      <c r="D36" s="205" t="s">
        <v>2987</v>
      </c>
      <c r="E36" s="205" t="s">
        <v>2988</v>
      </c>
      <c r="F36" s="205" t="s">
        <v>2989</v>
      </c>
      <c r="G36" s="205" t="s">
        <v>2347</v>
      </c>
      <c r="H36" s="205" t="s">
        <v>2340</v>
      </c>
      <c r="I36" s="205" t="s">
        <v>2359</v>
      </c>
      <c r="K36" s="205" t="s">
        <v>2626</v>
      </c>
      <c r="L36" s="205" t="s">
        <v>2627</v>
      </c>
      <c r="M36" s="205"/>
      <c r="N36" s="205" t="s">
        <v>2628</v>
      </c>
      <c r="O36" s="205" t="s">
        <v>2629</v>
      </c>
      <c r="P36" s="205"/>
      <c r="Q36" s="205" t="s">
        <v>2347</v>
      </c>
      <c r="R36" s="205" t="s">
        <v>2548</v>
      </c>
      <c r="S36" s="205" t="s">
        <v>2341</v>
      </c>
    </row>
    <row r="37" spans="1:19" ht="56.25">
      <c r="A37" s="205" t="s">
        <v>2990</v>
      </c>
      <c r="B37" s="205" t="s">
        <v>2991</v>
      </c>
      <c r="C37" s="205" t="s">
        <v>2992</v>
      </c>
      <c r="D37" s="205" t="s">
        <v>2993</v>
      </c>
      <c r="E37" s="205" t="s">
        <v>2994</v>
      </c>
      <c r="F37" s="205" t="s">
        <v>1508</v>
      </c>
      <c r="G37" s="205" t="s">
        <v>2347</v>
      </c>
      <c r="H37" s="205" t="s">
        <v>2340</v>
      </c>
      <c r="I37" s="205" t="s">
        <v>2341</v>
      </c>
      <c r="K37" s="205" t="s">
        <v>2630</v>
      </c>
      <c r="L37" s="205" t="s">
        <v>2631</v>
      </c>
      <c r="M37" s="205" t="s">
        <v>2632</v>
      </c>
      <c r="N37" s="205" t="s">
        <v>2633</v>
      </c>
      <c r="O37" s="205"/>
      <c r="P37" s="205"/>
      <c r="Q37" s="205" t="s">
        <v>2347</v>
      </c>
      <c r="R37" s="205" t="s">
        <v>2548</v>
      </c>
      <c r="S37" s="205" t="s">
        <v>2341</v>
      </c>
    </row>
    <row r="38" spans="1:19" ht="56.25">
      <c r="A38" s="205" t="s">
        <v>3001</v>
      </c>
      <c r="B38" s="205" t="s">
        <v>3002</v>
      </c>
      <c r="C38" s="205" t="s">
        <v>3003</v>
      </c>
      <c r="D38" s="205" t="s">
        <v>3004</v>
      </c>
      <c r="E38" s="205" t="s">
        <v>2478</v>
      </c>
      <c r="F38" s="205" t="s">
        <v>3005</v>
      </c>
      <c r="G38" s="205" t="s">
        <v>2347</v>
      </c>
      <c r="H38" s="205" t="s">
        <v>2340</v>
      </c>
      <c r="I38" s="205" t="s">
        <v>2341</v>
      </c>
      <c r="K38" s="205" t="s">
        <v>2634</v>
      </c>
      <c r="L38" s="205" t="s">
        <v>2635</v>
      </c>
      <c r="M38" s="205"/>
      <c r="N38" s="205" t="s">
        <v>2636</v>
      </c>
      <c r="O38" s="205"/>
      <c r="P38" s="205"/>
      <c r="Q38" s="205" t="s">
        <v>2347</v>
      </c>
      <c r="R38" s="205" t="s">
        <v>2548</v>
      </c>
      <c r="S38" s="205" t="s">
        <v>2341</v>
      </c>
    </row>
    <row r="39" spans="1:19" ht="56.25">
      <c r="A39" s="205" t="s">
        <v>3006</v>
      </c>
      <c r="B39" s="205" t="s">
        <v>3007</v>
      </c>
      <c r="C39" s="205" t="s">
        <v>3008</v>
      </c>
      <c r="D39" s="205" t="s">
        <v>3009</v>
      </c>
      <c r="E39" s="205" t="s">
        <v>3010</v>
      </c>
      <c r="F39" s="205" t="s">
        <v>3011</v>
      </c>
      <c r="G39" s="205" t="s">
        <v>2347</v>
      </c>
      <c r="H39" s="205" t="s">
        <v>2340</v>
      </c>
      <c r="I39" s="205" t="s">
        <v>2341</v>
      </c>
      <c r="K39" s="205" t="s">
        <v>2637</v>
      </c>
      <c r="L39" s="205" t="s">
        <v>2638</v>
      </c>
      <c r="M39" s="205"/>
      <c r="N39" s="205" t="s">
        <v>2639</v>
      </c>
      <c r="O39" s="205"/>
      <c r="P39" s="205"/>
      <c r="Q39" s="205" t="s">
        <v>2347</v>
      </c>
      <c r="R39" s="205" t="s">
        <v>2548</v>
      </c>
      <c r="S39" s="205" t="s">
        <v>2341</v>
      </c>
    </row>
    <row r="40" spans="1:19" ht="75">
      <c r="A40" s="205" t="s">
        <v>3012</v>
      </c>
      <c r="B40" s="205" t="s">
        <v>3013</v>
      </c>
      <c r="C40" s="205" t="s">
        <v>3014</v>
      </c>
      <c r="D40" s="205" t="s">
        <v>3015</v>
      </c>
      <c r="E40" s="205" t="s">
        <v>3016</v>
      </c>
      <c r="F40" s="205" t="s">
        <v>3017</v>
      </c>
      <c r="G40" s="205" t="s">
        <v>2339</v>
      </c>
      <c r="H40" s="205" t="s">
        <v>2340</v>
      </c>
      <c r="I40" s="205" t="s">
        <v>2341</v>
      </c>
      <c r="K40" s="205" t="s">
        <v>2640</v>
      </c>
      <c r="L40" s="205" t="s">
        <v>2641</v>
      </c>
      <c r="M40" s="205" t="s">
        <v>2642</v>
      </c>
      <c r="N40" s="205" t="s">
        <v>2643</v>
      </c>
      <c r="O40" s="205" t="s">
        <v>2644</v>
      </c>
      <c r="P40" s="205"/>
      <c r="Q40" s="205" t="s">
        <v>2347</v>
      </c>
      <c r="R40" s="205" t="s">
        <v>2548</v>
      </c>
      <c r="S40" s="205" t="s">
        <v>2341</v>
      </c>
    </row>
    <row r="41" spans="1:19" ht="56.25">
      <c r="A41" s="205" t="s">
        <v>3018</v>
      </c>
      <c r="B41" s="205" t="s">
        <v>3019</v>
      </c>
      <c r="C41" s="205" t="s">
        <v>3020</v>
      </c>
      <c r="D41" s="205" t="s">
        <v>3021</v>
      </c>
      <c r="E41" s="205" t="s">
        <v>3022</v>
      </c>
      <c r="F41" s="205" t="s">
        <v>3023</v>
      </c>
      <c r="G41" s="205" t="s">
        <v>2339</v>
      </c>
      <c r="H41" s="205" t="s">
        <v>2340</v>
      </c>
      <c r="I41" s="205" t="s">
        <v>2341</v>
      </c>
      <c r="K41" s="205" t="s">
        <v>2645</v>
      </c>
      <c r="L41" s="205" t="s">
        <v>2646</v>
      </c>
      <c r="M41" s="205" t="s">
        <v>2647</v>
      </c>
      <c r="N41" s="205" t="s">
        <v>2648</v>
      </c>
      <c r="O41" s="205" t="s">
        <v>2649</v>
      </c>
      <c r="P41" s="205"/>
      <c r="Q41" s="205" t="s">
        <v>2347</v>
      </c>
      <c r="R41" s="205" t="s">
        <v>2548</v>
      </c>
      <c r="S41" s="205" t="s">
        <v>2341</v>
      </c>
    </row>
    <row r="42" spans="1:19" ht="56.25">
      <c r="A42" s="205" t="s">
        <v>3024</v>
      </c>
      <c r="B42" s="205" t="s">
        <v>3025</v>
      </c>
      <c r="C42" s="205" t="s">
        <v>3026</v>
      </c>
      <c r="D42" s="205" t="s">
        <v>3027</v>
      </c>
      <c r="E42" s="205" t="s">
        <v>2379</v>
      </c>
      <c r="F42" s="205" t="s">
        <v>274</v>
      </c>
      <c r="G42" s="205" t="s">
        <v>2339</v>
      </c>
      <c r="H42" s="205" t="s">
        <v>2340</v>
      </c>
      <c r="I42" s="205" t="s">
        <v>2341</v>
      </c>
      <c r="K42" s="205" t="s">
        <v>2650</v>
      </c>
      <c r="L42" s="205" t="s">
        <v>2651</v>
      </c>
      <c r="M42" s="205"/>
      <c r="N42" s="205" t="s">
        <v>2652</v>
      </c>
      <c r="O42" s="205"/>
      <c r="P42" s="205"/>
      <c r="Q42" s="205" t="s">
        <v>2347</v>
      </c>
      <c r="R42" s="205" t="s">
        <v>2548</v>
      </c>
      <c r="S42" s="205" t="s">
        <v>2341</v>
      </c>
    </row>
    <row r="43" spans="1:19" ht="75">
      <c r="A43" s="205" t="s">
        <v>3028</v>
      </c>
      <c r="B43" s="205" t="s">
        <v>3029</v>
      </c>
      <c r="C43" s="205" t="s">
        <v>3030</v>
      </c>
      <c r="D43" s="205" t="s">
        <v>3031</v>
      </c>
      <c r="E43" s="205" t="s">
        <v>3032</v>
      </c>
      <c r="F43" s="205" t="s">
        <v>3033</v>
      </c>
      <c r="G43" s="205" t="s">
        <v>2339</v>
      </c>
      <c r="H43" s="205" t="s">
        <v>2340</v>
      </c>
      <c r="I43" s="205" t="s">
        <v>2341</v>
      </c>
      <c r="K43" s="205" t="s">
        <v>2653</v>
      </c>
      <c r="L43" s="205" t="s">
        <v>2654</v>
      </c>
      <c r="M43" s="205" t="s">
        <v>2655</v>
      </c>
      <c r="N43" s="205" t="s">
        <v>2656</v>
      </c>
      <c r="O43" s="205" t="s">
        <v>2657</v>
      </c>
      <c r="P43" s="205"/>
      <c r="Q43" s="205" t="s">
        <v>2347</v>
      </c>
      <c r="R43" s="205" t="s">
        <v>2548</v>
      </c>
      <c r="S43" s="205" t="s">
        <v>2341</v>
      </c>
    </row>
    <row r="44" spans="1:19" ht="56.25">
      <c r="A44" s="205" t="s">
        <v>3040</v>
      </c>
      <c r="B44" s="205" t="s">
        <v>3041</v>
      </c>
      <c r="C44" s="205" t="s">
        <v>3042</v>
      </c>
      <c r="D44" s="205" t="s">
        <v>3043</v>
      </c>
      <c r="E44" s="205" t="s">
        <v>2994</v>
      </c>
      <c r="F44" s="205" t="s">
        <v>3044</v>
      </c>
      <c r="G44" s="205" t="s">
        <v>2358</v>
      </c>
      <c r="H44" s="205" t="s">
        <v>2340</v>
      </c>
      <c r="I44" s="205" t="s">
        <v>2341</v>
      </c>
      <c r="K44" s="205" t="s">
        <v>2658</v>
      </c>
      <c r="L44" s="205" t="s">
        <v>2659</v>
      </c>
      <c r="M44" s="205"/>
      <c r="N44" s="205" t="s">
        <v>2660</v>
      </c>
      <c r="O44" s="205" t="s">
        <v>2661</v>
      </c>
      <c r="P44" s="205"/>
      <c r="Q44" s="205" t="s">
        <v>2347</v>
      </c>
      <c r="R44" s="205" t="s">
        <v>2548</v>
      </c>
      <c r="S44" s="205" t="s">
        <v>2341</v>
      </c>
    </row>
    <row r="45" spans="1:19" ht="93.75">
      <c r="A45" s="205" t="s">
        <v>3045</v>
      </c>
      <c r="B45" s="205" t="s">
        <v>3046</v>
      </c>
      <c r="C45" s="205" t="s">
        <v>3047</v>
      </c>
      <c r="D45" s="205" t="s">
        <v>3048</v>
      </c>
      <c r="E45" s="205" t="s">
        <v>2432</v>
      </c>
      <c r="F45" s="205" t="s">
        <v>3049</v>
      </c>
      <c r="G45" s="205" t="s">
        <v>2339</v>
      </c>
      <c r="H45" s="205" t="s">
        <v>2340</v>
      </c>
      <c r="I45" s="205" t="s">
        <v>2341</v>
      </c>
      <c r="K45" s="205" t="s">
        <v>2662</v>
      </c>
      <c r="L45" s="205" t="s">
        <v>2663</v>
      </c>
      <c r="M45" s="205" t="s">
        <v>2664</v>
      </c>
      <c r="N45" s="205" t="s">
        <v>2665</v>
      </c>
      <c r="O45" s="205" t="s">
        <v>2666</v>
      </c>
      <c r="P45" s="205"/>
      <c r="Q45" s="205" t="s">
        <v>2347</v>
      </c>
      <c r="R45" s="205" t="s">
        <v>2548</v>
      </c>
      <c r="S45" s="205" t="s">
        <v>2341</v>
      </c>
    </row>
    <row r="46" spans="1:19" ht="37.5">
      <c r="A46" s="205" t="s">
        <v>3050</v>
      </c>
      <c r="B46" s="205" t="s">
        <v>3051</v>
      </c>
      <c r="C46" s="205" t="s">
        <v>3052</v>
      </c>
      <c r="D46" s="205" t="s">
        <v>3053</v>
      </c>
      <c r="E46" s="205" t="s">
        <v>3054</v>
      </c>
      <c r="F46" s="205" t="s">
        <v>3055</v>
      </c>
      <c r="G46" s="205" t="s">
        <v>2339</v>
      </c>
      <c r="H46" s="205" t="s">
        <v>2340</v>
      </c>
      <c r="I46" s="205" t="s">
        <v>2341</v>
      </c>
      <c r="K46" s="205" t="s">
        <v>2667</v>
      </c>
      <c r="L46" s="205" t="s">
        <v>2668</v>
      </c>
      <c r="M46" s="205"/>
      <c r="N46" s="205" t="s">
        <v>2669</v>
      </c>
      <c r="O46" s="205" t="s">
        <v>2603</v>
      </c>
      <c r="P46" s="205"/>
      <c r="Q46" s="205" t="s">
        <v>2347</v>
      </c>
      <c r="R46" s="205" t="s">
        <v>2548</v>
      </c>
      <c r="S46" s="205" t="s">
        <v>2341</v>
      </c>
    </row>
    <row r="47" spans="1:19" ht="56.25">
      <c r="A47" s="205" t="s">
        <v>3056</v>
      </c>
      <c r="B47" s="205" t="s">
        <v>3057</v>
      </c>
      <c r="C47" s="205" t="s">
        <v>3058</v>
      </c>
      <c r="D47" s="205" t="s">
        <v>3059</v>
      </c>
      <c r="E47" s="205" t="s">
        <v>3060</v>
      </c>
      <c r="F47" s="205" t="s">
        <v>1350</v>
      </c>
      <c r="G47" s="205" t="s">
        <v>2347</v>
      </c>
      <c r="H47" s="205" t="s">
        <v>2340</v>
      </c>
      <c r="I47" s="205" t="s">
        <v>2341</v>
      </c>
      <c r="K47" s="205" t="s">
        <v>2670</v>
      </c>
      <c r="L47" s="205" t="s">
        <v>2671</v>
      </c>
      <c r="M47" s="205"/>
      <c r="N47" s="205" t="s">
        <v>2672</v>
      </c>
      <c r="O47" s="205" t="s">
        <v>2673</v>
      </c>
      <c r="P47" s="205"/>
      <c r="Q47" s="205" t="s">
        <v>2347</v>
      </c>
      <c r="R47" s="205" t="s">
        <v>2548</v>
      </c>
      <c r="S47" s="205" t="s">
        <v>2341</v>
      </c>
    </row>
    <row r="48" spans="1:19" ht="75">
      <c r="A48" s="205" t="s">
        <v>3061</v>
      </c>
      <c r="B48" s="205" t="s">
        <v>3062</v>
      </c>
      <c r="C48" s="205"/>
      <c r="D48" s="205" t="s">
        <v>3063</v>
      </c>
      <c r="E48" s="205" t="s">
        <v>3064</v>
      </c>
      <c r="F48" s="205" t="s">
        <v>3065</v>
      </c>
      <c r="G48" s="205" t="s">
        <v>2347</v>
      </c>
      <c r="H48" s="205" t="s">
        <v>2340</v>
      </c>
      <c r="I48" s="205" t="s">
        <v>2341</v>
      </c>
      <c r="K48" s="205" t="s">
        <v>2674</v>
      </c>
      <c r="L48" s="205" t="s">
        <v>2675</v>
      </c>
      <c r="M48" s="205" t="s">
        <v>2676</v>
      </c>
      <c r="N48" s="205" t="s">
        <v>2677</v>
      </c>
      <c r="O48" s="205" t="s">
        <v>2678</v>
      </c>
      <c r="P48" s="205"/>
      <c r="Q48" s="205" t="s">
        <v>2347</v>
      </c>
      <c r="R48" s="205" t="s">
        <v>2548</v>
      </c>
      <c r="S48" s="205" t="s">
        <v>2341</v>
      </c>
    </row>
    <row r="49" spans="1:19" ht="75">
      <c r="A49" s="205" t="s">
        <v>3066</v>
      </c>
      <c r="B49" s="205" t="s">
        <v>3067</v>
      </c>
      <c r="C49" s="205"/>
      <c r="D49" s="205" t="s">
        <v>3068</v>
      </c>
      <c r="E49" s="205" t="s">
        <v>3060</v>
      </c>
      <c r="F49" s="205" t="s">
        <v>3069</v>
      </c>
      <c r="G49" s="205" t="s">
        <v>2347</v>
      </c>
      <c r="H49" s="205" t="s">
        <v>2340</v>
      </c>
      <c r="I49" s="205" t="s">
        <v>2341</v>
      </c>
      <c r="K49" s="205" t="s">
        <v>2679</v>
      </c>
      <c r="L49" s="205" t="s">
        <v>2680</v>
      </c>
      <c r="M49" s="205" t="s">
        <v>2681</v>
      </c>
      <c r="N49" s="205" t="s">
        <v>2682</v>
      </c>
      <c r="O49" s="205" t="s">
        <v>2683</v>
      </c>
      <c r="P49" s="205"/>
      <c r="Q49" s="205" t="s">
        <v>2347</v>
      </c>
      <c r="R49" s="205" t="s">
        <v>2548</v>
      </c>
      <c r="S49" s="205" t="s">
        <v>2341</v>
      </c>
    </row>
    <row r="50" spans="1:19" ht="75">
      <c r="A50" s="205" t="s">
        <v>3070</v>
      </c>
      <c r="B50" s="205" t="s">
        <v>3071</v>
      </c>
      <c r="C50" s="205" t="s">
        <v>3072</v>
      </c>
      <c r="D50" s="205" t="s">
        <v>3073</v>
      </c>
      <c r="E50" s="205" t="s">
        <v>2379</v>
      </c>
      <c r="F50" s="205" t="s">
        <v>3074</v>
      </c>
      <c r="G50" s="205" t="s">
        <v>2358</v>
      </c>
      <c r="H50" s="205" t="s">
        <v>2340</v>
      </c>
      <c r="I50" s="205" t="s">
        <v>2341</v>
      </c>
      <c r="K50" s="205" t="s">
        <v>2684</v>
      </c>
      <c r="L50" s="205" t="s">
        <v>2685</v>
      </c>
      <c r="M50" s="205"/>
      <c r="N50" s="205" t="s">
        <v>2686</v>
      </c>
      <c r="O50" s="205" t="s">
        <v>2687</v>
      </c>
      <c r="P50" s="205"/>
      <c r="Q50" s="205" t="s">
        <v>2347</v>
      </c>
      <c r="R50" s="205" t="s">
        <v>2548</v>
      </c>
      <c r="S50" s="205" t="s">
        <v>2341</v>
      </c>
    </row>
    <row r="51" spans="1:19" ht="75">
      <c r="A51" s="205" t="s">
        <v>2853</v>
      </c>
      <c r="B51" s="205" t="s">
        <v>3075</v>
      </c>
      <c r="C51" s="205" t="s">
        <v>3076</v>
      </c>
      <c r="D51" s="205" t="s">
        <v>3077</v>
      </c>
      <c r="E51" s="205" t="s">
        <v>3078</v>
      </c>
      <c r="F51" s="205" t="s">
        <v>3079</v>
      </c>
      <c r="G51" s="205" t="s">
        <v>2347</v>
      </c>
      <c r="H51" s="205" t="s">
        <v>2340</v>
      </c>
      <c r="I51" s="205" t="s">
        <v>2341</v>
      </c>
      <c r="K51" s="205" t="s">
        <v>2688</v>
      </c>
      <c r="L51" s="205" t="s">
        <v>2689</v>
      </c>
      <c r="M51" s="205" t="s">
        <v>2690</v>
      </c>
      <c r="N51" s="205" t="s">
        <v>2691</v>
      </c>
      <c r="O51" s="205" t="s">
        <v>2692</v>
      </c>
      <c r="P51" s="205"/>
      <c r="Q51" s="205" t="s">
        <v>2347</v>
      </c>
      <c r="R51" s="205" t="s">
        <v>2548</v>
      </c>
      <c r="S51" s="205" t="s">
        <v>2341</v>
      </c>
    </row>
    <row r="52" spans="1:19" ht="75">
      <c r="A52" s="205" t="s">
        <v>3080</v>
      </c>
      <c r="B52" s="205" t="s">
        <v>3081</v>
      </c>
      <c r="C52" s="205" t="s">
        <v>3082</v>
      </c>
      <c r="D52" s="205" t="s">
        <v>3083</v>
      </c>
      <c r="E52" s="205" t="s">
        <v>2346</v>
      </c>
      <c r="F52" s="205" t="s">
        <v>3084</v>
      </c>
      <c r="G52" s="205" t="s">
        <v>2347</v>
      </c>
      <c r="H52" s="205" t="s">
        <v>2340</v>
      </c>
      <c r="I52" s="205" t="s">
        <v>2341</v>
      </c>
      <c r="K52" s="205" t="s">
        <v>2693</v>
      </c>
      <c r="L52" s="205" t="s">
        <v>2694</v>
      </c>
      <c r="M52" s="205" t="s">
        <v>2695</v>
      </c>
      <c r="N52" s="205" t="s">
        <v>2696</v>
      </c>
      <c r="O52" s="205"/>
      <c r="P52" s="205"/>
      <c r="Q52" s="205" t="s">
        <v>2347</v>
      </c>
      <c r="R52" s="205" t="s">
        <v>2548</v>
      </c>
      <c r="S52" s="205" t="s">
        <v>2341</v>
      </c>
    </row>
    <row r="53" spans="1:19" ht="56.25">
      <c r="A53" s="205" t="s">
        <v>2958</v>
      </c>
      <c r="B53" s="205" t="s">
        <v>3085</v>
      </c>
      <c r="C53" s="205" t="s">
        <v>3086</v>
      </c>
      <c r="D53" s="205" t="s">
        <v>3087</v>
      </c>
      <c r="E53" s="205" t="s">
        <v>2379</v>
      </c>
      <c r="F53" s="205" t="s">
        <v>3088</v>
      </c>
      <c r="G53" s="205" t="s">
        <v>2358</v>
      </c>
      <c r="H53" s="205" t="s">
        <v>2340</v>
      </c>
      <c r="I53" s="205" t="s">
        <v>2341</v>
      </c>
      <c r="K53" s="205" t="s">
        <v>2697</v>
      </c>
      <c r="L53" s="205" t="s">
        <v>2698</v>
      </c>
      <c r="M53" s="205" t="s">
        <v>2699</v>
      </c>
      <c r="N53" s="205" t="s">
        <v>2700</v>
      </c>
      <c r="O53" s="205"/>
      <c r="P53" s="205"/>
      <c r="Q53" s="205" t="s">
        <v>2347</v>
      </c>
      <c r="R53" s="205" t="s">
        <v>2548</v>
      </c>
      <c r="S53" s="205" t="s">
        <v>2341</v>
      </c>
    </row>
    <row r="54" spans="1:19" ht="112.5">
      <c r="A54" s="205" t="s">
        <v>3089</v>
      </c>
      <c r="B54" s="205" t="s">
        <v>3090</v>
      </c>
      <c r="C54" s="205" t="s">
        <v>3091</v>
      </c>
      <c r="D54" s="205" t="s">
        <v>3092</v>
      </c>
      <c r="E54" s="205" t="s">
        <v>2478</v>
      </c>
      <c r="F54" s="205" t="s">
        <v>3093</v>
      </c>
      <c r="G54" s="205" t="s">
        <v>2347</v>
      </c>
      <c r="H54" s="205" t="s">
        <v>2340</v>
      </c>
      <c r="I54" s="205" t="s">
        <v>2341</v>
      </c>
      <c r="K54" s="205" t="s">
        <v>2701</v>
      </c>
      <c r="L54" s="205" t="s">
        <v>2702</v>
      </c>
      <c r="M54" s="205" t="s">
        <v>2703</v>
      </c>
      <c r="N54" s="205" t="s">
        <v>2704</v>
      </c>
      <c r="O54" s="205" t="s">
        <v>2705</v>
      </c>
      <c r="P54" s="205"/>
      <c r="Q54" s="205" t="s">
        <v>2347</v>
      </c>
      <c r="R54" s="205" t="s">
        <v>2548</v>
      </c>
      <c r="S54" s="205" t="s">
        <v>2341</v>
      </c>
    </row>
    <row r="55" spans="1:19" ht="56.25">
      <c r="A55" s="205" t="s">
        <v>3097</v>
      </c>
      <c r="B55" s="205" t="s">
        <v>3098</v>
      </c>
      <c r="C55" s="205" t="s">
        <v>3099</v>
      </c>
      <c r="D55" s="205" t="s">
        <v>3100</v>
      </c>
      <c r="E55" s="205" t="s">
        <v>2784</v>
      </c>
      <c r="F55" s="205" t="s">
        <v>3101</v>
      </c>
      <c r="G55" s="205" t="s">
        <v>2347</v>
      </c>
      <c r="H55" s="205" t="s">
        <v>2340</v>
      </c>
      <c r="I55" s="205" t="s">
        <v>2359</v>
      </c>
      <c r="K55" s="205" t="s">
        <v>2706</v>
      </c>
      <c r="L55" s="205" t="s">
        <v>2707</v>
      </c>
      <c r="M55" s="205"/>
      <c r="N55" s="205" t="s">
        <v>2708</v>
      </c>
      <c r="O55" s="205" t="s">
        <v>2709</v>
      </c>
      <c r="P55" s="205"/>
      <c r="Q55" s="205" t="s">
        <v>2347</v>
      </c>
      <c r="R55" s="205" t="s">
        <v>2548</v>
      </c>
      <c r="S55" s="205" t="s">
        <v>2341</v>
      </c>
    </row>
    <row r="56" spans="1:19" ht="56.25">
      <c r="A56" s="205" t="s">
        <v>3102</v>
      </c>
      <c r="B56" s="205" t="s">
        <v>3103</v>
      </c>
      <c r="C56" s="205"/>
      <c r="D56" s="205" t="s">
        <v>3104</v>
      </c>
      <c r="E56" s="205" t="s">
        <v>2370</v>
      </c>
      <c r="F56" s="205" t="s">
        <v>3105</v>
      </c>
      <c r="G56" s="205" t="s">
        <v>2358</v>
      </c>
      <c r="H56" s="205" t="s">
        <v>2340</v>
      </c>
      <c r="I56" s="205" t="s">
        <v>2341</v>
      </c>
      <c r="K56" s="205" t="s">
        <v>2710</v>
      </c>
      <c r="L56" s="205" t="s">
        <v>2711</v>
      </c>
      <c r="M56" s="205" t="s">
        <v>2712</v>
      </c>
      <c r="N56" s="205" t="s">
        <v>2713</v>
      </c>
      <c r="O56" s="205" t="s">
        <v>2714</v>
      </c>
      <c r="P56" s="205"/>
      <c r="Q56" s="205" t="s">
        <v>2347</v>
      </c>
      <c r="R56" s="205" t="s">
        <v>2548</v>
      </c>
      <c r="S56" s="205" t="s">
        <v>2341</v>
      </c>
    </row>
    <row r="57" spans="1:19" ht="37.5">
      <c r="K57" s="205" t="s">
        <v>2715</v>
      </c>
      <c r="L57" s="205" t="s">
        <v>2716</v>
      </c>
      <c r="M57" s="205"/>
      <c r="N57" s="205" t="s">
        <v>2717</v>
      </c>
      <c r="O57" s="205"/>
      <c r="P57" s="205"/>
      <c r="Q57" s="205" t="s">
        <v>2347</v>
      </c>
      <c r="R57" s="205" t="s">
        <v>2548</v>
      </c>
      <c r="S57" s="205" t="s">
        <v>2341</v>
      </c>
    </row>
    <row r="58" spans="1:19" ht="56.25">
      <c r="K58" s="205" t="s">
        <v>2718</v>
      </c>
      <c r="L58" s="205" t="s">
        <v>2719</v>
      </c>
      <c r="M58" s="205" t="s">
        <v>2720</v>
      </c>
      <c r="N58" s="205" t="s">
        <v>2721</v>
      </c>
      <c r="O58" s="205"/>
      <c r="P58" s="205"/>
      <c r="Q58" s="205" t="s">
        <v>2347</v>
      </c>
      <c r="R58" s="205" t="s">
        <v>2548</v>
      </c>
      <c r="S58" s="205" t="s">
        <v>2341</v>
      </c>
    </row>
    <row r="59" spans="1:19" ht="75">
      <c r="K59" s="205" t="s">
        <v>2722</v>
      </c>
      <c r="L59" s="205" t="s">
        <v>2723</v>
      </c>
      <c r="M59" s="205" t="s">
        <v>2724</v>
      </c>
      <c r="N59" s="205" t="s">
        <v>2725</v>
      </c>
      <c r="O59" s="205" t="s">
        <v>2726</v>
      </c>
      <c r="P59" s="205"/>
      <c r="Q59" s="205" t="s">
        <v>2347</v>
      </c>
      <c r="R59" s="205" t="s">
        <v>2548</v>
      </c>
      <c r="S59" s="205" t="s">
        <v>2341</v>
      </c>
    </row>
    <row r="60" spans="1:19" ht="56.25">
      <c r="K60" s="205" t="s">
        <v>2727</v>
      </c>
      <c r="L60" s="205" t="s">
        <v>2728</v>
      </c>
      <c r="M60" s="205"/>
      <c r="N60" s="205" t="s">
        <v>2729</v>
      </c>
      <c r="O60" s="205" t="s">
        <v>2730</v>
      </c>
      <c r="P60" s="205"/>
      <c r="Q60" s="205" t="s">
        <v>2347</v>
      </c>
      <c r="R60" s="205" t="s">
        <v>2548</v>
      </c>
      <c r="S60" s="205" t="s">
        <v>2341</v>
      </c>
    </row>
    <row r="61" spans="1:19" ht="56.25">
      <c r="K61" s="205" t="s">
        <v>2731</v>
      </c>
      <c r="L61" s="205" t="s">
        <v>2732</v>
      </c>
      <c r="M61" s="205"/>
      <c r="N61" s="205" t="s">
        <v>2733</v>
      </c>
      <c r="O61" s="205" t="s">
        <v>2734</v>
      </c>
      <c r="P61" s="205"/>
      <c r="Q61" s="205" t="s">
        <v>2347</v>
      </c>
      <c r="R61" s="205" t="s">
        <v>2548</v>
      </c>
      <c r="S61" s="205" t="s">
        <v>2341</v>
      </c>
    </row>
    <row r="62" spans="1:19" ht="56.25">
      <c r="K62" s="205" t="s">
        <v>2735</v>
      </c>
      <c r="L62" s="205" t="s">
        <v>2736</v>
      </c>
      <c r="M62" s="205"/>
      <c r="N62" s="205" t="s">
        <v>2737</v>
      </c>
      <c r="O62" s="205" t="s">
        <v>2603</v>
      </c>
      <c r="P62" s="205"/>
      <c r="Q62" s="205" t="s">
        <v>2347</v>
      </c>
      <c r="R62" s="205" t="s">
        <v>2548</v>
      </c>
      <c r="S62" s="205" t="s">
        <v>2341</v>
      </c>
    </row>
    <row r="63" spans="1:19" ht="37.5">
      <c r="K63" s="205" t="s">
        <v>2738</v>
      </c>
      <c r="L63" s="205" t="s">
        <v>2739</v>
      </c>
      <c r="M63" s="205"/>
      <c r="N63" s="205" t="s">
        <v>2740</v>
      </c>
      <c r="O63" s="205" t="s">
        <v>2741</v>
      </c>
      <c r="P63" s="205"/>
      <c r="Q63" s="205" t="s">
        <v>2347</v>
      </c>
      <c r="R63" s="205" t="s">
        <v>2548</v>
      </c>
      <c r="S63" s="205" t="s">
        <v>2341</v>
      </c>
    </row>
    <row r="64" spans="1:19" ht="56.25">
      <c r="K64" s="205" t="s">
        <v>2742</v>
      </c>
      <c r="L64" s="205" t="s">
        <v>2743</v>
      </c>
      <c r="M64" s="205"/>
      <c r="N64" s="205" t="s">
        <v>2744</v>
      </c>
      <c r="O64" s="205" t="s">
        <v>2745</v>
      </c>
      <c r="P64" s="205"/>
      <c r="Q64" s="205" t="s">
        <v>2347</v>
      </c>
      <c r="R64" s="205" t="s">
        <v>2548</v>
      </c>
      <c r="S64" s="205" t="s">
        <v>2341</v>
      </c>
    </row>
    <row r="65" spans="11:19" ht="56.25">
      <c r="K65" s="205" t="s">
        <v>2746</v>
      </c>
      <c r="L65" s="205" t="s">
        <v>2747</v>
      </c>
      <c r="M65" s="205"/>
      <c r="N65" s="205" t="s">
        <v>2748</v>
      </c>
      <c r="O65" s="205" t="s">
        <v>2749</v>
      </c>
      <c r="P65" s="205"/>
      <c r="Q65" s="205" t="s">
        <v>2347</v>
      </c>
      <c r="R65" s="205" t="s">
        <v>2548</v>
      </c>
      <c r="S65" s="205" t="s">
        <v>2341</v>
      </c>
    </row>
    <row r="66" spans="11:19" ht="37.5">
      <c r="K66" s="205" t="s">
        <v>2750</v>
      </c>
      <c r="L66" s="205" t="s">
        <v>2751</v>
      </c>
      <c r="M66" s="205"/>
      <c r="N66" s="205" t="s">
        <v>2752</v>
      </c>
      <c r="O66" s="205" t="s">
        <v>2753</v>
      </c>
      <c r="P66" s="205"/>
      <c r="Q66" s="205" t="s">
        <v>2347</v>
      </c>
      <c r="R66" s="205" t="s">
        <v>2548</v>
      </c>
      <c r="S66" s="205" t="s">
        <v>2341</v>
      </c>
    </row>
    <row r="67" spans="11:19" ht="56.25">
      <c r="K67" s="205" t="s">
        <v>2754</v>
      </c>
      <c r="L67" s="205" t="s">
        <v>2755</v>
      </c>
      <c r="M67" s="205"/>
      <c r="N67" s="205" t="s">
        <v>2756</v>
      </c>
      <c r="O67" s="205"/>
      <c r="P67" s="205"/>
      <c r="Q67" s="205" t="s">
        <v>2347</v>
      </c>
      <c r="R67" s="205" t="s">
        <v>2548</v>
      </c>
      <c r="S67" s="205" t="s">
        <v>2341</v>
      </c>
    </row>
    <row r="68" spans="11:19" ht="75">
      <c r="K68" s="205" t="s">
        <v>2757</v>
      </c>
      <c r="L68" s="205" t="s">
        <v>2758</v>
      </c>
      <c r="M68" s="205"/>
      <c r="N68" s="205" t="s">
        <v>2759</v>
      </c>
      <c r="O68" s="205" t="s">
        <v>2760</v>
      </c>
      <c r="P68" s="205"/>
      <c r="Q68" s="205" t="s">
        <v>2347</v>
      </c>
      <c r="R68" s="205" t="s">
        <v>2548</v>
      </c>
      <c r="S68" s="205" t="s">
        <v>2341</v>
      </c>
    </row>
    <row r="69" spans="11:19" ht="56.25">
      <c r="K69" s="205" t="s">
        <v>2761</v>
      </c>
      <c r="L69" s="205" t="s">
        <v>2762</v>
      </c>
      <c r="M69" s="205"/>
      <c r="N69" s="205" t="s">
        <v>2763</v>
      </c>
      <c r="O69" s="205" t="s">
        <v>2625</v>
      </c>
      <c r="P69" s="205"/>
      <c r="Q69" s="205" t="s">
        <v>2347</v>
      </c>
      <c r="R69" s="205" t="s">
        <v>2548</v>
      </c>
      <c r="S69" s="205" t="s">
        <v>2341</v>
      </c>
    </row>
    <row r="70" spans="11:19" ht="37.5">
      <c r="K70" s="205" t="s">
        <v>2764</v>
      </c>
      <c r="L70" s="205" t="s">
        <v>2765</v>
      </c>
      <c r="M70" s="205"/>
      <c r="N70" s="205" t="s">
        <v>2766</v>
      </c>
      <c r="O70" s="205" t="s">
        <v>2767</v>
      </c>
      <c r="P70" s="205"/>
      <c r="Q70" s="205" t="s">
        <v>2347</v>
      </c>
      <c r="R70" s="205" t="s">
        <v>2548</v>
      </c>
      <c r="S70" s="205" t="s">
        <v>2341</v>
      </c>
    </row>
    <row r="71" spans="11:19" ht="37.5">
      <c r="K71" s="205" t="s">
        <v>2768</v>
      </c>
      <c r="L71" s="205" t="s">
        <v>2769</v>
      </c>
      <c r="M71" s="205"/>
      <c r="N71" s="205" t="s">
        <v>2770</v>
      </c>
      <c r="O71" s="205" t="s">
        <v>2771</v>
      </c>
      <c r="P71" s="205"/>
      <c r="Q71" s="205" t="s">
        <v>2347</v>
      </c>
      <c r="R71" s="205" t="s">
        <v>2548</v>
      </c>
      <c r="S71" s="205" t="s">
        <v>2341</v>
      </c>
    </row>
    <row r="72" spans="11:19" ht="37.5">
      <c r="K72" s="205" t="s">
        <v>2772</v>
      </c>
      <c r="L72" s="205" t="s">
        <v>2773</v>
      </c>
      <c r="M72" s="205"/>
      <c r="N72" s="205" t="s">
        <v>2774</v>
      </c>
      <c r="O72" s="205" t="s">
        <v>2775</v>
      </c>
      <c r="P72" s="205"/>
      <c r="Q72" s="205" t="s">
        <v>2347</v>
      </c>
      <c r="R72" s="205" t="s">
        <v>2548</v>
      </c>
      <c r="S72" s="205" t="s">
        <v>2341</v>
      </c>
    </row>
    <row r="73" spans="11:19" ht="56.25">
      <c r="K73" s="205" t="s">
        <v>2776</v>
      </c>
      <c r="L73" s="205" t="s">
        <v>2777</v>
      </c>
      <c r="M73" s="205"/>
      <c r="N73" s="205" t="s">
        <v>2778</v>
      </c>
      <c r="O73" s="205" t="s">
        <v>2779</v>
      </c>
      <c r="P73" s="205"/>
      <c r="Q73" s="205" t="s">
        <v>2347</v>
      </c>
      <c r="R73" s="205" t="s">
        <v>2548</v>
      </c>
      <c r="S73" s="205" t="s">
        <v>2341</v>
      </c>
    </row>
    <row r="74" spans="11:19" ht="56.25">
      <c r="K74" s="205" t="s">
        <v>2780</v>
      </c>
      <c r="L74" s="205" t="s">
        <v>2781</v>
      </c>
      <c r="M74" s="205"/>
      <c r="N74" s="205" t="s">
        <v>2782</v>
      </c>
      <c r="O74" s="205"/>
      <c r="P74" s="205"/>
      <c r="Q74" s="205" t="s">
        <v>2347</v>
      </c>
      <c r="R74" s="205" t="s">
        <v>2548</v>
      </c>
      <c r="S74" s="205" t="s">
        <v>2341</v>
      </c>
    </row>
    <row r="75" spans="11:19" ht="56.25">
      <c r="K75" s="205" t="s">
        <v>2783</v>
      </c>
      <c r="L75" s="205" t="s">
        <v>2784</v>
      </c>
      <c r="M75" s="205"/>
      <c r="N75" s="205" t="s">
        <v>2785</v>
      </c>
      <c r="O75" s="205" t="s">
        <v>2786</v>
      </c>
      <c r="P75" s="205"/>
      <c r="Q75" s="205" t="s">
        <v>2347</v>
      </c>
      <c r="R75" s="205" t="s">
        <v>2548</v>
      </c>
      <c r="S75" s="205" t="s">
        <v>2341</v>
      </c>
    </row>
    <row r="76" spans="11:19" ht="37.5">
      <c r="K76" s="205" t="s">
        <v>2787</v>
      </c>
      <c r="L76" s="205" t="s">
        <v>2788</v>
      </c>
      <c r="M76" s="205"/>
      <c r="N76" s="205" t="s">
        <v>2789</v>
      </c>
      <c r="O76" s="205" t="s">
        <v>2790</v>
      </c>
      <c r="P76" s="205"/>
      <c r="Q76" s="205" t="s">
        <v>2347</v>
      </c>
      <c r="R76" s="205" t="s">
        <v>2548</v>
      </c>
      <c r="S76" s="205" t="s">
        <v>2341</v>
      </c>
    </row>
    <row r="77" spans="11:19" ht="75">
      <c r="K77" s="205" t="s">
        <v>2791</v>
      </c>
      <c r="L77" s="205" t="s">
        <v>2792</v>
      </c>
      <c r="M77" s="205"/>
      <c r="N77" s="205" t="s">
        <v>2793</v>
      </c>
      <c r="O77" s="205" t="s">
        <v>2794</v>
      </c>
      <c r="P77" s="205"/>
      <c r="Q77" s="205" t="s">
        <v>2347</v>
      </c>
      <c r="R77" s="205" t="s">
        <v>2548</v>
      </c>
      <c r="S77" s="205" t="s">
        <v>2341</v>
      </c>
    </row>
    <row r="78" spans="11:19" ht="37.5">
      <c r="K78" s="205" t="s">
        <v>2795</v>
      </c>
      <c r="L78" s="205" t="s">
        <v>2796</v>
      </c>
      <c r="M78" s="205"/>
      <c r="N78" s="205" t="s">
        <v>2797</v>
      </c>
      <c r="O78" s="205" t="s">
        <v>2581</v>
      </c>
      <c r="P78" s="205"/>
      <c r="Q78" s="205" t="s">
        <v>2347</v>
      </c>
      <c r="R78" s="205" t="s">
        <v>2548</v>
      </c>
      <c r="S78" s="205" t="s">
        <v>2341</v>
      </c>
    </row>
    <row r="79" spans="11:19" ht="75">
      <c r="K79" s="205" t="s">
        <v>2798</v>
      </c>
      <c r="L79" s="205" t="s">
        <v>2799</v>
      </c>
      <c r="M79" s="205"/>
      <c r="N79" s="205" t="s">
        <v>2800</v>
      </c>
      <c r="O79" s="205"/>
      <c r="P79" s="205"/>
      <c r="Q79" s="205" t="s">
        <v>2347</v>
      </c>
      <c r="R79" s="205" t="s">
        <v>2548</v>
      </c>
      <c r="S79" s="205" t="s">
        <v>2341</v>
      </c>
    </row>
    <row r="80" spans="11:19" ht="37.5">
      <c r="K80" s="205" t="s">
        <v>2801</v>
      </c>
      <c r="L80" s="205" t="s">
        <v>2802</v>
      </c>
      <c r="M80" s="205"/>
      <c r="N80" s="205" t="s">
        <v>2803</v>
      </c>
      <c r="O80" s="205" t="s">
        <v>2804</v>
      </c>
      <c r="P80" s="205"/>
      <c r="Q80" s="205" t="s">
        <v>2347</v>
      </c>
      <c r="R80" s="205" t="s">
        <v>2548</v>
      </c>
      <c r="S80" s="205" t="s">
        <v>2341</v>
      </c>
    </row>
    <row r="81" spans="11:19" ht="37.5">
      <c r="K81" s="205" t="s">
        <v>2805</v>
      </c>
      <c r="L81" s="205" t="s">
        <v>2806</v>
      </c>
      <c r="M81" s="205"/>
      <c r="N81" s="205" t="s">
        <v>2807</v>
      </c>
      <c r="O81" s="205" t="s">
        <v>2808</v>
      </c>
      <c r="P81" s="205"/>
      <c r="Q81" s="205" t="s">
        <v>2347</v>
      </c>
      <c r="R81" s="205" t="s">
        <v>2548</v>
      </c>
      <c r="S81" s="205" t="s">
        <v>2341</v>
      </c>
    </row>
    <row r="82" spans="11:19" ht="75">
      <c r="K82" s="205" t="s">
        <v>2809</v>
      </c>
      <c r="L82" s="205" t="s">
        <v>2810</v>
      </c>
      <c r="M82" s="205"/>
      <c r="N82" s="205" t="s">
        <v>2811</v>
      </c>
      <c r="O82" s="205"/>
      <c r="P82" s="205"/>
      <c r="Q82" s="205" t="s">
        <v>2358</v>
      </c>
      <c r="R82" s="205" t="s">
        <v>2548</v>
      </c>
      <c r="S82" s="205" t="s">
        <v>2341</v>
      </c>
    </row>
    <row r="83" spans="11:19" ht="56.25">
      <c r="K83" s="205" t="s">
        <v>2812</v>
      </c>
      <c r="L83" s="205" t="s">
        <v>2813</v>
      </c>
      <c r="M83" s="205"/>
      <c r="N83" s="205" t="s">
        <v>2814</v>
      </c>
      <c r="O83" s="205" t="s">
        <v>2815</v>
      </c>
      <c r="P83" s="205"/>
      <c r="Q83" s="205" t="s">
        <v>2358</v>
      </c>
      <c r="R83" s="205" t="s">
        <v>2548</v>
      </c>
      <c r="S83" s="205" t="s">
        <v>2341</v>
      </c>
    </row>
    <row r="84" spans="11:19" ht="37.5">
      <c r="K84" s="205" t="s">
        <v>2816</v>
      </c>
      <c r="L84" s="205" t="s">
        <v>2817</v>
      </c>
      <c r="M84" s="205"/>
      <c r="N84" s="205" t="s">
        <v>2818</v>
      </c>
      <c r="O84" s="205"/>
      <c r="P84" s="205"/>
      <c r="Q84" s="205" t="s">
        <v>2347</v>
      </c>
      <c r="R84" s="205" t="s">
        <v>2548</v>
      </c>
      <c r="S84" s="205" t="s">
        <v>2341</v>
      </c>
    </row>
    <row r="85" spans="11:19" ht="75">
      <c r="K85" s="205" t="s">
        <v>2819</v>
      </c>
      <c r="L85" s="205" t="s">
        <v>2820</v>
      </c>
      <c r="M85" s="205"/>
      <c r="N85" s="205" t="s">
        <v>2821</v>
      </c>
      <c r="O85" s="205" t="s">
        <v>2822</v>
      </c>
      <c r="P85" s="205"/>
      <c r="Q85" s="205" t="s">
        <v>2347</v>
      </c>
      <c r="R85" s="205" t="s">
        <v>2548</v>
      </c>
      <c r="S85" s="205" t="s">
        <v>2341</v>
      </c>
    </row>
    <row r="86" spans="11:19" ht="37.5">
      <c r="K86" s="205" t="s">
        <v>2823</v>
      </c>
      <c r="L86" s="205" t="s">
        <v>2824</v>
      </c>
      <c r="M86" s="205"/>
      <c r="N86" s="205" t="s">
        <v>2825</v>
      </c>
      <c r="O86" s="205" t="s">
        <v>2767</v>
      </c>
      <c r="P86" s="205"/>
      <c r="Q86" s="205" t="s">
        <v>2358</v>
      </c>
      <c r="R86" s="205" t="s">
        <v>2548</v>
      </c>
      <c r="S86" s="205" t="s">
        <v>2341</v>
      </c>
    </row>
    <row r="87" spans="11:19" ht="56.25">
      <c r="K87" s="205" t="s">
        <v>2826</v>
      </c>
      <c r="L87" s="205" t="s">
        <v>2827</v>
      </c>
      <c r="M87" s="205"/>
      <c r="N87" s="205" t="s">
        <v>2828</v>
      </c>
      <c r="O87" s="205" t="s">
        <v>2829</v>
      </c>
      <c r="P87" s="205"/>
      <c r="Q87" s="205" t="s">
        <v>2347</v>
      </c>
      <c r="R87" s="205" t="s">
        <v>2548</v>
      </c>
      <c r="S87" s="205" t="s">
        <v>2341</v>
      </c>
    </row>
    <row r="88" spans="11:19" ht="56.25">
      <c r="K88" s="205" t="s">
        <v>2830</v>
      </c>
      <c r="L88" s="205" t="s">
        <v>2831</v>
      </c>
      <c r="M88" s="205"/>
      <c r="N88" s="205" t="s">
        <v>2832</v>
      </c>
      <c r="O88" s="205" t="s">
        <v>2833</v>
      </c>
      <c r="P88" s="205"/>
      <c r="Q88" s="205" t="s">
        <v>2347</v>
      </c>
      <c r="R88" s="205" t="s">
        <v>2548</v>
      </c>
      <c r="S88" s="205" t="s">
        <v>2341</v>
      </c>
    </row>
    <row r="89" spans="11:19" ht="37.5">
      <c r="K89" s="205" t="s">
        <v>2834</v>
      </c>
      <c r="L89" s="205" t="s">
        <v>2835</v>
      </c>
      <c r="M89" s="205"/>
      <c r="N89" s="205" t="s">
        <v>2836</v>
      </c>
      <c r="O89" s="205" t="s">
        <v>2837</v>
      </c>
      <c r="P89" s="205"/>
      <c r="Q89" s="205" t="s">
        <v>2347</v>
      </c>
      <c r="R89" s="205" t="s">
        <v>2548</v>
      </c>
      <c r="S89" s="205" t="s">
        <v>2341</v>
      </c>
    </row>
    <row r="90" spans="11:19" ht="37.5">
      <c r="K90" s="205" t="s">
        <v>2838</v>
      </c>
      <c r="L90" s="205" t="s">
        <v>2839</v>
      </c>
      <c r="M90" s="205"/>
      <c r="N90" s="205" t="s">
        <v>2840</v>
      </c>
      <c r="O90" s="205" t="s">
        <v>2841</v>
      </c>
      <c r="P90" s="205"/>
      <c r="Q90" s="205" t="s">
        <v>2347</v>
      </c>
      <c r="R90" s="205" t="s">
        <v>2548</v>
      </c>
      <c r="S90" s="205" t="s">
        <v>2341</v>
      </c>
    </row>
    <row r="91" spans="11:19" ht="37.5">
      <c r="K91" s="205" t="s">
        <v>2842</v>
      </c>
      <c r="L91" s="205" t="s">
        <v>2843</v>
      </c>
      <c r="M91" s="205"/>
      <c r="N91" s="205" t="s">
        <v>2844</v>
      </c>
      <c r="O91" s="205" t="s">
        <v>2845</v>
      </c>
      <c r="P91" s="205"/>
      <c r="Q91" s="205" t="s">
        <v>2347</v>
      </c>
      <c r="R91" s="205" t="s">
        <v>2548</v>
      </c>
      <c r="S91" s="205" t="s">
        <v>2341</v>
      </c>
    </row>
    <row r="92" spans="11:19" ht="37.5">
      <c r="K92" s="205" t="s">
        <v>2846</v>
      </c>
      <c r="L92" s="205" t="s">
        <v>2847</v>
      </c>
      <c r="M92" s="205"/>
      <c r="N92" s="205" t="s">
        <v>2848</v>
      </c>
      <c r="O92" s="205" t="s">
        <v>2849</v>
      </c>
      <c r="P92" s="205"/>
      <c r="Q92" s="205" t="s">
        <v>2347</v>
      </c>
      <c r="R92" s="205" t="s">
        <v>2548</v>
      </c>
      <c r="S92" s="205" t="s">
        <v>2341</v>
      </c>
    </row>
    <row r="93" spans="11:19" ht="37.5">
      <c r="K93" s="205" t="s">
        <v>2850</v>
      </c>
      <c r="L93" s="205" t="s">
        <v>2851</v>
      </c>
      <c r="M93" s="205"/>
      <c r="N93" s="205" t="s">
        <v>2852</v>
      </c>
      <c r="O93" s="205" t="s">
        <v>2625</v>
      </c>
      <c r="P93" s="205"/>
      <c r="Q93" s="205" t="s">
        <v>2347</v>
      </c>
      <c r="R93" s="205" t="s">
        <v>2548</v>
      </c>
      <c r="S93" s="205" t="s">
        <v>2341</v>
      </c>
    </row>
    <row r="94" spans="11:19" ht="37.5">
      <c r="K94" s="205" t="s">
        <v>2853</v>
      </c>
      <c r="L94" s="205" t="s">
        <v>2854</v>
      </c>
      <c r="M94" s="205"/>
      <c r="N94" s="205" t="s">
        <v>2855</v>
      </c>
      <c r="O94" s="205" t="s">
        <v>2856</v>
      </c>
      <c r="P94" s="205"/>
      <c r="Q94" s="205" t="s">
        <v>2347</v>
      </c>
      <c r="R94" s="205" t="s">
        <v>2548</v>
      </c>
      <c r="S94" s="205" t="s">
        <v>2341</v>
      </c>
    </row>
    <row r="95" spans="11:19" ht="56.25">
      <c r="K95" s="205" t="s">
        <v>2857</v>
      </c>
      <c r="L95" s="205" t="s">
        <v>2858</v>
      </c>
      <c r="M95" s="205"/>
      <c r="N95" s="205" t="s">
        <v>2859</v>
      </c>
      <c r="O95" s="205" t="s">
        <v>2612</v>
      </c>
      <c r="P95" s="205"/>
      <c r="Q95" s="205" t="s">
        <v>2347</v>
      </c>
      <c r="R95" s="205" t="s">
        <v>2548</v>
      </c>
      <c r="S95" s="205" t="s">
        <v>2341</v>
      </c>
    </row>
    <row r="96" spans="11:19" ht="56.25">
      <c r="K96" s="205" t="s">
        <v>2860</v>
      </c>
      <c r="L96" s="205" t="s">
        <v>2861</v>
      </c>
      <c r="M96" s="205"/>
      <c r="N96" s="205" t="s">
        <v>2862</v>
      </c>
      <c r="O96" s="205"/>
      <c r="P96" s="205"/>
      <c r="Q96" s="205" t="s">
        <v>2347</v>
      </c>
      <c r="R96" s="205" t="s">
        <v>2548</v>
      </c>
      <c r="S96" s="205" t="s">
        <v>2341</v>
      </c>
    </row>
    <row r="97" spans="11:19" ht="75">
      <c r="K97" s="205" t="s">
        <v>2863</v>
      </c>
      <c r="L97" s="205" t="s">
        <v>2864</v>
      </c>
      <c r="M97" s="205"/>
      <c r="N97" s="205" t="s">
        <v>2865</v>
      </c>
      <c r="O97" s="205" t="s">
        <v>2866</v>
      </c>
      <c r="P97" s="205"/>
      <c r="Q97" s="205" t="s">
        <v>2347</v>
      </c>
      <c r="R97" s="205" t="s">
        <v>2548</v>
      </c>
      <c r="S97" s="205" t="s">
        <v>2341</v>
      </c>
    </row>
    <row r="98" spans="11:19" ht="37.5">
      <c r="K98" s="205" t="s">
        <v>2867</v>
      </c>
      <c r="L98" s="205" t="s">
        <v>2868</v>
      </c>
      <c r="M98" s="205"/>
      <c r="N98" s="205" t="s">
        <v>2869</v>
      </c>
      <c r="O98" s="205" t="s">
        <v>2870</v>
      </c>
      <c r="P98" s="205"/>
      <c r="Q98" s="205" t="s">
        <v>2347</v>
      </c>
      <c r="R98" s="205" t="s">
        <v>2548</v>
      </c>
      <c r="S98" s="205" t="s">
        <v>2341</v>
      </c>
    </row>
    <row r="99" spans="11:19" ht="37.5">
      <c r="K99" s="205" t="s">
        <v>2871</v>
      </c>
      <c r="L99" s="205" t="s">
        <v>2872</v>
      </c>
      <c r="M99" s="205"/>
      <c r="N99" s="205" t="s">
        <v>2873</v>
      </c>
      <c r="O99" s="205"/>
      <c r="P99" s="205"/>
      <c r="Q99" s="205" t="s">
        <v>2347</v>
      </c>
      <c r="R99" s="205" t="s">
        <v>2548</v>
      </c>
      <c r="S99" s="205" t="s">
        <v>2341</v>
      </c>
    </row>
    <row r="100" spans="11:19" ht="37.5">
      <c r="K100" s="205" t="s">
        <v>2874</v>
      </c>
      <c r="L100" s="205" t="s">
        <v>2875</v>
      </c>
      <c r="M100" s="205"/>
      <c r="N100" s="205" t="s">
        <v>2876</v>
      </c>
      <c r="O100" s="205" t="s">
        <v>2877</v>
      </c>
      <c r="P100" s="205"/>
      <c r="Q100" s="205" t="s">
        <v>2347</v>
      </c>
      <c r="R100" s="205" t="s">
        <v>2548</v>
      </c>
      <c r="S100" s="205" t="s">
        <v>2341</v>
      </c>
    </row>
    <row r="101" spans="11:19" ht="37.5">
      <c r="K101" s="205" t="s">
        <v>2878</v>
      </c>
      <c r="L101" s="205" t="s">
        <v>2879</v>
      </c>
      <c r="M101" s="205"/>
      <c r="N101" s="205" t="s">
        <v>2880</v>
      </c>
      <c r="O101" s="205" t="s">
        <v>2881</v>
      </c>
      <c r="P101" s="205"/>
      <c r="Q101" s="205" t="s">
        <v>2347</v>
      </c>
      <c r="R101" s="205" t="s">
        <v>2548</v>
      </c>
      <c r="S101" s="205" t="s">
        <v>2341</v>
      </c>
    </row>
    <row r="102" spans="11:19" ht="37.5">
      <c r="K102" s="205" t="s">
        <v>2882</v>
      </c>
      <c r="L102" s="205" t="s">
        <v>2883</v>
      </c>
      <c r="M102" s="205"/>
      <c r="N102" s="205" t="s">
        <v>2884</v>
      </c>
      <c r="O102" s="205" t="s">
        <v>2804</v>
      </c>
      <c r="P102" s="205"/>
      <c r="Q102" s="205" t="s">
        <v>2347</v>
      </c>
      <c r="R102" s="205" t="s">
        <v>2548</v>
      </c>
      <c r="S102" s="205" t="s">
        <v>2341</v>
      </c>
    </row>
    <row r="103" spans="11:19" ht="56.25">
      <c r="K103" s="205" t="s">
        <v>2885</v>
      </c>
      <c r="L103" s="205" t="s">
        <v>2886</v>
      </c>
      <c r="M103" s="205"/>
      <c r="N103" s="205" t="s">
        <v>2887</v>
      </c>
      <c r="O103" s="205" t="s">
        <v>2888</v>
      </c>
      <c r="P103" s="205"/>
      <c r="Q103" s="205" t="s">
        <v>2347</v>
      </c>
      <c r="R103" s="205" t="s">
        <v>2548</v>
      </c>
      <c r="S103" s="205" t="s">
        <v>2341</v>
      </c>
    </row>
    <row r="104" spans="11:19" ht="37.5">
      <c r="K104" s="205" t="s">
        <v>2889</v>
      </c>
      <c r="L104" s="205" t="s">
        <v>2890</v>
      </c>
      <c r="M104" s="205"/>
      <c r="N104" s="205" t="s">
        <v>2891</v>
      </c>
      <c r="O104" s="205" t="s">
        <v>2892</v>
      </c>
      <c r="P104" s="205"/>
      <c r="Q104" s="205" t="s">
        <v>2347</v>
      </c>
      <c r="R104" s="205" t="s">
        <v>2548</v>
      </c>
      <c r="S104" s="205" t="s">
        <v>2341</v>
      </c>
    </row>
    <row r="105" spans="11:19" ht="37.5">
      <c r="K105" s="205" t="s">
        <v>2893</v>
      </c>
      <c r="L105" s="205" t="s">
        <v>2894</v>
      </c>
      <c r="M105" s="205" t="s">
        <v>2895</v>
      </c>
      <c r="N105" s="205" t="s">
        <v>2896</v>
      </c>
      <c r="O105" s="205" t="s">
        <v>2506</v>
      </c>
      <c r="P105" s="205" t="s">
        <v>2897</v>
      </c>
      <c r="Q105" s="205" t="s">
        <v>2347</v>
      </c>
      <c r="R105" s="205" t="s">
        <v>2508</v>
      </c>
      <c r="S105" s="205" t="s">
        <v>2341</v>
      </c>
    </row>
    <row r="106" spans="11:19" ht="56.25">
      <c r="K106" s="205" t="s">
        <v>2898</v>
      </c>
      <c r="L106" s="205" t="s">
        <v>2899</v>
      </c>
      <c r="M106" s="205"/>
      <c r="N106" s="205" t="s">
        <v>2900</v>
      </c>
      <c r="O106" s="205"/>
      <c r="P106" s="205"/>
      <c r="Q106" s="205" t="s">
        <v>2347</v>
      </c>
      <c r="R106" s="205" t="s">
        <v>2548</v>
      </c>
      <c r="S106" s="205" t="s">
        <v>2341</v>
      </c>
    </row>
    <row r="107" spans="11:19" ht="56.25">
      <c r="K107" s="205" t="s">
        <v>2901</v>
      </c>
      <c r="L107" s="205" t="s">
        <v>2902</v>
      </c>
      <c r="M107" s="205"/>
      <c r="N107" s="205" t="s">
        <v>2903</v>
      </c>
      <c r="O107" s="205" t="s">
        <v>2904</v>
      </c>
      <c r="P107" s="205"/>
      <c r="Q107" s="205" t="s">
        <v>2358</v>
      </c>
      <c r="R107" s="205" t="s">
        <v>2548</v>
      </c>
      <c r="S107" s="205" t="s">
        <v>2341</v>
      </c>
    </row>
    <row r="108" spans="11:19" ht="56.25">
      <c r="K108" s="205" t="s">
        <v>2905</v>
      </c>
      <c r="L108" s="205" t="s">
        <v>2906</v>
      </c>
      <c r="M108" s="205"/>
      <c r="N108" s="205" t="s">
        <v>2907</v>
      </c>
      <c r="O108" s="205" t="s">
        <v>2767</v>
      </c>
      <c r="P108" s="205"/>
      <c r="Q108" s="205" t="s">
        <v>2347</v>
      </c>
      <c r="R108" s="205" t="s">
        <v>2548</v>
      </c>
      <c r="S108" s="205" t="s">
        <v>2341</v>
      </c>
    </row>
    <row r="109" spans="11:19" ht="56.25">
      <c r="K109" s="205" t="s">
        <v>2908</v>
      </c>
      <c r="L109" s="205" t="s">
        <v>2909</v>
      </c>
      <c r="M109" s="205"/>
      <c r="N109" s="205" t="s">
        <v>2910</v>
      </c>
      <c r="O109" s="205" t="s">
        <v>2892</v>
      </c>
      <c r="P109" s="205"/>
      <c r="Q109" s="205" t="s">
        <v>2347</v>
      </c>
      <c r="R109" s="205" t="s">
        <v>2548</v>
      </c>
      <c r="S109" s="205" t="s">
        <v>2341</v>
      </c>
    </row>
    <row r="110" spans="11:19" ht="56.25">
      <c r="K110" s="205" t="s">
        <v>2911</v>
      </c>
      <c r="L110" s="205" t="s">
        <v>2912</v>
      </c>
      <c r="M110" s="205"/>
      <c r="N110" s="205" t="s">
        <v>2913</v>
      </c>
      <c r="O110" s="205" t="s">
        <v>2808</v>
      </c>
      <c r="P110" s="205"/>
      <c r="Q110" s="205" t="s">
        <v>2347</v>
      </c>
      <c r="R110" s="205" t="s">
        <v>2548</v>
      </c>
      <c r="S110" s="205" t="s">
        <v>2341</v>
      </c>
    </row>
    <row r="111" spans="11:19" ht="56.25">
      <c r="K111" s="205" t="s">
        <v>2914</v>
      </c>
      <c r="L111" s="205" t="s">
        <v>2915</v>
      </c>
      <c r="M111" s="205"/>
      <c r="N111" s="205" t="s">
        <v>2916</v>
      </c>
      <c r="O111" s="205" t="s">
        <v>2917</v>
      </c>
      <c r="P111" s="205"/>
      <c r="Q111" s="205" t="s">
        <v>2347</v>
      </c>
      <c r="R111" s="205" t="s">
        <v>2548</v>
      </c>
      <c r="S111" s="205" t="s">
        <v>2341</v>
      </c>
    </row>
    <row r="112" spans="11:19" ht="37.5">
      <c r="K112" s="205" t="s">
        <v>2918</v>
      </c>
      <c r="L112" s="205" t="s">
        <v>2919</v>
      </c>
      <c r="M112" s="205"/>
      <c r="N112" s="205" t="s">
        <v>2920</v>
      </c>
      <c r="O112" s="205" t="s">
        <v>2786</v>
      </c>
      <c r="P112" s="205"/>
      <c r="Q112" s="205" t="s">
        <v>2347</v>
      </c>
      <c r="R112" s="205" t="s">
        <v>2548</v>
      </c>
      <c r="S112" s="205" t="s">
        <v>2341</v>
      </c>
    </row>
    <row r="113" spans="11:19" ht="37.5">
      <c r="K113" s="205" t="s">
        <v>2921</v>
      </c>
      <c r="L113" s="205" t="s">
        <v>2922</v>
      </c>
      <c r="M113" s="205"/>
      <c r="N113" s="205" t="s">
        <v>2923</v>
      </c>
      <c r="O113" s="205"/>
      <c r="P113" s="205"/>
      <c r="Q113" s="205" t="s">
        <v>2347</v>
      </c>
      <c r="R113" s="205" t="s">
        <v>2548</v>
      </c>
      <c r="S113" s="205" t="s">
        <v>2341</v>
      </c>
    </row>
    <row r="114" spans="11:19" ht="56.25">
      <c r="K114" s="205" t="s">
        <v>2924</v>
      </c>
      <c r="L114" s="205" t="s">
        <v>2925</v>
      </c>
      <c r="M114" s="205"/>
      <c r="N114" s="205" t="s">
        <v>2926</v>
      </c>
      <c r="O114" s="205"/>
      <c r="P114" s="205"/>
      <c r="Q114" s="205" t="s">
        <v>2347</v>
      </c>
      <c r="R114" s="205" t="s">
        <v>2548</v>
      </c>
      <c r="S114" s="205" t="s">
        <v>2341</v>
      </c>
    </row>
    <row r="115" spans="11:19" ht="75">
      <c r="K115" s="205" t="s">
        <v>2927</v>
      </c>
      <c r="L115" s="205" t="s">
        <v>2617</v>
      </c>
      <c r="M115" s="205"/>
      <c r="N115" s="205" t="s">
        <v>2928</v>
      </c>
      <c r="O115" s="205"/>
      <c r="P115" s="205"/>
      <c r="Q115" s="205" t="s">
        <v>2347</v>
      </c>
      <c r="R115" s="205" t="s">
        <v>2548</v>
      </c>
      <c r="S115" s="205" t="s">
        <v>2341</v>
      </c>
    </row>
    <row r="116" spans="11:19" ht="56.25">
      <c r="K116" s="205" t="s">
        <v>2929</v>
      </c>
      <c r="L116" s="205" t="s">
        <v>2412</v>
      </c>
      <c r="M116" s="205"/>
      <c r="N116" s="205" t="s">
        <v>2930</v>
      </c>
      <c r="O116" s="205"/>
      <c r="P116" s="205"/>
      <c r="Q116" s="205" t="s">
        <v>2347</v>
      </c>
      <c r="R116" s="205" t="s">
        <v>2548</v>
      </c>
      <c r="S116" s="205" t="s">
        <v>2341</v>
      </c>
    </row>
    <row r="117" spans="11:19" ht="75">
      <c r="K117" s="205" t="s">
        <v>2931</v>
      </c>
      <c r="L117" s="205" t="s">
        <v>2932</v>
      </c>
      <c r="M117" s="205"/>
      <c r="N117" s="205" t="s">
        <v>2933</v>
      </c>
      <c r="O117" s="205"/>
      <c r="P117" s="205"/>
      <c r="Q117" s="205" t="s">
        <v>2347</v>
      </c>
      <c r="R117" s="205" t="s">
        <v>2548</v>
      </c>
      <c r="S117" s="205" t="s">
        <v>2341</v>
      </c>
    </row>
    <row r="118" spans="11:19" ht="56.25">
      <c r="K118" s="205" t="s">
        <v>2934</v>
      </c>
      <c r="L118" s="205" t="s">
        <v>2935</v>
      </c>
      <c r="M118" s="205"/>
      <c r="N118" s="205" t="s">
        <v>2936</v>
      </c>
      <c r="O118" s="205"/>
      <c r="P118" s="205"/>
      <c r="Q118" s="205" t="s">
        <v>2347</v>
      </c>
      <c r="R118" s="205" t="s">
        <v>2548</v>
      </c>
      <c r="S118" s="205" t="s">
        <v>2341</v>
      </c>
    </row>
    <row r="119" spans="11:19" ht="56.25">
      <c r="K119" s="205" t="s">
        <v>2937</v>
      </c>
      <c r="L119" s="205" t="s">
        <v>2938</v>
      </c>
      <c r="M119" s="205"/>
      <c r="N119" s="205" t="s">
        <v>2939</v>
      </c>
      <c r="O119" s="205"/>
      <c r="P119" s="205"/>
      <c r="Q119" s="205" t="s">
        <v>2347</v>
      </c>
      <c r="R119" s="205" t="s">
        <v>2548</v>
      </c>
      <c r="S119" s="205" t="s">
        <v>2341</v>
      </c>
    </row>
    <row r="120" spans="11:19" ht="56.25">
      <c r="K120" s="205" t="s">
        <v>2940</v>
      </c>
      <c r="L120" s="205" t="s">
        <v>2941</v>
      </c>
      <c r="M120" s="205"/>
      <c r="N120" s="205" t="s">
        <v>2942</v>
      </c>
      <c r="O120" s="205"/>
      <c r="P120" s="205"/>
      <c r="Q120" s="205" t="s">
        <v>2347</v>
      </c>
      <c r="R120" s="205" t="s">
        <v>2548</v>
      </c>
      <c r="S120" s="205" t="s">
        <v>2341</v>
      </c>
    </row>
    <row r="121" spans="11:19" ht="37.5">
      <c r="K121" s="205" t="s">
        <v>2943</v>
      </c>
      <c r="L121" s="205" t="s">
        <v>2944</v>
      </c>
      <c r="M121" s="205"/>
      <c r="N121" s="205" t="s">
        <v>2945</v>
      </c>
      <c r="O121" s="205"/>
      <c r="P121" s="205"/>
      <c r="Q121" s="205" t="s">
        <v>2347</v>
      </c>
      <c r="R121" s="205" t="s">
        <v>2548</v>
      </c>
      <c r="S121" s="205" t="s">
        <v>2341</v>
      </c>
    </row>
    <row r="122" spans="11:19" ht="37.5">
      <c r="K122" s="205" t="s">
        <v>2946</v>
      </c>
      <c r="L122" s="205" t="s">
        <v>2947</v>
      </c>
      <c r="M122" s="205"/>
      <c r="N122" s="205" t="s">
        <v>2948</v>
      </c>
      <c r="O122" s="205"/>
      <c r="P122" s="205"/>
      <c r="Q122" s="205" t="s">
        <v>2347</v>
      </c>
      <c r="R122" s="205" t="s">
        <v>2548</v>
      </c>
      <c r="S122" s="205" t="s">
        <v>2341</v>
      </c>
    </row>
    <row r="123" spans="11:19" ht="37.5">
      <c r="K123" s="205" t="s">
        <v>2949</v>
      </c>
      <c r="L123" s="205" t="s">
        <v>2950</v>
      </c>
      <c r="M123" s="205"/>
      <c r="N123" s="205" t="s">
        <v>2951</v>
      </c>
      <c r="O123" s="205"/>
      <c r="P123" s="205"/>
      <c r="Q123" s="205" t="s">
        <v>2347</v>
      </c>
      <c r="R123" s="205" t="s">
        <v>2548</v>
      </c>
      <c r="S123" s="205" t="s">
        <v>2341</v>
      </c>
    </row>
    <row r="124" spans="11:19" ht="56.25">
      <c r="K124" s="205" t="s">
        <v>2952</v>
      </c>
      <c r="L124" s="205" t="s">
        <v>2953</v>
      </c>
      <c r="M124" s="205"/>
      <c r="N124" s="205" t="s">
        <v>2954</v>
      </c>
      <c r="O124" s="205"/>
      <c r="P124" s="205"/>
      <c r="Q124" s="205" t="s">
        <v>2347</v>
      </c>
      <c r="R124" s="205" t="s">
        <v>2548</v>
      </c>
      <c r="S124" s="205" t="s">
        <v>2341</v>
      </c>
    </row>
    <row r="125" spans="11:19" ht="56.25">
      <c r="K125" s="205" t="s">
        <v>2955</v>
      </c>
      <c r="L125" s="205" t="s">
        <v>2956</v>
      </c>
      <c r="M125" s="205"/>
      <c r="N125" s="205" t="s">
        <v>2957</v>
      </c>
      <c r="O125" s="205"/>
      <c r="P125" s="205"/>
      <c r="Q125" s="205" t="s">
        <v>2347</v>
      </c>
      <c r="R125" s="205" t="s">
        <v>2548</v>
      </c>
      <c r="S125" s="205" t="s">
        <v>2341</v>
      </c>
    </row>
    <row r="126" spans="11:19" ht="37.5">
      <c r="K126" s="205" t="s">
        <v>2958</v>
      </c>
      <c r="L126" s="205" t="s">
        <v>2959</v>
      </c>
      <c r="M126" s="205"/>
      <c r="N126" s="205" t="s">
        <v>2960</v>
      </c>
      <c r="O126" s="205"/>
      <c r="P126" s="205"/>
      <c r="Q126" s="205" t="s">
        <v>2347</v>
      </c>
      <c r="R126" s="205" t="s">
        <v>2548</v>
      </c>
      <c r="S126" s="205" t="s">
        <v>2341</v>
      </c>
    </row>
    <row r="127" spans="11:19" ht="131.25">
      <c r="K127" s="205" t="s">
        <v>2971</v>
      </c>
      <c r="L127" s="205" t="s">
        <v>2972</v>
      </c>
      <c r="M127" s="205" t="s">
        <v>2973</v>
      </c>
      <c r="N127" s="205" t="s">
        <v>2974</v>
      </c>
      <c r="O127" s="205" t="s">
        <v>2975</v>
      </c>
      <c r="P127" s="205" t="s">
        <v>2976</v>
      </c>
      <c r="Q127" s="205" t="s">
        <v>2347</v>
      </c>
      <c r="R127" s="205" t="s">
        <v>2521</v>
      </c>
      <c r="S127" s="205" t="s">
        <v>2341</v>
      </c>
    </row>
    <row r="128" spans="11:19" ht="75">
      <c r="K128" s="205" t="s">
        <v>2977</v>
      </c>
      <c r="L128" s="205" t="s">
        <v>2978</v>
      </c>
      <c r="M128" s="205"/>
      <c r="N128" s="205" t="s">
        <v>2979</v>
      </c>
      <c r="O128" s="205"/>
      <c r="P128" s="205"/>
      <c r="Q128" s="205" t="s">
        <v>2347</v>
      </c>
      <c r="R128" s="205" t="s">
        <v>2548</v>
      </c>
      <c r="S128" s="205" t="s">
        <v>2341</v>
      </c>
    </row>
    <row r="129" spans="11:19" ht="75">
      <c r="K129" s="205" t="s">
        <v>2980</v>
      </c>
      <c r="L129" s="205" t="s">
        <v>2981</v>
      </c>
      <c r="M129" s="205" t="s">
        <v>2982</v>
      </c>
      <c r="N129" s="205" t="s">
        <v>2983</v>
      </c>
      <c r="O129" s="205"/>
      <c r="P129" s="205"/>
      <c r="Q129" s="205" t="s">
        <v>2347</v>
      </c>
      <c r="R129" s="205" t="s">
        <v>2548</v>
      </c>
      <c r="S129" s="205" t="s">
        <v>2341</v>
      </c>
    </row>
    <row r="130" spans="11:19" ht="56.25">
      <c r="K130" s="205" t="s">
        <v>2995</v>
      </c>
      <c r="L130" s="205" t="s">
        <v>2996</v>
      </c>
      <c r="M130" s="205" t="s">
        <v>2997</v>
      </c>
      <c r="N130" s="205"/>
      <c r="O130" s="205"/>
      <c r="P130" s="205"/>
      <c r="Q130" s="205" t="s">
        <v>2347</v>
      </c>
      <c r="R130" s="205" t="s">
        <v>2548</v>
      </c>
      <c r="S130" s="205" t="s">
        <v>2341</v>
      </c>
    </row>
    <row r="131" spans="11:19" ht="37.5">
      <c r="K131" s="205" t="s">
        <v>2998</v>
      </c>
      <c r="L131" s="205" t="s">
        <v>2999</v>
      </c>
      <c r="M131" s="205" t="s">
        <v>3000</v>
      </c>
      <c r="N131" s="205"/>
      <c r="O131" s="205"/>
      <c r="P131" s="205"/>
      <c r="Q131" s="205" t="s">
        <v>2347</v>
      </c>
      <c r="R131" s="205" t="s">
        <v>2548</v>
      </c>
      <c r="S131" s="205" t="s">
        <v>2341</v>
      </c>
    </row>
    <row r="132" spans="11:19" ht="93.75">
      <c r="K132" s="205" t="s">
        <v>3034</v>
      </c>
      <c r="L132" s="205" t="s">
        <v>3035</v>
      </c>
      <c r="M132" s="205" t="s">
        <v>3036</v>
      </c>
      <c r="N132" s="205" t="s">
        <v>3037</v>
      </c>
      <c r="O132" s="205" t="s">
        <v>3038</v>
      </c>
      <c r="P132" s="205" t="s">
        <v>3039</v>
      </c>
      <c r="Q132" s="205" t="s">
        <v>2347</v>
      </c>
      <c r="R132" s="205" t="s">
        <v>2521</v>
      </c>
      <c r="S132" s="205" t="s">
        <v>2341</v>
      </c>
    </row>
    <row r="133" spans="11:19" ht="37.5">
      <c r="K133" s="205" t="s">
        <v>3094</v>
      </c>
      <c r="L133" s="205" t="s">
        <v>3095</v>
      </c>
      <c r="M133" s="205" t="s">
        <v>3096</v>
      </c>
      <c r="N133" s="205" t="s">
        <v>2498</v>
      </c>
      <c r="O133" s="205" t="s">
        <v>2487</v>
      </c>
      <c r="P133" s="205"/>
      <c r="Q133" s="205" t="s">
        <v>2347</v>
      </c>
      <c r="R133" s="205" t="s">
        <v>2489</v>
      </c>
      <c r="S133" s="205" t="s">
        <v>2341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1"/>
  <sheetViews>
    <sheetView topLeftCell="A4" workbookViewId="0">
      <selection activeCell="G13" sqref="G13"/>
    </sheetView>
  </sheetViews>
  <sheetFormatPr defaultColWidth="9" defaultRowHeight="18.75"/>
  <cols>
    <col min="1" max="2" width="16.625" style="206" bestFit="1" customWidth="1"/>
    <col min="3" max="3" width="27.625" style="206" customWidth="1"/>
    <col min="4" max="4" width="25.75" style="206" bestFit="1" customWidth="1"/>
    <col min="5" max="5" width="11.25" style="206" bestFit="1" customWidth="1"/>
    <col min="6" max="7" width="16.625" style="206" bestFit="1" customWidth="1"/>
    <col min="8" max="8" width="18.625" style="206" bestFit="1" customWidth="1"/>
    <col min="9" max="9" width="9" style="206"/>
    <col min="10" max="10" width="29.875" style="206" bestFit="1" customWidth="1"/>
    <col min="11" max="16384" width="9" style="204"/>
  </cols>
  <sheetData>
    <row r="1" spans="1:10">
      <c r="A1" s="206" t="s">
        <v>3106</v>
      </c>
      <c r="B1" s="206" t="s">
        <v>5354</v>
      </c>
      <c r="C1" s="206" t="s">
        <v>5353</v>
      </c>
      <c r="D1" s="206" t="s">
        <v>5352</v>
      </c>
      <c r="E1" s="206" t="s">
        <v>5351</v>
      </c>
      <c r="F1" s="206" t="s">
        <v>5350</v>
      </c>
      <c r="G1" s="206" t="s">
        <v>5349</v>
      </c>
      <c r="H1" s="206" t="s">
        <v>5348</v>
      </c>
      <c r="I1" s="206" t="s">
        <v>5347</v>
      </c>
      <c r="J1" s="206" t="s">
        <v>5346</v>
      </c>
    </row>
    <row r="2" spans="1:10">
      <c r="A2" s="206" t="s">
        <v>5345</v>
      </c>
      <c r="B2" s="206" t="s">
        <v>5344</v>
      </c>
      <c r="C2" s="206" t="s">
        <v>5343</v>
      </c>
      <c r="D2" s="206" t="s">
        <v>5342</v>
      </c>
      <c r="E2" s="206" t="s">
        <v>3232</v>
      </c>
      <c r="F2" s="206" t="s">
        <v>3232</v>
      </c>
      <c r="G2" s="206" t="s">
        <v>2451</v>
      </c>
      <c r="H2" s="206" t="s">
        <v>3108</v>
      </c>
      <c r="I2" s="206" t="s">
        <v>2340</v>
      </c>
      <c r="J2" s="206" t="s">
        <v>5342</v>
      </c>
    </row>
    <row r="3" spans="1:10">
      <c r="A3" s="206" t="s">
        <v>5341</v>
      </c>
      <c r="B3" s="206" t="s">
        <v>5340</v>
      </c>
      <c r="C3" s="206" t="s">
        <v>5339</v>
      </c>
      <c r="D3" s="206" t="s">
        <v>5338</v>
      </c>
      <c r="E3" s="206" t="s">
        <v>3123</v>
      </c>
      <c r="G3" s="206" t="s">
        <v>2809</v>
      </c>
      <c r="H3" s="206" t="s">
        <v>3218</v>
      </c>
      <c r="I3" s="206" t="s">
        <v>2548</v>
      </c>
      <c r="J3" s="206" t="s">
        <v>5338</v>
      </c>
    </row>
    <row r="4" spans="1:10">
      <c r="A4" s="206" t="s">
        <v>5337</v>
      </c>
      <c r="B4" s="206" t="s">
        <v>5336</v>
      </c>
      <c r="C4" s="206" t="s">
        <v>5335</v>
      </c>
      <c r="D4" s="206" t="s">
        <v>5334</v>
      </c>
      <c r="E4" s="206" t="s">
        <v>3110</v>
      </c>
      <c r="F4" s="206" t="s">
        <v>3109</v>
      </c>
      <c r="G4" s="206" t="s">
        <v>2451</v>
      </c>
      <c r="H4" s="206" t="s">
        <v>3108</v>
      </c>
      <c r="I4" s="206" t="s">
        <v>2340</v>
      </c>
      <c r="J4" s="206" t="s">
        <v>5333</v>
      </c>
    </row>
    <row r="5" spans="1:10">
      <c r="A5" s="206" t="s">
        <v>2629</v>
      </c>
      <c r="B5" s="206" t="s">
        <v>5332</v>
      </c>
      <c r="C5" s="206" t="s">
        <v>5331</v>
      </c>
      <c r="D5" s="206" t="s">
        <v>5330</v>
      </c>
      <c r="E5" s="206" t="s">
        <v>3123</v>
      </c>
      <c r="G5" s="206" t="s">
        <v>2626</v>
      </c>
      <c r="H5" s="206" t="s">
        <v>5329</v>
      </c>
      <c r="I5" s="206" t="s">
        <v>2548</v>
      </c>
      <c r="J5" s="206" t="s">
        <v>5328</v>
      </c>
    </row>
    <row r="6" spans="1:10">
      <c r="A6" s="206" t="s">
        <v>5327</v>
      </c>
      <c r="B6" s="206" t="s">
        <v>5326</v>
      </c>
      <c r="C6" s="206" t="s">
        <v>5325</v>
      </c>
      <c r="D6" s="206" t="s">
        <v>5324</v>
      </c>
      <c r="E6" s="206" t="s">
        <v>3123</v>
      </c>
      <c r="G6" s="206" t="s">
        <v>3591</v>
      </c>
      <c r="H6" s="206" t="s">
        <v>3590</v>
      </c>
      <c r="I6" s="206" t="s">
        <v>2548</v>
      </c>
      <c r="J6" s="206" t="s">
        <v>5323</v>
      </c>
    </row>
    <row r="7" spans="1:10">
      <c r="A7" s="206" t="s">
        <v>5322</v>
      </c>
      <c r="B7" s="206" t="s">
        <v>5321</v>
      </c>
      <c r="C7" s="206" t="s">
        <v>5320</v>
      </c>
      <c r="D7" s="206" t="s">
        <v>5319</v>
      </c>
      <c r="E7" s="206" t="s">
        <v>3116</v>
      </c>
      <c r="F7" s="206" t="s">
        <v>3304</v>
      </c>
      <c r="G7" s="206" t="s">
        <v>2451</v>
      </c>
      <c r="H7" s="206" t="s">
        <v>3108</v>
      </c>
      <c r="I7" s="206" t="s">
        <v>2340</v>
      </c>
      <c r="J7" s="206" t="s">
        <v>5319</v>
      </c>
    </row>
    <row r="8" spans="1:10">
      <c r="A8" s="206" t="s">
        <v>5318</v>
      </c>
      <c r="B8" s="206" t="s">
        <v>5317</v>
      </c>
      <c r="C8" s="206" t="s">
        <v>5316</v>
      </c>
      <c r="D8" s="206" t="s">
        <v>5315</v>
      </c>
      <c r="E8" s="206" t="s">
        <v>3110</v>
      </c>
      <c r="F8" s="206" t="s">
        <v>3261</v>
      </c>
      <c r="G8" s="206" t="s">
        <v>2451</v>
      </c>
      <c r="H8" s="206" t="s">
        <v>3108</v>
      </c>
      <c r="I8" s="206" t="s">
        <v>2340</v>
      </c>
      <c r="J8" s="206" t="s">
        <v>5315</v>
      </c>
    </row>
    <row r="9" spans="1:10">
      <c r="A9" s="206" t="s">
        <v>5314</v>
      </c>
      <c r="B9" s="206" t="s">
        <v>5313</v>
      </c>
      <c r="C9" s="206" t="s">
        <v>5312</v>
      </c>
      <c r="D9" s="206" t="s">
        <v>5311</v>
      </c>
      <c r="E9" s="206" t="s">
        <v>3133</v>
      </c>
      <c r="F9" s="206" t="s">
        <v>3393</v>
      </c>
      <c r="G9" s="206" t="s">
        <v>2451</v>
      </c>
      <c r="H9" s="206" t="s">
        <v>3108</v>
      </c>
      <c r="I9" s="206" t="s">
        <v>2340</v>
      </c>
      <c r="J9" s="206" t="s">
        <v>5310</v>
      </c>
    </row>
    <row r="10" spans="1:10">
      <c r="A10" s="206" t="s">
        <v>5309</v>
      </c>
      <c r="B10" s="206" t="s">
        <v>5308</v>
      </c>
      <c r="D10" s="206" t="s">
        <v>5307</v>
      </c>
      <c r="E10" s="206" t="s">
        <v>3123</v>
      </c>
      <c r="G10" s="206" t="s">
        <v>3481</v>
      </c>
      <c r="H10" s="206" t="s">
        <v>3480</v>
      </c>
      <c r="I10" s="206" t="s">
        <v>2548</v>
      </c>
      <c r="J10" s="206" t="s">
        <v>5307</v>
      </c>
    </row>
    <row r="11" spans="1:10">
      <c r="A11" s="206" t="s">
        <v>5306</v>
      </c>
      <c r="B11" s="206" t="s">
        <v>5305</v>
      </c>
      <c r="D11" s="206" t="s">
        <v>3864</v>
      </c>
      <c r="E11" s="206" t="s">
        <v>3123</v>
      </c>
      <c r="G11" s="206" t="s">
        <v>2898</v>
      </c>
      <c r="H11" s="206" t="s">
        <v>5068</v>
      </c>
      <c r="I11" s="206" t="s">
        <v>2548</v>
      </c>
      <c r="J11" s="206" t="s">
        <v>3864</v>
      </c>
    </row>
    <row r="12" spans="1:10">
      <c r="A12" s="206" t="s">
        <v>5304</v>
      </c>
      <c r="B12" s="206" t="s">
        <v>5303</v>
      </c>
      <c r="C12" s="206" t="s">
        <v>5302</v>
      </c>
      <c r="D12" s="206" t="s">
        <v>5301</v>
      </c>
      <c r="E12" s="206" t="s">
        <v>3232</v>
      </c>
      <c r="F12" s="206" t="s">
        <v>3232</v>
      </c>
      <c r="G12" s="206" t="s">
        <v>2451</v>
      </c>
      <c r="H12" s="206" t="s">
        <v>3108</v>
      </c>
      <c r="I12" s="206" t="s">
        <v>2340</v>
      </c>
      <c r="J12" s="206" t="s">
        <v>5300</v>
      </c>
    </row>
    <row r="13" spans="1:10">
      <c r="A13" s="206" t="s">
        <v>2581</v>
      </c>
      <c r="B13" s="206" t="s">
        <v>5299</v>
      </c>
      <c r="C13" s="206" t="s">
        <v>5298</v>
      </c>
      <c r="D13" s="206" t="s">
        <v>5297</v>
      </c>
      <c r="E13" s="206" t="s">
        <v>3123</v>
      </c>
      <c r="G13" s="206" t="s">
        <v>2823</v>
      </c>
      <c r="H13" s="206" t="s">
        <v>3469</v>
      </c>
      <c r="I13" s="206" t="s">
        <v>2548</v>
      </c>
      <c r="J13" s="206" t="s">
        <v>5297</v>
      </c>
    </row>
    <row r="14" spans="1:10">
      <c r="A14" s="206" t="s">
        <v>5296</v>
      </c>
      <c r="B14" s="206" t="s">
        <v>5295</v>
      </c>
      <c r="D14" s="206" t="s">
        <v>5293</v>
      </c>
      <c r="E14" s="206" t="s">
        <v>3123</v>
      </c>
      <c r="G14" s="206" t="s">
        <v>2443</v>
      </c>
      <c r="H14" s="206" t="s">
        <v>5294</v>
      </c>
      <c r="I14" s="206" t="s">
        <v>2548</v>
      </c>
      <c r="J14" s="206" t="s">
        <v>5293</v>
      </c>
    </row>
    <row r="15" spans="1:10">
      <c r="A15" s="206" t="s">
        <v>5292</v>
      </c>
      <c r="B15" s="206" t="s">
        <v>5291</v>
      </c>
      <c r="D15" s="206" t="s">
        <v>5290</v>
      </c>
      <c r="E15" s="206" t="s">
        <v>3123</v>
      </c>
      <c r="G15" s="206" t="s">
        <v>2889</v>
      </c>
      <c r="H15" s="206" t="s">
        <v>5290</v>
      </c>
      <c r="I15" s="206" t="s">
        <v>2548</v>
      </c>
      <c r="J15" s="206" t="s">
        <v>5290</v>
      </c>
    </row>
    <row r="16" spans="1:10">
      <c r="A16" s="206" t="s">
        <v>2808</v>
      </c>
      <c r="B16" s="206" t="s">
        <v>5289</v>
      </c>
      <c r="C16" s="206" t="s">
        <v>5288</v>
      </c>
      <c r="D16" s="206" t="s">
        <v>5285</v>
      </c>
      <c r="E16" s="206" t="s">
        <v>3123</v>
      </c>
      <c r="G16" s="206" t="s">
        <v>5287</v>
      </c>
      <c r="H16" s="206" t="s">
        <v>5286</v>
      </c>
      <c r="I16" s="206" t="s">
        <v>2548</v>
      </c>
      <c r="J16" s="206" t="s">
        <v>5285</v>
      </c>
    </row>
    <row r="17" spans="1:10">
      <c r="A17" s="206" t="s">
        <v>5284</v>
      </c>
      <c r="B17" s="206" t="s">
        <v>5283</v>
      </c>
      <c r="C17" s="206" t="s">
        <v>5282</v>
      </c>
      <c r="D17" s="206" t="s">
        <v>5281</v>
      </c>
      <c r="E17" s="206" t="s">
        <v>3123</v>
      </c>
      <c r="G17" s="206" t="s">
        <v>3619</v>
      </c>
      <c r="H17" s="206" t="s">
        <v>3618</v>
      </c>
      <c r="I17" s="206" t="s">
        <v>2548</v>
      </c>
      <c r="J17" s="206" t="s">
        <v>5280</v>
      </c>
    </row>
    <row r="18" spans="1:10">
      <c r="A18" s="206" t="s">
        <v>5279</v>
      </c>
      <c r="B18" s="206" t="s">
        <v>5278</v>
      </c>
      <c r="D18" s="206" t="s">
        <v>5277</v>
      </c>
      <c r="E18" s="206" t="s">
        <v>3200</v>
      </c>
      <c r="F18" s="206" t="s">
        <v>3222</v>
      </c>
      <c r="G18" s="206" t="s">
        <v>2451</v>
      </c>
      <c r="H18" s="206" t="s">
        <v>3108</v>
      </c>
      <c r="I18" s="206" t="s">
        <v>2340</v>
      </c>
      <c r="J18" s="206" t="s">
        <v>5277</v>
      </c>
    </row>
    <row r="19" spans="1:10">
      <c r="A19" s="206" t="s">
        <v>5276</v>
      </c>
      <c r="B19" s="206" t="s">
        <v>5275</v>
      </c>
      <c r="C19" s="206" t="s">
        <v>5274</v>
      </c>
      <c r="D19" s="206" t="s">
        <v>5273</v>
      </c>
      <c r="E19" s="206" t="s">
        <v>3123</v>
      </c>
      <c r="G19" s="206" t="s">
        <v>3481</v>
      </c>
      <c r="H19" s="206" t="s">
        <v>3480</v>
      </c>
      <c r="I19" s="206" t="s">
        <v>2548</v>
      </c>
      <c r="J19" s="206" t="s">
        <v>5273</v>
      </c>
    </row>
    <row r="20" spans="1:10">
      <c r="A20" s="206" t="s">
        <v>5272</v>
      </c>
      <c r="B20" s="206" t="s">
        <v>5271</v>
      </c>
      <c r="C20" s="206" t="s">
        <v>5270</v>
      </c>
      <c r="D20" s="206" t="s">
        <v>5269</v>
      </c>
      <c r="E20" s="206" t="s">
        <v>3194</v>
      </c>
      <c r="F20" s="206" t="s">
        <v>3441</v>
      </c>
      <c r="G20" s="206" t="s">
        <v>2451</v>
      </c>
      <c r="H20" s="206" t="s">
        <v>3108</v>
      </c>
      <c r="I20" s="206" t="s">
        <v>2340</v>
      </c>
      <c r="J20" s="206" t="s">
        <v>5268</v>
      </c>
    </row>
    <row r="21" spans="1:10">
      <c r="A21" s="206" t="s">
        <v>5267</v>
      </c>
      <c r="B21" s="206" t="s">
        <v>5266</v>
      </c>
      <c r="C21" s="206" t="s">
        <v>5265</v>
      </c>
      <c r="D21" s="206" t="s">
        <v>5264</v>
      </c>
      <c r="E21" s="206" t="s">
        <v>3123</v>
      </c>
      <c r="G21" s="206" t="s">
        <v>4002</v>
      </c>
      <c r="H21" s="206" t="s">
        <v>4001</v>
      </c>
      <c r="I21" s="206" t="s">
        <v>2548</v>
      </c>
      <c r="J21" s="206" t="s">
        <v>5264</v>
      </c>
    </row>
    <row r="22" spans="1:10">
      <c r="A22" s="206" t="s">
        <v>5263</v>
      </c>
      <c r="B22" s="206" t="s">
        <v>5262</v>
      </c>
      <c r="C22" s="206" t="s">
        <v>5261</v>
      </c>
      <c r="D22" s="206" t="s">
        <v>5258</v>
      </c>
      <c r="E22" s="206" t="s">
        <v>3123</v>
      </c>
      <c r="G22" s="206" t="s">
        <v>5260</v>
      </c>
      <c r="H22" s="206" t="s">
        <v>5259</v>
      </c>
      <c r="I22" s="206" t="s">
        <v>2548</v>
      </c>
      <c r="J22" s="206" t="s">
        <v>5258</v>
      </c>
    </row>
    <row r="23" spans="1:10">
      <c r="A23" s="206" t="s">
        <v>5257</v>
      </c>
      <c r="B23" s="206" t="s">
        <v>5256</v>
      </c>
      <c r="D23" s="206" t="s">
        <v>5253</v>
      </c>
      <c r="E23" s="206" t="s">
        <v>3123</v>
      </c>
      <c r="G23" s="206" t="s">
        <v>5255</v>
      </c>
      <c r="H23" s="206" t="s">
        <v>5254</v>
      </c>
      <c r="I23" s="206" t="s">
        <v>2548</v>
      </c>
      <c r="J23" s="206" t="s">
        <v>5253</v>
      </c>
    </row>
    <row r="24" spans="1:10">
      <c r="A24" s="206" t="s">
        <v>5252</v>
      </c>
      <c r="B24" s="206" t="s">
        <v>5251</v>
      </c>
      <c r="D24" s="206" t="s">
        <v>5250</v>
      </c>
      <c r="E24" s="206" t="s">
        <v>3123</v>
      </c>
      <c r="G24" s="206" t="s">
        <v>3619</v>
      </c>
      <c r="H24" s="206" t="s">
        <v>3618</v>
      </c>
      <c r="I24" s="206" t="s">
        <v>2548</v>
      </c>
      <c r="J24" s="206" t="s">
        <v>5250</v>
      </c>
    </row>
    <row r="25" spans="1:10">
      <c r="A25" s="206" t="s">
        <v>5249</v>
      </c>
      <c r="B25" s="206" t="s">
        <v>5248</v>
      </c>
      <c r="C25" s="206" t="s">
        <v>5247</v>
      </c>
      <c r="D25" s="206" t="s">
        <v>5246</v>
      </c>
      <c r="E25" s="206" t="s">
        <v>3123</v>
      </c>
      <c r="G25" s="206" t="s">
        <v>2537</v>
      </c>
      <c r="H25" s="206" t="s">
        <v>3663</v>
      </c>
      <c r="I25" s="206" t="s">
        <v>2548</v>
      </c>
      <c r="J25" s="206" t="s">
        <v>5245</v>
      </c>
    </row>
    <row r="26" spans="1:10">
      <c r="A26" s="206" t="s">
        <v>5244</v>
      </c>
      <c r="B26" s="206" t="s">
        <v>5243</v>
      </c>
      <c r="C26" s="206" t="s">
        <v>5242</v>
      </c>
      <c r="D26" s="206" t="s">
        <v>5241</v>
      </c>
      <c r="E26" s="206" t="s">
        <v>3110</v>
      </c>
      <c r="F26" s="206" t="s">
        <v>3109</v>
      </c>
      <c r="G26" s="206" t="s">
        <v>2451</v>
      </c>
      <c r="H26" s="206" t="s">
        <v>3108</v>
      </c>
      <c r="I26" s="206" t="s">
        <v>2340</v>
      </c>
      <c r="J26" s="206" t="s">
        <v>5240</v>
      </c>
    </row>
    <row r="27" spans="1:10">
      <c r="A27" s="206" t="s">
        <v>2641</v>
      </c>
      <c r="B27" s="206" t="s">
        <v>5239</v>
      </c>
      <c r="C27" s="206" t="s">
        <v>5238</v>
      </c>
      <c r="D27" s="206" t="s">
        <v>5237</v>
      </c>
      <c r="E27" s="206" t="s">
        <v>3127</v>
      </c>
      <c r="F27" s="206" t="s">
        <v>3242</v>
      </c>
      <c r="G27" s="206" t="s">
        <v>2451</v>
      </c>
      <c r="H27" s="206" t="s">
        <v>3108</v>
      </c>
      <c r="I27" s="206" t="s">
        <v>2340</v>
      </c>
      <c r="J27" s="206" t="s">
        <v>5237</v>
      </c>
    </row>
    <row r="28" spans="1:10">
      <c r="A28" s="206" t="s">
        <v>5236</v>
      </c>
      <c r="B28" s="206" t="s">
        <v>5235</v>
      </c>
      <c r="D28" s="206" t="s">
        <v>5233</v>
      </c>
      <c r="E28" s="206" t="s">
        <v>3123</v>
      </c>
      <c r="G28" s="206" t="s">
        <v>5234</v>
      </c>
      <c r="H28" s="206" t="s">
        <v>5233</v>
      </c>
      <c r="I28" s="206" t="s">
        <v>2548</v>
      </c>
      <c r="J28" s="206" t="s">
        <v>5232</v>
      </c>
    </row>
    <row r="29" spans="1:10">
      <c r="A29" s="206" t="s">
        <v>5231</v>
      </c>
      <c r="B29" s="206" t="s">
        <v>5230</v>
      </c>
      <c r="C29" s="206" t="s">
        <v>5229</v>
      </c>
      <c r="D29" s="206" t="s">
        <v>5228</v>
      </c>
      <c r="E29" s="206" t="s">
        <v>3116</v>
      </c>
      <c r="F29" s="206" t="s">
        <v>3267</v>
      </c>
      <c r="G29" s="206" t="s">
        <v>2451</v>
      </c>
      <c r="H29" s="206" t="s">
        <v>3108</v>
      </c>
      <c r="I29" s="206" t="s">
        <v>2340</v>
      </c>
      <c r="J29" s="206" t="s">
        <v>5227</v>
      </c>
    </row>
    <row r="30" spans="1:10">
      <c r="A30" s="206" t="s">
        <v>5226</v>
      </c>
      <c r="B30" s="206" t="s">
        <v>5225</v>
      </c>
      <c r="C30" s="206" t="s">
        <v>5224</v>
      </c>
      <c r="D30" s="206" t="s">
        <v>5223</v>
      </c>
      <c r="E30" s="206" t="s">
        <v>3127</v>
      </c>
      <c r="F30" s="206" t="s">
        <v>3242</v>
      </c>
      <c r="G30" s="206" t="s">
        <v>2451</v>
      </c>
      <c r="H30" s="206" t="s">
        <v>3108</v>
      </c>
      <c r="I30" s="206" t="s">
        <v>2340</v>
      </c>
      <c r="J30" s="206" t="s">
        <v>5223</v>
      </c>
    </row>
    <row r="31" spans="1:10">
      <c r="A31" s="206" t="s">
        <v>5222</v>
      </c>
      <c r="B31" s="206" t="s">
        <v>5221</v>
      </c>
      <c r="C31" s="206" t="s">
        <v>5220</v>
      </c>
      <c r="D31" s="206" t="s">
        <v>5219</v>
      </c>
      <c r="E31" s="206" t="s">
        <v>3123</v>
      </c>
      <c r="G31" s="206" t="s">
        <v>2809</v>
      </c>
      <c r="H31" s="206" t="s">
        <v>3218</v>
      </c>
      <c r="I31" s="206" t="s">
        <v>2548</v>
      </c>
      <c r="J31" s="206" t="s">
        <v>5219</v>
      </c>
    </row>
    <row r="32" spans="1:10">
      <c r="A32" s="206" t="s">
        <v>5218</v>
      </c>
      <c r="B32" s="206" t="s">
        <v>5217</v>
      </c>
      <c r="D32" s="206" t="s">
        <v>5216</v>
      </c>
      <c r="E32" s="206" t="s">
        <v>3123</v>
      </c>
      <c r="G32" s="206" t="s">
        <v>3144</v>
      </c>
      <c r="H32" s="206" t="s">
        <v>3143</v>
      </c>
      <c r="I32" s="206" t="s">
        <v>2548</v>
      </c>
      <c r="J32" s="206" t="s">
        <v>5216</v>
      </c>
    </row>
    <row r="33" spans="1:10">
      <c r="A33" s="206" t="s">
        <v>2779</v>
      </c>
      <c r="B33" s="206" t="s">
        <v>5215</v>
      </c>
      <c r="C33" s="206" t="s">
        <v>5214</v>
      </c>
      <c r="D33" s="206" t="s">
        <v>5211</v>
      </c>
      <c r="E33" s="206" t="s">
        <v>3123</v>
      </c>
      <c r="G33" s="206" t="s">
        <v>5213</v>
      </c>
      <c r="H33" s="206" t="s">
        <v>5212</v>
      </c>
      <c r="I33" s="206" t="s">
        <v>2548</v>
      </c>
      <c r="J33" s="206" t="s">
        <v>5211</v>
      </c>
    </row>
    <row r="34" spans="1:10">
      <c r="A34" s="206" t="s">
        <v>2726</v>
      </c>
      <c r="B34" s="206" t="s">
        <v>5210</v>
      </c>
      <c r="C34" s="206" t="s">
        <v>5209</v>
      </c>
      <c r="D34" s="206" t="s">
        <v>5208</v>
      </c>
      <c r="E34" s="206" t="s">
        <v>3123</v>
      </c>
      <c r="G34" s="206" t="s">
        <v>5207</v>
      </c>
      <c r="H34" s="206" t="s">
        <v>5206</v>
      </c>
      <c r="I34" s="206" t="s">
        <v>2548</v>
      </c>
      <c r="J34" s="206" t="s">
        <v>5205</v>
      </c>
    </row>
    <row r="35" spans="1:10">
      <c r="A35" s="206" t="s">
        <v>5204</v>
      </c>
      <c r="B35" s="206" t="s">
        <v>5203</v>
      </c>
      <c r="C35" s="206" t="s">
        <v>5202</v>
      </c>
      <c r="D35" s="206" t="s">
        <v>5201</v>
      </c>
      <c r="E35" s="206" t="s">
        <v>3110</v>
      </c>
      <c r="F35" s="206" t="s">
        <v>3109</v>
      </c>
      <c r="G35" s="206" t="s">
        <v>2451</v>
      </c>
      <c r="H35" s="206" t="s">
        <v>3108</v>
      </c>
      <c r="I35" s="206" t="s">
        <v>2340</v>
      </c>
      <c r="J35" s="206" t="s">
        <v>5200</v>
      </c>
    </row>
    <row r="36" spans="1:10">
      <c r="A36" s="206" t="s">
        <v>5199</v>
      </c>
      <c r="B36" s="206" t="s">
        <v>5198</v>
      </c>
      <c r="C36" s="206" t="s">
        <v>5197</v>
      </c>
      <c r="D36" s="206" t="s">
        <v>5196</v>
      </c>
      <c r="E36" s="206" t="s">
        <v>3123</v>
      </c>
      <c r="G36" s="206" t="s">
        <v>4848</v>
      </c>
      <c r="H36" s="206" t="s">
        <v>4847</v>
      </c>
      <c r="I36" s="206" t="s">
        <v>2548</v>
      </c>
      <c r="J36" s="206" t="s">
        <v>5196</v>
      </c>
    </row>
    <row r="37" spans="1:10">
      <c r="A37" s="206" t="s">
        <v>5195</v>
      </c>
      <c r="B37" s="206" t="s">
        <v>5194</v>
      </c>
      <c r="D37" s="206" t="s">
        <v>5193</v>
      </c>
      <c r="E37" s="206" t="s">
        <v>3123</v>
      </c>
      <c r="G37" s="206" t="s">
        <v>3612</v>
      </c>
      <c r="H37" s="206" t="s">
        <v>3611</v>
      </c>
      <c r="I37" s="206" t="s">
        <v>2548</v>
      </c>
      <c r="J37" s="206" t="s">
        <v>5193</v>
      </c>
    </row>
    <row r="38" spans="1:10">
      <c r="A38" s="206" t="s">
        <v>5192</v>
      </c>
      <c r="B38" s="206" t="s">
        <v>5191</v>
      </c>
      <c r="C38" s="206" t="s">
        <v>5190</v>
      </c>
      <c r="D38" s="206" t="s">
        <v>5189</v>
      </c>
      <c r="E38" s="206" t="s">
        <v>3116</v>
      </c>
      <c r="F38" s="206" t="s">
        <v>3304</v>
      </c>
      <c r="G38" s="206" t="s">
        <v>2451</v>
      </c>
      <c r="H38" s="206" t="s">
        <v>3108</v>
      </c>
      <c r="I38" s="206" t="s">
        <v>2340</v>
      </c>
      <c r="J38" s="206" t="s">
        <v>5189</v>
      </c>
    </row>
    <row r="39" spans="1:10">
      <c r="A39" s="206" t="s">
        <v>5188</v>
      </c>
      <c r="B39" s="206" t="s">
        <v>5187</v>
      </c>
      <c r="C39" s="206" t="s">
        <v>5186</v>
      </c>
      <c r="D39" s="206" t="s">
        <v>5185</v>
      </c>
      <c r="E39" s="206" t="s">
        <v>3123</v>
      </c>
      <c r="G39" s="206" t="s">
        <v>3575</v>
      </c>
      <c r="H39" s="206" t="s">
        <v>3574</v>
      </c>
      <c r="I39" s="206" t="s">
        <v>2548</v>
      </c>
      <c r="J39" s="206" t="s">
        <v>5184</v>
      </c>
    </row>
    <row r="40" spans="1:10">
      <c r="A40" s="206" t="s">
        <v>2603</v>
      </c>
      <c r="B40" s="206" t="s">
        <v>5183</v>
      </c>
      <c r="C40" s="206" t="s">
        <v>5182</v>
      </c>
      <c r="D40" s="206" t="s">
        <v>5181</v>
      </c>
      <c r="E40" s="206" t="s">
        <v>3123</v>
      </c>
      <c r="G40" s="206" t="s">
        <v>3406</v>
      </c>
      <c r="H40" s="206" t="s">
        <v>3405</v>
      </c>
      <c r="I40" s="206" t="s">
        <v>2548</v>
      </c>
      <c r="J40" s="206" t="s">
        <v>5181</v>
      </c>
    </row>
    <row r="41" spans="1:10">
      <c r="A41" s="206" t="s">
        <v>5180</v>
      </c>
      <c r="B41" s="206" t="s">
        <v>5179</v>
      </c>
      <c r="D41" s="206" t="s">
        <v>5178</v>
      </c>
      <c r="E41" s="206" t="s">
        <v>3123</v>
      </c>
      <c r="G41" s="206" t="s">
        <v>4053</v>
      </c>
      <c r="H41" s="206" t="s">
        <v>4052</v>
      </c>
      <c r="I41" s="206" t="s">
        <v>2548</v>
      </c>
      <c r="J41" s="206" t="s">
        <v>5178</v>
      </c>
    </row>
    <row r="42" spans="1:10">
      <c r="A42" s="206" t="s">
        <v>5177</v>
      </c>
      <c r="B42" s="206" t="s">
        <v>5176</v>
      </c>
      <c r="C42" s="206" t="s">
        <v>5175</v>
      </c>
      <c r="D42" s="206" t="s">
        <v>5174</v>
      </c>
      <c r="E42" s="206" t="s">
        <v>3123</v>
      </c>
      <c r="G42" s="206" t="s">
        <v>3591</v>
      </c>
      <c r="H42" s="206" t="s">
        <v>3590</v>
      </c>
      <c r="I42" s="206" t="s">
        <v>2548</v>
      </c>
      <c r="J42" s="206" t="s">
        <v>5174</v>
      </c>
    </row>
    <row r="43" spans="1:10">
      <c r="A43" s="206" t="s">
        <v>5173</v>
      </c>
      <c r="B43" s="206" t="s">
        <v>5172</v>
      </c>
      <c r="C43" s="206" t="s">
        <v>5171</v>
      </c>
      <c r="D43" s="206" t="s">
        <v>5170</v>
      </c>
      <c r="E43" s="206" t="s">
        <v>3123</v>
      </c>
      <c r="G43" s="206" t="s">
        <v>4053</v>
      </c>
      <c r="H43" s="206" t="s">
        <v>4052</v>
      </c>
      <c r="I43" s="206" t="s">
        <v>2548</v>
      </c>
      <c r="J43" s="206" t="s">
        <v>5169</v>
      </c>
    </row>
    <row r="44" spans="1:10">
      <c r="A44" s="206" t="s">
        <v>5168</v>
      </c>
      <c r="B44" s="206" t="s">
        <v>5167</v>
      </c>
      <c r="C44" s="206" t="s">
        <v>5166</v>
      </c>
      <c r="D44" s="206" t="s">
        <v>5165</v>
      </c>
      <c r="E44" s="206" t="s">
        <v>3123</v>
      </c>
      <c r="G44" s="206" t="s">
        <v>3619</v>
      </c>
      <c r="H44" s="206" t="s">
        <v>3618</v>
      </c>
      <c r="I44" s="206" t="s">
        <v>2548</v>
      </c>
      <c r="J44" s="206" t="s">
        <v>5164</v>
      </c>
    </row>
    <row r="45" spans="1:10">
      <c r="A45" s="206" t="s">
        <v>5163</v>
      </c>
      <c r="B45" s="206" t="s">
        <v>5162</v>
      </c>
      <c r="C45" s="206" t="s">
        <v>5161</v>
      </c>
      <c r="D45" s="206" t="s">
        <v>5160</v>
      </c>
      <c r="E45" s="206" t="s">
        <v>3127</v>
      </c>
      <c r="F45" s="206" t="s">
        <v>1329</v>
      </c>
      <c r="G45" s="206" t="s">
        <v>2451</v>
      </c>
      <c r="H45" s="206" t="s">
        <v>3108</v>
      </c>
      <c r="I45" s="206" t="s">
        <v>2340</v>
      </c>
      <c r="J45" s="206" t="s">
        <v>5159</v>
      </c>
    </row>
    <row r="46" spans="1:10">
      <c r="A46" s="206" t="s">
        <v>5158</v>
      </c>
      <c r="B46" s="206" t="s">
        <v>5157</v>
      </c>
      <c r="C46" s="206" t="s">
        <v>5156</v>
      </c>
      <c r="D46" s="206" t="s">
        <v>5155</v>
      </c>
      <c r="E46" s="206" t="s">
        <v>3232</v>
      </c>
      <c r="F46" s="206" t="s">
        <v>3232</v>
      </c>
      <c r="G46" s="206" t="s">
        <v>2451</v>
      </c>
      <c r="H46" s="206" t="s">
        <v>3108</v>
      </c>
      <c r="I46" s="206" t="s">
        <v>2340</v>
      </c>
      <c r="J46" s="206" t="s">
        <v>5155</v>
      </c>
    </row>
    <row r="47" spans="1:10">
      <c r="A47" s="206" t="s">
        <v>5154</v>
      </c>
      <c r="B47" s="206" t="s">
        <v>5153</v>
      </c>
      <c r="C47" s="206" t="s">
        <v>5152</v>
      </c>
      <c r="D47" s="206" t="s">
        <v>5151</v>
      </c>
      <c r="E47" s="206" t="s">
        <v>3110</v>
      </c>
      <c r="F47" s="206" t="s">
        <v>2970</v>
      </c>
      <c r="G47" s="206" t="s">
        <v>2451</v>
      </c>
      <c r="H47" s="206" t="s">
        <v>3108</v>
      </c>
      <c r="I47" s="206" t="s">
        <v>2340</v>
      </c>
      <c r="J47" s="206" t="s">
        <v>5150</v>
      </c>
    </row>
    <row r="48" spans="1:10">
      <c r="A48" s="206" t="s">
        <v>5149</v>
      </c>
      <c r="B48" s="206" t="s">
        <v>5148</v>
      </c>
      <c r="C48" s="206" t="s">
        <v>5147</v>
      </c>
      <c r="D48" s="206" t="s">
        <v>5146</v>
      </c>
      <c r="E48" s="206" t="s">
        <v>3123</v>
      </c>
      <c r="G48" s="206" t="s">
        <v>2809</v>
      </c>
      <c r="H48" s="206" t="s">
        <v>3218</v>
      </c>
      <c r="I48" s="206" t="s">
        <v>2548</v>
      </c>
      <c r="J48" s="206" t="s">
        <v>5146</v>
      </c>
    </row>
    <row r="49" spans="1:10">
      <c r="A49" s="206" t="s">
        <v>2583</v>
      </c>
      <c r="B49" s="206" t="s">
        <v>5145</v>
      </c>
      <c r="C49" s="206" t="s">
        <v>5144</v>
      </c>
      <c r="D49" s="206" t="s">
        <v>5143</v>
      </c>
      <c r="E49" s="206" t="s">
        <v>3123</v>
      </c>
      <c r="G49" s="206" t="s">
        <v>4161</v>
      </c>
      <c r="H49" s="206" t="s">
        <v>4160</v>
      </c>
      <c r="I49" s="206" t="s">
        <v>2548</v>
      </c>
      <c r="J49" s="206" t="s">
        <v>5143</v>
      </c>
    </row>
    <row r="50" spans="1:10">
      <c r="A50" s="206" t="s">
        <v>5142</v>
      </c>
      <c r="B50" s="206" t="s">
        <v>5141</v>
      </c>
      <c r="C50" s="206" t="s">
        <v>5140</v>
      </c>
      <c r="D50" s="206" t="s">
        <v>5139</v>
      </c>
      <c r="E50" s="206" t="s">
        <v>3110</v>
      </c>
      <c r="F50" s="206" t="s">
        <v>3148</v>
      </c>
      <c r="G50" s="206" t="s">
        <v>2451</v>
      </c>
      <c r="H50" s="206" t="s">
        <v>3108</v>
      </c>
      <c r="I50" s="206" t="s">
        <v>2340</v>
      </c>
      <c r="J50" s="206" t="s">
        <v>5139</v>
      </c>
    </row>
    <row r="51" spans="1:10">
      <c r="A51" s="206" t="s">
        <v>5138</v>
      </c>
      <c r="B51" s="206" t="s">
        <v>5137</v>
      </c>
      <c r="C51" s="206" t="s">
        <v>5136</v>
      </c>
      <c r="D51" s="206" t="s">
        <v>5135</v>
      </c>
      <c r="E51" s="206" t="s">
        <v>3123</v>
      </c>
      <c r="G51" s="206" t="s">
        <v>2809</v>
      </c>
      <c r="H51" s="206" t="s">
        <v>3218</v>
      </c>
      <c r="I51" s="206" t="s">
        <v>2548</v>
      </c>
      <c r="J51" s="206" t="s">
        <v>5135</v>
      </c>
    </row>
    <row r="52" spans="1:10">
      <c r="A52" s="206" t="s">
        <v>2881</v>
      </c>
      <c r="B52" s="206" t="s">
        <v>5134</v>
      </c>
      <c r="C52" s="206" t="s">
        <v>5133</v>
      </c>
      <c r="D52" s="206" t="s">
        <v>5132</v>
      </c>
      <c r="E52" s="206" t="s">
        <v>3123</v>
      </c>
      <c r="G52" s="206" t="s">
        <v>2348</v>
      </c>
      <c r="H52" s="206" t="s">
        <v>5131</v>
      </c>
      <c r="I52" s="206" t="s">
        <v>2548</v>
      </c>
      <c r="J52" s="206" t="s">
        <v>5130</v>
      </c>
    </row>
    <row r="53" spans="1:10">
      <c r="A53" s="206" t="s">
        <v>2576</v>
      </c>
      <c r="B53" s="206" t="s">
        <v>5129</v>
      </c>
      <c r="C53" s="206" t="s">
        <v>5128</v>
      </c>
      <c r="D53" s="206" t="s">
        <v>5125</v>
      </c>
      <c r="E53" s="206" t="s">
        <v>3123</v>
      </c>
      <c r="G53" s="206" t="s">
        <v>5127</v>
      </c>
      <c r="H53" s="206" t="s">
        <v>5126</v>
      </c>
      <c r="I53" s="206" t="s">
        <v>2548</v>
      </c>
      <c r="J53" s="206" t="s">
        <v>5125</v>
      </c>
    </row>
    <row r="54" spans="1:10">
      <c r="A54" s="206" t="s">
        <v>5124</v>
      </c>
      <c r="B54" s="206" t="s">
        <v>5123</v>
      </c>
      <c r="C54" s="206" t="s">
        <v>5122</v>
      </c>
      <c r="D54" s="206" t="s">
        <v>5121</v>
      </c>
      <c r="E54" s="206" t="s">
        <v>3123</v>
      </c>
      <c r="G54" s="206" t="s">
        <v>5120</v>
      </c>
      <c r="H54" s="206" t="s">
        <v>5119</v>
      </c>
      <c r="I54" s="206" t="s">
        <v>2548</v>
      </c>
      <c r="J54" s="206" t="s">
        <v>5118</v>
      </c>
    </row>
    <row r="55" spans="1:10">
      <c r="A55" s="206" t="s">
        <v>2379</v>
      </c>
      <c r="B55" s="206" t="s">
        <v>5117</v>
      </c>
      <c r="C55" s="206" t="s">
        <v>5116</v>
      </c>
      <c r="D55" s="206" t="s">
        <v>5115</v>
      </c>
      <c r="E55" s="206" t="s">
        <v>3116</v>
      </c>
      <c r="F55" s="206" t="s">
        <v>3115</v>
      </c>
      <c r="G55" s="206" t="s">
        <v>2451</v>
      </c>
      <c r="H55" s="206" t="s">
        <v>3108</v>
      </c>
      <c r="I55" s="206" t="s">
        <v>2340</v>
      </c>
      <c r="J55" s="206" t="s">
        <v>5115</v>
      </c>
    </row>
    <row r="56" spans="1:10">
      <c r="A56" s="206" t="s">
        <v>5114</v>
      </c>
      <c r="B56" s="206" t="s">
        <v>5113</v>
      </c>
      <c r="C56" s="206" t="s">
        <v>5112</v>
      </c>
      <c r="D56" s="206" t="s">
        <v>5111</v>
      </c>
      <c r="E56" s="206" t="s">
        <v>3123</v>
      </c>
      <c r="G56" s="206" t="s">
        <v>4053</v>
      </c>
      <c r="H56" s="206" t="s">
        <v>4052</v>
      </c>
      <c r="I56" s="206" t="s">
        <v>2548</v>
      </c>
      <c r="J56" s="206" t="s">
        <v>5111</v>
      </c>
    </row>
    <row r="57" spans="1:10">
      <c r="A57" s="206" t="s">
        <v>5110</v>
      </c>
      <c r="B57" s="206" t="s">
        <v>5109</v>
      </c>
      <c r="C57" s="206" t="s">
        <v>5108</v>
      </c>
      <c r="D57" s="206" t="s">
        <v>5107</v>
      </c>
      <c r="E57" s="206" t="s">
        <v>3127</v>
      </c>
      <c r="F57" s="206" t="s">
        <v>1329</v>
      </c>
      <c r="G57" s="206" t="s">
        <v>2451</v>
      </c>
      <c r="H57" s="206" t="s">
        <v>3108</v>
      </c>
      <c r="I57" s="206" t="s">
        <v>2340</v>
      </c>
      <c r="J57" s="206" t="s">
        <v>5106</v>
      </c>
    </row>
    <row r="58" spans="1:10">
      <c r="A58" s="206" t="s">
        <v>2391</v>
      </c>
      <c r="B58" s="206" t="s">
        <v>5105</v>
      </c>
      <c r="C58" s="206" t="s">
        <v>5104</v>
      </c>
      <c r="D58" s="206" t="s">
        <v>5103</v>
      </c>
      <c r="E58" s="206" t="s">
        <v>3123</v>
      </c>
      <c r="G58" s="206" t="s">
        <v>3834</v>
      </c>
      <c r="H58" s="206" t="s">
        <v>3833</v>
      </c>
      <c r="I58" s="206" t="s">
        <v>2548</v>
      </c>
      <c r="J58" s="206" t="s">
        <v>5103</v>
      </c>
    </row>
    <row r="59" spans="1:10">
      <c r="A59" s="206" t="s">
        <v>5102</v>
      </c>
      <c r="B59" s="206" t="s">
        <v>5101</v>
      </c>
      <c r="D59" s="206" t="s">
        <v>5100</v>
      </c>
      <c r="E59" s="206" t="s">
        <v>3123</v>
      </c>
      <c r="G59" s="206" t="s">
        <v>3784</v>
      </c>
      <c r="H59" s="206" t="s">
        <v>3459</v>
      </c>
      <c r="I59" s="206" t="s">
        <v>2548</v>
      </c>
      <c r="J59" s="206" t="s">
        <v>5100</v>
      </c>
    </row>
    <row r="60" spans="1:10">
      <c r="A60" s="206" t="s">
        <v>5099</v>
      </c>
      <c r="B60" s="206" t="s">
        <v>5098</v>
      </c>
      <c r="C60" s="206" t="s">
        <v>5097</v>
      </c>
      <c r="D60" s="206" t="s">
        <v>5096</v>
      </c>
      <c r="E60" s="206" t="s">
        <v>3123</v>
      </c>
      <c r="G60" s="206" t="s">
        <v>3406</v>
      </c>
      <c r="H60" s="206" t="s">
        <v>3405</v>
      </c>
      <c r="I60" s="206" t="s">
        <v>2548</v>
      </c>
      <c r="J60" s="206" t="s">
        <v>5095</v>
      </c>
    </row>
    <row r="61" spans="1:10">
      <c r="A61" s="206" t="s">
        <v>5094</v>
      </c>
      <c r="B61" s="206" t="s">
        <v>5093</v>
      </c>
      <c r="D61" s="206" t="s">
        <v>5092</v>
      </c>
      <c r="E61" s="206" t="s">
        <v>3123</v>
      </c>
      <c r="G61" s="206" t="s">
        <v>2809</v>
      </c>
      <c r="H61" s="206" t="s">
        <v>3218</v>
      </c>
      <c r="I61" s="206" t="s">
        <v>2548</v>
      </c>
      <c r="J61" s="206" t="s">
        <v>5092</v>
      </c>
    </row>
    <row r="62" spans="1:10">
      <c r="A62" s="206" t="s">
        <v>5091</v>
      </c>
      <c r="B62" s="206" t="s">
        <v>5090</v>
      </c>
      <c r="C62" s="206" t="s">
        <v>5089</v>
      </c>
      <c r="D62" s="206" t="s">
        <v>5088</v>
      </c>
      <c r="E62" s="206" t="s">
        <v>3116</v>
      </c>
      <c r="F62" s="206" t="s">
        <v>3169</v>
      </c>
      <c r="G62" s="206" t="s">
        <v>2451</v>
      </c>
      <c r="H62" s="206" t="s">
        <v>3108</v>
      </c>
      <c r="I62" s="206" t="s">
        <v>2340</v>
      </c>
      <c r="J62" s="206" t="s">
        <v>5087</v>
      </c>
    </row>
    <row r="63" spans="1:10">
      <c r="A63" s="206" t="s">
        <v>2938</v>
      </c>
      <c r="B63" s="206" t="s">
        <v>5086</v>
      </c>
      <c r="C63" s="206" t="s">
        <v>5085</v>
      </c>
      <c r="D63" s="206" t="s">
        <v>4407</v>
      </c>
      <c r="E63" s="206" t="s">
        <v>3123</v>
      </c>
      <c r="G63" s="206" t="s">
        <v>3605</v>
      </c>
      <c r="H63" s="206" t="s">
        <v>3604</v>
      </c>
      <c r="I63" s="206" t="s">
        <v>2548</v>
      </c>
      <c r="J63" s="206" t="s">
        <v>4407</v>
      </c>
    </row>
    <row r="64" spans="1:10">
      <c r="A64" s="206" t="s">
        <v>3067</v>
      </c>
      <c r="B64" s="206" t="s">
        <v>5084</v>
      </c>
      <c r="C64" s="206" t="s">
        <v>5083</v>
      </c>
      <c r="D64" s="206" t="s">
        <v>5082</v>
      </c>
      <c r="E64" s="206" t="s">
        <v>3123</v>
      </c>
      <c r="G64" s="206" t="s">
        <v>3447</v>
      </c>
      <c r="H64" s="206" t="s">
        <v>3446</v>
      </c>
      <c r="I64" s="206" t="s">
        <v>2548</v>
      </c>
      <c r="J64" s="206" t="s">
        <v>5082</v>
      </c>
    </row>
    <row r="65" spans="1:10">
      <c r="A65" s="206" t="s">
        <v>5081</v>
      </c>
      <c r="B65" s="206" t="s">
        <v>5080</v>
      </c>
      <c r="C65" s="206" t="s">
        <v>5079</v>
      </c>
      <c r="D65" s="206" t="s">
        <v>5078</v>
      </c>
      <c r="E65" s="206" t="s">
        <v>3116</v>
      </c>
      <c r="F65" s="206" t="s">
        <v>3101</v>
      </c>
      <c r="G65" s="206" t="s">
        <v>2451</v>
      </c>
      <c r="H65" s="206" t="s">
        <v>3108</v>
      </c>
      <c r="I65" s="206" t="s">
        <v>2340</v>
      </c>
      <c r="J65" s="206" t="s">
        <v>5078</v>
      </c>
    </row>
    <row r="66" spans="1:10">
      <c r="A66" s="206" t="s">
        <v>5077</v>
      </c>
      <c r="B66" s="206" t="s">
        <v>5076</v>
      </c>
      <c r="D66" s="206" t="s">
        <v>5075</v>
      </c>
      <c r="E66" s="206" t="s">
        <v>3123</v>
      </c>
      <c r="G66" s="206" t="s">
        <v>4984</v>
      </c>
      <c r="H66" s="206" t="s">
        <v>4983</v>
      </c>
      <c r="I66" s="206" t="s">
        <v>2548</v>
      </c>
      <c r="J66" s="206" t="s">
        <v>5075</v>
      </c>
    </row>
    <row r="67" spans="1:10">
      <c r="A67" s="206" t="s">
        <v>5074</v>
      </c>
      <c r="B67" s="206" t="s">
        <v>5073</v>
      </c>
      <c r="C67" s="206" t="s">
        <v>5072</v>
      </c>
      <c r="D67" s="206" t="s">
        <v>5071</v>
      </c>
      <c r="E67" s="206" t="s">
        <v>3200</v>
      </c>
      <c r="F67" s="206" t="s">
        <v>3199</v>
      </c>
      <c r="G67" s="206" t="s">
        <v>2451</v>
      </c>
      <c r="H67" s="206" t="s">
        <v>3108</v>
      </c>
      <c r="I67" s="206" t="s">
        <v>2340</v>
      </c>
      <c r="J67" s="206" t="s">
        <v>5071</v>
      </c>
    </row>
    <row r="68" spans="1:10">
      <c r="A68" s="206" t="s">
        <v>5070</v>
      </c>
      <c r="B68" s="206" t="s">
        <v>5069</v>
      </c>
      <c r="D68" s="206" t="s">
        <v>5067</v>
      </c>
      <c r="E68" s="206" t="s">
        <v>3123</v>
      </c>
      <c r="G68" s="206" t="s">
        <v>2898</v>
      </c>
      <c r="H68" s="206" t="s">
        <v>5068</v>
      </c>
      <c r="I68" s="206" t="s">
        <v>2548</v>
      </c>
      <c r="J68" s="206" t="s">
        <v>5067</v>
      </c>
    </row>
    <row r="69" spans="1:10">
      <c r="A69" s="206" t="s">
        <v>5066</v>
      </c>
      <c r="B69" s="206" t="s">
        <v>5065</v>
      </c>
      <c r="C69" s="206" t="s">
        <v>5064</v>
      </c>
      <c r="D69" s="206" t="s">
        <v>5063</v>
      </c>
      <c r="E69" s="206" t="s">
        <v>3200</v>
      </c>
      <c r="F69" s="206" t="s">
        <v>3222</v>
      </c>
      <c r="G69" s="206" t="s">
        <v>2451</v>
      </c>
      <c r="H69" s="206" t="s">
        <v>3108</v>
      </c>
      <c r="I69" s="206" t="s">
        <v>2340</v>
      </c>
      <c r="J69" s="206" t="s">
        <v>5063</v>
      </c>
    </row>
    <row r="70" spans="1:10">
      <c r="A70" s="206" t="s">
        <v>5062</v>
      </c>
      <c r="B70" s="206" t="s">
        <v>5061</v>
      </c>
      <c r="C70" s="206" t="s">
        <v>5060</v>
      </c>
      <c r="D70" s="206" t="s">
        <v>5059</v>
      </c>
      <c r="E70" s="206" t="s">
        <v>3127</v>
      </c>
      <c r="F70" s="206" t="s">
        <v>3242</v>
      </c>
      <c r="G70" s="206" t="s">
        <v>2451</v>
      </c>
      <c r="H70" s="206" t="s">
        <v>3108</v>
      </c>
      <c r="I70" s="206" t="s">
        <v>2340</v>
      </c>
      <c r="J70" s="206" t="s">
        <v>5059</v>
      </c>
    </row>
    <row r="71" spans="1:10">
      <c r="A71" s="206" t="s">
        <v>5058</v>
      </c>
      <c r="B71" s="206" t="s">
        <v>5057</v>
      </c>
      <c r="C71" s="206" t="s">
        <v>5056</v>
      </c>
      <c r="D71" s="206" t="s">
        <v>5055</v>
      </c>
      <c r="E71" s="206" t="s">
        <v>3127</v>
      </c>
      <c r="F71" s="206" t="s">
        <v>3255</v>
      </c>
      <c r="G71" s="206" t="s">
        <v>2451</v>
      </c>
      <c r="H71" s="206" t="s">
        <v>3108</v>
      </c>
      <c r="I71" s="206" t="s">
        <v>2340</v>
      </c>
      <c r="J71" s="206" t="s">
        <v>5054</v>
      </c>
    </row>
    <row r="72" spans="1:10">
      <c r="A72" s="206" t="s">
        <v>5053</v>
      </c>
      <c r="B72" s="206" t="s">
        <v>5052</v>
      </c>
      <c r="C72" s="206" t="s">
        <v>5051</v>
      </c>
      <c r="D72" s="206" t="s">
        <v>5050</v>
      </c>
      <c r="E72" s="206" t="s">
        <v>3123</v>
      </c>
      <c r="G72" s="206" t="s">
        <v>2823</v>
      </c>
      <c r="H72" s="206" t="s">
        <v>3469</v>
      </c>
      <c r="I72" s="206" t="s">
        <v>2548</v>
      </c>
      <c r="J72" s="206" t="s">
        <v>5049</v>
      </c>
    </row>
    <row r="73" spans="1:10">
      <c r="A73" s="206" t="s">
        <v>5048</v>
      </c>
      <c r="B73" s="206" t="s">
        <v>5047</v>
      </c>
      <c r="C73" s="206" t="s">
        <v>5046</v>
      </c>
      <c r="D73" s="206" t="s">
        <v>5045</v>
      </c>
      <c r="E73" s="206" t="s">
        <v>3123</v>
      </c>
      <c r="G73" s="206" t="s">
        <v>3562</v>
      </c>
      <c r="H73" s="206" t="s">
        <v>3561</v>
      </c>
      <c r="I73" s="206" t="s">
        <v>2548</v>
      </c>
      <c r="J73" s="206" t="s">
        <v>5045</v>
      </c>
    </row>
    <row r="74" spans="1:10">
      <c r="A74" s="206" t="s">
        <v>5044</v>
      </c>
      <c r="B74" s="206" t="s">
        <v>5043</v>
      </c>
      <c r="C74" s="206" t="s">
        <v>5042</v>
      </c>
      <c r="D74" s="206" t="s">
        <v>5041</v>
      </c>
      <c r="E74" s="206" t="s">
        <v>3123</v>
      </c>
      <c r="G74" s="206" t="s">
        <v>3562</v>
      </c>
      <c r="H74" s="206" t="s">
        <v>3561</v>
      </c>
      <c r="I74" s="206" t="s">
        <v>2548</v>
      </c>
      <c r="J74" s="206" t="s">
        <v>5040</v>
      </c>
    </row>
    <row r="75" spans="1:10">
      <c r="A75" s="206" t="s">
        <v>2467</v>
      </c>
      <c r="B75" s="206" t="s">
        <v>5039</v>
      </c>
      <c r="C75" s="206" t="s">
        <v>5038</v>
      </c>
      <c r="D75" s="206" t="s">
        <v>2468</v>
      </c>
      <c r="E75" s="206" t="s">
        <v>3110</v>
      </c>
      <c r="F75" s="206" t="s">
        <v>2468</v>
      </c>
      <c r="G75" s="206" t="s">
        <v>2451</v>
      </c>
      <c r="H75" s="206" t="s">
        <v>3108</v>
      </c>
      <c r="I75" s="206" t="s">
        <v>2340</v>
      </c>
      <c r="J75" s="206" t="s">
        <v>2468</v>
      </c>
    </row>
    <row r="76" spans="1:10">
      <c r="A76" s="206" t="s">
        <v>5037</v>
      </c>
      <c r="B76" s="206" t="s">
        <v>5036</v>
      </c>
      <c r="C76" s="206" t="s">
        <v>5035</v>
      </c>
      <c r="D76" s="206" t="s">
        <v>5034</v>
      </c>
      <c r="E76" s="206" t="s">
        <v>3123</v>
      </c>
      <c r="G76" s="206" t="s">
        <v>4577</v>
      </c>
      <c r="H76" s="206" t="s">
        <v>4576</v>
      </c>
      <c r="I76" s="206" t="s">
        <v>2548</v>
      </c>
      <c r="J76" s="206" t="s">
        <v>5033</v>
      </c>
    </row>
    <row r="77" spans="1:10">
      <c r="A77" s="206" t="s">
        <v>5032</v>
      </c>
      <c r="B77" s="206" t="s">
        <v>5031</v>
      </c>
      <c r="D77" s="206" t="s">
        <v>5030</v>
      </c>
      <c r="E77" s="206" t="s">
        <v>3123</v>
      </c>
      <c r="G77" s="206" t="s">
        <v>3591</v>
      </c>
      <c r="H77" s="206" t="s">
        <v>3590</v>
      </c>
      <c r="I77" s="206" t="s">
        <v>2548</v>
      </c>
      <c r="J77" s="206" t="s">
        <v>5030</v>
      </c>
    </row>
    <row r="78" spans="1:10">
      <c r="A78" s="206" t="s">
        <v>5029</v>
      </c>
      <c r="B78" s="206" t="s">
        <v>5028</v>
      </c>
      <c r="C78" s="206" t="s">
        <v>5027</v>
      </c>
      <c r="D78" s="206" t="s">
        <v>5026</v>
      </c>
      <c r="E78" s="206" t="s">
        <v>3123</v>
      </c>
      <c r="G78" s="206" t="s">
        <v>3406</v>
      </c>
      <c r="H78" s="206" t="s">
        <v>3405</v>
      </c>
      <c r="I78" s="206" t="s">
        <v>2548</v>
      </c>
      <c r="J78" s="206" t="s">
        <v>5026</v>
      </c>
    </row>
    <row r="79" spans="1:10">
      <c r="A79" s="206" t="s">
        <v>5025</v>
      </c>
      <c r="B79" s="206" t="s">
        <v>5024</v>
      </c>
      <c r="D79" s="206" t="s">
        <v>5023</v>
      </c>
      <c r="E79" s="206" t="s">
        <v>3123</v>
      </c>
      <c r="G79" s="206" t="s">
        <v>3429</v>
      </c>
      <c r="H79" s="206" t="s">
        <v>3428</v>
      </c>
      <c r="I79" s="206" t="s">
        <v>2548</v>
      </c>
      <c r="J79" s="206" t="s">
        <v>5023</v>
      </c>
    </row>
    <row r="80" spans="1:10">
      <c r="A80" s="206" t="s">
        <v>2794</v>
      </c>
      <c r="B80" s="206" t="s">
        <v>5022</v>
      </c>
      <c r="C80" s="206" t="s">
        <v>5021</v>
      </c>
      <c r="D80" s="206" t="s">
        <v>5018</v>
      </c>
      <c r="E80" s="206" t="s">
        <v>3123</v>
      </c>
      <c r="G80" s="206" t="s">
        <v>5020</v>
      </c>
      <c r="H80" s="206" t="s">
        <v>5019</v>
      </c>
      <c r="I80" s="206" t="s">
        <v>2548</v>
      </c>
      <c r="J80" s="206" t="s">
        <v>5018</v>
      </c>
    </row>
    <row r="81" spans="1:10">
      <c r="A81" s="206" t="s">
        <v>2496</v>
      </c>
      <c r="B81" s="206" t="s">
        <v>5017</v>
      </c>
      <c r="C81" s="206" t="s">
        <v>5016</v>
      </c>
      <c r="D81" s="206" t="s">
        <v>5015</v>
      </c>
      <c r="E81" s="206" t="s">
        <v>3123</v>
      </c>
      <c r="G81" s="206" t="s">
        <v>3784</v>
      </c>
      <c r="H81" s="206" t="s">
        <v>3459</v>
      </c>
      <c r="I81" s="206" t="s">
        <v>2548</v>
      </c>
      <c r="J81" s="206" t="s">
        <v>5015</v>
      </c>
    </row>
    <row r="82" spans="1:10">
      <c r="A82" s="206" t="s">
        <v>5014</v>
      </c>
      <c r="B82" s="206" t="s">
        <v>5013</v>
      </c>
      <c r="C82" s="206" t="s">
        <v>5012</v>
      </c>
      <c r="D82" s="206" t="s">
        <v>5011</v>
      </c>
      <c r="E82" s="206" t="s">
        <v>3116</v>
      </c>
      <c r="F82" s="206" t="s">
        <v>3169</v>
      </c>
      <c r="G82" s="206" t="s">
        <v>2451</v>
      </c>
      <c r="H82" s="206" t="s">
        <v>3108</v>
      </c>
      <c r="I82" s="206" t="s">
        <v>2340</v>
      </c>
      <c r="J82" s="206" t="s">
        <v>5011</v>
      </c>
    </row>
    <row r="83" spans="1:10">
      <c r="A83" s="206" t="s">
        <v>5010</v>
      </c>
      <c r="B83" s="206" t="s">
        <v>5009</v>
      </c>
      <c r="C83" s="206" t="s">
        <v>5008</v>
      </c>
      <c r="D83" s="206" t="s">
        <v>5007</v>
      </c>
      <c r="E83" s="206" t="s">
        <v>3123</v>
      </c>
      <c r="G83" s="206" t="s">
        <v>3481</v>
      </c>
      <c r="H83" s="206" t="s">
        <v>3480</v>
      </c>
      <c r="I83" s="206" t="s">
        <v>2548</v>
      </c>
      <c r="J83" s="206" t="s">
        <v>5006</v>
      </c>
    </row>
    <row r="84" spans="1:10">
      <c r="A84" s="206" t="s">
        <v>2389</v>
      </c>
      <c r="B84" s="206" t="s">
        <v>5005</v>
      </c>
      <c r="C84" s="206" t="s">
        <v>5004</v>
      </c>
      <c r="D84" s="206" t="s">
        <v>1330</v>
      </c>
      <c r="E84" s="206" t="s">
        <v>3110</v>
      </c>
      <c r="F84" s="206" t="s">
        <v>3261</v>
      </c>
      <c r="G84" s="206" t="s">
        <v>2451</v>
      </c>
      <c r="H84" s="206" t="s">
        <v>3108</v>
      </c>
      <c r="I84" s="206" t="s">
        <v>2340</v>
      </c>
      <c r="J84" s="206" t="s">
        <v>1330</v>
      </c>
    </row>
    <row r="85" spans="1:10">
      <c r="A85" s="206" t="s">
        <v>5003</v>
      </c>
      <c r="B85" s="206" t="s">
        <v>5002</v>
      </c>
      <c r="C85" s="206" t="s">
        <v>5001</v>
      </c>
      <c r="D85" s="206" t="s">
        <v>5000</v>
      </c>
      <c r="E85" s="206" t="s">
        <v>3123</v>
      </c>
      <c r="G85" s="206" t="s">
        <v>3619</v>
      </c>
      <c r="H85" s="206" t="s">
        <v>3618</v>
      </c>
      <c r="I85" s="206" t="s">
        <v>2548</v>
      </c>
      <c r="J85" s="206" t="s">
        <v>4999</v>
      </c>
    </row>
    <row r="86" spans="1:10">
      <c r="A86" s="206" t="s">
        <v>4998</v>
      </c>
      <c r="B86" s="206" t="s">
        <v>4997</v>
      </c>
      <c r="C86" s="206" t="s">
        <v>4996</v>
      </c>
      <c r="D86" s="206" t="s">
        <v>4995</v>
      </c>
      <c r="E86" s="206" t="s">
        <v>3110</v>
      </c>
      <c r="F86" s="206" t="s">
        <v>3148</v>
      </c>
      <c r="G86" s="206" t="s">
        <v>2451</v>
      </c>
      <c r="H86" s="206" t="s">
        <v>3108</v>
      </c>
      <c r="I86" s="206" t="s">
        <v>2340</v>
      </c>
      <c r="J86" s="206" t="s">
        <v>4994</v>
      </c>
    </row>
    <row r="87" spans="1:10">
      <c r="A87" s="206" t="s">
        <v>4993</v>
      </c>
      <c r="B87" s="206" t="s">
        <v>4992</v>
      </c>
      <c r="D87" s="206" t="s">
        <v>4991</v>
      </c>
      <c r="E87" s="206" t="s">
        <v>3123</v>
      </c>
      <c r="G87" s="206" t="s">
        <v>2674</v>
      </c>
      <c r="H87" s="206" t="s">
        <v>3681</v>
      </c>
      <c r="I87" s="206" t="s">
        <v>2548</v>
      </c>
      <c r="J87" s="206" t="s">
        <v>4991</v>
      </c>
    </row>
    <row r="88" spans="1:10">
      <c r="A88" s="206" t="s">
        <v>4990</v>
      </c>
      <c r="B88" s="206" t="s">
        <v>4989</v>
      </c>
      <c r="C88" s="206" t="s">
        <v>4988</v>
      </c>
      <c r="D88" s="206" t="s">
        <v>4987</v>
      </c>
      <c r="E88" s="206" t="s">
        <v>3194</v>
      </c>
      <c r="F88" s="206" t="s">
        <v>3193</v>
      </c>
      <c r="G88" s="206" t="s">
        <v>2451</v>
      </c>
      <c r="H88" s="206" t="s">
        <v>3108</v>
      </c>
      <c r="I88" s="206" t="s">
        <v>2340</v>
      </c>
      <c r="J88" s="206" t="s">
        <v>4987</v>
      </c>
    </row>
    <row r="89" spans="1:10">
      <c r="A89" s="206" t="s">
        <v>4986</v>
      </c>
      <c r="B89" s="206" t="s">
        <v>4985</v>
      </c>
      <c r="D89" s="206" t="s">
        <v>4982</v>
      </c>
      <c r="E89" s="206" t="s">
        <v>3123</v>
      </c>
      <c r="G89" s="206" t="s">
        <v>4984</v>
      </c>
      <c r="H89" s="206" t="s">
        <v>4983</v>
      </c>
      <c r="I89" s="206" t="s">
        <v>2548</v>
      </c>
      <c r="J89" s="206" t="s">
        <v>4982</v>
      </c>
    </row>
    <row r="90" spans="1:10">
      <c r="A90" s="206" t="s">
        <v>4981</v>
      </c>
      <c r="B90" s="206" t="s">
        <v>4980</v>
      </c>
      <c r="C90" s="206" t="s">
        <v>4979</v>
      </c>
      <c r="D90" s="206" t="s">
        <v>4978</v>
      </c>
      <c r="E90" s="206" t="s">
        <v>3123</v>
      </c>
      <c r="G90" s="206" t="s">
        <v>2674</v>
      </c>
      <c r="H90" s="206" t="s">
        <v>3681</v>
      </c>
      <c r="I90" s="206" t="s">
        <v>2548</v>
      </c>
      <c r="J90" s="206" t="s">
        <v>4978</v>
      </c>
    </row>
    <row r="91" spans="1:10">
      <c r="A91" s="206" t="s">
        <v>4977</v>
      </c>
      <c r="B91" s="206" t="s">
        <v>4976</v>
      </c>
      <c r="D91" s="206" t="s">
        <v>4973</v>
      </c>
      <c r="E91" s="206" t="s">
        <v>3123</v>
      </c>
      <c r="G91" s="206" t="s">
        <v>4975</v>
      </c>
      <c r="H91" s="206" t="s">
        <v>4974</v>
      </c>
      <c r="I91" s="206" t="s">
        <v>2548</v>
      </c>
      <c r="J91" s="206" t="s">
        <v>4973</v>
      </c>
    </row>
    <row r="92" spans="1:10">
      <c r="A92" s="206" t="s">
        <v>4972</v>
      </c>
      <c r="B92" s="206" t="s">
        <v>4971</v>
      </c>
      <c r="C92" s="206" t="s">
        <v>4970</v>
      </c>
      <c r="D92" s="206" t="s">
        <v>4969</v>
      </c>
      <c r="E92" s="206" t="s">
        <v>3127</v>
      </c>
      <c r="F92" s="206" t="s">
        <v>3255</v>
      </c>
      <c r="G92" s="206" t="s">
        <v>2451</v>
      </c>
      <c r="H92" s="206" t="s">
        <v>3108</v>
      </c>
      <c r="I92" s="206" t="s">
        <v>2340</v>
      </c>
      <c r="J92" s="206" t="s">
        <v>4968</v>
      </c>
    </row>
    <row r="93" spans="1:10">
      <c r="A93" s="206" t="s">
        <v>4967</v>
      </c>
      <c r="B93" s="206" t="s">
        <v>4966</v>
      </c>
      <c r="C93" s="206" t="s">
        <v>4965</v>
      </c>
      <c r="D93" s="206" t="s">
        <v>4964</v>
      </c>
      <c r="E93" s="206" t="s">
        <v>3110</v>
      </c>
      <c r="F93" s="206" t="s">
        <v>3261</v>
      </c>
      <c r="G93" s="206" t="s">
        <v>2451</v>
      </c>
      <c r="H93" s="206" t="s">
        <v>3108</v>
      </c>
      <c r="I93" s="206" t="s">
        <v>2340</v>
      </c>
      <c r="J93" s="206" t="s">
        <v>4963</v>
      </c>
    </row>
    <row r="94" spans="1:10">
      <c r="A94" s="206" t="s">
        <v>4962</v>
      </c>
      <c r="B94" s="206" t="s">
        <v>4961</v>
      </c>
      <c r="D94" s="206" t="s">
        <v>4960</v>
      </c>
      <c r="E94" s="206" t="s">
        <v>3200</v>
      </c>
      <c r="F94" s="206" t="s">
        <v>3199</v>
      </c>
      <c r="G94" s="206" t="s">
        <v>2451</v>
      </c>
      <c r="H94" s="206" t="s">
        <v>3108</v>
      </c>
      <c r="I94" s="206" t="s">
        <v>2340</v>
      </c>
    </row>
    <row r="95" spans="1:10">
      <c r="A95" s="206" t="s">
        <v>4959</v>
      </c>
      <c r="B95" s="206" t="s">
        <v>4958</v>
      </c>
      <c r="C95" s="206" t="s">
        <v>4957</v>
      </c>
      <c r="D95" s="206" t="s">
        <v>4515</v>
      </c>
      <c r="E95" s="206" t="s">
        <v>3123</v>
      </c>
      <c r="G95" s="206" t="s">
        <v>3619</v>
      </c>
      <c r="H95" s="206" t="s">
        <v>3618</v>
      </c>
      <c r="I95" s="206" t="s">
        <v>2548</v>
      </c>
      <c r="J95" s="206" t="s">
        <v>4515</v>
      </c>
    </row>
    <row r="96" spans="1:10">
      <c r="A96" s="206" t="s">
        <v>4956</v>
      </c>
      <c r="B96" s="206" t="s">
        <v>4955</v>
      </c>
      <c r="C96" s="206" t="s">
        <v>4954</v>
      </c>
      <c r="D96" s="206" t="s">
        <v>4953</v>
      </c>
      <c r="E96" s="206" t="s">
        <v>3110</v>
      </c>
      <c r="F96" s="206" t="s">
        <v>3261</v>
      </c>
      <c r="G96" s="206" t="s">
        <v>2451</v>
      </c>
      <c r="H96" s="206" t="s">
        <v>3108</v>
      </c>
      <c r="I96" s="206" t="s">
        <v>2340</v>
      </c>
      <c r="J96" s="206" t="s">
        <v>4953</v>
      </c>
    </row>
    <row r="97" spans="1:10">
      <c r="A97" s="206" t="s">
        <v>4952</v>
      </c>
      <c r="B97" s="206" t="s">
        <v>4951</v>
      </c>
      <c r="C97" s="206" t="s">
        <v>4950</v>
      </c>
      <c r="D97" s="206" t="s">
        <v>4949</v>
      </c>
      <c r="E97" s="206" t="s">
        <v>3200</v>
      </c>
      <c r="F97" s="206" t="s">
        <v>3222</v>
      </c>
      <c r="G97" s="206" t="s">
        <v>2451</v>
      </c>
      <c r="H97" s="206" t="s">
        <v>3108</v>
      </c>
      <c r="I97" s="206" t="s">
        <v>2340</v>
      </c>
      <c r="J97" s="206" t="s">
        <v>4948</v>
      </c>
    </row>
    <row r="98" spans="1:10">
      <c r="A98" s="206" t="s">
        <v>4947</v>
      </c>
      <c r="B98" s="206" t="s">
        <v>4946</v>
      </c>
      <c r="C98" s="206" t="s">
        <v>4945</v>
      </c>
      <c r="D98" s="206" t="s">
        <v>4944</v>
      </c>
      <c r="E98" s="206" t="s">
        <v>3123</v>
      </c>
      <c r="G98" s="206" t="s">
        <v>4053</v>
      </c>
      <c r="H98" s="206" t="s">
        <v>4052</v>
      </c>
      <c r="I98" s="206" t="s">
        <v>2548</v>
      </c>
      <c r="J98" s="206" t="s">
        <v>4943</v>
      </c>
    </row>
    <row r="99" spans="1:10">
      <c r="A99" s="206" t="s">
        <v>4942</v>
      </c>
      <c r="B99" s="206" t="s">
        <v>4941</v>
      </c>
      <c r="C99" s="206" t="s">
        <v>4940</v>
      </c>
      <c r="D99" s="206" t="s">
        <v>4939</v>
      </c>
      <c r="E99" s="206" t="s">
        <v>3123</v>
      </c>
      <c r="G99" s="206" t="s">
        <v>3619</v>
      </c>
      <c r="H99" s="206" t="s">
        <v>3618</v>
      </c>
      <c r="I99" s="206" t="s">
        <v>2548</v>
      </c>
      <c r="J99" s="206" t="s">
        <v>4938</v>
      </c>
    </row>
    <row r="100" spans="1:10">
      <c r="A100" s="206" t="s">
        <v>4937</v>
      </c>
      <c r="B100" s="206" t="s">
        <v>4936</v>
      </c>
      <c r="C100" s="206" t="s">
        <v>4935</v>
      </c>
      <c r="D100" s="206" t="s">
        <v>4934</v>
      </c>
      <c r="E100" s="206" t="s">
        <v>3110</v>
      </c>
      <c r="F100" s="206" t="s">
        <v>3148</v>
      </c>
      <c r="G100" s="206" t="s">
        <v>2451</v>
      </c>
      <c r="H100" s="206" t="s">
        <v>3108</v>
      </c>
      <c r="I100" s="206" t="s">
        <v>2340</v>
      </c>
      <c r="J100" s="206" t="s">
        <v>4933</v>
      </c>
    </row>
    <row r="101" spans="1:10">
      <c r="A101" s="206" t="s">
        <v>4932</v>
      </c>
      <c r="B101" s="206" t="s">
        <v>4931</v>
      </c>
      <c r="C101" s="206" t="s">
        <v>4930</v>
      </c>
      <c r="D101" s="206" t="s">
        <v>4929</v>
      </c>
      <c r="E101" s="206" t="s">
        <v>3200</v>
      </c>
      <c r="F101" s="206" t="s">
        <v>3222</v>
      </c>
      <c r="G101" s="206" t="s">
        <v>2451</v>
      </c>
      <c r="H101" s="206" t="s">
        <v>3108</v>
      </c>
      <c r="I101" s="206" t="s">
        <v>2340</v>
      </c>
      <c r="J101" s="206" t="s">
        <v>4929</v>
      </c>
    </row>
    <row r="102" spans="1:10">
      <c r="A102" s="206" t="s">
        <v>4928</v>
      </c>
      <c r="B102" s="206" t="s">
        <v>4927</v>
      </c>
      <c r="C102" s="206" t="s">
        <v>4926</v>
      </c>
      <c r="D102" s="206" t="s">
        <v>4925</v>
      </c>
      <c r="E102" s="206" t="s">
        <v>3110</v>
      </c>
      <c r="F102" s="206" t="s">
        <v>3148</v>
      </c>
      <c r="G102" s="206" t="s">
        <v>2451</v>
      </c>
      <c r="H102" s="206" t="s">
        <v>3108</v>
      </c>
      <c r="I102" s="206" t="s">
        <v>2340</v>
      </c>
      <c r="J102" s="206" t="s">
        <v>4925</v>
      </c>
    </row>
    <row r="103" spans="1:10">
      <c r="A103" s="206" t="s">
        <v>4924</v>
      </c>
      <c r="B103" s="206" t="s">
        <v>4923</v>
      </c>
      <c r="D103" s="206" t="s">
        <v>4922</v>
      </c>
      <c r="E103" s="206" t="s">
        <v>3123</v>
      </c>
      <c r="G103" s="206" t="s">
        <v>2809</v>
      </c>
      <c r="H103" s="206" t="s">
        <v>3218</v>
      </c>
      <c r="I103" s="206" t="s">
        <v>2548</v>
      </c>
      <c r="J103" s="206" t="s">
        <v>4921</v>
      </c>
    </row>
    <row r="104" spans="1:10">
      <c r="A104" s="206" t="s">
        <v>4920</v>
      </c>
      <c r="B104" s="206" t="s">
        <v>4919</v>
      </c>
      <c r="D104" s="206" t="s">
        <v>4918</v>
      </c>
      <c r="E104" s="206" t="s">
        <v>3123</v>
      </c>
      <c r="G104" s="206" t="s">
        <v>3406</v>
      </c>
      <c r="H104" s="206" t="s">
        <v>3405</v>
      </c>
      <c r="I104" s="206" t="s">
        <v>2548</v>
      </c>
      <c r="J104" s="206" t="s">
        <v>4918</v>
      </c>
    </row>
    <row r="105" spans="1:10">
      <c r="A105" s="206" t="s">
        <v>4917</v>
      </c>
      <c r="B105" s="206" t="s">
        <v>4916</v>
      </c>
      <c r="D105" s="206" t="s">
        <v>4915</v>
      </c>
      <c r="E105" s="206" t="s">
        <v>3123</v>
      </c>
      <c r="G105" s="206" t="s">
        <v>3713</v>
      </c>
      <c r="H105" s="206" t="s">
        <v>3712</v>
      </c>
      <c r="I105" s="206" t="s">
        <v>2548</v>
      </c>
      <c r="J105" s="206" t="s">
        <v>4915</v>
      </c>
    </row>
    <row r="106" spans="1:10">
      <c r="A106" s="206" t="s">
        <v>4914</v>
      </c>
      <c r="B106" s="206" t="s">
        <v>4913</v>
      </c>
      <c r="C106" s="206" t="s">
        <v>4912</v>
      </c>
      <c r="D106" s="206" t="s">
        <v>4911</v>
      </c>
      <c r="E106" s="206" t="s">
        <v>3133</v>
      </c>
      <c r="F106" s="206" t="s">
        <v>3153</v>
      </c>
      <c r="G106" s="206" t="s">
        <v>2451</v>
      </c>
      <c r="H106" s="206" t="s">
        <v>3108</v>
      </c>
      <c r="I106" s="206" t="s">
        <v>2340</v>
      </c>
      <c r="J106" s="206" t="s">
        <v>4911</v>
      </c>
    </row>
    <row r="107" spans="1:10">
      <c r="A107" s="206" t="s">
        <v>4910</v>
      </c>
      <c r="B107" s="206" t="s">
        <v>4909</v>
      </c>
      <c r="C107" s="206" t="s">
        <v>4908</v>
      </c>
      <c r="D107" s="206" t="s">
        <v>4905</v>
      </c>
      <c r="E107" s="206" t="s">
        <v>3123</v>
      </c>
      <c r="G107" s="206" t="s">
        <v>4907</v>
      </c>
      <c r="H107" s="206" t="s">
        <v>4906</v>
      </c>
      <c r="I107" s="206" t="s">
        <v>2548</v>
      </c>
      <c r="J107" s="206" t="s">
        <v>4905</v>
      </c>
    </row>
    <row r="108" spans="1:10">
      <c r="A108" s="206" t="s">
        <v>4904</v>
      </c>
      <c r="B108" s="206" t="s">
        <v>4903</v>
      </c>
      <c r="C108" s="206" t="s">
        <v>4902</v>
      </c>
      <c r="D108" s="206" t="s">
        <v>4901</v>
      </c>
      <c r="E108" s="206" t="s">
        <v>3194</v>
      </c>
      <c r="F108" s="206" t="s">
        <v>1358</v>
      </c>
      <c r="G108" s="206" t="s">
        <v>2451</v>
      </c>
      <c r="H108" s="206" t="s">
        <v>3108</v>
      </c>
      <c r="I108" s="206" t="s">
        <v>2340</v>
      </c>
      <c r="J108" s="206" t="s">
        <v>4901</v>
      </c>
    </row>
    <row r="109" spans="1:10">
      <c r="A109" s="206" t="s">
        <v>4900</v>
      </c>
      <c r="B109" s="206" t="s">
        <v>4899</v>
      </c>
      <c r="C109" s="206" t="s">
        <v>4898</v>
      </c>
      <c r="D109" s="206" t="s">
        <v>4897</v>
      </c>
      <c r="E109" s="206" t="s">
        <v>3123</v>
      </c>
      <c r="G109" s="206" t="s">
        <v>3605</v>
      </c>
      <c r="H109" s="206" t="s">
        <v>3604</v>
      </c>
      <c r="I109" s="206" t="s">
        <v>2548</v>
      </c>
      <c r="J109" s="206" t="s">
        <v>4896</v>
      </c>
    </row>
    <row r="110" spans="1:10">
      <c r="A110" s="206" t="s">
        <v>4895</v>
      </c>
      <c r="B110" s="206" t="s">
        <v>4894</v>
      </c>
      <c r="C110" s="206" t="s">
        <v>4893</v>
      </c>
      <c r="D110" s="206" t="s">
        <v>4892</v>
      </c>
      <c r="E110" s="206" t="s">
        <v>3200</v>
      </c>
      <c r="F110" s="206" t="s">
        <v>3860</v>
      </c>
      <c r="G110" s="206" t="s">
        <v>2451</v>
      </c>
      <c r="H110" s="206" t="s">
        <v>3108</v>
      </c>
      <c r="I110" s="206" t="s">
        <v>2340</v>
      </c>
      <c r="J110" s="206" t="s">
        <v>4892</v>
      </c>
    </row>
    <row r="111" spans="1:10">
      <c r="A111" s="206" t="s">
        <v>4891</v>
      </c>
      <c r="B111" s="206" t="s">
        <v>4890</v>
      </c>
      <c r="D111" s="206" t="s">
        <v>4889</v>
      </c>
      <c r="E111" s="206" t="s">
        <v>3123</v>
      </c>
      <c r="G111" s="206" t="s">
        <v>3591</v>
      </c>
      <c r="H111" s="206" t="s">
        <v>3590</v>
      </c>
      <c r="I111" s="206" t="s">
        <v>2548</v>
      </c>
      <c r="J111" s="206" t="s">
        <v>4888</v>
      </c>
    </row>
    <row r="112" spans="1:10">
      <c r="A112" s="206" t="s">
        <v>4887</v>
      </c>
      <c r="B112" s="206" t="s">
        <v>4886</v>
      </c>
      <c r="D112" s="206" t="s">
        <v>4885</v>
      </c>
      <c r="E112" s="206" t="s">
        <v>3127</v>
      </c>
      <c r="F112" s="206" t="s">
        <v>3242</v>
      </c>
      <c r="G112" s="206" t="s">
        <v>2451</v>
      </c>
      <c r="H112" s="206" t="s">
        <v>3108</v>
      </c>
      <c r="I112" s="206" t="s">
        <v>2340</v>
      </c>
      <c r="J112" s="206" t="s">
        <v>4884</v>
      </c>
    </row>
    <row r="113" spans="1:10">
      <c r="A113" s="206" t="s">
        <v>4883</v>
      </c>
      <c r="B113" s="206" t="s">
        <v>4882</v>
      </c>
      <c r="C113" s="206" t="s">
        <v>4881</v>
      </c>
      <c r="D113" s="206" t="s">
        <v>4880</v>
      </c>
      <c r="E113" s="206" t="s">
        <v>3200</v>
      </c>
      <c r="F113" s="206" t="s">
        <v>3860</v>
      </c>
      <c r="G113" s="206" t="s">
        <v>2451</v>
      </c>
      <c r="H113" s="206" t="s">
        <v>3108</v>
      </c>
      <c r="I113" s="206" t="s">
        <v>2340</v>
      </c>
      <c r="J113" s="206" t="s">
        <v>4879</v>
      </c>
    </row>
    <row r="114" spans="1:10">
      <c r="A114" s="206" t="s">
        <v>4878</v>
      </c>
      <c r="B114" s="206" t="s">
        <v>4877</v>
      </c>
      <c r="C114" s="206" t="s">
        <v>4876</v>
      </c>
      <c r="D114" s="206" t="s">
        <v>4875</v>
      </c>
      <c r="E114" s="206" t="s">
        <v>3123</v>
      </c>
      <c r="G114" s="206" t="s">
        <v>3619</v>
      </c>
      <c r="H114" s="206" t="s">
        <v>3618</v>
      </c>
      <c r="I114" s="206" t="s">
        <v>2548</v>
      </c>
      <c r="J114" s="206" t="s">
        <v>4874</v>
      </c>
    </row>
    <row r="115" spans="1:10">
      <c r="A115" s="206" t="s">
        <v>4873</v>
      </c>
      <c r="B115" s="206" t="s">
        <v>4872</v>
      </c>
      <c r="C115" s="206" t="s">
        <v>4871</v>
      </c>
      <c r="D115" s="206" t="s">
        <v>4870</v>
      </c>
      <c r="E115" s="206" t="s">
        <v>3123</v>
      </c>
      <c r="G115" s="206" t="s">
        <v>4869</v>
      </c>
      <c r="H115" s="206" t="s">
        <v>4868</v>
      </c>
      <c r="I115" s="206" t="s">
        <v>2548</v>
      </c>
      <c r="J115" s="206" t="s">
        <v>4867</v>
      </c>
    </row>
    <row r="116" spans="1:10">
      <c r="A116" s="206" t="s">
        <v>2856</v>
      </c>
      <c r="B116" s="206" t="s">
        <v>4866</v>
      </c>
      <c r="C116" s="206" t="s">
        <v>4865</v>
      </c>
      <c r="D116" s="206" t="s">
        <v>4864</v>
      </c>
      <c r="E116" s="206" t="s">
        <v>3123</v>
      </c>
      <c r="G116" s="206" t="s">
        <v>3447</v>
      </c>
      <c r="H116" s="206" t="s">
        <v>3446</v>
      </c>
      <c r="I116" s="206" t="s">
        <v>2548</v>
      </c>
      <c r="J116" s="206" t="s">
        <v>4864</v>
      </c>
    </row>
    <row r="117" spans="1:10">
      <c r="A117" s="206" t="s">
        <v>4863</v>
      </c>
      <c r="B117" s="206" t="s">
        <v>4862</v>
      </c>
      <c r="C117" s="206" t="s">
        <v>4861</v>
      </c>
      <c r="D117" s="206" t="s">
        <v>4860</v>
      </c>
      <c r="E117" s="206" t="s">
        <v>3123</v>
      </c>
      <c r="G117" s="206" t="s">
        <v>2537</v>
      </c>
      <c r="H117" s="206" t="s">
        <v>3663</v>
      </c>
      <c r="I117" s="206" t="s">
        <v>2548</v>
      </c>
      <c r="J117" s="206" t="s">
        <v>4859</v>
      </c>
    </row>
    <row r="118" spans="1:10">
      <c r="A118" s="206" t="s">
        <v>4858</v>
      </c>
      <c r="B118" s="206" t="s">
        <v>4857</v>
      </c>
      <c r="C118" s="206" t="s">
        <v>4856</v>
      </c>
      <c r="D118" s="206" t="s">
        <v>4855</v>
      </c>
      <c r="E118" s="206" t="s">
        <v>3116</v>
      </c>
      <c r="F118" s="206" t="s">
        <v>3169</v>
      </c>
      <c r="G118" s="206" t="s">
        <v>2451</v>
      </c>
      <c r="H118" s="206" t="s">
        <v>3108</v>
      </c>
      <c r="I118" s="206" t="s">
        <v>2340</v>
      </c>
      <c r="J118" s="206" t="s">
        <v>4855</v>
      </c>
    </row>
    <row r="119" spans="1:10">
      <c r="A119" s="206" t="s">
        <v>4854</v>
      </c>
      <c r="B119" s="206" t="s">
        <v>4853</v>
      </c>
      <c r="C119" s="206" t="s">
        <v>4852</v>
      </c>
      <c r="D119" s="206" t="s">
        <v>4851</v>
      </c>
      <c r="E119" s="206" t="s">
        <v>3123</v>
      </c>
      <c r="G119" s="206" t="s">
        <v>4193</v>
      </c>
      <c r="H119" s="206" t="s">
        <v>4192</v>
      </c>
      <c r="I119" s="206" t="s">
        <v>2548</v>
      </c>
      <c r="J119" s="206" t="s">
        <v>4851</v>
      </c>
    </row>
    <row r="120" spans="1:10">
      <c r="A120" s="206" t="s">
        <v>4850</v>
      </c>
      <c r="B120" s="206" t="s">
        <v>4849</v>
      </c>
      <c r="D120" s="206" t="s">
        <v>4846</v>
      </c>
      <c r="E120" s="206" t="s">
        <v>3123</v>
      </c>
      <c r="G120" s="206" t="s">
        <v>4848</v>
      </c>
      <c r="H120" s="206" t="s">
        <v>4847</v>
      </c>
      <c r="I120" s="206" t="s">
        <v>2548</v>
      </c>
      <c r="J120" s="206" t="s">
        <v>4846</v>
      </c>
    </row>
    <row r="121" spans="1:10">
      <c r="A121" s="206" t="s">
        <v>4845</v>
      </c>
      <c r="B121" s="206" t="s">
        <v>4844</v>
      </c>
      <c r="C121" s="206" t="s">
        <v>4843</v>
      </c>
      <c r="D121" s="206" t="s">
        <v>4842</v>
      </c>
      <c r="E121" s="206" t="s">
        <v>3123</v>
      </c>
      <c r="G121" s="206" t="s">
        <v>4841</v>
      </c>
      <c r="H121" s="206" t="s">
        <v>3611</v>
      </c>
      <c r="I121" s="206" t="s">
        <v>2548</v>
      </c>
      <c r="J121" s="206" t="s">
        <v>4840</v>
      </c>
    </row>
    <row r="122" spans="1:10">
      <c r="A122" s="206" t="s">
        <v>4839</v>
      </c>
      <c r="B122" s="206" t="s">
        <v>4838</v>
      </c>
      <c r="C122" s="206" t="s">
        <v>4837</v>
      </c>
      <c r="D122" s="206" t="s">
        <v>4836</v>
      </c>
      <c r="E122" s="206" t="s">
        <v>3127</v>
      </c>
      <c r="F122" s="206" t="s">
        <v>3242</v>
      </c>
      <c r="G122" s="206" t="s">
        <v>2451</v>
      </c>
      <c r="H122" s="206" t="s">
        <v>3108</v>
      </c>
      <c r="I122" s="206" t="s">
        <v>2340</v>
      </c>
      <c r="J122" s="206" t="s">
        <v>4836</v>
      </c>
    </row>
    <row r="123" spans="1:10">
      <c r="A123" s="206" t="s">
        <v>4835</v>
      </c>
      <c r="B123" s="206" t="s">
        <v>4834</v>
      </c>
      <c r="D123" s="206" t="s">
        <v>4833</v>
      </c>
      <c r="E123" s="206" t="s">
        <v>3123</v>
      </c>
      <c r="G123" s="206" t="s">
        <v>3740</v>
      </c>
      <c r="H123" s="206" t="s">
        <v>3739</v>
      </c>
      <c r="I123" s="206" t="s">
        <v>2548</v>
      </c>
      <c r="J123" s="206" t="s">
        <v>4833</v>
      </c>
    </row>
    <row r="124" spans="1:10">
      <c r="A124" s="206" t="s">
        <v>4832</v>
      </c>
      <c r="B124" s="206" t="s">
        <v>4831</v>
      </c>
      <c r="D124" s="206" t="s">
        <v>4830</v>
      </c>
      <c r="E124" s="206" t="s">
        <v>3123</v>
      </c>
      <c r="G124" s="206" t="s">
        <v>3612</v>
      </c>
      <c r="H124" s="206" t="s">
        <v>3611</v>
      </c>
      <c r="I124" s="206" t="s">
        <v>2548</v>
      </c>
      <c r="J124" s="206" t="s">
        <v>4830</v>
      </c>
    </row>
    <row r="125" spans="1:10">
      <c r="A125" s="206" t="s">
        <v>4829</v>
      </c>
      <c r="B125" s="206" t="s">
        <v>4828</v>
      </c>
      <c r="C125" s="206" t="s">
        <v>4827</v>
      </c>
      <c r="D125" s="206" t="s">
        <v>4826</v>
      </c>
      <c r="E125" s="206" t="s">
        <v>3116</v>
      </c>
      <c r="F125" s="206" t="s">
        <v>3237</v>
      </c>
      <c r="G125" s="206" t="s">
        <v>2451</v>
      </c>
      <c r="H125" s="206" t="s">
        <v>3108</v>
      </c>
      <c r="I125" s="206" t="s">
        <v>2340</v>
      </c>
      <c r="J125" s="206" t="s">
        <v>4825</v>
      </c>
    </row>
    <row r="126" spans="1:10">
      <c r="A126" s="206" t="s">
        <v>4824</v>
      </c>
      <c r="B126" s="206" t="s">
        <v>4823</v>
      </c>
      <c r="C126" s="206" t="s">
        <v>4822</v>
      </c>
      <c r="D126" s="206" t="s">
        <v>4821</v>
      </c>
      <c r="E126" s="206" t="s">
        <v>3133</v>
      </c>
      <c r="F126" s="206" t="s">
        <v>3393</v>
      </c>
      <c r="G126" s="206" t="s">
        <v>2451</v>
      </c>
      <c r="H126" s="206" t="s">
        <v>3108</v>
      </c>
      <c r="I126" s="206" t="s">
        <v>2340</v>
      </c>
      <c r="J126" s="206" t="s">
        <v>4820</v>
      </c>
    </row>
    <row r="127" spans="1:10">
      <c r="A127" s="206" t="s">
        <v>4819</v>
      </c>
      <c r="B127" s="206" t="s">
        <v>4818</v>
      </c>
      <c r="C127" s="206" t="s">
        <v>4817</v>
      </c>
      <c r="D127" s="206" t="s">
        <v>4816</v>
      </c>
      <c r="E127" s="206" t="s">
        <v>3127</v>
      </c>
      <c r="F127" s="206" t="s">
        <v>3242</v>
      </c>
      <c r="G127" s="206" t="s">
        <v>2451</v>
      </c>
      <c r="H127" s="206" t="s">
        <v>3108</v>
      </c>
      <c r="I127" s="206" t="s">
        <v>2340</v>
      </c>
      <c r="J127" s="206" t="s">
        <v>4816</v>
      </c>
    </row>
    <row r="128" spans="1:10">
      <c r="A128" s="206" t="s">
        <v>4815</v>
      </c>
      <c r="B128" s="206" t="s">
        <v>4814</v>
      </c>
      <c r="C128" s="206" t="s">
        <v>4813</v>
      </c>
      <c r="D128" s="206" t="s">
        <v>4812</v>
      </c>
      <c r="E128" s="206" t="s">
        <v>3123</v>
      </c>
      <c r="G128" s="206" t="s">
        <v>2809</v>
      </c>
      <c r="H128" s="206" t="s">
        <v>3218</v>
      </c>
      <c r="I128" s="206" t="s">
        <v>2548</v>
      </c>
      <c r="J128" s="206" t="s">
        <v>4811</v>
      </c>
    </row>
    <row r="129" spans="1:10">
      <c r="A129" s="206" t="s">
        <v>4810</v>
      </c>
      <c r="B129" s="206" t="s">
        <v>4809</v>
      </c>
      <c r="C129" s="206" t="s">
        <v>4808</v>
      </c>
      <c r="D129" s="206" t="s">
        <v>4807</v>
      </c>
      <c r="E129" s="206" t="s">
        <v>3123</v>
      </c>
      <c r="G129" s="206" t="s">
        <v>3619</v>
      </c>
      <c r="H129" s="206" t="s">
        <v>3618</v>
      </c>
      <c r="I129" s="206" t="s">
        <v>2548</v>
      </c>
      <c r="J129" s="206" t="s">
        <v>4807</v>
      </c>
    </row>
    <row r="130" spans="1:10">
      <c r="A130" s="206" t="s">
        <v>4806</v>
      </c>
      <c r="B130" s="206" t="s">
        <v>4805</v>
      </c>
      <c r="C130" s="206" t="s">
        <v>4804</v>
      </c>
      <c r="D130" s="206" t="s">
        <v>4803</v>
      </c>
      <c r="E130" s="206" t="s">
        <v>3123</v>
      </c>
      <c r="G130" s="206" t="s">
        <v>3619</v>
      </c>
      <c r="H130" s="206" t="s">
        <v>3618</v>
      </c>
      <c r="I130" s="206" t="s">
        <v>2548</v>
      </c>
      <c r="J130" s="206" t="s">
        <v>4802</v>
      </c>
    </row>
    <row r="131" spans="1:10">
      <c r="A131" s="206" t="s">
        <v>4801</v>
      </c>
      <c r="B131" s="206" t="s">
        <v>4800</v>
      </c>
      <c r="C131" s="206" t="s">
        <v>4799</v>
      </c>
      <c r="D131" s="206" t="s">
        <v>4798</v>
      </c>
      <c r="E131" s="206" t="s">
        <v>3123</v>
      </c>
      <c r="G131" s="206" t="s">
        <v>3034</v>
      </c>
      <c r="H131" s="206" t="s">
        <v>3375</v>
      </c>
      <c r="I131" s="206" t="s">
        <v>2548</v>
      </c>
      <c r="J131" s="206" t="s">
        <v>4797</v>
      </c>
    </row>
    <row r="132" spans="1:10">
      <c r="A132" s="206" t="s">
        <v>4796</v>
      </c>
      <c r="B132" s="206" t="s">
        <v>4795</v>
      </c>
      <c r="D132" s="206" t="s">
        <v>4794</v>
      </c>
      <c r="E132" s="206" t="s">
        <v>3123</v>
      </c>
      <c r="G132" s="206" t="s">
        <v>3550</v>
      </c>
      <c r="H132" s="206" t="s">
        <v>3549</v>
      </c>
      <c r="I132" s="206" t="s">
        <v>2548</v>
      </c>
      <c r="J132" s="206" t="s">
        <v>4794</v>
      </c>
    </row>
    <row r="133" spans="1:10">
      <c r="A133" s="206" t="s">
        <v>4793</v>
      </c>
      <c r="B133" s="206" t="s">
        <v>4792</v>
      </c>
      <c r="C133" s="206" t="s">
        <v>4791</v>
      </c>
      <c r="D133" s="206" t="s">
        <v>4790</v>
      </c>
      <c r="E133" s="206" t="s">
        <v>3123</v>
      </c>
      <c r="G133" s="206" t="s">
        <v>3481</v>
      </c>
      <c r="H133" s="206" t="s">
        <v>3480</v>
      </c>
      <c r="I133" s="206" t="s">
        <v>2548</v>
      </c>
      <c r="J133" s="206" t="s">
        <v>4790</v>
      </c>
    </row>
    <row r="134" spans="1:10">
      <c r="A134" s="206" t="s">
        <v>2771</v>
      </c>
      <c r="B134" s="206" t="s">
        <v>4789</v>
      </c>
      <c r="C134" s="206" t="s">
        <v>4788</v>
      </c>
      <c r="D134" s="206" t="s">
        <v>4787</v>
      </c>
      <c r="E134" s="206" t="s">
        <v>3123</v>
      </c>
      <c r="G134" s="206" t="s">
        <v>4786</v>
      </c>
      <c r="H134" s="206" t="s">
        <v>4785</v>
      </c>
      <c r="I134" s="206" t="s">
        <v>2548</v>
      </c>
      <c r="J134" s="206" t="s">
        <v>4784</v>
      </c>
    </row>
    <row r="135" spans="1:10">
      <c r="A135" s="206" t="s">
        <v>3022</v>
      </c>
      <c r="B135" s="206" t="s">
        <v>4783</v>
      </c>
      <c r="C135" s="206" t="s">
        <v>4782</v>
      </c>
      <c r="D135" s="206" t="s">
        <v>4781</v>
      </c>
      <c r="E135" s="206" t="s">
        <v>3194</v>
      </c>
      <c r="F135" s="206" t="s">
        <v>3281</v>
      </c>
      <c r="G135" s="206" t="s">
        <v>2451</v>
      </c>
      <c r="H135" s="206" t="s">
        <v>3108</v>
      </c>
      <c r="I135" s="206" t="s">
        <v>2340</v>
      </c>
      <c r="J135" s="206" t="s">
        <v>4781</v>
      </c>
    </row>
    <row r="136" spans="1:10">
      <c r="A136" s="206" t="s">
        <v>2841</v>
      </c>
      <c r="B136" s="206" t="s">
        <v>4780</v>
      </c>
      <c r="C136" s="206" t="s">
        <v>4779</v>
      </c>
      <c r="D136" s="206" t="s">
        <v>4778</v>
      </c>
      <c r="E136" s="206" t="s">
        <v>3123</v>
      </c>
      <c r="G136" s="206" t="s">
        <v>3447</v>
      </c>
      <c r="H136" s="206" t="s">
        <v>3446</v>
      </c>
      <c r="I136" s="206" t="s">
        <v>2548</v>
      </c>
      <c r="J136" s="206" t="s">
        <v>4778</v>
      </c>
    </row>
    <row r="137" spans="1:10">
      <c r="A137" s="206" t="s">
        <v>2833</v>
      </c>
      <c r="B137" s="206" t="s">
        <v>4777</v>
      </c>
      <c r="C137" s="206" t="s">
        <v>4776</v>
      </c>
      <c r="D137" s="206" t="s">
        <v>4775</v>
      </c>
      <c r="E137" s="206" t="s">
        <v>3123</v>
      </c>
      <c r="G137" s="206" t="s">
        <v>3829</v>
      </c>
      <c r="H137" s="206" t="s">
        <v>3828</v>
      </c>
      <c r="I137" s="206" t="s">
        <v>2548</v>
      </c>
      <c r="J137" s="206" t="s">
        <v>4775</v>
      </c>
    </row>
    <row r="138" spans="1:10">
      <c r="A138" s="206" t="s">
        <v>4774</v>
      </c>
      <c r="B138" s="206" t="s">
        <v>4773</v>
      </c>
      <c r="C138" s="206" t="s">
        <v>4772</v>
      </c>
      <c r="D138" s="206" t="s">
        <v>4771</v>
      </c>
      <c r="E138" s="206" t="s">
        <v>3123</v>
      </c>
      <c r="G138" s="206" t="s">
        <v>3481</v>
      </c>
      <c r="H138" s="206" t="s">
        <v>3480</v>
      </c>
      <c r="I138" s="206" t="s">
        <v>2548</v>
      </c>
      <c r="J138" s="206" t="s">
        <v>4771</v>
      </c>
    </row>
    <row r="139" spans="1:10">
      <c r="A139" s="206" t="s">
        <v>4770</v>
      </c>
      <c r="B139" s="206" t="s">
        <v>4769</v>
      </c>
      <c r="C139" s="206" t="s">
        <v>4768</v>
      </c>
      <c r="D139" s="206" t="s">
        <v>4767</v>
      </c>
      <c r="E139" s="206" t="s">
        <v>3194</v>
      </c>
      <c r="F139" s="206" t="s">
        <v>3441</v>
      </c>
      <c r="G139" s="206" t="s">
        <v>2451</v>
      </c>
      <c r="H139" s="206" t="s">
        <v>3108</v>
      </c>
      <c r="I139" s="206" t="s">
        <v>2340</v>
      </c>
      <c r="J139" s="206" t="s">
        <v>4766</v>
      </c>
    </row>
    <row r="140" spans="1:10">
      <c r="A140" s="206" t="s">
        <v>4765</v>
      </c>
      <c r="B140" s="206" t="s">
        <v>4764</v>
      </c>
      <c r="C140" s="206" t="s">
        <v>4763</v>
      </c>
      <c r="D140" s="206" t="s">
        <v>4762</v>
      </c>
      <c r="E140" s="206" t="s">
        <v>3123</v>
      </c>
      <c r="G140" s="206" t="s">
        <v>3481</v>
      </c>
      <c r="H140" s="206" t="s">
        <v>3480</v>
      </c>
      <c r="I140" s="206" t="s">
        <v>2548</v>
      </c>
      <c r="J140" s="206" t="s">
        <v>4762</v>
      </c>
    </row>
    <row r="141" spans="1:10">
      <c r="A141" s="206" t="s">
        <v>4761</v>
      </c>
      <c r="B141" s="206" t="s">
        <v>4760</v>
      </c>
      <c r="C141" s="206" t="s">
        <v>4759</v>
      </c>
      <c r="D141" s="206" t="s">
        <v>4758</v>
      </c>
      <c r="E141" s="206" t="s">
        <v>3116</v>
      </c>
      <c r="F141" s="206" t="s">
        <v>3115</v>
      </c>
      <c r="G141" s="206" t="s">
        <v>2451</v>
      </c>
      <c r="H141" s="206" t="s">
        <v>3108</v>
      </c>
      <c r="I141" s="206" t="s">
        <v>2340</v>
      </c>
      <c r="J141" s="206" t="s">
        <v>4758</v>
      </c>
    </row>
    <row r="142" spans="1:10">
      <c r="A142" s="206" t="s">
        <v>4757</v>
      </c>
      <c r="B142" s="206" t="s">
        <v>4756</v>
      </c>
      <c r="C142" s="206" t="s">
        <v>4755</v>
      </c>
      <c r="D142" s="206" t="s">
        <v>4754</v>
      </c>
      <c r="E142" s="206" t="s">
        <v>3200</v>
      </c>
      <c r="F142" s="206" t="s">
        <v>3860</v>
      </c>
      <c r="G142" s="206" t="s">
        <v>2451</v>
      </c>
      <c r="H142" s="206" t="s">
        <v>3108</v>
      </c>
      <c r="I142" s="206" t="s">
        <v>2340</v>
      </c>
      <c r="J142" s="206" t="s">
        <v>4754</v>
      </c>
    </row>
    <row r="143" spans="1:10">
      <c r="A143" s="206" t="s">
        <v>4753</v>
      </c>
      <c r="B143" s="206" t="s">
        <v>4752</v>
      </c>
      <c r="C143" s="206" t="s">
        <v>4751</v>
      </c>
      <c r="D143" s="206" t="s">
        <v>4750</v>
      </c>
      <c r="E143" s="206" t="s">
        <v>3232</v>
      </c>
      <c r="F143" s="206" t="s">
        <v>3232</v>
      </c>
      <c r="G143" s="206" t="s">
        <v>2451</v>
      </c>
      <c r="H143" s="206" t="s">
        <v>3108</v>
      </c>
      <c r="I143" s="206" t="s">
        <v>2340</v>
      </c>
      <c r="J143" s="206" t="s">
        <v>4749</v>
      </c>
    </row>
    <row r="144" spans="1:10">
      <c r="A144" s="206" t="s">
        <v>4748</v>
      </c>
      <c r="B144" s="206" t="s">
        <v>4747</v>
      </c>
      <c r="C144" s="206" t="s">
        <v>4746</v>
      </c>
      <c r="D144" s="206" t="s">
        <v>4745</v>
      </c>
      <c r="E144" s="206" t="s">
        <v>3123</v>
      </c>
      <c r="G144" s="206" t="s">
        <v>3562</v>
      </c>
      <c r="H144" s="206" t="s">
        <v>3561</v>
      </c>
      <c r="I144" s="206" t="s">
        <v>2548</v>
      </c>
      <c r="J144" s="206" t="s">
        <v>4744</v>
      </c>
    </row>
    <row r="145" spans="1:10">
      <c r="A145" s="206" t="s">
        <v>4743</v>
      </c>
      <c r="B145" s="206" t="s">
        <v>4742</v>
      </c>
      <c r="C145" s="206" t="s">
        <v>4741</v>
      </c>
      <c r="D145" s="206" t="s">
        <v>4740</v>
      </c>
      <c r="E145" s="206" t="s">
        <v>3133</v>
      </c>
      <c r="F145" s="206" t="s">
        <v>2970</v>
      </c>
      <c r="G145" s="206" t="s">
        <v>2451</v>
      </c>
      <c r="H145" s="206" t="s">
        <v>3108</v>
      </c>
      <c r="I145" s="206" t="s">
        <v>2340</v>
      </c>
      <c r="J145" s="206" t="s">
        <v>4739</v>
      </c>
    </row>
    <row r="146" spans="1:10">
      <c r="A146" s="206" t="s">
        <v>4738</v>
      </c>
      <c r="B146" s="206" t="s">
        <v>4737</v>
      </c>
      <c r="C146" s="206" t="s">
        <v>4736</v>
      </c>
      <c r="D146" s="206" t="s">
        <v>4735</v>
      </c>
      <c r="E146" s="206" t="s">
        <v>3133</v>
      </c>
      <c r="F146" s="206" t="s">
        <v>3183</v>
      </c>
      <c r="G146" s="206" t="s">
        <v>2451</v>
      </c>
      <c r="H146" s="206" t="s">
        <v>3108</v>
      </c>
      <c r="I146" s="206" t="s">
        <v>2340</v>
      </c>
      <c r="J146" s="206" t="s">
        <v>4735</v>
      </c>
    </row>
    <row r="147" spans="1:10">
      <c r="A147" s="206" t="s">
        <v>4734</v>
      </c>
      <c r="B147" s="206" t="s">
        <v>4733</v>
      </c>
      <c r="D147" s="206" t="s">
        <v>4732</v>
      </c>
      <c r="E147" s="206" t="s">
        <v>3123</v>
      </c>
      <c r="G147" s="206" t="s">
        <v>4002</v>
      </c>
      <c r="H147" s="206" t="s">
        <v>4001</v>
      </c>
      <c r="I147" s="206" t="s">
        <v>2548</v>
      </c>
      <c r="J147" s="206" t="s">
        <v>4732</v>
      </c>
    </row>
    <row r="148" spans="1:10">
      <c r="A148" s="206" t="s">
        <v>4731</v>
      </c>
      <c r="B148" s="206" t="s">
        <v>4730</v>
      </c>
      <c r="C148" s="206" t="s">
        <v>4729</v>
      </c>
      <c r="D148" s="206" t="s">
        <v>3417</v>
      </c>
      <c r="E148" s="206" t="s">
        <v>3123</v>
      </c>
      <c r="G148" s="206" t="s">
        <v>2527</v>
      </c>
      <c r="H148" s="206" t="s">
        <v>3416</v>
      </c>
      <c r="I148" s="206" t="s">
        <v>2548</v>
      </c>
      <c r="J148" s="206" t="s">
        <v>4728</v>
      </c>
    </row>
    <row r="149" spans="1:10">
      <c r="A149" s="206" t="s">
        <v>4727</v>
      </c>
      <c r="B149" s="206" t="s">
        <v>4726</v>
      </c>
      <c r="D149" s="206" t="s">
        <v>4725</v>
      </c>
      <c r="E149" s="206" t="s">
        <v>3123</v>
      </c>
      <c r="G149" s="206" t="s">
        <v>3619</v>
      </c>
      <c r="H149" s="206" t="s">
        <v>3618</v>
      </c>
      <c r="I149" s="206" t="s">
        <v>2548</v>
      </c>
      <c r="J149" s="206" t="s">
        <v>4725</v>
      </c>
    </row>
    <row r="150" spans="1:10">
      <c r="A150" s="206" t="s">
        <v>4724</v>
      </c>
      <c r="B150" s="206" t="s">
        <v>4723</v>
      </c>
      <c r="D150" s="206" t="s">
        <v>4722</v>
      </c>
      <c r="E150" s="206" t="s">
        <v>3123</v>
      </c>
      <c r="G150" s="206" t="s">
        <v>2823</v>
      </c>
      <c r="H150" s="206" t="s">
        <v>3469</v>
      </c>
      <c r="I150" s="206" t="s">
        <v>2548</v>
      </c>
      <c r="J150" s="206" t="s">
        <v>4722</v>
      </c>
    </row>
    <row r="151" spans="1:10">
      <c r="A151" s="206" t="s">
        <v>4721</v>
      </c>
      <c r="B151" s="206" t="s">
        <v>4720</v>
      </c>
      <c r="D151" s="206" t="s">
        <v>4719</v>
      </c>
      <c r="E151" s="206" t="s">
        <v>3123</v>
      </c>
      <c r="G151" s="206" t="s">
        <v>3122</v>
      </c>
      <c r="H151" s="206" t="s">
        <v>3121</v>
      </c>
      <c r="I151" s="206" t="s">
        <v>2548</v>
      </c>
      <c r="J151" s="206" t="s">
        <v>4719</v>
      </c>
    </row>
    <row r="152" spans="1:10">
      <c r="A152" s="206" t="s">
        <v>4718</v>
      </c>
      <c r="B152" s="206" t="s">
        <v>4717</v>
      </c>
      <c r="C152" s="206" t="s">
        <v>4716</v>
      </c>
      <c r="D152" s="206" t="s">
        <v>4715</v>
      </c>
      <c r="E152" s="206" t="s">
        <v>3133</v>
      </c>
      <c r="F152" s="206" t="s">
        <v>3153</v>
      </c>
      <c r="G152" s="206" t="s">
        <v>2451</v>
      </c>
      <c r="H152" s="206" t="s">
        <v>3108</v>
      </c>
      <c r="I152" s="206" t="s">
        <v>2340</v>
      </c>
      <c r="J152" s="206" t="s">
        <v>4715</v>
      </c>
    </row>
    <row r="153" spans="1:10">
      <c r="A153" s="206" t="s">
        <v>4714</v>
      </c>
      <c r="B153" s="206" t="s">
        <v>4713</v>
      </c>
      <c r="C153" s="206" t="s">
        <v>4712</v>
      </c>
      <c r="D153" s="206" t="s">
        <v>4711</v>
      </c>
      <c r="E153" s="206" t="s">
        <v>3123</v>
      </c>
      <c r="G153" s="206" t="s">
        <v>4710</v>
      </c>
      <c r="H153" s="206" t="s">
        <v>4709</v>
      </c>
      <c r="I153" s="206" t="s">
        <v>2548</v>
      </c>
      <c r="J153" s="206" t="s">
        <v>4708</v>
      </c>
    </row>
    <row r="154" spans="1:10">
      <c r="A154" s="206" t="s">
        <v>4707</v>
      </c>
      <c r="B154" s="206" t="s">
        <v>4706</v>
      </c>
      <c r="C154" s="206" t="s">
        <v>4705</v>
      </c>
      <c r="D154" s="206" t="s">
        <v>4704</v>
      </c>
      <c r="E154" s="206" t="s">
        <v>3110</v>
      </c>
      <c r="F154" s="206" t="s">
        <v>3261</v>
      </c>
      <c r="G154" s="206" t="s">
        <v>2451</v>
      </c>
      <c r="H154" s="206" t="s">
        <v>3108</v>
      </c>
      <c r="I154" s="206" t="s">
        <v>2340</v>
      </c>
      <c r="J154" s="206" t="s">
        <v>4704</v>
      </c>
    </row>
    <row r="155" spans="1:10">
      <c r="A155" s="206" t="s">
        <v>4703</v>
      </c>
      <c r="B155" s="206" t="s">
        <v>4702</v>
      </c>
      <c r="C155" s="206" t="s">
        <v>4701</v>
      </c>
      <c r="D155" s="206" t="s">
        <v>4700</v>
      </c>
      <c r="E155" s="206" t="s">
        <v>3133</v>
      </c>
      <c r="F155" s="206" t="s">
        <v>3132</v>
      </c>
      <c r="G155" s="206" t="s">
        <v>2451</v>
      </c>
      <c r="H155" s="206" t="s">
        <v>3108</v>
      </c>
      <c r="I155" s="206" t="s">
        <v>2340</v>
      </c>
      <c r="J155" s="206" t="s">
        <v>4700</v>
      </c>
    </row>
    <row r="156" spans="1:10">
      <c r="A156" s="206" t="s">
        <v>2352</v>
      </c>
      <c r="B156" s="206" t="s">
        <v>4699</v>
      </c>
      <c r="C156" s="206" t="s">
        <v>4698</v>
      </c>
      <c r="D156" s="206" t="s">
        <v>4697</v>
      </c>
      <c r="E156" s="206" t="s">
        <v>3116</v>
      </c>
      <c r="F156" s="206" t="s">
        <v>3267</v>
      </c>
      <c r="G156" s="206" t="s">
        <v>2451</v>
      </c>
      <c r="H156" s="206" t="s">
        <v>3108</v>
      </c>
      <c r="I156" s="206" t="s">
        <v>2340</v>
      </c>
      <c r="J156" s="206" t="s">
        <v>4697</v>
      </c>
    </row>
    <row r="157" spans="1:10">
      <c r="A157" s="206" t="s">
        <v>4696</v>
      </c>
      <c r="B157" s="206" t="s">
        <v>4695</v>
      </c>
      <c r="C157" s="206" t="s">
        <v>4694</v>
      </c>
      <c r="D157" s="206" t="s">
        <v>4693</v>
      </c>
      <c r="E157" s="206" t="s">
        <v>3123</v>
      </c>
      <c r="G157" s="206" t="s">
        <v>3447</v>
      </c>
      <c r="H157" s="206" t="s">
        <v>3446</v>
      </c>
      <c r="I157" s="206" t="s">
        <v>2548</v>
      </c>
      <c r="J157" s="206" t="s">
        <v>4693</v>
      </c>
    </row>
    <row r="158" spans="1:10">
      <c r="A158" s="206" t="s">
        <v>2678</v>
      </c>
      <c r="B158" s="206" t="s">
        <v>4692</v>
      </c>
      <c r="C158" s="206" t="s">
        <v>4691</v>
      </c>
      <c r="D158" s="206" t="s">
        <v>4690</v>
      </c>
      <c r="E158" s="206" t="s">
        <v>3123</v>
      </c>
      <c r="G158" s="206" t="s">
        <v>2674</v>
      </c>
      <c r="H158" s="206" t="s">
        <v>3681</v>
      </c>
      <c r="I158" s="206" t="s">
        <v>2548</v>
      </c>
      <c r="J158" s="206" t="s">
        <v>4689</v>
      </c>
    </row>
    <row r="159" spans="1:10">
      <c r="A159" s="206" t="s">
        <v>4688</v>
      </c>
      <c r="B159" s="206" t="s">
        <v>4687</v>
      </c>
      <c r="C159" s="206" t="s">
        <v>4686</v>
      </c>
      <c r="D159" s="206" t="s">
        <v>4685</v>
      </c>
      <c r="E159" s="206" t="s">
        <v>3123</v>
      </c>
      <c r="G159" s="206" t="s">
        <v>4684</v>
      </c>
      <c r="H159" s="206" t="s">
        <v>4683</v>
      </c>
      <c r="I159" s="206" t="s">
        <v>2548</v>
      </c>
      <c r="J159" s="206" t="s">
        <v>4682</v>
      </c>
    </row>
    <row r="160" spans="1:10">
      <c r="A160" s="206" t="s">
        <v>4681</v>
      </c>
      <c r="B160" s="206" t="s">
        <v>4680</v>
      </c>
      <c r="C160" s="206" t="s">
        <v>4679</v>
      </c>
      <c r="D160" s="206" t="s">
        <v>4678</v>
      </c>
      <c r="E160" s="206" t="s">
        <v>3116</v>
      </c>
      <c r="F160" s="206" t="s">
        <v>3304</v>
      </c>
      <c r="G160" s="206" t="s">
        <v>2451</v>
      </c>
      <c r="H160" s="206" t="s">
        <v>3108</v>
      </c>
      <c r="I160" s="206" t="s">
        <v>2340</v>
      </c>
      <c r="J160" s="206" t="s">
        <v>4678</v>
      </c>
    </row>
    <row r="161" spans="1:10">
      <c r="A161" s="206" t="s">
        <v>4677</v>
      </c>
      <c r="B161" s="206" t="s">
        <v>4676</v>
      </c>
      <c r="C161" s="206" t="s">
        <v>4675</v>
      </c>
      <c r="D161" s="206" t="s">
        <v>4674</v>
      </c>
      <c r="E161" s="206" t="s">
        <v>3127</v>
      </c>
      <c r="F161" s="206" t="s">
        <v>1329</v>
      </c>
      <c r="G161" s="206" t="s">
        <v>2451</v>
      </c>
      <c r="H161" s="206" t="s">
        <v>3108</v>
      </c>
      <c r="I161" s="206" t="s">
        <v>2340</v>
      </c>
      <c r="J161" s="206" t="s">
        <v>4674</v>
      </c>
    </row>
    <row r="162" spans="1:10">
      <c r="A162" s="206" t="s">
        <v>4673</v>
      </c>
      <c r="B162" s="206" t="s">
        <v>4672</v>
      </c>
      <c r="D162" s="206" t="s">
        <v>4671</v>
      </c>
      <c r="E162" s="206" t="s">
        <v>3123</v>
      </c>
      <c r="G162" s="206" t="s">
        <v>3406</v>
      </c>
      <c r="H162" s="206" t="s">
        <v>3405</v>
      </c>
      <c r="I162" s="206" t="s">
        <v>2548</v>
      </c>
      <c r="J162" s="206" t="s">
        <v>4671</v>
      </c>
    </row>
    <row r="163" spans="1:10">
      <c r="A163" s="206" t="s">
        <v>4670</v>
      </c>
      <c r="B163" s="206" t="s">
        <v>4669</v>
      </c>
      <c r="C163" s="206" t="s">
        <v>4668</v>
      </c>
      <c r="D163" s="206" t="s">
        <v>4667</v>
      </c>
      <c r="E163" s="206" t="s">
        <v>3200</v>
      </c>
      <c r="F163" s="206" t="s">
        <v>3860</v>
      </c>
      <c r="G163" s="206" t="s">
        <v>2451</v>
      </c>
      <c r="H163" s="206" t="s">
        <v>3108</v>
      </c>
      <c r="I163" s="206" t="s">
        <v>2340</v>
      </c>
      <c r="J163" s="206" t="s">
        <v>4667</v>
      </c>
    </row>
    <row r="164" spans="1:10">
      <c r="A164" s="206" t="s">
        <v>4666</v>
      </c>
      <c r="B164" s="206" t="s">
        <v>4665</v>
      </c>
      <c r="C164" s="206" t="s">
        <v>4664</v>
      </c>
      <c r="D164" s="206" t="s">
        <v>4661</v>
      </c>
      <c r="E164" s="206" t="s">
        <v>3123</v>
      </c>
      <c r="G164" s="206" t="s">
        <v>4663</v>
      </c>
      <c r="H164" s="206" t="s">
        <v>4662</v>
      </c>
      <c r="I164" s="206" t="s">
        <v>2548</v>
      </c>
      <c r="J164" s="206" t="s">
        <v>4661</v>
      </c>
    </row>
    <row r="165" spans="1:10">
      <c r="A165" s="206" t="s">
        <v>4660</v>
      </c>
      <c r="B165" s="206" t="s">
        <v>4659</v>
      </c>
      <c r="C165" s="206" t="s">
        <v>4658</v>
      </c>
      <c r="D165" s="206" t="s">
        <v>4657</v>
      </c>
      <c r="E165" s="206" t="s">
        <v>3127</v>
      </c>
      <c r="F165" s="206" t="s">
        <v>3242</v>
      </c>
      <c r="G165" s="206" t="s">
        <v>2451</v>
      </c>
      <c r="H165" s="206" t="s">
        <v>3108</v>
      </c>
      <c r="I165" s="206" t="s">
        <v>2340</v>
      </c>
      <c r="J165" s="206" t="s">
        <v>4656</v>
      </c>
    </row>
    <row r="166" spans="1:10">
      <c r="A166" s="206" t="s">
        <v>4655</v>
      </c>
      <c r="B166" s="206" t="s">
        <v>4654</v>
      </c>
      <c r="C166" s="206" t="s">
        <v>4653</v>
      </c>
      <c r="D166" s="206" t="s">
        <v>4652</v>
      </c>
      <c r="E166" s="206" t="s">
        <v>3194</v>
      </c>
      <c r="F166" s="206" t="s">
        <v>3441</v>
      </c>
      <c r="G166" s="206" t="s">
        <v>2451</v>
      </c>
      <c r="H166" s="206" t="s">
        <v>3108</v>
      </c>
      <c r="I166" s="206" t="s">
        <v>2340</v>
      </c>
      <c r="J166" s="206" t="s">
        <v>4652</v>
      </c>
    </row>
    <row r="167" spans="1:10">
      <c r="A167" s="206" t="s">
        <v>2994</v>
      </c>
      <c r="B167" s="206" t="s">
        <v>4651</v>
      </c>
      <c r="C167" s="206" t="s">
        <v>4650</v>
      </c>
      <c r="D167" s="206" t="s">
        <v>4649</v>
      </c>
      <c r="E167" s="206" t="s">
        <v>3194</v>
      </c>
      <c r="F167" s="206" t="s">
        <v>3227</v>
      </c>
      <c r="G167" s="206" t="s">
        <v>2451</v>
      </c>
      <c r="H167" s="206" t="s">
        <v>3108</v>
      </c>
      <c r="I167" s="206" t="s">
        <v>2340</v>
      </c>
      <c r="J167" s="206" t="s">
        <v>4648</v>
      </c>
    </row>
    <row r="168" spans="1:10">
      <c r="A168" s="206" t="s">
        <v>4647</v>
      </c>
      <c r="B168" s="206" t="s">
        <v>4646</v>
      </c>
      <c r="D168" s="206" t="s">
        <v>4645</v>
      </c>
      <c r="E168" s="206" t="s">
        <v>3123</v>
      </c>
      <c r="G168" s="206" t="s">
        <v>3447</v>
      </c>
      <c r="H168" s="206" t="s">
        <v>3446</v>
      </c>
      <c r="I168" s="206" t="s">
        <v>2548</v>
      </c>
      <c r="J168" s="206" t="s">
        <v>4645</v>
      </c>
    </row>
    <row r="169" spans="1:10">
      <c r="A169" s="206" t="s">
        <v>4644</v>
      </c>
      <c r="B169" s="206" t="s">
        <v>4643</v>
      </c>
      <c r="C169" s="206" t="s">
        <v>4642</v>
      </c>
      <c r="D169" s="206" t="s">
        <v>4641</v>
      </c>
      <c r="E169" s="206" t="s">
        <v>3194</v>
      </c>
      <c r="F169" s="206" t="s">
        <v>3193</v>
      </c>
      <c r="G169" s="206" t="s">
        <v>2451</v>
      </c>
      <c r="H169" s="206" t="s">
        <v>3108</v>
      </c>
      <c r="I169" s="206" t="s">
        <v>2340</v>
      </c>
      <c r="J169" s="206" t="s">
        <v>4641</v>
      </c>
    </row>
    <row r="170" spans="1:10">
      <c r="A170" s="206" t="s">
        <v>4640</v>
      </c>
      <c r="B170" s="206" t="s">
        <v>4639</v>
      </c>
      <c r="C170" s="206" t="s">
        <v>4638</v>
      </c>
      <c r="D170" s="206" t="s">
        <v>4637</v>
      </c>
      <c r="E170" s="206" t="s">
        <v>3123</v>
      </c>
      <c r="G170" s="206" t="s">
        <v>3481</v>
      </c>
      <c r="H170" s="206" t="s">
        <v>3480</v>
      </c>
      <c r="I170" s="206" t="s">
        <v>2548</v>
      </c>
      <c r="J170" s="206" t="s">
        <v>4637</v>
      </c>
    </row>
    <row r="171" spans="1:10">
      <c r="A171" s="206" t="s">
        <v>4636</v>
      </c>
      <c r="B171" s="206" t="s">
        <v>4635</v>
      </c>
      <c r="C171" s="206" t="s">
        <v>4634</v>
      </c>
      <c r="D171" s="206" t="s">
        <v>4633</v>
      </c>
      <c r="E171" s="206" t="s">
        <v>3116</v>
      </c>
      <c r="F171" s="206" t="s">
        <v>3169</v>
      </c>
      <c r="G171" s="206" t="s">
        <v>2451</v>
      </c>
      <c r="H171" s="206" t="s">
        <v>3108</v>
      </c>
      <c r="I171" s="206" t="s">
        <v>2340</v>
      </c>
      <c r="J171" s="206" t="s">
        <v>4632</v>
      </c>
    </row>
    <row r="172" spans="1:10">
      <c r="A172" s="206" t="s">
        <v>4631</v>
      </c>
      <c r="B172" s="206" t="s">
        <v>4630</v>
      </c>
      <c r="D172" s="206" t="s">
        <v>4629</v>
      </c>
      <c r="E172" s="206" t="s">
        <v>3123</v>
      </c>
      <c r="G172" s="206" t="s">
        <v>3481</v>
      </c>
      <c r="H172" s="206" t="s">
        <v>3480</v>
      </c>
      <c r="I172" s="206" t="s">
        <v>2548</v>
      </c>
      <c r="J172" s="206" t="s">
        <v>4629</v>
      </c>
    </row>
    <row r="173" spans="1:10">
      <c r="A173" s="206" t="s">
        <v>2487</v>
      </c>
      <c r="B173" s="206" t="s">
        <v>4628</v>
      </c>
      <c r="C173" s="206" t="s">
        <v>4627</v>
      </c>
      <c r="D173" s="206" t="s">
        <v>2489</v>
      </c>
      <c r="E173" s="206" t="s">
        <v>3123</v>
      </c>
      <c r="F173" s="206" t="s">
        <v>2489</v>
      </c>
      <c r="G173" s="206" t="s">
        <v>2451</v>
      </c>
      <c r="H173" s="206" t="s">
        <v>3108</v>
      </c>
      <c r="I173" s="206" t="s">
        <v>2489</v>
      </c>
      <c r="J173" s="206" t="s">
        <v>4626</v>
      </c>
    </row>
    <row r="174" spans="1:10">
      <c r="A174" s="206" t="s">
        <v>4625</v>
      </c>
      <c r="B174" s="206" t="s">
        <v>4624</v>
      </c>
      <c r="C174" s="206" t="s">
        <v>4623</v>
      </c>
      <c r="D174" s="206" t="s">
        <v>4622</v>
      </c>
      <c r="E174" s="206" t="s">
        <v>3123</v>
      </c>
      <c r="G174" s="206" t="s">
        <v>3406</v>
      </c>
      <c r="H174" s="206" t="s">
        <v>3405</v>
      </c>
      <c r="I174" s="206" t="s">
        <v>2548</v>
      </c>
      <c r="J174" s="206" t="s">
        <v>4622</v>
      </c>
    </row>
    <row r="175" spans="1:10">
      <c r="A175" s="206" t="s">
        <v>4621</v>
      </c>
      <c r="B175" s="206" t="s">
        <v>4620</v>
      </c>
      <c r="C175" s="206" t="s">
        <v>4619</v>
      </c>
      <c r="D175" s="206" t="s">
        <v>4618</v>
      </c>
      <c r="E175" s="206" t="s">
        <v>3127</v>
      </c>
      <c r="F175" s="206" t="s">
        <v>3242</v>
      </c>
      <c r="G175" s="206" t="s">
        <v>2451</v>
      </c>
      <c r="H175" s="206" t="s">
        <v>3108</v>
      </c>
      <c r="I175" s="206" t="s">
        <v>2340</v>
      </c>
      <c r="J175" s="206" t="s">
        <v>4617</v>
      </c>
    </row>
    <row r="176" spans="1:10">
      <c r="A176" s="206" t="s">
        <v>4616</v>
      </c>
      <c r="B176" s="206" t="s">
        <v>4615</v>
      </c>
      <c r="C176" s="206" t="s">
        <v>4614</v>
      </c>
      <c r="D176" s="206" t="s">
        <v>4613</v>
      </c>
      <c r="E176" s="206" t="s">
        <v>3127</v>
      </c>
      <c r="F176" s="206" t="s">
        <v>3242</v>
      </c>
      <c r="G176" s="206" t="s">
        <v>2451</v>
      </c>
      <c r="H176" s="206" t="s">
        <v>3108</v>
      </c>
      <c r="I176" s="206" t="s">
        <v>2340</v>
      </c>
      <c r="J176" s="206" t="s">
        <v>4613</v>
      </c>
    </row>
    <row r="177" spans="1:10">
      <c r="A177" s="206" t="s">
        <v>4612</v>
      </c>
      <c r="B177" s="206" t="s">
        <v>4611</v>
      </c>
      <c r="C177" s="206" t="s">
        <v>4610</v>
      </c>
      <c r="D177" s="206" t="s">
        <v>4609</v>
      </c>
      <c r="E177" s="206" t="s">
        <v>3232</v>
      </c>
      <c r="F177" s="206" t="s">
        <v>3232</v>
      </c>
      <c r="G177" s="206" t="s">
        <v>2451</v>
      </c>
      <c r="H177" s="206" t="s">
        <v>3108</v>
      </c>
      <c r="I177" s="206" t="s">
        <v>2340</v>
      </c>
      <c r="J177" s="206" t="s">
        <v>4609</v>
      </c>
    </row>
    <row r="178" spans="1:10">
      <c r="A178" s="206" t="s">
        <v>4608</v>
      </c>
      <c r="B178" s="206" t="s">
        <v>4607</v>
      </c>
      <c r="D178" s="206" t="s">
        <v>4606</v>
      </c>
      <c r="E178" s="206" t="s">
        <v>3123</v>
      </c>
      <c r="G178" s="206" t="s">
        <v>3481</v>
      </c>
      <c r="H178" s="206" t="s">
        <v>3480</v>
      </c>
      <c r="I178" s="206" t="s">
        <v>2548</v>
      </c>
      <c r="J178" s="206" t="s">
        <v>3886</v>
      </c>
    </row>
    <row r="179" spans="1:10">
      <c r="A179" s="206" t="s">
        <v>4605</v>
      </c>
      <c r="B179" s="206" t="s">
        <v>4604</v>
      </c>
      <c r="C179" s="206" t="s">
        <v>4603</v>
      </c>
      <c r="D179" s="206" t="s">
        <v>4602</v>
      </c>
      <c r="E179" s="206" t="s">
        <v>3123</v>
      </c>
      <c r="G179" s="206" t="s">
        <v>3619</v>
      </c>
      <c r="H179" s="206" t="s">
        <v>3618</v>
      </c>
      <c r="I179" s="206" t="s">
        <v>2548</v>
      </c>
      <c r="J179" s="206" t="s">
        <v>4601</v>
      </c>
    </row>
    <row r="180" spans="1:10">
      <c r="A180" s="206" t="s">
        <v>4600</v>
      </c>
      <c r="B180" s="206" t="s">
        <v>4599</v>
      </c>
      <c r="C180" s="206" t="s">
        <v>4598</v>
      </c>
      <c r="D180" s="206" t="s">
        <v>4597</v>
      </c>
      <c r="E180" s="206" t="s">
        <v>3116</v>
      </c>
      <c r="F180" s="206" t="s">
        <v>3169</v>
      </c>
      <c r="G180" s="206" t="s">
        <v>2451</v>
      </c>
      <c r="H180" s="206" t="s">
        <v>3108</v>
      </c>
      <c r="I180" s="206" t="s">
        <v>2340</v>
      </c>
      <c r="J180" s="206" t="s">
        <v>4597</v>
      </c>
    </row>
    <row r="181" spans="1:10">
      <c r="A181" s="206" t="s">
        <v>4596</v>
      </c>
      <c r="B181" s="206" t="s">
        <v>4595</v>
      </c>
      <c r="C181" s="206" t="s">
        <v>4594</v>
      </c>
      <c r="D181" s="206" t="s">
        <v>4593</v>
      </c>
      <c r="E181" s="206" t="s">
        <v>3116</v>
      </c>
      <c r="F181" s="206" t="s">
        <v>3237</v>
      </c>
      <c r="G181" s="206" t="s">
        <v>2451</v>
      </c>
      <c r="H181" s="206" t="s">
        <v>3108</v>
      </c>
      <c r="I181" s="206" t="s">
        <v>2340</v>
      </c>
      <c r="J181" s="206" t="s">
        <v>4593</v>
      </c>
    </row>
    <row r="182" spans="1:10">
      <c r="A182" s="206" t="s">
        <v>4592</v>
      </c>
      <c r="B182" s="206" t="s">
        <v>4591</v>
      </c>
      <c r="C182" s="206" t="s">
        <v>4590</v>
      </c>
      <c r="D182" s="206" t="s">
        <v>4589</v>
      </c>
      <c r="E182" s="206" t="s">
        <v>3123</v>
      </c>
      <c r="G182" s="206" t="s">
        <v>2674</v>
      </c>
      <c r="H182" s="206" t="s">
        <v>3681</v>
      </c>
      <c r="I182" s="206" t="s">
        <v>2548</v>
      </c>
      <c r="J182" s="206" t="s">
        <v>4588</v>
      </c>
    </row>
    <row r="183" spans="1:10">
      <c r="A183" s="206" t="s">
        <v>3078</v>
      </c>
      <c r="B183" s="206" t="s">
        <v>4587</v>
      </c>
      <c r="C183" s="206" t="s">
        <v>4586</v>
      </c>
      <c r="D183" s="206" t="s">
        <v>4585</v>
      </c>
      <c r="E183" s="206" t="s">
        <v>3200</v>
      </c>
      <c r="F183" s="206" t="s">
        <v>3860</v>
      </c>
      <c r="G183" s="206" t="s">
        <v>2451</v>
      </c>
      <c r="H183" s="206" t="s">
        <v>3108</v>
      </c>
      <c r="I183" s="206" t="s">
        <v>2340</v>
      </c>
      <c r="J183" s="206" t="s">
        <v>4585</v>
      </c>
    </row>
    <row r="184" spans="1:10">
      <c r="A184" s="206" t="s">
        <v>4584</v>
      </c>
      <c r="B184" s="206" t="s">
        <v>4583</v>
      </c>
      <c r="D184" s="206" t="s">
        <v>4580</v>
      </c>
      <c r="E184" s="206" t="s">
        <v>3123</v>
      </c>
      <c r="G184" s="206" t="s">
        <v>4582</v>
      </c>
      <c r="H184" s="206" t="s">
        <v>4581</v>
      </c>
      <c r="I184" s="206" t="s">
        <v>2548</v>
      </c>
      <c r="J184" s="206" t="s">
        <v>4580</v>
      </c>
    </row>
    <row r="185" spans="1:10">
      <c r="A185" s="206" t="s">
        <v>4579</v>
      </c>
      <c r="B185" s="206" t="s">
        <v>4578</v>
      </c>
      <c r="D185" s="206" t="s">
        <v>4575</v>
      </c>
      <c r="E185" s="206" t="s">
        <v>3123</v>
      </c>
      <c r="G185" s="206" t="s">
        <v>4577</v>
      </c>
      <c r="H185" s="206" t="s">
        <v>4576</v>
      </c>
      <c r="I185" s="206" t="s">
        <v>2548</v>
      </c>
      <c r="J185" s="206" t="s">
        <v>4575</v>
      </c>
    </row>
    <row r="186" spans="1:10">
      <c r="A186" s="206" t="s">
        <v>4574</v>
      </c>
      <c r="B186" s="206" t="s">
        <v>4573</v>
      </c>
      <c r="C186" s="206" t="s">
        <v>4572</v>
      </c>
      <c r="D186" s="206" t="s">
        <v>4571</v>
      </c>
      <c r="E186" s="206" t="s">
        <v>3123</v>
      </c>
      <c r="G186" s="206" t="s">
        <v>3481</v>
      </c>
      <c r="H186" s="206" t="s">
        <v>3480</v>
      </c>
      <c r="I186" s="206" t="s">
        <v>2548</v>
      </c>
      <c r="J186" s="206" t="s">
        <v>4571</v>
      </c>
    </row>
    <row r="187" spans="1:10">
      <c r="A187" s="206" t="s">
        <v>4570</v>
      </c>
      <c r="B187" s="206" t="s">
        <v>4569</v>
      </c>
      <c r="C187" s="206" t="s">
        <v>4568</v>
      </c>
      <c r="D187" s="206" t="s">
        <v>4567</v>
      </c>
      <c r="E187" s="206" t="s">
        <v>3194</v>
      </c>
      <c r="F187" s="206" t="s">
        <v>3227</v>
      </c>
      <c r="G187" s="206" t="s">
        <v>2451</v>
      </c>
      <c r="H187" s="206" t="s">
        <v>3108</v>
      </c>
      <c r="I187" s="206" t="s">
        <v>2340</v>
      </c>
      <c r="J187" s="206" t="s">
        <v>4566</v>
      </c>
    </row>
    <row r="188" spans="1:10">
      <c r="A188" s="206" t="s">
        <v>2649</v>
      </c>
      <c r="B188" s="206" t="s">
        <v>4565</v>
      </c>
      <c r="C188" s="206" t="s">
        <v>4564</v>
      </c>
      <c r="D188" s="206" t="s">
        <v>4563</v>
      </c>
      <c r="E188" s="206" t="s">
        <v>3123</v>
      </c>
      <c r="G188" s="206" t="s">
        <v>2809</v>
      </c>
      <c r="H188" s="206" t="s">
        <v>3218</v>
      </c>
      <c r="I188" s="206" t="s">
        <v>2548</v>
      </c>
      <c r="J188" s="206" t="s">
        <v>4562</v>
      </c>
    </row>
    <row r="189" spans="1:10">
      <c r="A189" s="206" t="s">
        <v>4561</v>
      </c>
      <c r="B189" s="206" t="s">
        <v>4560</v>
      </c>
      <c r="C189" s="206" t="s">
        <v>4559</v>
      </c>
      <c r="D189" s="206" t="s">
        <v>4558</v>
      </c>
      <c r="E189" s="206" t="s">
        <v>3232</v>
      </c>
      <c r="F189" s="206" t="s">
        <v>3232</v>
      </c>
      <c r="G189" s="206" t="s">
        <v>2451</v>
      </c>
      <c r="H189" s="206" t="s">
        <v>3108</v>
      </c>
      <c r="I189" s="206" t="s">
        <v>2340</v>
      </c>
      <c r="J189" s="206" t="s">
        <v>4558</v>
      </c>
    </row>
    <row r="190" spans="1:10">
      <c r="A190" s="206" t="s">
        <v>4557</v>
      </c>
      <c r="B190" s="206" t="s">
        <v>4556</v>
      </c>
      <c r="C190" s="206" t="s">
        <v>4555</v>
      </c>
      <c r="D190" s="206" t="s">
        <v>4554</v>
      </c>
      <c r="E190" s="206" t="s">
        <v>3133</v>
      </c>
      <c r="F190" s="206" t="s">
        <v>3183</v>
      </c>
      <c r="G190" s="206" t="s">
        <v>2451</v>
      </c>
      <c r="H190" s="206" t="s">
        <v>3108</v>
      </c>
      <c r="I190" s="206" t="s">
        <v>2340</v>
      </c>
      <c r="J190" s="206" t="s">
        <v>4554</v>
      </c>
    </row>
    <row r="191" spans="1:10">
      <c r="A191" s="206" t="s">
        <v>4553</v>
      </c>
      <c r="B191" s="206" t="s">
        <v>4552</v>
      </c>
      <c r="D191" s="206" t="s">
        <v>4551</v>
      </c>
      <c r="E191" s="206" t="s">
        <v>3123</v>
      </c>
      <c r="F191" s="206" t="s">
        <v>2521</v>
      </c>
      <c r="G191" s="206" t="s">
        <v>2451</v>
      </c>
      <c r="H191" s="206" t="s">
        <v>3108</v>
      </c>
      <c r="I191" s="206" t="s">
        <v>2521</v>
      </c>
      <c r="J191" s="206" t="s">
        <v>4551</v>
      </c>
    </row>
    <row r="192" spans="1:10">
      <c r="A192" s="206" t="s">
        <v>4550</v>
      </c>
      <c r="B192" s="206" t="s">
        <v>4549</v>
      </c>
      <c r="C192" s="206" t="s">
        <v>4548</v>
      </c>
      <c r="D192" s="206" t="s">
        <v>4547</v>
      </c>
      <c r="E192" s="206" t="s">
        <v>3127</v>
      </c>
      <c r="F192" s="206" t="s">
        <v>3242</v>
      </c>
      <c r="G192" s="206" t="s">
        <v>2451</v>
      </c>
      <c r="H192" s="206" t="s">
        <v>3108</v>
      </c>
      <c r="I192" s="206" t="s">
        <v>2340</v>
      </c>
      <c r="J192" s="206" t="s">
        <v>4546</v>
      </c>
    </row>
    <row r="193" spans="1:10">
      <c r="A193" s="206" t="s">
        <v>4545</v>
      </c>
      <c r="B193" s="206" t="s">
        <v>4544</v>
      </c>
      <c r="C193" s="206" t="s">
        <v>4543</v>
      </c>
      <c r="D193" s="206" t="s">
        <v>4542</v>
      </c>
      <c r="E193" s="206" t="s">
        <v>3116</v>
      </c>
      <c r="F193" s="206" t="s">
        <v>3115</v>
      </c>
      <c r="G193" s="206" t="s">
        <v>2451</v>
      </c>
      <c r="H193" s="206" t="s">
        <v>3108</v>
      </c>
      <c r="I193" s="206" t="s">
        <v>2340</v>
      </c>
      <c r="J193" s="206" t="s">
        <v>4542</v>
      </c>
    </row>
    <row r="194" spans="1:10">
      <c r="A194" s="206" t="s">
        <v>4541</v>
      </c>
      <c r="B194" s="206" t="s">
        <v>4540</v>
      </c>
      <c r="D194" s="206" t="s">
        <v>4539</v>
      </c>
      <c r="E194" s="206" t="s">
        <v>3123</v>
      </c>
      <c r="G194" s="206" t="s">
        <v>3429</v>
      </c>
      <c r="H194" s="206" t="s">
        <v>3428</v>
      </c>
      <c r="I194" s="206" t="s">
        <v>2548</v>
      </c>
      <c r="J194" s="206" t="s">
        <v>4539</v>
      </c>
    </row>
    <row r="195" spans="1:10">
      <c r="A195" s="206" t="s">
        <v>4538</v>
      </c>
      <c r="B195" s="206" t="s">
        <v>4537</v>
      </c>
      <c r="C195" s="206" t="s">
        <v>4536</v>
      </c>
      <c r="D195" s="206" t="s">
        <v>4535</v>
      </c>
      <c r="E195" s="206" t="s">
        <v>3133</v>
      </c>
      <c r="F195" s="206" t="s">
        <v>3183</v>
      </c>
      <c r="G195" s="206" t="s">
        <v>2451</v>
      </c>
      <c r="H195" s="206" t="s">
        <v>3108</v>
      </c>
      <c r="I195" s="206" t="s">
        <v>2340</v>
      </c>
      <c r="J195" s="206" t="s">
        <v>4535</v>
      </c>
    </row>
    <row r="196" spans="1:10">
      <c r="A196" s="206" t="s">
        <v>4534</v>
      </c>
      <c r="B196" s="206" t="s">
        <v>4533</v>
      </c>
      <c r="D196" s="206" t="s">
        <v>4532</v>
      </c>
      <c r="E196" s="206" t="s">
        <v>3123</v>
      </c>
      <c r="G196" s="206" t="s">
        <v>4053</v>
      </c>
      <c r="H196" s="206" t="s">
        <v>4052</v>
      </c>
      <c r="I196" s="206" t="s">
        <v>2548</v>
      </c>
      <c r="J196" s="206" t="s">
        <v>4532</v>
      </c>
    </row>
    <row r="197" spans="1:10">
      <c r="A197" s="206" t="s">
        <v>4531</v>
      </c>
      <c r="B197" s="206" t="s">
        <v>4530</v>
      </c>
      <c r="C197" s="206" t="s">
        <v>4529</v>
      </c>
      <c r="D197" s="206" t="s">
        <v>4528</v>
      </c>
      <c r="E197" s="206" t="s">
        <v>3194</v>
      </c>
      <c r="F197" s="206" t="s">
        <v>3227</v>
      </c>
      <c r="G197" s="206" t="s">
        <v>2451</v>
      </c>
      <c r="H197" s="206" t="s">
        <v>3108</v>
      </c>
      <c r="I197" s="206" t="s">
        <v>2340</v>
      </c>
      <c r="J197" s="206" t="s">
        <v>4528</v>
      </c>
    </row>
    <row r="198" spans="1:10">
      <c r="A198" s="206" t="s">
        <v>4527</v>
      </c>
      <c r="B198" s="206" t="s">
        <v>4526</v>
      </c>
      <c r="C198" s="206" t="s">
        <v>4525</v>
      </c>
      <c r="D198" s="206" t="s">
        <v>4524</v>
      </c>
      <c r="E198" s="206" t="s">
        <v>3133</v>
      </c>
      <c r="F198" s="206" t="s">
        <v>3393</v>
      </c>
      <c r="G198" s="206" t="s">
        <v>2451</v>
      </c>
      <c r="H198" s="206" t="s">
        <v>3108</v>
      </c>
      <c r="I198" s="206" t="s">
        <v>2340</v>
      </c>
      <c r="J198" s="206" t="s">
        <v>4523</v>
      </c>
    </row>
    <row r="199" spans="1:10">
      <c r="A199" s="206" t="s">
        <v>4522</v>
      </c>
      <c r="B199" s="206" t="s">
        <v>4521</v>
      </c>
      <c r="C199" s="206" t="s">
        <v>4520</v>
      </c>
      <c r="D199" s="206" t="s">
        <v>4519</v>
      </c>
      <c r="E199" s="206" t="s">
        <v>3110</v>
      </c>
      <c r="F199" s="206" t="s">
        <v>3109</v>
      </c>
      <c r="G199" s="206" t="s">
        <v>2451</v>
      </c>
      <c r="H199" s="206" t="s">
        <v>3108</v>
      </c>
      <c r="I199" s="206" t="s">
        <v>2340</v>
      </c>
      <c r="J199" s="206" t="s">
        <v>4519</v>
      </c>
    </row>
    <row r="200" spans="1:10">
      <c r="A200" s="206" t="s">
        <v>4518</v>
      </c>
      <c r="B200" s="206" t="s">
        <v>4517</v>
      </c>
      <c r="C200" s="206" t="s">
        <v>4516</v>
      </c>
      <c r="D200" s="206" t="s">
        <v>4515</v>
      </c>
      <c r="E200" s="206" t="s">
        <v>3123</v>
      </c>
      <c r="G200" s="206" t="s">
        <v>3619</v>
      </c>
      <c r="H200" s="206" t="s">
        <v>3618</v>
      </c>
      <c r="I200" s="206" t="s">
        <v>2548</v>
      </c>
      <c r="J200" s="206" t="s">
        <v>4514</v>
      </c>
    </row>
    <row r="201" spans="1:10">
      <c r="A201" s="206" t="s">
        <v>4513</v>
      </c>
      <c r="B201" s="206" t="s">
        <v>4512</v>
      </c>
      <c r="D201" s="206" t="s">
        <v>4511</v>
      </c>
      <c r="E201" s="206" t="s">
        <v>3123</v>
      </c>
      <c r="G201" s="206" t="s">
        <v>3619</v>
      </c>
      <c r="H201" s="206" t="s">
        <v>3618</v>
      </c>
      <c r="I201" s="206" t="s">
        <v>2548</v>
      </c>
      <c r="J201" s="206" t="s">
        <v>4511</v>
      </c>
    </row>
    <row r="202" spans="1:10">
      <c r="A202" s="206" t="s">
        <v>4510</v>
      </c>
      <c r="B202" s="206" t="s">
        <v>4509</v>
      </c>
      <c r="D202" s="206" t="s">
        <v>4508</v>
      </c>
      <c r="E202" s="206" t="s">
        <v>3123</v>
      </c>
      <c r="G202" s="206" t="s">
        <v>3481</v>
      </c>
      <c r="H202" s="206" t="s">
        <v>3480</v>
      </c>
      <c r="I202" s="206" t="s">
        <v>2548</v>
      </c>
      <c r="J202" s="206" t="s">
        <v>4508</v>
      </c>
    </row>
    <row r="203" spans="1:10">
      <c r="A203" s="206" t="s">
        <v>4507</v>
      </c>
      <c r="B203" s="206" t="s">
        <v>4506</v>
      </c>
      <c r="C203" s="206" t="s">
        <v>4505</v>
      </c>
      <c r="D203" s="206" t="s">
        <v>4504</v>
      </c>
      <c r="E203" s="206" t="s">
        <v>3123</v>
      </c>
      <c r="G203" s="206" t="s">
        <v>3562</v>
      </c>
      <c r="H203" s="206" t="s">
        <v>3561</v>
      </c>
      <c r="I203" s="206" t="s">
        <v>2548</v>
      </c>
      <c r="J203" s="206" t="s">
        <v>4503</v>
      </c>
    </row>
    <row r="204" spans="1:10">
      <c r="A204" s="206" t="s">
        <v>4502</v>
      </c>
      <c r="B204" s="206" t="s">
        <v>4501</v>
      </c>
      <c r="C204" s="206" t="s">
        <v>4500</v>
      </c>
      <c r="D204" s="206" t="s">
        <v>4349</v>
      </c>
      <c r="E204" s="206" t="s">
        <v>3123</v>
      </c>
      <c r="G204" s="206" t="s">
        <v>2710</v>
      </c>
      <c r="H204" s="206" t="s">
        <v>4348</v>
      </c>
      <c r="I204" s="206" t="s">
        <v>2548</v>
      </c>
      <c r="J204" s="206" t="s">
        <v>4499</v>
      </c>
    </row>
    <row r="205" spans="1:10">
      <c r="A205" s="206" t="s">
        <v>4498</v>
      </c>
      <c r="B205" s="206" t="s">
        <v>4497</v>
      </c>
      <c r="D205" s="206" t="s">
        <v>3521</v>
      </c>
      <c r="E205" s="206" t="s">
        <v>3123</v>
      </c>
      <c r="G205" s="206" t="s">
        <v>2750</v>
      </c>
      <c r="H205" s="206" t="s">
        <v>3520</v>
      </c>
      <c r="I205" s="206" t="s">
        <v>2548</v>
      </c>
      <c r="J205" s="206" t="s">
        <v>3521</v>
      </c>
    </row>
    <row r="206" spans="1:10">
      <c r="A206" s="206" t="s">
        <v>2657</v>
      </c>
      <c r="B206" s="206" t="s">
        <v>4496</v>
      </c>
      <c r="C206" s="206" t="s">
        <v>4495</v>
      </c>
      <c r="D206" s="206" t="s">
        <v>4494</v>
      </c>
      <c r="E206" s="206" t="s">
        <v>3123</v>
      </c>
      <c r="G206" s="206" t="s">
        <v>2809</v>
      </c>
      <c r="H206" s="206" t="s">
        <v>3218</v>
      </c>
      <c r="I206" s="206" t="s">
        <v>2548</v>
      </c>
      <c r="J206" s="206" t="s">
        <v>4494</v>
      </c>
    </row>
    <row r="207" spans="1:10">
      <c r="A207" s="206" t="s">
        <v>4493</v>
      </c>
      <c r="B207" s="206" t="s">
        <v>4492</v>
      </c>
      <c r="D207" s="206" t="s">
        <v>4491</v>
      </c>
      <c r="E207" s="206" t="s">
        <v>3123</v>
      </c>
      <c r="G207" s="206" t="s">
        <v>3619</v>
      </c>
      <c r="H207" s="206" t="s">
        <v>3618</v>
      </c>
      <c r="I207" s="206" t="s">
        <v>2548</v>
      </c>
      <c r="J207" s="206" t="s">
        <v>4491</v>
      </c>
    </row>
    <row r="208" spans="1:10">
      <c r="A208" s="206" t="s">
        <v>4490</v>
      </c>
      <c r="B208" s="206" t="s">
        <v>4489</v>
      </c>
      <c r="C208" s="206" t="s">
        <v>4488</v>
      </c>
      <c r="D208" s="206" t="s">
        <v>4487</v>
      </c>
      <c r="E208" s="206" t="s">
        <v>3133</v>
      </c>
      <c r="F208" s="206" t="s">
        <v>3132</v>
      </c>
      <c r="G208" s="206" t="s">
        <v>2451</v>
      </c>
      <c r="H208" s="206" t="s">
        <v>3108</v>
      </c>
      <c r="I208" s="206" t="s">
        <v>2340</v>
      </c>
      <c r="J208" s="206" t="s">
        <v>4487</v>
      </c>
    </row>
    <row r="209" spans="1:10">
      <c r="A209" s="206" t="s">
        <v>4486</v>
      </c>
      <c r="B209" s="206" t="s">
        <v>4485</v>
      </c>
      <c r="C209" s="206" t="s">
        <v>4484</v>
      </c>
      <c r="D209" s="206" t="s">
        <v>4483</v>
      </c>
      <c r="E209" s="206" t="s">
        <v>3123</v>
      </c>
      <c r="G209" s="206" t="s">
        <v>3619</v>
      </c>
      <c r="H209" s="206" t="s">
        <v>3618</v>
      </c>
      <c r="I209" s="206" t="s">
        <v>2548</v>
      </c>
      <c r="J209" s="206" t="s">
        <v>4483</v>
      </c>
    </row>
    <row r="210" spans="1:10">
      <c r="A210" s="206" t="s">
        <v>4482</v>
      </c>
      <c r="B210" s="206" t="s">
        <v>4481</v>
      </c>
      <c r="C210" s="206" t="s">
        <v>4480</v>
      </c>
      <c r="D210" s="206" t="s">
        <v>4479</v>
      </c>
      <c r="E210" s="206" t="s">
        <v>3232</v>
      </c>
      <c r="F210" s="206" t="s">
        <v>3232</v>
      </c>
      <c r="G210" s="206" t="s">
        <v>2451</v>
      </c>
      <c r="H210" s="206" t="s">
        <v>3108</v>
      </c>
      <c r="I210" s="206" t="s">
        <v>2340</v>
      </c>
      <c r="J210" s="206" t="s">
        <v>4478</v>
      </c>
    </row>
    <row r="211" spans="1:10">
      <c r="A211" s="206" t="s">
        <v>4477</v>
      </c>
      <c r="B211" s="206" t="s">
        <v>4476</v>
      </c>
      <c r="C211" s="206" t="s">
        <v>4475</v>
      </c>
      <c r="D211" s="206" t="s">
        <v>4474</v>
      </c>
      <c r="E211" s="206" t="s">
        <v>3133</v>
      </c>
      <c r="F211" s="206" t="s">
        <v>3153</v>
      </c>
      <c r="G211" s="206" t="s">
        <v>2451</v>
      </c>
      <c r="H211" s="206" t="s">
        <v>3108</v>
      </c>
      <c r="I211" s="206" t="s">
        <v>2340</v>
      </c>
      <c r="J211" s="206" t="s">
        <v>4473</v>
      </c>
    </row>
    <row r="212" spans="1:10">
      <c r="A212" s="206" t="s">
        <v>4472</v>
      </c>
      <c r="B212" s="206" t="s">
        <v>4471</v>
      </c>
      <c r="C212" s="206" t="s">
        <v>4470</v>
      </c>
      <c r="D212" s="206" t="s">
        <v>4469</v>
      </c>
      <c r="E212" s="206" t="s">
        <v>3123</v>
      </c>
      <c r="G212" s="206" t="s">
        <v>2863</v>
      </c>
      <c r="H212" s="206" t="s">
        <v>4150</v>
      </c>
      <c r="I212" s="206" t="s">
        <v>2548</v>
      </c>
      <c r="J212" s="206" t="s">
        <v>4468</v>
      </c>
    </row>
    <row r="213" spans="1:10">
      <c r="A213" s="206" t="s">
        <v>4467</v>
      </c>
      <c r="B213" s="206" t="s">
        <v>4466</v>
      </c>
      <c r="C213" s="206" t="s">
        <v>4465</v>
      </c>
      <c r="D213" s="206" t="s">
        <v>4463</v>
      </c>
      <c r="E213" s="206" t="s">
        <v>3123</v>
      </c>
      <c r="G213" s="206" t="s">
        <v>2718</v>
      </c>
      <c r="H213" s="206" t="s">
        <v>4464</v>
      </c>
      <c r="I213" s="206" t="s">
        <v>2548</v>
      </c>
      <c r="J213" s="206" t="s">
        <v>4463</v>
      </c>
    </row>
    <row r="214" spans="1:10">
      <c r="A214" s="206" t="s">
        <v>4462</v>
      </c>
      <c r="B214" s="206" t="s">
        <v>4461</v>
      </c>
      <c r="C214" s="206" t="s">
        <v>4460</v>
      </c>
      <c r="D214" s="206" t="s">
        <v>4459</v>
      </c>
      <c r="E214" s="206" t="s">
        <v>3194</v>
      </c>
      <c r="F214" s="206" t="s">
        <v>3055</v>
      </c>
      <c r="G214" s="206" t="s">
        <v>2451</v>
      </c>
      <c r="H214" s="206" t="s">
        <v>3108</v>
      </c>
      <c r="I214" s="206" t="s">
        <v>2340</v>
      </c>
      <c r="J214" s="206" t="s">
        <v>4458</v>
      </c>
    </row>
    <row r="215" spans="1:10">
      <c r="A215" s="206" t="s">
        <v>4457</v>
      </c>
      <c r="B215" s="206" t="s">
        <v>4456</v>
      </c>
      <c r="C215" s="206" t="s">
        <v>4455</v>
      </c>
      <c r="D215" s="206" t="s">
        <v>4454</v>
      </c>
      <c r="E215" s="206" t="s">
        <v>3123</v>
      </c>
      <c r="G215" s="206" t="s">
        <v>3713</v>
      </c>
      <c r="H215" s="206" t="s">
        <v>3712</v>
      </c>
      <c r="I215" s="206" t="s">
        <v>2548</v>
      </c>
      <c r="J215" s="206" t="s">
        <v>4453</v>
      </c>
    </row>
    <row r="216" spans="1:10">
      <c r="A216" s="206" t="s">
        <v>2714</v>
      </c>
      <c r="B216" s="206" t="s">
        <v>4452</v>
      </c>
      <c r="C216" s="206" t="s">
        <v>4451</v>
      </c>
      <c r="D216" s="206" t="s">
        <v>4450</v>
      </c>
      <c r="E216" s="206" t="s">
        <v>3123</v>
      </c>
      <c r="G216" s="206" t="s">
        <v>3619</v>
      </c>
      <c r="H216" s="206" t="s">
        <v>3618</v>
      </c>
      <c r="I216" s="206" t="s">
        <v>2548</v>
      </c>
      <c r="J216" s="206" t="s">
        <v>4450</v>
      </c>
    </row>
    <row r="217" spans="1:10">
      <c r="A217" s="206" t="s">
        <v>4449</v>
      </c>
      <c r="B217" s="206" t="s">
        <v>4448</v>
      </c>
      <c r="D217" s="206" t="s">
        <v>4447</v>
      </c>
      <c r="E217" s="206" t="s">
        <v>3200</v>
      </c>
      <c r="F217" s="206" t="s">
        <v>3860</v>
      </c>
      <c r="G217" s="206" t="s">
        <v>2451</v>
      </c>
      <c r="H217" s="206" t="s">
        <v>3108</v>
      </c>
      <c r="I217" s="206" t="s">
        <v>2340</v>
      </c>
      <c r="J217" s="206" t="s">
        <v>4447</v>
      </c>
    </row>
    <row r="218" spans="1:10">
      <c r="A218" s="206" t="s">
        <v>4446</v>
      </c>
      <c r="B218" s="206" t="s">
        <v>4445</v>
      </c>
      <c r="C218" s="206" t="s">
        <v>4444</v>
      </c>
      <c r="D218" s="206" t="s">
        <v>4443</v>
      </c>
      <c r="E218" s="206" t="s">
        <v>3133</v>
      </c>
      <c r="F218" s="206" t="s">
        <v>3153</v>
      </c>
      <c r="G218" s="206" t="s">
        <v>2451</v>
      </c>
      <c r="H218" s="206" t="s">
        <v>3108</v>
      </c>
      <c r="I218" s="206" t="s">
        <v>2340</v>
      </c>
      <c r="J218" s="206" t="s">
        <v>4443</v>
      </c>
    </row>
    <row r="219" spans="1:10">
      <c r="A219" s="206" t="s">
        <v>4442</v>
      </c>
      <c r="B219" s="206" t="s">
        <v>4441</v>
      </c>
      <c r="C219" s="206" t="s">
        <v>4440</v>
      </c>
      <c r="D219" s="206" t="s">
        <v>4439</v>
      </c>
      <c r="E219" s="206" t="s">
        <v>3194</v>
      </c>
      <c r="F219" s="206" t="s">
        <v>3055</v>
      </c>
      <c r="G219" s="206" t="s">
        <v>2451</v>
      </c>
      <c r="H219" s="206" t="s">
        <v>3108</v>
      </c>
      <c r="I219" s="206" t="s">
        <v>2340</v>
      </c>
      <c r="J219" s="206" t="s">
        <v>4439</v>
      </c>
    </row>
    <row r="220" spans="1:10">
      <c r="A220" s="206" t="s">
        <v>4438</v>
      </c>
      <c r="B220" s="206" t="s">
        <v>4437</v>
      </c>
      <c r="D220" s="206" t="s">
        <v>4436</v>
      </c>
      <c r="E220" s="206" t="s">
        <v>3123</v>
      </c>
      <c r="G220" s="206" t="s">
        <v>3575</v>
      </c>
      <c r="H220" s="206" t="s">
        <v>3574</v>
      </c>
      <c r="I220" s="206" t="s">
        <v>2548</v>
      </c>
      <c r="J220" s="206" t="s">
        <v>4435</v>
      </c>
    </row>
    <row r="221" spans="1:10">
      <c r="A221" s="206" t="s">
        <v>2417</v>
      </c>
      <c r="B221" s="206" t="s">
        <v>4434</v>
      </c>
      <c r="C221" s="206" t="s">
        <v>4433</v>
      </c>
      <c r="D221" s="206" t="s">
        <v>4432</v>
      </c>
      <c r="E221" s="206" t="s">
        <v>3110</v>
      </c>
      <c r="F221" s="206" t="s">
        <v>3148</v>
      </c>
      <c r="G221" s="206" t="s">
        <v>2451</v>
      </c>
      <c r="H221" s="206" t="s">
        <v>3108</v>
      </c>
      <c r="I221" s="206" t="s">
        <v>2340</v>
      </c>
      <c r="J221" s="206" t="s">
        <v>4431</v>
      </c>
    </row>
    <row r="222" spans="1:10">
      <c r="A222" s="206" t="s">
        <v>4430</v>
      </c>
      <c r="B222" s="206" t="s">
        <v>4429</v>
      </c>
      <c r="C222" s="206" t="s">
        <v>4428</v>
      </c>
      <c r="D222" s="206" t="s">
        <v>4427</v>
      </c>
      <c r="E222" s="206" t="s">
        <v>3123</v>
      </c>
      <c r="H222" s="206" t="s">
        <v>4426</v>
      </c>
      <c r="I222" s="206" t="s">
        <v>2548</v>
      </c>
      <c r="J222" s="206" t="s">
        <v>4425</v>
      </c>
    </row>
    <row r="223" spans="1:10">
      <c r="A223" s="206" t="s">
        <v>4424</v>
      </c>
      <c r="B223" s="206" t="s">
        <v>4423</v>
      </c>
      <c r="C223" s="206" t="s">
        <v>4422</v>
      </c>
      <c r="D223" s="206" t="s">
        <v>4421</v>
      </c>
      <c r="E223" s="206" t="s">
        <v>3133</v>
      </c>
      <c r="F223" s="206" t="s">
        <v>3153</v>
      </c>
      <c r="G223" s="206" t="s">
        <v>2451</v>
      </c>
      <c r="H223" s="206" t="s">
        <v>3108</v>
      </c>
      <c r="I223" s="206" t="s">
        <v>2340</v>
      </c>
      <c r="J223" s="206" t="s">
        <v>4421</v>
      </c>
    </row>
    <row r="224" spans="1:10">
      <c r="A224" s="206" t="s">
        <v>4420</v>
      </c>
      <c r="B224" s="206" t="s">
        <v>4419</v>
      </c>
      <c r="D224" s="206" t="s">
        <v>4418</v>
      </c>
      <c r="E224" s="206" t="s">
        <v>3110</v>
      </c>
      <c r="F224" s="206" t="s">
        <v>2468</v>
      </c>
      <c r="G224" s="206" t="s">
        <v>2451</v>
      </c>
      <c r="H224" s="206" t="s">
        <v>3108</v>
      </c>
      <c r="I224" s="206" t="s">
        <v>2340</v>
      </c>
      <c r="J224" s="206" t="s">
        <v>4418</v>
      </c>
    </row>
    <row r="225" spans="1:10">
      <c r="A225" s="206" t="s">
        <v>4417</v>
      </c>
      <c r="B225" s="206" t="s">
        <v>4416</v>
      </c>
      <c r="C225" s="206" t="s">
        <v>4415</v>
      </c>
      <c r="D225" s="206" t="s">
        <v>4414</v>
      </c>
      <c r="E225" s="206" t="s">
        <v>3194</v>
      </c>
      <c r="F225" s="206" t="s">
        <v>3055</v>
      </c>
      <c r="G225" s="206" t="s">
        <v>2451</v>
      </c>
      <c r="H225" s="206" t="s">
        <v>3108</v>
      </c>
      <c r="I225" s="206" t="s">
        <v>2340</v>
      </c>
      <c r="J225" s="206" t="s">
        <v>4413</v>
      </c>
    </row>
    <row r="226" spans="1:10">
      <c r="A226" s="206" t="s">
        <v>4412</v>
      </c>
      <c r="B226" s="206" t="s">
        <v>4411</v>
      </c>
      <c r="C226" s="206" t="s">
        <v>4410</v>
      </c>
      <c r="D226" s="206" t="s">
        <v>4409</v>
      </c>
      <c r="E226" s="206" t="s">
        <v>3194</v>
      </c>
      <c r="F226" s="206" t="s">
        <v>3281</v>
      </c>
      <c r="G226" s="206" t="s">
        <v>2451</v>
      </c>
      <c r="H226" s="206" t="s">
        <v>3108</v>
      </c>
      <c r="I226" s="206" t="s">
        <v>2340</v>
      </c>
      <c r="J226" s="206" t="s">
        <v>4409</v>
      </c>
    </row>
    <row r="227" spans="1:10">
      <c r="A227" s="206" t="s">
        <v>2709</v>
      </c>
      <c r="B227" s="206" t="s">
        <v>4408</v>
      </c>
      <c r="D227" s="206" t="s">
        <v>4407</v>
      </c>
      <c r="E227" s="206" t="s">
        <v>3123</v>
      </c>
      <c r="H227" s="206" t="s">
        <v>3604</v>
      </c>
      <c r="I227" s="206" t="s">
        <v>2548</v>
      </c>
    </row>
    <row r="228" spans="1:10">
      <c r="A228" s="206" t="s">
        <v>4406</v>
      </c>
      <c r="B228" s="206" t="s">
        <v>4405</v>
      </c>
      <c r="C228" s="206" t="s">
        <v>4404</v>
      </c>
      <c r="D228" s="206" t="s">
        <v>4403</v>
      </c>
      <c r="E228" s="206" t="s">
        <v>3110</v>
      </c>
      <c r="F228" s="206" t="s">
        <v>3148</v>
      </c>
      <c r="G228" s="206" t="s">
        <v>2451</v>
      </c>
      <c r="H228" s="206" t="s">
        <v>3108</v>
      </c>
      <c r="I228" s="206" t="s">
        <v>2340</v>
      </c>
      <c r="J228" s="206" t="s">
        <v>4402</v>
      </c>
    </row>
    <row r="229" spans="1:10">
      <c r="A229" s="206" t="s">
        <v>4401</v>
      </c>
      <c r="B229" s="206" t="s">
        <v>4400</v>
      </c>
      <c r="C229" s="206" t="s">
        <v>4399</v>
      </c>
      <c r="D229" s="206" t="s">
        <v>4398</v>
      </c>
      <c r="E229" s="206" t="s">
        <v>3200</v>
      </c>
      <c r="F229" s="206" t="s">
        <v>3860</v>
      </c>
      <c r="G229" s="206" t="s">
        <v>2451</v>
      </c>
      <c r="H229" s="206" t="s">
        <v>3108</v>
      </c>
      <c r="I229" s="206" t="s">
        <v>2340</v>
      </c>
      <c r="J229" s="206" t="s">
        <v>4397</v>
      </c>
    </row>
    <row r="230" spans="1:10">
      <c r="A230" s="206" t="s">
        <v>4396</v>
      </c>
      <c r="B230" s="206" t="s">
        <v>4395</v>
      </c>
      <c r="C230" s="206" t="s">
        <v>4394</v>
      </c>
      <c r="D230" s="206" t="s">
        <v>4389</v>
      </c>
      <c r="E230" s="206" t="s">
        <v>3123</v>
      </c>
      <c r="G230" s="206" t="s">
        <v>4393</v>
      </c>
      <c r="H230" s="206" t="s">
        <v>4388</v>
      </c>
      <c r="I230" s="206" t="s">
        <v>2548</v>
      </c>
      <c r="J230" s="206" t="s">
        <v>4392</v>
      </c>
    </row>
    <row r="231" spans="1:10">
      <c r="A231" s="206" t="s">
        <v>4391</v>
      </c>
      <c r="B231" s="206" t="s">
        <v>4390</v>
      </c>
      <c r="D231" s="206" t="s">
        <v>4389</v>
      </c>
      <c r="E231" s="206" t="s">
        <v>3123</v>
      </c>
      <c r="H231" s="206" t="s">
        <v>4388</v>
      </c>
      <c r="I231" s="206" t="s">
        <v>2548</v>
      </c>
    </row>
    <row r="232" spans="1:10">
      <c r="A232" s="206" t="s">
        <v>4387</v>
      </c>
      <c r="B232" s="206" t="s">
        <v>4386</v>
      </c>
      <c r="C232" s="206" t="s">
        <v>4385</v>
      </c>
      <c r="D232" s="206" t="s">
        <v>4384</v>
      </c>
      <c r="E232" s="206" t="s">
        <v>3194</v>
      </c>
      <c r="F232" s="206" t="s">
        <v>1358</v>
      </c>
      <c r="G232" s="206" t="s">
        <v>2451</v>
      </c>
      <c r="H232" s="206" t="s">
        <v>3108</v>
      </c>
      <c r="I232" s="206" t="s">
        <v>2340</v>
      </c>
      <c r="J232" s="206" t="s">
        <v>4383</v>
      </c>
    </row>
    <row r="233" spans="1:10">
      <c r="A233" s="206" t="s">
        <v>4382</v>
      </c>
      <c r="B233" s="206" t="s">
        <v>4381</v>
      </c>
      <c r="C233" s="206" t="s">
        <v>4380</v>
      </c>
      <c r="D233" s="206" t="s">
        <v>4379</v>
      </c>
      <c r="E233" s="206" t="s">
        <v>3200</v>
      </c>
      <c r="F233" s="206" t="s">
        <v>3222</v>
      </c>
      <c r="G233" s="206" t="s">
        <v>2451</v>
      </c>
      <c r="H233" s="206" t="s">
        <v>3108</v>
      </c>
      <c r="I233" s="206" t="s">
        <v>2340</v>
      </c>
      <c r="J233" s="206" t="s">
        <v>4378</v>
      </c>
    </row>
    <row r="234" spans="1:10">
      <c r="A234" s="206" t="s">
        <v>4377</v>
      </c>
      <c r="B234" s="206" t="s">
        <v>4376</v>
      </c>
      <c r="C234" s="206" t="s">
        <v>4375</v>
      </c>
      <c r="D234" s="206" t="s">
        <v>4374</v>
      </c>
      <c r="E234" s="206" t="s">
        <v>3200</v>
      </c>
      <c r="F234" s="206" t="s">
        <v>3860</v>
      </c>
      <c r="G234" s="206" t="s">
        <v>2451</v>
      </c>
      <c r="H234" s="206" t="s">
        <v>3108</v>
      </c>
      <c r="I234" s="206" t="s">
        <v>2340</v>
      </c>
      <c r="J234" s="206" t="s">
        <v>4373</v>
      </c>
    </row>
    <row r="235" spans="1:10">
      <c r="A235" s="206" t="s">
        <v>4372</v>
      </c>
      <c r="B235" s="206" t="s">
        <v>4371</v>
      </c>
      <c r="C235" s="206" t="s">
        <v>4370</v>
      </c>
      <c r="D235" s="206" t="s">
        <v>4369</v>
      </c>
      <c r="E235" s="206" t="s">
        <v>3194</v>
      </c>
      <c r="F235" s="206" t="s">
        <v>3441</v>
      </c>
      <c r="G235" s="206" t="s">
        <v>2451</v>
      </c>
      <c r="H235" s="206" t="s">
        <v>3108</v>
      </c>
      <c r="I235" s="206" t="s">
        <v>2340</v>
      </c>
      <c r="J235" s="206" t="s">
        <v>4369</v>
      </c>
    </row>
    <row r="236" spans="1:10">
      <c r="A236" s="206" t="s">
        <v>4368</v>
      </c>
      <c r="B236" s="206" t="s">
        <v>4367</v>
      </c>
      <c r="C236" s="206" t="s">
        <v>4366</v>
      </c>
      <c r="D236" s="206" t="s">
        <v>4365</v>
      </c>
      <c r="E236" s="206" t="s">
        <v>3194</v>
      </c>
      <c r="F236" s="206" t="s">
        <v>3227</v>
      </c>
      <c r="G236" s="206" t="s">
        <v>2451</v>
      </c>
      <c r="H236" s="206" t="s">
        <v>3108</v>
      </c>
      <c r="I236" s="206" t="s">
        <v>2340</v>
      </c>
      <c r="J236" s="206" t="s">
        <v>4365</v>
      </c>
    </row>
    <row r="237" spans="1:10">
      <c r="A237" s="206" t="s">
        <v>4364</v>
      </c>
      <c r="B237" s="206" t="s">
        <v>4363</v>
      </c>
      <c r="C237" s="206" t="s">
        <v>4362</v>
      </c>
      <c r="D237" s="206" t="s">
        <v>4361</v>
      </c>
      <c r="E237" s="206" t="s">
        <v>3200</v>
      </c>
      <c r="F237" s="206" t="s">
        <v>3860</v>
      </c>
      <c r="G237" s="206" t="s">
        <v>2451</v>
      </c>
      <c r="H237" s="206" t="s">
        <v>3108</v>
      </c>
      <c r="I237" s="206" t="s">
        <v>2340</v>
      </c>
      <c r="J237" s="206" t="s">
        <v>4361</v>
      </c>
    </row>
    <row r="238" spans="1:10">
      <c r="A238" s="206" t="s">
        <v>4360</v>
      </c>
      <c r="B238" s="206" t="s">
        <v>4359</v>
      </c>
      <c r="C238" s="206" t="s">
        <v>4358</v>
      </c>
      <c r="D238" s="206" t="s">
        <v>4357</v>
      </c>
      <c r="E238" s="206" t="s">
        <v>3110</v>
      </c>
      <c r="F238" s="206" t="s">
        <v>3261</v>
      </c>
      <c r="G238" s="206" t="s">
        <v>2451</v>
      </c>
      <c r="H238" s="206" t="s">
        <v>3108</v>
      </c>
      <c r="I238" s="206" t="s">
        <v>2340</v>
      </c>
      <c r="J238" s="206" t="s">
        <v>4356</v>
      </c>
    </row>
    <row r="239" spans="1:10">
      <c r="A239" s="206" t="s">
        <v>2673</v>
      </c>
      <c r="B239" s="206" t="s">
        <v>4355</v>
      </c>
      <c r="C239" s="206" t="s">
        <v>4354</v>
      </c>
      <c r="D239" s="206" t="s">
        <v>4353</v>
      </c>
      <c r="E239" s="206" t="s">
        <v>3123</v>
      </c>
      <c r="G239" s="206" t="s">
        <v>2549</v>
      </c>
      <c r="H239" s="206" t="s">
        <v>3868</v>
      </c>
      <c r="I239" s="206" t="s">
        <v>2548</v>
      </c>
      <c r="J239" s="206" t="s">
        <v>4352</v>
      </c>
    </row>
    <row r="240" spans="1:10">
      <c r="A240" s="206" t="s">
        <v>2617</v>
      </c>
      <c r="B240" s="206" t="s">
        <v>4351</v>
      </c>
      <c r="C240" s="206" t="s">
        <v>4350</v>
      </c>
      <c r="D240" s="206" t="s">
        <v>4349</v>
      </c>
      <c r="E240" s="206" t="s">
        <v>3123</v>
      </c>
      <c r="G240" s="206" t="s">
        <v>2710</v>
      </c>
      <c r="H240" s="206" t="s">
        <v>4348</v>
      </c>
      <c r="I240" s="206" t="s">
        <v>2548</v>
      </c>
      <c r="J240" s="206" t="s">
        <v>4347</v>
      </c>
    </row>
    <row r="241" spans="1:10">
      <c r="A241" s="206" t="s">
        <v>4346</v>
      </c>
      <c r="B241" s="206" t="s">
        <v>4345</v>
      </c>
      <c r="D241" s="206" t="s">
        <v>4344</v>
      </c>
      <c r="E241" s="206" t="s">
        <v>3123</v>
      </c>
      <c r="G241" s="206" t="s">
        <v>3406</v>
      </c>
      <c r="H241" s="206" t="s">
        <v>3405</v>
      </c>
      <c r="I241" s="206" t="s">
        <v>2548</v>
      </c>
      <c r="J241" s="206" t="s">
        <v>4344</v>
      </c>
    </row>
    <row r="242" spans="1:10">
      <c r="A242" s="206" t="s">
        <v>4343</v>
      </c>
      <c r="B242" s="206" t="s">
        <v>4342</v>
      </c>
      <c r="C242" s="206" t="s">
        <v>4341</v>
      </c>
      <c r="D242" s="206" t="s">
        <v>4340</v>
      </c>
      <c r="E242" s="206" t="s">
        <v>3232</v>
      </c>
      <c r="F242" s="206" t="s">
        <v>3232</v>
      </c>
      <c r="G242" s="206" t="s">
        <v>2451</v>
      </c>
      <c r="H242" s="206" t="s">
        <v>3108</v>
      </c>
      <c r="I242" s="206" t="s">
        <v>2340</v>
      </c>
      <c r="J242" s="206" t="s">
        <v>4340</v>
      </c>
    </row>
    <row r="243" spans="1:10">
      <c r="A243" s="206" t="s">
        <v>4339</v>
      </c>
      <c r="B243" s="206" t="s">
        <v>4338</v>
      </c>
      <c r="C243" s="206" t="s">
        <v>4337</v>
      </c>
      <c r="D243" s="206" t="s">
        <v>4336</v>
      </c>
      <c r="E243" s="206" t="s">
        <v>3123</v>
      </c>
      <c r="G243" s="206" t="s">
        <v>3575</v>
      </c>
      <c r="H243" s="206" t="s">
        <v>3574</v>
      </c>
      <c r="I243" s="206" t="s">
        <v>2548</v>
      </c>
      <c r="J243" s="206" t="s">
        <v>4336</v>
      </c>
    </row>
    <row r="244" spans="1:10">
      <c r="A244" s="206" t="s">
        <v>4335</v>
      </c>
      <c r="B244" s="206" t="s">
        <v>4334</v>
      </c>
      <c r="D244" s="206" t="s">
        <v>4333</v>
      </c>
      <c r="E244" s="206" t="s">
        <v>3123</v>
      </c>
      <c r="G244" s="206" t="s">
        <v>2549</v>
      </c>
      <c r="H244" s="206" t="s">
        <v>3868</v>
      </c>
      <c r="I244" s="206" t="s">
        <v>2548</v>
      </c>
      <c r="J244" s="206" t="s">
        <v>4333</v>
      </c>
    </row>
    <row r="245" spans="1:10">
      <c r="A245" s="206" t="s">
        <v>4332</v>
      </c>
      <c r="B245" s="206" t="s">
        <v>4331</v>
      </c>
      <c r="D245" s="206" t="s">
        <v>4330</v>
      </c>
      <c r="E245" s="206" t="s">
        <v>3123</v>
      </c>
      <c r="G245" s="206" t="s">
        <v>2809</v>
      </c>
      <c r="H245" s="206" t="s">
        <v>3218</v>
      </c>
      <c r="I245" s="206" t="s">
        <v>2548</v>
      </c>
      <c r="J245" s="206" t="s">
        <v>4330</v>
      </c>
    </row>
    <row r="246" spans="1:10">
      <c r="A246" s="206" t="s">
        <v>4329</v>
      </c>
      <c r="B246" s="206" t="s">
        <v>4328</v>
      </c>
      <c r="D246" s="206" t="s">
        <v>4327</v>
      </c>
      <c r="E246" s="206" t="s">
        <v>3123</v>
      </c>
      <c r="G246" s="206" t="s">
        <v>2823</v>
      </c>
      <c r="H246" s="206" t="s">
        <v>3469</v>
      </c>
      <c r="I246" s="206" t="s">
        <v>2548</v>
      </c>
      <c r="J246" s="206" t="s">
        <v>4327</v>
      </c>
    </row>
    <row r="247" spans="1:10">
      <c r="A247" s="206" t="s">
        <v>4326</v>
      </c>
      <c r="B247" s="206" t="s">
        <v>4325</v>
      </c>
      <c r="C247" s="206" t="s">
        <v>4324</v>
      </c>
      <c r="D247" s="206" t="s">
        <v>4323</v>
      </c>
      <c r="E247" s="206" t="s">
        <v>3110</v>
      </c>
      <c r="F247" s="206" t="s">
        <v>3261</v>
      </c>
      <c r="G247" s="206" t="s">
        <v>2451</v>
      </c>
      <c r="H247" s="206" t="s">
        <v>3108</v>
      </c>
      <c r="I247" s="206" t="s">
        <v>2340</v>
      </c>
      <c r="J247" s="206" t="s">
        <v>4323</v>
      </c>
    </row>
    <row r="248" spans="1:10">
      <c r="A248" s="206" t="s">
        <v>4322</v>
      </c>
      <c r="B248" s="206" t="s">
        <v>4321</v>
      </c>
      <c r="C248" s="206" t="s">
        <v>4320</v>
      </c>
      <c r="D248" s="206" t="s">
        <v>4319</v>
      </c>
      <c r="E248" s="206" t="s">
        <v>3232</v>
      </c>
      <c r="F248" s="206" t="s">
        <v>3232</v>
      </c>
      <c r="G248" s="206" t="s">
        <v>2451</v>
      </c>
      <c r="H248" s="206" t="s">
        <v>3108</v>
      </c>
      <c r="I248" s="206" t="s">
        <v>2340</v>
      </c>
      <c r="J248" s="206" t="s">
        <v>4319</v>
      </c>
    </row>
    <row r="249" spans="1:10">
      <c r="A249" s="206" t="s">
        <v>4318</v>
      </c>
      <c r="B249" s="206" t="s">
        <v>4317</v>
      </c>
      <c r="D249" s="206" t="s">
        <v>4316</v>
      </c>
      <c r="E249" s="206" t="s">
        <v>3123</v>
      </c>
      <c r="F249" s="206" t="s">
        <v>2521</v>
      </c>
      <c r="G249" s="206" t="s">
        <v>2451</v>
      </c>
      <c r="H249" s="206" t="s">
        <v>3108</v>
      </c>
      <c r="I249" s="206" t="s">
        <v>2521</v>
      </c>
      <c r="J249" s="206" t="s">
        <v>4316</v>
      </c>
    </row>
    <row r="250" spans="1:10">
      <c r="A250" s="206" t="s">
        <v>2866</v>
      </c>
      <c r="B250" s="206" t="s">
        <v>4315</v>
      </c>
      <c r="C250" s="206" t="s">
        <v>4314</v>
      </c>
      <c r="D250" s="206" t="s">
        <v>4313</v>
      </c>
      <c r="E250" s="206" t="s">
        <v>3123</v>
      </c>
      <c r="G250" s="206" t="s">
        <v>2863</v>
      </c>
      <c r="H250" s="206" t="s">
        <v>4150</v>
      </c>
      <c r="I250" s="206" t="s">
        <v>2548</v>
      </c>
      <c r="J250" s="206" t="s">
        <v>4312</v>
      </c>
    </row>
    <row r="251" spans="1:10">
      <c r="A251" s="206" t="s">
        <v>3054</v>
      </c>
      <c r="B251" s="206" t="s">
        <v>4311</v>
      </c>
      <c r="C251" s="206" t="s">
        <v>4310</v>
      </c>
      <c r="D251" s="206" t="s">
        <v>4309</v>
      </c>
      <c r="E251" s="206" t="s">
        <v>3194</v>
      </c>
      <c r="F251" s="206" t="s">
        <v>3055</v>
      </c>
      <c r="G251" s="206" t="s">
        <v>2451</v>
      </c>
      <c r="H251" s="206" t="s">
        <v>3108</v>
      </c>
      <c r="I251" s="206" t="s">
        <v>2340</v>
      </c>
      <c r="J251" s="206" t="s">
        <v>4309</v>
      </c>
    </row>
    <row r="252" spans="1:10">
      <c r="A252" s="206" t="s">
        <v>2745</v>
      </c>
      <c r="B252" s="206" t="s">
        <v>4308</v>
      </c>
      <c r="C252" s="206" t="s">
        <v>4307</v>
      </c>
      <c r="D252" s="206" t="s">
        <v>4306</v>
      </c>
      <c r="E252" s="206" t="s">
        <v>3123</v>
      </c>
      <c r="G252" s="206" t="s">
        <v>2809</v>
      </c>
      <c r="H252" s="206" t="s">
        <v>3218</v>
      </c>
      <c r="I252" s="206" t="s">
        <v>2548</v>
      </c>
      <c r="J252" s="206" t="s">
        <v>4305</v>
      </c>
    </row>
    <row r="253" spans="1:10">
      <c r="A253" s="206" t="s">
        <v>4304</v>
      </c>
      <c r="B253" s="206" t="s">
        <v>4303</v>
      </c>
      <c r="C253" s="206" t="s">
        <v>4302</v>
      </c>
      <c r="D253" s="206" t="s">
        <v>4301</v>
      </c>
      <c r="E253" s="206" t="s">
        <v>3123</v>
      </c>
      <c r="G253" s="206" t="s">
        <v>3481</v>
      </c>
      <c r="H253" s="206" t="s">
        <v>3480</v>
      </c>
      <c r="I253" s="206" t="s">
        <v>2548</v>
      </c>
      <c r="J253" s="206" t="s">
        <v>4301</v>
      </c>
    </row>
    <row r="254" spans="1:10">
      <c r="A254" s="206" t="s">
        <v>2760</v>
      </c>
      <c r="B254" s="206" t="s">
        <v>4300</v>
      </c>
      <c r="C254" s="206" t="s">
        <v>4299</v>
      </c>
      <c r="D254" s="206" t="s">
        <v>4298</v>
      </c>
      <c r="E254" s="206" t="s">
        <v>3123</v>
      </c>
      <c r="G254" s="206" t="s">
        <v>3481</v>
      </c>
      <c r="H254" s="206" t="s">
        <v>3480</v>
      </c>
      <c r="I254" s="206" t="s">
        <v>2548</v>
      </c>
      <c r="J254" s="206" t="s">
        <v>4298</v>
      </c>
    </row>
    <row r="255" spans="1:10">
      <c r="A255" s="206" t="s">
        <v>4297</v>
      </c>
      <c r="B255" s="206" t="s">
        <v>4296</v>
      </c>
      <c r="C255" s="206" t="s">
        <v>4295</v>
      </c>
      <c r="D255" s="206" t="s">
        <v>4293</v>
      </c>
      <c r="E255" s="206" t="s">
        <v>3123</v>
      </c>
      <c r="H255" s="206" t="s">
        <v>4294</v>
      </c>
      <c r="I255" s="206" t="s">
        <v>2548</v>
      </c>
      <c r="J255" s="206" t="s">
        <v>4293</v>
      </c>
    </row>
    <row r="256" spans="1:10">
      <c r="A256" s="206" t="s">
        <v>4292</v>
      </c>
      <c r="B256" s="206" t="s">
        <v>4291</v>
      </c>
      <c r="C256" s="206" t="s">
        <v>4290</v>
      </c>
      <c r="D256" s="206" t="s">
        <v>4289</v>
      </c>
      <c r="E256" s="206" t="s">
        <v>3110</v>
      </c>
      <c r="F256" s="206" t="s">
        <v>3109</v>
      </c>
      <c r="G256" s="206" t="s">
        <v>2451</v>
      </c>
      <c r="H256" s="206" t="s">
        <v>3108</v>
      </c>
      <c r="I256" s="206" t="s">
        <v>2340</v>
      </c>
      <c r="J256" s="206" t="s">
        <v>4289</v>
      </c>
    </row>
    <row r="257" spans="1:10">
      <c r="A257" s="206" t="s">
        <v>4288</v>
      </c>
      <c r="B257" s="206" t="s">
        <v>4287</v>
      </c>
      <c r="C257" s="206" t="s">
        <v>4286</v>
      </c>
      <c r="D257" s="206" t="s">
        <v>4285</v>
      </c>
      <c r="E257" s="206" t="s">
        <v>3232</v>
      </c>
      <c r="F257" s="206" t="s">
        <v>3232</v>
      </c>
      <c r="G257" s="206" t="s">
        <v>2451</v>
      </c>
      <c r="H257" s="206" t="s">
        <v>3108</v>
      </c>
      <c r="I257" s="206" t="s">
        <v>2340</v>
      </c>
      <c r="J257" s="206" t="s">
        <v>4284</v>
      </c>
    </row>
    <row r="258" spans="1:10">
      <c r="A258" s="206" t="s">
        <v>4283</v>
      </c>
      <c r="B258" s="206" t="s">
        <v>4282</v>
      </c>
      <c r="D258" s="206" t="s">
        <v>4281</v>
      </c>
      <c r="E258" s="206" t="s">
        <v>3123</v>
      </c>
      <c r="G258" s="206" t="s">
        <v>3481</v>
      </c>
      <c r="H258" s="206" t="s">
        <v>3480</v>
      </c>
      <c r="I258" s="206" t="s">
        <v>2548</v>
      </c>
      <c r="J258" s="206" t="s">
        <v>4281</v>
      </c>
    </row>
    <row r="259" spans="1:10">
      <c r="A259" s="206" t="s">
        <v>4280</v>
      </c>
      <c r="B259" s="206" t="s">
        <v>4279</v>
      </c>
      <c r="D259" s="206" t="s">
        <v>4278</v>
      </c>
      <c r="E259" s="206" t="s">
        <v>3123</v>
      </c>
      <c r="G259" s="206" t="s">
        <v>3784</v>
      </c>
      <c r="H259" s="206" t="s">
        <v>3459</v>
      </c>
      <c r="I259" s="206" t="s">
        <v>2548</v>
      </c>
      <c r="J259" s="206" t="s">
        <v>4278</v>
      </c>
    </row>
    <row r="260" spans="1:10">
      <c r="A260" s="206" t="s">
        <v>2478</v>
      </c>
      <c r="B260" s="206" t="s">
        <v>4277</v>
      </c>
      <c r="C260" s="206" t="s">
        <v>4276</v>
      </c>
      <c r="D260" s="206" t="s">
        <v>1331</v>
      </c>
      <c r="E260" s="206" t="s">
        <v>3110</v>
      </c>
      <c r="F260" s="206" t="s">
        <v>3148</v>
      </c>
      <c r="G260" s="206" t="s">
        <v>2451</v>
      </c>
      <c r="H260" s="206" t="s">
        <v>3108</v>
      </c>
      <c r="I260" s="206" t="s">
        <v>2340</v>
      </c>
      <c r="J260" s="206" t="s">
        <v>1331</v>
      </c>
    </row>
    <row r="261" spans="1:10">
      <c r="A261" s="206" t="s">
        <v>4275</v>
      </c>
      <c r="B261" s="206" t="s">
        <v>4274</v>
      </c>
      <c r="D261" s="206" t="s">
        <v>4273</v>
      </c>
      <c r="E261" s="206" t="s">
        <v>3123</v>
      </c>
      <c r="G261" s="206" t="s">
        <v>3481</v>
      </c>
      <c r="H261" s="206" t="s">
        <v>3480</v>
      </c>
      <c r="I261" s="206" t="s">
        <v>2548</v>
      </c>
      <c r="J261" s="206" t="s">
        <v>4273</v>
      </c>
    </row>
    <row r="262" spans="1:10">
      <c r="A262" s="206" t="s">
        <v>4272</v>
      </c>
      <c r="B262" s="206" t="s">
        <v>4271</v>
      </c>
      <c r="D262" s="206" t="s">
        <v>4270</v>
      </c>
      <c r="E262" s="206" t="s">
        <v>3123</v>
      </c>
      <c r="F262" s="206" t="s">
        <v>2521</v>
      </c>
      <c r="G262" s="206" t="s">
        <v>2451</v>
      </c>
      <c r="H262" s="206" t="s">
        <v>3108</v>
      </c>
      <c r="I262" s="206" t="s">
        <v>2521</v>
      </c>
      <c r="J262" s="206" t="s">
        <v>4270</v>
      </c>
    </row>
    <row r="263" spans="1:10">
      <c r="A263" s="206" t="s">
        <v>4269</v>
      </c>
      <c r="B263" s="206" t="s">
        <v>4268</v>
      </c>
      <c r="C263" s="206" t="s">
        <v>4267</v>
      </c>
      <c r="D263" s="206" t="s">
        <v>4266</v>
      </c>
      <c r="E263" s="206" t="s">
        <v>3123</v>
      </c>
      <c r="G263" s="206" t="s">
        <v>3481</v>
      </c>
      <c r="H263" s="206" t="s">
        <v>3480</v>
      </c>
      <c r="I263" s="206" t="s">
        <v>2548</v>
      </c>
      <c r="J263" s="206" t="s">
        <v>4266</v>
      </c>
    </row>
    <row r="264" spans="1:10">
      <c r="A264" s="206" t="s">
        <v>4265</v>
      </c>
      <c r="B264" s="206" t="s">
        <v>4264</v>
      </c>
      <c r="D264" s="206" t="s">
        <v>4263</v>
      </c>
      <c r="E264" s="206" t="s">
        <v>3123</v>
      </c>
      <c r="G264" s="206" t="s">
        <v>3746</v>
      </c>
      <c r="H264" s="206" t="s">
        <v>3745</v>
      </c>
      <c r="I264" s="206" t="s">
        <v>2548</v>
      </c>
      <c r="J264" s="206" t="s">
        <v>4263</v>
      </c>
    </row>
    <row r="265" spans="1:10">
      <c r="A265" s="206" t="s">
        <v>4262</v>
      </c>
      <c r="B265" s="206" t="s">
        <v>4261</v>
      </c>
      <c r="C265" s="206" t="s">
        <v>4260</v>
      </c>
      <c r="D265" s="206" t="s">
        <v>4259</v>
      </c>
      <c r="E265" s="206" t="s">
        <v>3194</v>
      </c>
      <c r="F265" s="206" t="s">
        <v>3055</v>
      </c>
      <c r="G265" s="206" t="s">
        <v>2451</v>
      </c>
      <c r="H265" s="206" t="s">
        <v>3108</v>
      </c>
      <c r="I265" s="206" t="s">
        <v>2340</v>
      </c>
      <c r="J265" s="206" t="s">
        <v>4258</v>
      </c>
    </row>
    <row r="266" spans="1:10">
      <c r="A266" s="206" t="s">
        <v>4257</v>
      </c>
      <c r="B266" s="206" t="s">
        <v>4256</v>
      </c>
      <c r="C266" s="206" t="s">
        <v>4255</v>
      </c>
      <c r="D266" s="206" t="s">
        <v>4254</v>
      </c>
      <c r="E266" s="206" t="s">
        <v>3232</v>
      </c>
      <c r="F266" s="206" t="s">
        <v>3232</v>
      </c>
      <c r="G266" s="206" t="s">
        <v>2451</v>
      </c>
      <c r="H266" s="206" t="s">
        <v>3108</v>
      </c>
      <c r="I266" s="206" t="s">
        <v>2340</v>
      </c>
      <c r="J266" s="206" t="s">
        <v>4254</v>
      </c>
    </row>
    <row r="267" spans="1:10">
      <c r="A267" s="206" t="s">
        <v>4253</v>
      </c>
      <c r="B267" s="206" t="s">
        <v>4252</v>
      </c>
      <c r="D267" s="206" t="s">
        <v>4251</v>
      </c>
      <c r="E267" s="206" t="s">
        <v>3123</v>
      </c>
      <c r="G267" s="206" t="s">
        <v>3952</v>
      </c>
      <c r="H267" s="206" t="s">
        <v>3951</v>
      </c>
      <c r="I267" s="206" t="s">
        <v>2548</v>
      </c>
      <c r="J267" s="206" t="s">
        <v>4251</v>
      </c>
    </row>
    <row r="268" spans="1:10">
      <c r="A268" s="206" t="s">
        <v>4250</v>
      </c>
      <c r="B268" s="206" t="s">
        <v>4249</v>
      </c>
      <c r="C268" s="206" t="s">
        <v>4248</v>
      </c>
      <c r="D268" s="206" t="s">
        <v>4247</v>
      </c>
      <c r="E268" s="206" t="s">
        <v>3232</v>
      </c>
      <c r="F268" s="206" t="s">
        <v>3232</v>
      </c>
      <c r="G268" s="206" t="s">
        <v>2451</v>
      </c>
      <c r="H268" s="206" t="s">
        <v>3108</v>
      </c>
      <c r="I268" s="206" t="s">
        <v>2340</v>
      </c>
      <c r="J268" s="206" t="s">
        <v>4247</v>
      </c>
    </row>
    <row r="269" spans="1:10">
      <c r="A269" s="206" t="s">
        <v>2829</v>
      </c>
      <c r="B269" s="206" t="s">
        <v>4246</v>
      </c>
      <c r="C269" s="206" t="s">
        <v>4245</v>
      </c>
      <c r="D269" s="206" t="s">
        <v>4244</v>
      </c>
      <c r="E269" s="206" t="s">
        <v>3123</v>
      </c>
      <c r="G269" s="206" t="s">
        <v>4243</v>
      </c>
      <c r="H269" s="206" t="s">
        <v>4242</v>
      </c>
      <c r="I269" s="206" t="s">
        <v>2548</v>
      </c>
      <c r="J269" s="206" t="s">
        <v>4241</v>
      </c>
    </row>
    <row r="270" spans="1:10">
      <c r="A270" s="206" t="s">
        <v>2917</v>
      </c>
      <c r="B270" s="206" t="s">
        <v>4240</v>
      </c>
      <c r="C270" s="206" t="s">
        <v>4239</v>
      </c>
      <c r="D270" s="206" t="s">
        <v>4238</v>
      </c>
      <c r="E270" s="206" t="s">
        <v>3123</v>
      </c>
      <c r="G270" s="206" t="s">
        <v>3575</v>
      </c>
      <c r="H270" s="206" t="s">
        <v>3574</v>
      </c>
      <c r="I270" s="206" t="s">
        <v>2548</v>
      </c>
      <c r="J270" s="206" t="s">
        <v>4238</v>
      </c>
    </row>
    <row r="271" spans="1:10">
      <c r="A271" s="206" t="s">
        <v>4237</v>
      </c>
      <c r="B271" s="206" t="s">
        <v>4236</v>
      </c>
      <c r="D271" s="206" t="s">
        <v>4234</v>
      </c>
      <c r="E271" s="206" t="s">
        <v>3123</v>
      </c>
      <c r="G271" s="206" t="s">
        <v>2853</v>
      </c>
      <c r="H271" s="206" t="s">
        <v>4235</v>
      </c>
      <c r="I271" s="206" t="s">
        <v>2548</v>
      </c>
      <c r="J271" s="206" t="s">
        <v>4234</v>
      </c>
    </row>
    <row r="272" spans="1:10">
      <c r="A272" s="206" t="s">
        <v>2432</v>
      </c>
      <c r="B272" s="206" t="s">
        <v>4233</v>
      </c>
      <c r="C272" s="206" t="s">
        <v>4232</v>
      </c>
      <c r="D272" s="206" t="s">
        <v>4231</v>
      </c>
      <c r="E272" s="206" t="s">
        <v>3110</v>
      </c>
      <c r="F272" s="206" t="s">
        <v>3109</v>
      </c>
      <c r="G272" s="206" t="s">
        <v>2451</v>
      </c>
      <c r="H272" s="206" t="s">
        <v>3108</v>
      </c>
      <c r="I272" s="206" t="s">
        <v>2340</v>
      </c>
      <c r="J272" s="206" t="s">
        <v>4231</v>
      </c>
    </row>
    <row r="273" spans="1:10">
      <c r="A273" s="206" t="s">
        <v>4230</v>
      </c>
      <c r="B273" s="206" t="s">
        <v>4229</v>
      </c>
      <c r="C273" s="206" t="s">
        <v>4228</v>
      </c>
      <c r="D273" s="206" t="s">
        <v>4226</v>
      </c>
      <c r="E273" s="206" t="s">
        <v>3123</v>
      </c>
      <c r="G273" s="206" t="s">
        <v>4227</v>
      </c>
      <c r="H273" s="206" t="s">
        <v>4226</v>
      </c>
      <c r="I273" s="206" t="s">
        <v>2548</v>
      </c>
      <c r="J273" s="206" t="s">
        <v>4225</v>
      </c>
    </row>
    <row r="274" spans="1:10">
      <c r="A274" s="206" t="s">
        <v>4224</v>
      </c>
      <c r="B274" s="206" t="s">
        <v>4223</v>
      </c>
      <c r="C274" s="206" t="s">
        <v>4222</v>
      </c>
      <c r="D274" s="206" t="s">
        <v>4221</v>
      </c>
      <c r="E274" s="206" t="s">
        <v>3123</v>
      </c>
      <c r="G274" s="206" t="s">
        <v>3562</v>
      </c>
      <c r="H274" s="206" t="s">
        <v>3561</v>
      </c>
      <c r="I274" s="206" t="s">
        <v>2548</v>
      </c>
      <c r="J274" s="206" t="s">
        <v>4221</v>
      </c>
    </row>
    <row r="275" spans="1:10">
      <c r="A275" s="206" t="s">
        <v>3064</v>
      </c>
      <c r="B275" s="206" t="s">
        <v>4220</v>
      </c>
      <c r="C275" s="206" t="s">
        <v>4219</v>
      </c>
      <c r="D275" s="206" t="s">
        <v>4218</v>
      </c>
      <c r="E275" s="206" t="s">
        <v>3116</v>
      </c>
      <c r="F275" s="206" t="s">
        <v>3304</v>
      </c>
      <c r="G275" s="206" t="s">
        <v>2451</v>
      </c>
      <c r="H275" s="206" t="s">
        <v>3108</v>
      </c>
      <c r="I275" s="206" t="s">
        <v>2340</v>
      </c>
      <c r="J275" s="206" t="s">
        <v>4218</v>
      </c>
    </row>
    <row r="276" spans="1:10">
      <c r="A276" s="206" t="s">
        <v>4217</v>
      </c>
      <c r="B276" s="206" t="s">
        <v>4216</v>
      </c>
      <c r="C276" s="206" t="s">
        <v>4215</v>
      </c>
      <c r="D276" s="206" t="s">
        <v>4214</v>
      </c>
      <c r="E276" s="206" t="s">
        <v>3123</v>
      </c>
      <c r="G276" s="206" t="s">
        <v>2809</v>
      </c>
      <c r="H276" s="206" t="s">
        <v>3218</v>
      </c>
      <c r="I276" s="206" t="s">
        <v>2548</v>
      </c>
      <c r="J276" s="206" t="s">
        <v>4214</v>
      </c>
    </row>
    <row r="277" spans="1:10">
      <c r="A277" s="206" t="s">
        <v>4213</v>
      </c>
      <c r="B277" s="206" t="s">
        <v>4212</v>
      </c>
      <c r="D277" s="206" t="s">
        <v>4209</v>
      </c>
      <c r="E277" s="206" t="s">
        <v>3123</v>
      </c>
      <c r="G277" s="206" t="s">
        <v>4211</v>
      </c>
      <c r="H277" s="206" t="s">
        <v>4210</v>
      </c>
      <c r="I277" s="206" t="s">
        <v>2548</v>
      </c>
      <c r="J277" s="206" t="s">
        <v>4209</v>
      </c>
    </row>
    <row r="278" spans="1:10">
      <c r="A278" s="206" t="s">
        <v>2835</v>
      </c>
      <c r="B278" s="206" t="s">
        <v>4208</v>
      </c>
      <c r="C278" s="206" t="s">
        <v>4207</v>
      </c>
      <c r="D278" s="206" t="s">
        <v>4206</v>
      </c>
      <c r="E278" s="206" t="s">
        <v>3123</v>
      </c>
      <c r="G278" s="206" t="s">
        <v>3784</v>
      </c>
      <c r="H278" s="206" t="s">
        <v>3459</v>
      </c>
      <c r="I278" s="206" t="s">
        <v>2548</v>
      </c>
      <c r="J278" s="206" t="s">
        <v>4206</v>
      </c>
    </row>
    <row r="279" spans="1:10">
      <c r="A279" s="206" t="s">
        <v>4205</v>
      </c>
      <c r="B279" s="206" t="s">
        <v>4204</v>
      </c>
      <c r="C279" s="206" t="s">
        <v>4203</v>
      </c>
      <c r="D279" s="206" t="s">
        <v>4202</v>
      </c>
      <c r="E279" s="206" t="s">
        <v>3123</v>
      </c>
      <c r="G279" s="206" t="s">
        <v>3619</v>
      </c>
      <c r="H279" s="206" t="s">
        <v>3618</v>
      </c>
      <c r="I279" s="206" t="s">
        <v>2548</v>
      </c>
      <c r="J279" s="206" t="s">
        <v>4201</v>
      </c>
    </row>
    <row r="280" spans="1:10">
      <c r="A280" s="206" t="s">
        <v>4200</v>
      </c>
      <c r="B280" s="206" t="s">
        <v>4199</v>
      </c>
      <c r="C280" s="206" t="s">
        <v>4198</v>
      </c>
      <c r="D280" s="206" t="s">
        <v>4197</v>
      </c>
      <c r="E280" s="206" t="s">
        <v>3123</v>
      </c>
      <c r="G280" s="206" t="s">
        <v>3619</v>
      </c>
      <c r="H280" s="206" t="s">
        <v>3618</v>
      </c>
      <c r="I280" s="206" t="s">
        <v>2548</v>
      </c>
      <c r="J280" s="206" t="s">
        <v>4196</v>
      </c>
    </row>
    <row r="281" spans="1:10">
      <c r="A281" s="206" t="s">
        <v>4195</v>
      </c>
      <c r="B281" s="206" t="s">
        <v>4194</v>
      </c>
      <c r="D281" s="206" t="s">
        <v>4191</v>
      </c>
      <c r="E281" s="206" t="s">
        <v>3123</v>
      </c>
      <c r="G281" s="206" t="s">
        <v>4193</v>
      </c>
      <c r="H281" s="206" t="s">
        <v>4192</v>
      </c>
      <c r="I281" s="206" t="s">
        <v>2548</v>
      </c>
      <c r="J281" s="206" t="s">
        <v>4191</v>
      </c>
    </row>
    <row r="282" spans="1:10">
      <c r="A282" s="206" t="s">
        <v>4190</v>
      </c>
      <c r="B282" s="206" t="s">
        <v>4189</v>
      </c>
      <c r="C282" s="206" t="s">
        <v>4188</v>
      </c>
      <c r="D282" s="206" t="s">
        <v>4187</v>
      </c>
      <c r="E282" s="206" t="s">
        <v>3194</v>
      </c>
      <c r="F282" s="206" t="s">
        <v>3281</v>
      </c>
      <c r="G282" s="206" t="s">
        <v>2451</v>
      </c>
      <c r="H282" s="206" t="s">
        <v>3108</v>
      </c>
      <c r="I282" s="206" t="s">
        <v>2340</v>
      </c>
      <c r="J282" s="206" t="s">
        <v>4187</v>
      </c>
    </row>
    <row r="283" spans="1:10">
      <c r="A283" s="206" t="s">
        <v>4186</v>
      </c>
      <c r="B283" s="206" t="s">
        <v>4185</v>
      </c>
      <c r="C283" s="206" t="s">
        <v>3246</v>
      </c>
      <c r="D283" s="206" t="s">
        <v>4184</v>
      </c>
      <c r="E283" s="206" t="s">
        <v>3200</v>
      </c>
      <c r="F283" s="206" t="s">
        <v>3860</v>
      </c>
      <c r="G283" s="206" t="s">
        <v>2451</v>
      </c>
      <c r="H283" s="206" t="s">
        <v>3108</v>
      </c>
      <c r="I283" s="206" t="s">
        <v>2340</v>
      </c>
      <c r="J283" s="206" t="s">
        <v>4184</v>
      </c>
    </row>
    <row r="284" spans="1:10">
      <c r="A284" s="206" t="s">
        <v>4183</v>
      </c>
      <c r="B284" s="206" t="s">
        <v>4182</v>
      </c>
      <c r="C284" s="206" t="s">
        <v>4181</v>
      </c>
      <c r="D284" s="206" t="s">
        <v>4180</v>
      </c>
      <c r="E284" s="206" t="s">
        <v>3123</v>
      </c>
      <c r="G284" s="206" t="s">
        <v>2809</v>
      </c>
      <c r="H284" s="206" t="s">
        <v>3218</v>
      </c>
      <c r="I284" s="206" t="s">
        <v>2548</v>
      </c>
      <c r="J284" s="206" t="s">
        <v>4179</v>
      </c>
    </row>
    <row r="285" spans="1:10">
      <c r="A285" s="206" t="s">
        <v>4178</v>
      </c>
      <c r="B285" s="206" t="s">
        <v>4177</v>
      </c>
      <c r="C285" s="206" t="s">
        <v>4176</v>
      </c>
      <c r="D285" s="206" t="s">
        <v>4175</v>
      </c>
      <c r="E285" s="206" t="s">
        <v>3123</v>
      </c>
      <c r="G285" s="206" t="s">
        <v>3447</v>
      </c>
      <c r="H285" s="206" t="s">
        <v>3446</v>
      </c>
      <c r="I285" s="206" t="s">
        <v>2548</v>
      </c>
      <c r="J285" s="206" t="s">
        <v>4175</v>
      </c>
    </row>
    <row r="286" spans="1:10">
      <c r="A286" s="206" t="s">
        <v>4174</v>
      </c>
      <c r="B286" s="206" t="s">
        <v>4173</v>
      </c>
      <c r="C286" s="206" t="s">
        <v>4172</v>
      </c>
      <c r="D286" s="206" t="s">
        <v>4171</v>
      </c>
      <c r="E286" s="206" t="s">
        <v>3127</v>
      </c>
      <c r="F286" s="206" t="s">
        <v>3255</v>
      </c>
      <c r="G286" s="206" t="s">
        <v>2451</v>
      </c>
      <c r="H286" s="206" t="s">
        <v>3108</v>
      </c>
      <c r="I286" s="206" t="s">
        <v>2340</v>
      </c>
      <c r="J286" s="206" t="s">
        <v>4171</v>
      </c>
    </row>
    <row r="287" spans="1:10">
      <c r="A287" s="206" t="s">
        <v>4170</v>
      </c>
      <c r="B287" s="206" t="s">
        <v>4169</v>
      </c>
      <c r="C287" s="206" t="s">
        <v>4168</v>
      </c>
      <c r="D287" s="206" t="s">
        <v>4167</v>
      </c>
      <c r="E287" s="206" t="s">
        <v>3123</v>
      </c>
      <c r="G287" s="206" t="s">
        <v>3619</v>
      </c>
      <c r="H287" s="206" t="s">
        <v>3618</v>
      </c>
      <c r="I287" s="206" t="s">
        <v>2548</v>
      </c>
      <c r="J287" s="206" t="s">
        <v>4166</v>
      </c>
    </row>
    <row r="288" spans="1:10">
      <c r="A288" s="206" t="s">
        <v>4165</v>
      </c>
      <c r="B288" s="206" t="s">
        <v>4164</v>
      </c>
      <c r="C288" s="206" t="s">
        <v>4163</v>
      </c>
      <c r="D288" s="206" t="s">
        <v>4162</v>
      </c>
      <c r="E288" s="206" t="s">
        <v>3123</v>
      </c>
      <c r="G288" s="206" t="s">
        <v>4161</v>
      </c>
      <c r="H288" s="206" t="s">
        <v>4160</v>
      </c>
      <c r="I288" s="206" t="s">
        <v>2548</v>
      </c>
      <c r="J288" s="206" t="s">
        <v>4159</v>
      </c>
    </row>
    <row r="289" spans="1:10">
      <c r="A289" s="206" t="s">
        <v>4158</v>
      </c>
      <c r="B289" s="206" t="s">
        <v>4157</v>
      </c>
      <c r="D289" s="206" t="s">
        <v>4156</v>
      </c>
      <c r="E289" s="206" t="s">
        <v>3123</v>
      </c>
      <c r="G289" s="206" t="s">
        <v>3575</v>
      </c>
      <c r="H289" s="206" t="s">
        <v>3574</v>
      </c>
      <c r="I289" s="206" t="s">
        <v>2548</v>
      </c>
      <c r="J289" s="206" t="s">
        <v>4156</v>
      </c>
    </row>
    <row r="290" spans="1:10">
      <c r="A290" s="206" t="s">
        <v>2666</v>
      </c>
      <c r="B290" s="206" t="s">
        <v>4155</v>
      </c>
      <c r="C290" s="206" t="s">
        <v>4154</v>
      </c>
      <c r="D290" s="206" t="s">
        <v>4153</v>
      </c>
      <c r="E290" s="206" t="s">
        <v>3123</v>
      </c>
      <c r="G290" s="206" t="s">
        <v>3612</v>
      </c>
      <c r="H290" s="206" t="s">
        <v>3611</v>
      </c>
      <c r="I290" s="206" t="s">
        <v>2548</v>
      </c>
      <c r="J290" s="206" t="s">
        <v>4153</v>
      </c>
    </row>
    <row r="291" spans="1:10">
      <c r="A291" s="206" t="s">
        <v>4152</v>
      </c>
      <c r="B291" s="206" t="s">
        <v>4151</v>
      </c>
      <c r="D291" s="206" t="s">
        <v>4149</v>
      </c>
      <c r="E291" s="206" t="s">
        <v>3123</v>
      </c>
      <c r="G291" s="206" t="s">
        <v>2863</v>
      </c>
      <c r="H291" s="206" t="s">
        <v>4150</v>
      </c>
      <c r="I291" s="206" t="s">
        <v>2548</v>
      </c>
      <c r="J291" s="206" t="s">
        <v>4149</v>
      </c>
    </row>
    <row r="292" spans="1:10">
      <c r="A292" s="206" t="s">
        <v>4148</v>
      </c>
      <c r="B292" s="206" t="s">
        <v>4147</v>
      </c>
      <c r="C292" s="206" t="s">
        <v>4146</v>
      </c>
      <c r="D292" s="206" t="s">
        <v>4145</v>
      </c>
      <c r="E292" s="206" t="s">
        <v>3123</v>
      </c>
      <c r="G292" s="206" t="s">
        <v>3612</v>
      </c>
      <c r="H292" s="206" t="s">
        <v>3611</v>
      </c>
      <c r="I292" s="206" t="s">
        <v>2548</v>
      </c>
      <c r="J292" s="206" t="s">
        <v>4145</v>
      </c>
    </row>
    <row r="293" spans="1:10">
      <c r="A293" s="206" t="s">
        <v>4144</v>
      </c>
      <c r="B293" s="206" t="s">
        <v>4143</v>
      </c>
      <c r="C293" s="206" t="s">
        <v>4142</v>
      </c>
      <c r="D293" s="206" t="s">
        <v>4141</v>
      </c>
      <c r="E293" s="206" t="s">
        <v>3133</v>
      </c>
      <c r="F293" s="206" t="s">
        <v>3153</v>
      </c>
      <c r="G293" s="206" t="s">
        <v>2451</v>
      </c>
      <c r="H293" s="206" t="s">
        <v>3108</v>
      </c>
      <c r="I293" s="206" t="s">
        <v>2340</v>
      </c>
      <c r="J293" s="206" t="s">
        <v>4141</v>
      </c>
    </row>
    <row r="294" spans="1:10">
      <c r="A294" s="206" t="s">
        <v>4140</v>
      </c>
      <c r="B294" s="206" t="s">
        <v>4139</v>
      </c>
      <c r="C294" s="206" t="s">
        <v>4138</v>
      </c>
      <c r="D294" s="206" t="s">
        <v>4137</v>
      </c>
      <c r="E294" s="206" t="s">
        <v>3123</v>
      </c>
      <c r="G294" s="206" t="s">
        <v>4136</v>
      </c>
      <c r="H294" s="206" t="s">
        <v>4135</v>
      </c>
      <c r="I294" s="206" t="s">
        <v>2548</v>
      </c>
      <c r="J294" s="206" t="s">
        <v>4134</v>
      </c>
    </row>
    <row r="295" spans="1:10">
      <c r="A295" s="206" t="s">
        <v>4133</v>
      </c>
      <c r="B295" s="206" t="s">
        <v>4132</v>
      </c>
      <c r="C295" s="206" t="s">
        <v>4131</v>
      </c>
      <c r="D295" s="206" t="s">
        <v>4130</v>
      </c>
      <c r="E295" s="206" t="s">
        <v>3110</v>
      </c>
      <c r="F295" s="206" t="s">
        <v>3148</v>
      </c>
      <c r="G295" s="206" t="s">
        <v>2451</v>
      </c>
      <c r="H295" s="206" t="s">
        <v>3108</v>
      </c>
      <c r="I295" s="206" t="s">
        <v>2340</v>
      </c>
      <c r="J295" s="206" t="s">
        <v>4130</v>
      </c>
    </row>
    <row r="296" spans="1:10">
      <c r="A296" s="206" t="s">
        <v>4129</v>
      </c>
      <c r="B296" s="206" t="s">
        <v>4128</v>
      </c>
      <c r="C296" s="206" t="s">
        <v>4127</v>
      </c>
      <c r="D296" s="206" t="s">
        <v>4126</v>
      </c>
      <c r="E296" s="206" t="s">
        <v>3110</v>
      </c>
      <c r="F296" s="206" t="s">
        <v>3109</v>
      </c>
      <c r="G296" s="206" t="s">
        <v>2451</v>
      </c>
      <c r="H296" s="206" t="s">
        <v>3108</v>
      </c>
      <c r="I296" s="206" t="s">
        <v>2340</v>
      </c>
      <c r="J296" s="206" t="s">
        <v>4126</v>
      </c>
    </row>
    <row r="297" spans="1:10">
      <c r="A297" s="206" t="s">
        <v>4125</v>
      </c>
      <c r="B297" s="206" t="s">
        <v>4124</v>
      </c>
      <c r="C297" s="206" t="s">
        <v>4123</v>
      </c>
      <c r="D297" s="206" t="s">
        <v>4122</v>
      </c>
      <c r="E297" s="206" t="s">
        <v>3116</v>
      </c>
      <c r="F297" s="206" t="s">
        <v>3169</v>
      </c>
      <c r="G297" s="206" t="s">
        <v>2451</v>
      </c>
      <c r="H297" s="206" t="s">
        <v>3108</v>
      </c>
      <c r="I297" s="206" t="s">
        <v>2340</v>
      </c>
      <c r="J297" s="206" t="s">
        <v>4121</v>
      </c>
    </row>
    <row r="298" spans="1:10">
      <c r="A298" s="206" t="s">
        <v>4120</v>
      </c>
      <c r="B298" s="206" t="s">
        <v>4119</v>
      </c>
      <c r="C298" s="206" t="s">
        <v>4118</v>
      </c>
      <c r="D298" s="206" t="s">
        <v>4117</v>
      </c>
      <c r="E298" s="206" t="s">
        <v>3127</v>
      </c>
      <c r="F298" s="206" t="s">
        <v>3255</v>
      </c>
      <c r="G298" s="206" t="s">
        <v>2451</v>
      </c>
      <c r="H298" s="206" t="s">
        <v>3108</v>
      </c>
      <c r="I298" s="206" t="s">
        <v>2340</v>
      </c>
      <c r="J298" s="206" t="s">
        <v>4117</v>
      </c>
    </row>
    <row r="299" spans="1:10">
      <c r="A299" s="206" t="s">
        <v>4116</v>
      </c>
      <c r="B299" s="206" t="s">
        <v>4115</v>
      </c>
      <c r="C299" s="206" t="s">
        <v>4114</v>
      </c>
      <c r="D299" s="206" t="s">
        <v>4113</v>
      </c>
      <c r="E299" s="206" t="s">
        <v>3110</v>
      </c>
      <c r="F299" s="206" t="s">
        <v>3148</v>
      </c>
      <c r="G299" s="206" t="s">
        <v>2451</v>
      </c>
      <c r="H299" s="206" t="s">
        <v>3108</v>
      </c>
      <c r="I299" s="206" t="s">
        <v>2340</v>
      </c>
      <c r="J299" s="206" t="s">
        <v>4113</v>
      </c>
    </row>
    <row r="300" spans="1:10">
      <c r="A300" s="206" t="s">
        <v>4112</v>
      </c>
      <c r="B300" s="206" t="s">
        <v>4111</v>
      </c>
      <c r="C300" s="206" t="s">
        <v>4110</v>
      </c>
      <c r="D300" s="206" t="s">
        <v>4109</v>
      </c>
      <c r="E300" s="206" t="s">
        <v>3133</v>
      </c>
      <c r="F300" s="206" t="s">
        <v>3153</v>
      </c>
      <c r="G300" s="206" t="s">
        <v>2451</v>
      </c>
      <c r="H300" s="206" t="s">
        <v>3108</v>
      </c>
      <c r="I300" s="206" t="s">
        <v>2340</v>
      </c>
      <c r="J300" s="206" t="s">
        <v>4109</v>
      </c>
    </row>
    <row r="301" spans="1:10">
      <c r="A301" s="206" t="s">
        <v>4108</v>
      </c>
      <c r="B301" s="206" t="s">
        <v>4107</v>
      </c>
      <c r="D301" s="206" t="s">
        <v>4104</v>
      </c>
      <c r="E301" s="206" t="s">
        <v>3123</v>
      </c>
      <c r="G301" s="206" t="s">
        <v>4106</v>
      </c>
      <c r="H301" s="206" t="s">
        <v>4105</v>
      </c>
      <c r="I301" s="206" t="s">
        <v>2548</v>
      </c>
      <c r="J301" s="206" t="s">
        <v>4104</v>
      </c>
    </row>
    <row r="302" spans="1:10">
      <c r="A302" s="206" t="s">
        <v>4103</v>
      </c>
      <c r="B302" s="206" t="s">
        <v>4102</v>
      </c>
      <c r="C302" s="206" t="s">
        <v>4101</v>
      </c>
      <c r="D302" s="206" t="s">
        <v>4100</v>
      </c>
      <c r="E302" s="206" t="s">
        <v>3110</v>
      </c>
      <c r="F302" s="206" t="s">
        <v>3109</v>
      </c>
      <c r="G302" s="206" t="s">
        <v>2451</v>
      </c>
      <c r="H302" s="206" t="s">
        <v>3108</v>
      </c>
      <c r="I302" s="206" t="s">
        <v>2340</v>
      </c>
      <c r="J302" s="206" t="s">
        <v>4100</v>
      </c>
    </row>
    <row r="303" spans="1:10">
      <c r="A303" s="206" t="s">
        <v>4099</v>
      </c>
      <c r="B303" s="206" t="s">
        <v>4098</v>
      </c>
      <c r="C303" s="206" t="s">
        <v>4097</v>
      </c>
      <c r="D303" s="206" t="s">
        <v>4096</v>
      </c>
      <c r="E303" s="206" t="s">
        <v>3123</v>
      </c>
      <c r="G303" s="206" t="s">
        <v>3370</v>
      </c>
      <c r="H303" s="206" t="s">
        <v>3369</v>
      </c>
      <c r="I303" s="206" t="s">
        <v>2548</v>
      </c>
      <c r="J303" s="206" t="s">
        <v>4096</v>
      </c>
    </row>
    <row r="304" spans="1:10">
      <c r="A304" s="206" t="s">
        <v>4095</v>
      </c>
      <c r="B304" s="206" t="s">
        <v>4094</v>
      </c>
      <c r="C304" s="206" t="s">
        <v>4093</v>
      </c>
      <c r="D304" s="206" t="s">
        <v>4092</v>
      </c>
      <c r="E304" s="206" t="s">
        <v>3110</v>
      </c>
      <c r="F304" s="206" t="s">
        <v>3148</v>
      </c>
      <c r="G304" s="206" t="s">
        <v>2451</v>
      </c>
      <c r="H304" s="206" t="s">
        <v>3108</v>
      </c>
      <c r="I304" s="206" t="s">
        <v>2340</v>
      </c>
      <c r="J304" s="206" t="s">
        <v>4091</v>
      </c>
    </row>
    <row r="305" spans="1:10">
      <c r="A305" s="206" t="s">
        <v>2592</v>
      </c>
      <c r="B305" s="206" t="s">
        <v>4090</v>
      </c>
      <c r="C305" s="206" t="s">
        <v>4089</v>
      </c>
      <c r="D305" s="206" t="s">
        <v>4087</v>
      </c>
      <c r="E305" s="206" t="s">
        <v>3123</v>
      </c>
      <c r="G305" s="206" t="s">
        <v>4088</v>
      </c>
      <c r="H305" s="206" t="s">
        <v>4087</v>
      </c>
      <c r="I305" s="206" t="s">
        <v>2548</v>
      </c>
      <c r="J305" s="206" t="s">
        <v>4087</v>
      </c>
    </row>
    <row r="306" spans="1:10">
      <c r="A306" s="206" t="s">
        <v>2969</v>
      </c>
      <c r="B306" s="206" t="s">
        <v>4086</v>
      </c>
      <c r="C306" s="206" t="s">
        <v>4085</v>
      </c>
      <c r="D306" s="206" t="s">
        <v>4084</v>
      </c>
      <c r="E306" s="206" t="s">
        <v>3110</v>
      </c>
      <c r="F306" s="206" t="s">
        <v>2970</v>
      </c>
      <c r="G306" s="206" t="s">
        <v>2451</v>
      </c>
      <c r="H306" s="206" t="s">
        <v>3108</v>
      </c>
      <c r="I306" s="206" t="s">
        <v>2340</v>
      </c>
      <c r="J306" s="206" t="s">
        <v>4084</v>
      </c>
    </row>
    <row r="307" spans="1:10">
      <c r="A307" s="206" t="s">
        <v>4083</v>
      </c>
      <c r="B307" s="206" t="s">
        <v>4082</v>
      </c>
      <c r="C307" s="206" t="s">
        <v>4081</v>
      </c>
      <c r="D307" s="206" t="s">
        <v>4080</v>
      </c>
      <c r="E307" s="206" t="s">
        <v>3116</v>
      </c>
      <c r="F307" s="206" t="s">
        <v>3101</v>
      </c>
      <c r="G307" s="206" t="s">
        <v>2451</v>
      </c>
      <c r="H307" s="206" t="s">
        <v>3108</v>
      </c>
      <c r="I307" s="206" t="s">
        <v>2340</v>
      </c>
      <c r="J307" s="206" t="s">
        <v>4080</v>
      </c>
    </row>
    <row r="308" spans="1:10">
      <c r="A308" s="206" t="s">
        <v>4079</v>
      </c>
      <c r="B308" s="206" t="s">
        <v>4078</v>
      </c>
      <c r="C308" s="206" t="s">
        <v>4077</v>
      </c>
      <c r="D308" s="206" t="s">
        <v>4076</v>
      </c>
      <c r="E308" s="206" t="s">
        <v>3194</v>
      </c>
      <c r="F308" s="206" t="s">
        <v>3193</v>
      </c>
      <c r="G308" s="206" t="s">
        <v>2451</v>
      </c>
      <c r="H308" s="206" t="s">
        <v>3108</v>
      </c>
      <c r="I308" s="206" t="s">
        <v>2340</v>
      </c>
      <c r="J308" s="206" t="s">
        <v>4076</v>
      </c>
    </row>
    <row r="309" spans="1:10">
      <c r="A309" s="206" t="s">
        <v>4075</v>
      </c>
      <c r="B309" s="206" t="s">
        <v>4074</v>
      </c>
      <c r="C309" s="206" t="s">
        <v>4073</v>
      </c>
      <c r="D309" s="206" t="s">
        <v>4072</v>
      </c>
      <c r="E309" s="206" t="s">
        <v>3194</v>
      </c>
      <c r="F309" s="206" t="s">
        <v>1358</v>
      </c>
      <c r="G309" s="206" t="s">
        <v>2451</v>
      </c>
      <c r="H309" s="206" t="s">
        <v>3108</v>
      </c>
      <c r="I309" s="206" t="s">
        <v>2340</v>
      </c>
      <c r="J309" s="206" t="s">
        <v>4072</v>
      </c>
    </row>
    <row r="310" spans="1:10">
      <c r="A310" s="206" t="s">
        <v>4071</v>
      </c>
      <c r="B310" s="206" t="s">
        <v>4070</v>
      </c>
      <c r="C310" s="206" t="s">
        <v>4069</v>
      </c>
      <c r="D310" s="206" t="s">
        <v>4068</v>
      </c>
      <c r="E310" s="206" t="s">
        <v>3116</v>
      </c>
      <c r="F310" s="206" t="s">
        <v>3304</v>
      </c>
      <c r="G310" s="206" t="s">
        <v>2451</v>
      </c>
      <c r="H310" s="206" t="s">
        <v>3108</v>
      </c>
      <c r="I310" s="206" t="s">
        <v>2340</v>
      </c>
      <c r="J310" s="206" t="s">
        <v>4067</v>
      </c>
    </row>
    <row r="311" spans="1:10">
      <c r="A311" s="206" t="s">
        <v>4066</v>
      </c>
      <c r="B311" s="206" t="s">
        <v>4065</v>
      </c>
      <c r="C311" s="206" t="s">
        <v>4064</v>
      </c>
      <c r="D311" s="206" t="s">
        <v>4063</v>
      </c>
      <c r="E311" s="206" t="s">
        <v>3110</v>
      </c>
      <c r="F311" s="206" t="s">
        <v>3261</v>
      </c>
      <c r="G311" s="206" t="s">
        <v>2451</v>
      </c>
      <c r="H311" s="206" t="s">
        <v>3108</v>
      </c>
      <c r="I311" s="206" t="s">
        <v>2340</v>
      </c>
      <c r="J311" s="206" t="s">
        <v>4062</v>
      </c>
    </row>
    <row r="312" spans="1:10">
      <c r="A312" s="206" t="s">
        <v>4061</v>
      </c>
      <c r="B312" s="206" t="s">
        <v>4060</v>
      </c>
      <c r="C312" s="206" t="s">
        <v>4059</v>
      </c>
      <c r="D312" s="206" t="s">
        <v>4058</v>
      </c>
      <c r="E312" s="206" t="s">
        <v>3110</v>
      </c>
      <c r="F312" s="206" t="s">
        <v>2970</v>
      </c>
      <c r="G312" s="206" t="s">
        <v>2451</v>
      </c>
      <c r="H312" s="206" t="s">
        <v>3108</v>
      </c>
      <c r="I312" s="206" t="s">
        <v>2340</v>
      </c>
      <c r="J312" s="206" t="s">
        <v>4058</v>
      </c>
    </row>
    <row r="313" spans="1:10">
      <c r="A313" s="206" t="s">
        <v>4057</v>
      </c>
      <c r="B313" s="206" t="s">
        <v>4056</v>
      </c>
      <c r="C313" s="206" t="s">
        <v>4055</v>
      </c>
      <c r="D313" s="206" t="s">
        <v>4054</v>
      </c>
      <c r="E313" s="206" t="s">
        <v>3123</v>
      </c>
      <c r="G313" s="206" t="s">
        <v>4053</v>
      </c>
      <c r="H313" s="206" t="s">
        <v>4052</v>
      </c>
      <c r="I313" s="206" t="s">
        <v>2548</v>
      </c>
      <c r="J313" s="206" t="s">
        <v>4051</v>
      </c>
    </row>
    <row r="314" spans="1:10">
      <c r="A314" s="206" t="s">
        <v>4050</v>
      </c>
      <c r="B314" s="206" t="s">
        <v>4049</v>
      </c>
      <c r="C314" s="206" t="s">
        <v>4048</v>
      </c>
      <c r="D314" s="206" t="s">
        <v>4047</v>
      </c>
      <c r="E314" s="206" t="s">
        <v>3123</v>
      </c>
      <c r="G314" s="206" t="s">
        <v>3144</v>
      </c>
      <c r="H314" s="206" t="s">
        <v>3143</v>
      </c>
      <c r="I314" s="206" t="s">
        <v>2548</v>
      </c>
      <c r="J314" s="206" t="s">
        <v>4047</v>
      </c>
    </row>
    <row r="315" spans="1:10">
      <c r="A315" s="206" t="s">
        <v>2879</v>
      </c>
      <c r="B315" s="206" t="s">
        <v>4046</v>
      </c>
      <c r="D315" s="206" t="s">
        <v>4045</v>
      </c>
      <c r="E315" s="206" t="s">
        <v>3123</v>
      </c>
      <c r="G315" s="206" t="s">
        <v>3612</v>
      </c>
      <c r="H315" s="206" t="s">
        <v>3611</v>
      </c>
      <c r="I315" s="206" t="s">
        <v>2548</v>
      </c>
      <c r="J315" s="206" t="s">
        <v>4045</v>
      </c>
    </row>
    <row r="316" spans="1:10">
      <c r="A316" s="206" t="s">
        <v>4044</v>
      </c>
      <c r="B316" s="206" t="s">
        <v>4043</v>
      </c>
      <c r="C316" s="206" t="s">
        <v>4042</v>
      </c>
      <c r="D316" s="206" t="s">
        <v>4041</v>
      </c>
      <c r="E316" s="206" t="s">
        <v>3200</v>
      </c>
      <c r="F316" s="206" t="s">
        <v>3860</v>
      </c>
      <c r="G316" s="206" t="s">
        <v>2451</v>
      </c>
      <c r="H316" s="206" t="s">
        <v>3108</v>
      </c>
      <c r="I316" s="206" t="s">
        <v>2340</v>
      </c>
      <c r="J316" s="206" t="s">
        <v>4041</v>
      </c>
    </row>
    <row r="317" spans="1:10">
      <c r="A317" s="206" t="s">
        <v>4040</v>
      </c>
      <c r="B317" s="206" t="s">
        <v>4039</v>
      </c>
      <c r="C317" s="206" t="s">
        <v>4038</v>
      </c>
      <c r="D317" s="206" t="s">
        <v>4037</v>
      </c>
      <c r="E317" s="206" t="s">
        <v>3123</v>
      </c>
      <c r="G317" s="206" t="s">
        <v>3740</v>
      </c>
      <c r="H317" s="206" t="s">
        <v>3739</v>
      </c>
      <c r="I317" s="206" t="s">
        <v>2548</v>
      </c>
      <c r="J317" s="206" t="s">
        <v>4037</v>
      </c>
    </row>
    <row r="318" spans="1:10">
      <c r="A318" s="206" t="s">
        <v>4036</v>
      </c>
      <c r="B318" s="206" t="s">
        <v>4035</v>
      </c>
      <c r="C318" s="206" t="s">
        <v>4034</v>
      </c>
      <c r="D318" s="206" t="s">
        <v>4033</v>
      </c>
      <c r="E318" s="206" t="s">
        <v>3123</v>
      </c>
      <c r="G318" s="206" t="s">
        <v>3591</v>
      </c>
      <c r="H318" s="206" t="s">
        <v>3590</v>
      </c>
      <c r="I318" s="206" t="s">
        <v>2548</v>
      </c>
      <c r="J318" s="206" t="s">
        <v>4033</v>
      </c>
    </row>
    <row r="319" spans="1:10">
      <c r="A319" s="206" t="s">
        <v>2687</v>
      </c>
      <c r="B319" s="206" t="s">
        <v>4032</v>
      </c>
      <c r="C319" s="206" t="s">
        <v>4031</v>
      </c>
      <c r="D319" s="206" t="s">
        <v>4030</v>
      </c>
      <c r="E319" s="206" t="s">
        <v>3123</v>
      </c>
      <c r="G319" s="206" t="s">
        <v>3619</v>
      </c>
      <c r="H319" s="206" t="s">
        <v>3618</v>
      </c>
      <c r="I319" s="206" t="s">
        <v>2548</v>
      </c>
      <c r="J319" s="206" t="s">
        <v>4029</v>
      </c>
    </row>
    <row r="320" spans="1:10">
      <c r="A320" s="206" t="s">
        <v>4028</v>
      </c>
      <c r="B320" s="206" t="s">
        <v>4027</v>
      </c>
      <c r="C320" s="206" t="s">
        <v>4026</v>
      </c>
      <c r="D320" s="206" t="s">
        <v>4025</v>
      </c>
      <c r="E320" s="206" t="s">
        <v>3123</v>
      </c>
      <c r="G320" s="206" t="s">
        <v>3605</v>
      </c>
      <c r="H320" s="206" t="s">
        <v>3604</v>
      </c>
      <c r="I320" s="206" t="s">
        <v>2548</v>
      </c>
      <c r="J320" s="206" t="s">
        <v>4024</v>
      </c>
    </row>
    <row r="321" spans="1:10">
      <c r="A321" s="206" t="s">
        <v>4023</v>
      </c>
      <c r="B321" s="206" t="s">
        <v>4022</v>
      </c>
      <c r="D321" s="206" t="s">
        <v>4021</v>
      </c>
      <c r="E321" s="206" t="s">
        <v>3123</v>
      </c>
      <c r="G321" s="206" t="s">
        <v>3516</v>
      </c>
      <c r="H321" s="206" t="s">
        <v>3515</v>
      </c>
      <c r="I321" s="206" t="s">
        <v>2548</v>
      </c>
      <c r="J321" s="206" t="s">
        <v>4021</v>
      </c>
    </row>
    <row r="322" spans="1:10">
      <c r="A322" s="206" t="s">
        <v>2506</v>
      </c>
      <c r="B322" s="206" t="s">
        <v>4020</v>
      </c>
      <c r="C322" s="206" t="s">
        <v>4019</v>
      </c>
      <c r="D322" s="206" t="s">
        <v>2508</v>
      </c>
      <c r="E322" s="206" t="s">
        <v>3123</v>
      </c>
      <c r="F322" s="206" t="s">
        <v>2508</v>
      </c>
      <c r="G322" s="206" t="s">
        <v>2451</v>
      </c>
      <c r="H322" s="206" t="s">
        <v>3108</v>
      </c>
      <c r="I322" s="206" t="s">
        <v>2508</v>
      </c>
      <c r="J322" s="206" t="s">
        <v>2508</v>
      </c>
    </row>
    <row r="323" spans="1:10">
      <c r="A323" s="206" t="s">
        <v>4018</v>
      </c>
      <c r="B323" s="206" t="s">
        <v>4017</v>
      </c>
      <c r="C323" s="206" t="s">
        <v>4016</v>
      </c>
      <c r="D323" s="206" t="s">
        <v>4015</v>
      </c>
      <c r="E323" s="206" t="s">
        <v>3110</v>
      </c>
      <c r="F323" s="206" t="s">
        <v>3261</v>
      </c>
      <c r="G323" s="206" t="s">
        <v>2451</v>
      </c>
      <c r="H323" s="206" t="s">
        <v>3108</v>
      </c>
      <c r="I323" s="206" t="s">
        <v>2340</v>
      </c>
      <c r="J323" s="206" t="s">
        <v>4014</v>
      </c>
    </row>
    <row r="324" spans="1:10">
      <c r="A324" s="206" t="s">
        <v>4013</v>
      </c>
      <c r="B324" s="206" t="s">
        <v>4012</v>
      </c>
      <c r="C324" s="206" t="s">
        <v>4011</v>
      </c>
      <c r="D324" s="206" t="s">
        <v>3967</v>
      </c>
      <c r="E324" s="206" t="s">
        <v>3123</v>
      </c>
      <c r="G324" s="206" t="s">
        <v>3034</v>
      </c>
      <c r="H324" s="206" t="s">
        <v>3375</v>
      </c>
      <c r="I324" s="206" t="s">
        <v>2548</v>
      </c>
      <c r="J324" s="206" t="s">
        <v>4010</v>
      </c>
    </row>
    <row r="325" spans="1:10">
      <c r="A325" s="206" t="s">
        <v>4009</v>
      </c>
      <c r="B325" s="206" t="s">
        <v>4008</v>
      </c>
      <c r="D325" s="206" t="s">
        <v>4005</v>
      </c>
      <c r="E325" s="206" t="s">
        <v>3123</v>
      </c>
      <c r="G325" s="206" t="s">
        <v>4007</v>
      </c>
      <c r="H325" s="206" t="s">
        <v>4006</v>
      </c>
      <c r="I325" s="206" t="s">
        <v>2548</v>
      </c>
      <c r="J325" s="206" t="s">
        <v>4005</v>
      </c>
    </row>
    <row r="326" spans="1:10">
      <c r="A326" s="206" t="s">
        <v>4004</v>
      </c>
      <c r="B326" s="206" t="s">
        <v>4003</v>
      </c>
      <c r="D326" s="206" t="s">
        <v>4000</v>
      </c>
      <c r="E326" s="206" t="s">
        <v>3123</v>
      </c>
      <c r="G326" s="206" t="s">
        <v>4002</v>
      </c>
      <c r="H326" s="206" t="s">
        <v>4001</v>
      </c>
      <c r="I326" s="206" t="s">
        <v>2548</v>
      </c>
      <c r="J326" s="206" t="s">
        <v>4000</v>
      </c>
    </row>
    <row r="327" spans="1:10">
      <c r="A327" s="206" t="s">
        <v>2612</v>
      </c>
      <c r="B327" s="206" t="s">
        <v>3999</v>
      </c>
      <c r="C327" s="206" t="s">
        <v>3998</v>
      </c>
      <c r="D327" s="206" t="s">
        <v>3997</v>
      </c>
      <c r="E327" s="206" t="s">
        <v>3123</v>
      </c>
      <c r="G327" s="206" t="s">
        <v>3784</v>
      </c>
      <c r="H327" s="206" t="s">
        <v>3459</v>
      </c>
      <c r="I327" s="206" t="s">
        <v>2548</v>
      </c>
      <c r="J327" s="206" t="s">
        <v>3997</v>
      </c>
    </row>
    <row r="328" spans="1:10">
      <c r="A328" s="206" t="s">
        <v>3996</v>
      </c>
      <c r="B328" s="206" t="s">
        <v>3995</v>
      </c>
      <c r="C328" s="206" t="s">
        <v>3994</v>
      </c>
      <c r="D328" s="206" t="s">
        <v>3993</v>
      </c>
      <c r="E328" s="206" t="s">
        <v>3123</v>
      </c>
      <c r="G328" s="206" t="s">
        <v>2342</v>
      </c>
      <c r="H328" s="206" t="s">
        <v>3992</v>
      </c>
      <c r="I328" s="206" t="s">
        <v>2548</v>
      </c>
      <c r="J328" s="206" t="s">
        <v>3991</v>
      </c>
    </row>
    <row r="329" spans="1:10">
      <c r="A329" s="206" t="s">
        <v>3990</v>
      </c>
      <c r="B329" s="206" t="s">
        <v>3989</v>
      </c>
      <c r="C329" s="206" t="s">
        <v>3988</v>
      </c>
      <c r="D329" s="206" t="s">
        <v>3987</v>
      </c>
      <c r="E329" s="206" t="s">
        <v>3123</v>
      </c>
      <c r="G329" s="206" t="s">
        <v>3619</v>
      </c>
      <c r="H329" s="206" t="s">
        <v>3618</v>
      </c>
      <c r="I329" s="206" t="s">
        <v>2548</v>
      </c>
      <c r="J329" s="206" t="s">
        <v>3986</v>
      </c>
    </row>
    <row r="330" spans="1:10">
      <c r="A330" s="206" t="s">
        <v>2585</v>
      </c>
      <c r="B330" s="206" t="s">
        <v>3985</v>
      </c>
      <c r="C330" s="206" t="s">
        <v>3984</v>
      </c>
      <c r="D330" s="206" t="s">
        <v>3983</v>
      </c>
      <c r="E330" s="206" t="s">
        <v>3123</v>
      </c>
      <c r="G330" s="206" t="s">
        <v>3982</v>
      </c>
      <c r="H330" s="206" t="s">
        <v>3981</v>
      </c>
      <c r="I330" s="206" t="s">
        <v>2548</v>
      </c>
      <c r="J330" s="206" t="s">
        <v>3980</v>
      </c>
    </row>
    <row r="331" spans="1:10">
      <c r="A331" s="206" t="s">
        <v>3979</v>
      </c>
      <c r="B331" s="206" t="s">
        <v>3978</v>
      </c>
      <c r="C331" s="206" t="s">
        <v>3977</v>
      </c>
      <c r="D331" s="206" t="s">
        <v>3976</v>
      </c>
      <c r="E331" s="206" t="s">
        <v>3123</v>
      </c>
      <c r="G331" s="206" t="s">
        <v>3447</v>
      </c>
      <c r="H331" s="206" t="s">
        <v>3446</v>
      </c>
      <c r="I331" s="206" t="s">
        <v>2548</v>
      </c>
      <c r="J331" s="206" t="s">
        <v>3976</v>
      </c>
    </row>
    <row r="332" spans="1:10">
      <c r="A332" s="206" t="s">
        <v>3975</v>
      </c>
      <c r="B332" s="206" t="s">
        <v>3974</v>
      </c>
      <c r="C332" s="206" t="s">
        <v>3973</v>
      </c>
      <c r="D332" s="206" t="s">
        <v>3972</v>
      </c>
      <c r="E332" s="206" t="s">
        <v>3123</v>
      </c>
      <c r="G332" s="206" t="s">
        <v>3562</v>
      </c>
      <c r="H332" s="206" t="s">
        <v>3561</v>
      </c>
      <c r="I332" s="206" t="s">
        <v>2548</v>
      </c>
      <c r="J332" s="206" t="s">
        <v>3971</v>
      </c>
    </row>
    <row r="333" spans="1:10">
      <c r="A333" s="206" t="s">
        <v>3970</v>
      </c>
      <c r="B333" s="206" t="s">
        <v>3969</v>
      </c>
      <c r="C333" s="206" t="s">
        <v>3968</v>
      </c>
      <c r="D333" s="206" t="s">
        <v>3967</v>
      </c>
      <c r="E333" s="206" t="s">
        <v>3123</v>
      </c>
      <c r="G333" s="206" t="s">
        <v>3034</v>
      </c>
      <c r="H333" s="206" t="s">
        <v>3375</v>
      </c>
      <c r="I333" s="206" t="s">
        <v>2548</v>
      </c>
      <c r="J333" s="206" t="s">
        <v>3966</v>
      </c>
    </row>
    <row r="334" spans="1:10">
      <c r="A334" s="206" t="s">
        <v>3965</v>
      </c>
      <c r="B334" s="206" t="s">
        <v>3964</v>
      </c>
      <c r="C334" s="206" t="s">
        <v>3963</v>
      </c>
      <c r="D334" s="206" t="s">
        <v>3962</v>
      </c>
      <c r="E334" s="206" t="s">
        <v>3116</v>
      </c>
      <c r="F334" s="206" t="s">
        <v>3115</v>
      </c>
      <c r="G334" s="206" t="s">
        <v>2451</v>
      </c>
      <c r="H334" s="206" t="s">
        <v>3108</v>
      </c>
      <c r="I334" s="206" t="s">
        <v>2340</v>
      </c>
      <c r="J334" s="206" t="s">
        <v>3962</v>
      </c>
    </row>
    <row r="335" spans="1:10">
      <c r="A335" s="206" t="s">
        <v>3961</v>
      </c>
      <c r="B335" s="206" t="s">
        <v>3960</v>
      </c>
      <c r="D335" s="206" t="s">
        <v>3959</v>
      </c>
      <c r="E335" s="206" t="s">
        <v>3123</v>
      </c>
      <c r="G335" s="206" t="s">
        <v>3481</v>
      </c>
      <c r="H335" s="206" t="s">
        <v>3480</v>
      </c>
      <c r="I335" s="206" t="s">
        <v>2548</v>
      </c>
      <c r="J335" s="206" t="s">
        <v>3473</v>
      </c>
    </row>
    <row r="336" spans="1:10">
      <c r="A336" s="206" t="s">
        <v>3958</v>
      </c>
      <c r="B336" s="206" t="s">
        <v>3957</v>
      </c>
      <c r="D336" s="206" t="s">
        <v>3956</v>
      </c>
      <c r="E336" s="206" t="s">
        <v>3123</v>
      </c>
      <c r="F336" s="206" t="s">
        <v>2521</v>
      </c>
      <c r="G336" s="206" t="s">
        <v>2451</v>
      </c>
      <c r="H336" s="206" t="s">
        <v>3108</v>
      </c>
      <c r="I336" s="206" t="s">
        <v>2521</v>
      </c>
      <c r="J336" s="206" t="s">
        <v>3956</v>
      </c>
    </row>
    <row r="337" spans="1:10">
      <c r="A337" s="206" t="s">
        <v>3955</v>
      </c>
      <c r="B337" s="206" t="s">
        <v>3954</v>
      </c>
      <c r="C337" s="206" t="s">
        <v>3953</v>
      </c>
      <c r="D337" s="206" t="s">
        <v>3950</v>
      </c>
      <c r="E337" s="206" t="s">
        <v>3123</v>
      </c>
      <c r="G337" s="206" t="s">
        <v>3952</v>
      </c>
      <c r="H337" s="206" t="s">
        <v>3951</v>
      </c>
      <c r="I337" s="206" t="s">
        <v>2548</v>
      </c>
      <c r="J337" s="206" t="s">
        <v>3950</v>
      </c>
    </row>
    <row r="338" spans="1:10">
      <c r="A338" s="206" t="s">
        <v>3949</v>
      </c>
      <c r="B338" s="206" t="s">
        <v>3948</v>
      </c>
      <c r="C338" s="206" t="s">
        <v>3947</v>
      </c>
      <c r="D338" s="206" t="s">
        <v>3946</v>
      </c>
      <c r="E338" s="206" t="s">
        <v>3110</v>
      </c>
      <c r="F338" s="206" t="s">
        <v>3261</v>
      </c>
      <c r="G338" s="206" t="s">
        <v>2451</v>
      </c>
      <c r="H338" s="206" t="s">
        <v>3108</v>
      </c>
      <c r="I338" s="206" t="s">
        <v>2340</v>
      </c>
      <c r="J338" s="206" t="s">
        <v>3945</v>
      </c>
    </row>
    <row r="339" spans="1:10">
      <c r="A339" s="206" t="s">
        <v>3944</v>
      </c>
      <c r="B339" s="206" t="s">
        <v>3943</v>
      </c>
      <c r="C339" s="206" t="s">
        <v>3942</v>
      </c>
      <c r="D339" s="206" t="s">
        <v>3941</v>
      </c>
      <c r="E339" s="206" t="s">
        <v>3127</v>
      </c>
      <c r="F339" s="206" t="s">
        <v>3809</v>
      </c>
      <c r="G339" s="206" t="s">
        <v>2451</v>
      </c>
      <c r="H339" s="206" t="s">
        <v>3108</v>
      </c>
      <c r="I339" s="206" t="s">
        <v>2340</v>
      </c>
      <c r="J339" s="206" t="s">
        <v>3809</v>
      </c>
    </row>
    <row r="340" spans="1:10">
      <c r="A340" s="206" t="s">
        <v>3940</v>
      </c>
      <c r="B340" s="206" t="s">
        <v>3939</v>
      </c>
      <c r="D340" s="206" t="s">
        <v>3937</v>
      </c>
      <c r="E340" s="206" t="s">
        <v>3123</v>
      </c>
      <c r="G340" s="206" t="s">
        <v>2801</v>
      </c>
      <c r="H340" s="206" t="s">
        <v>3938</v>
      </c>
      <c r="I340" s="206" t="s">
        <v>2548</v>
      </c>
      <c r="J340" s="206" t="s">
        <v>3937</v>
      </c>
    </row>
    <row r="341" spans="1:10">
      <c r="A341" s="206" t="s">
        <v>3936</v>
      </c>
      <c r="B341" s="206" t="s">
        <v>3935</v>
      </c>
      <c r="C341" s="206" t="s">
        <v>3934</v>
      </c>
      <c r="D341" s="206" t="s">
        <v>3933</v>
      </c>
      <c r="E341" s="206" t="s">
        <v>3200</v>
      </c>
      <c r="F341" s="206" t="s">
        <v>3199</v>
      </c>
      <c r="G341" s="206" t="s">
        <v>2451</v>
      </c>
      <c r="H341" s="206" t="s">
        <v>3108</v>
      </c>
      <c r="I341" s="206" t="s">
        <v>2340</v>
      </c>
      <c r="J341" s="206" t="s">
        <v>3932</v>
      </c>
    </row>
    <row r="342" spans="1:10">
      <c r="A342" s="206" t="s">
        <v>3931</v>
      </c>
      <c r="B342" s="206" t="s">
        <v>3930</v>
      </c>
      <c r="C342" s="206" t="s">
        <v>3929</v>
      </c>
      <c r="D342" s="206" t="s">
        <v>3928</v>
      </c>
      <c r="E342" s="206" t="s">
        <v>3200</v>
      </c>
      <c r="F342" s="206" t="s">
        <v>3860</v>
      </c>
      <c r="G342" s="206" t="s">
        <v>2451</v>
      </c>
      <c r="H342" s="206" t="s">
        <v>3108</v>
      </c>
      <c r="I342" s="206" t="s">
        <v>2340</v>
      </c>
      <c r="J342" s="206" t="s">
        <v>3928</v>
      </c>
    </row>
    <row r="343" spans="1:10">
      <c r="A343" s="206" t="s">
        <v>3927</v>
      </c>
      <c r="B343" s="206" t="s">
        <v>3926</v>
      </c>
      <c r="C343" s="206" t="s">
        <v>3925</v>
      </c>
      <c r="D343" s="206" t="s">
        <v>3924</v>
      </c>
      <c r="E343" s="206" t="s">
        <v>3194</v>
      </c>
      <c r="F343" s="206" t="s">
        <v>3227</v>
      </c>
      <c r="G343" s="206" t="s">
        <v>2451</v>
      </c>
      <c r="H343" s="206" t="s">
        <v>3108</v>
      </c>
      <c r="I343" s="206" t="s">
        <v>2340</v>
      </c>
      <c r="J343" s="206" t="s">
        <v>3924</v>
      </c>
    </row>
    <row r="344" spans="1:10">
      <c r="A344" s="206" t="s">
        <v>3923</v>
      </c>
      <c r="B344" s="206" t="s">
        <v>3922</v>
      </c>
      <c r="C344" s="206" t="s">
        <v>3921</v>
      </c>
      <c r="D344" s="206" t="s">
        <v>3920</v>
      </c>
      <c r="E344" s="206" t="s">
        <v>3123</v>
      </c>
      <c r="G344" s="206" t="s">
        <v>3481</v>
      </c>
      <c r="H344" s="206" t="s">
        <v>3480</v>
      </c>
      <c r="I344" s="206" t="s">
        <v>2548</v>
      </c>
      <c r="J344" s="206" t="s">
        <v>3920</v>
      </c>
    </row>
    <row r="345" spans="1:10">
      <c r="A345" s="206" t="s">
        <v>3919</v>
      </c>
      <c r="B345" s="206" t="s">
        <v>3918</v>
      </c>
      <c r="C345" s="206" t="s">
        <v>3917</v>
      </c>
      <c r="D345" s="206" t="s">
        <v>3916</v>
      </c>
      <c r="E345" s="206" t="s">
        <v>3110</v>
      </c>
      <c r="F345" s="206" t="s">
        <v>2970</v>
      </c>
      <c r="G345" s="206" t="s">
        <v>2451</v>
      </c>
      <c r="H345" s="206" t="s">
        <v>3108</v>
      </c>
      <c r="I345" s="206" t="s">
        <v>2340</v>
      </c>
      <c r="J345" s="206" t="s">
        <v>3916</v>
      </c>
    </row>
    <row r="346" spans="1:10">
      <c r="A346" s="206" t="s">
        <v>3915</v>
      </c>
      <c r="B346" s="206" t="s">
        <v>3914</v>
      </c>
      <c r="C346" s="206" t="s">
        <v>3913</v>
      </c>
      <c r="D346" s="206" t="s">
        <v>3912</v>
      </c>
      <c r="E346" s="206" t="s">
        <v>3123</v>
      </c>
      <c r="G346" s="206" t="s">
        <v>3481</v>
      </c>
      <c r="H346" s="206" t="s">
        <v>3480</v>
      </c>
      <c r="I346" s="206" t="s">
        <v>2548</v>
      </c>
      <c r="J346" s="206" t="s">
        <v>3912</v>
      </c>
    </row>
    <row r="347" spans="1:10">
      <c r="A347" s="206" t="s">
        <v>3911</v>
      </c>
      <c r="B347" s="206" t="s">
        <v>3910</v>
      </c>
      <c r="C347" s="206" t="s">
        <v>3909</v>
      </c>
      <c r="D347" s="206" t="s">
        <v>3908</v>
      </c>
      <c r="E347" s="206" t="s">
        <v>3194</v>
      </c>
      <c r="F347" s="206" t="s">
        <v>3193</v>
      </c>
      <c r="G347" s="206" t="s">
        <v>2451</v>
      </c>
      <c r="H347" s="206" t="s">
        <v>3108</v>
      </c>
      <c r="I347" s="206" t="s">
        <v>2340</v>
      </c>
      <c r="J347" s="206" t="s">
        <v>3908</v>
      </c>
    </row>
    <row r="348" spans="1:10">
      <c r="A348" s="206" t="s">
        <v>3907</v>
      </c>
      <c r="B348" s="206" t="s">
        <v>3906</v>
      </c>
      <c r="C348" s="206" t="s">
        <v>3905</v>
      </c>
      <c r="D348" s="206" t="s">
        <v>3904</v>
      </c>
      <c r="E348" s="206" t="s">
        <v>3110</v>
      </c>
      <c r="F348" s="206" t="s">
        <v>3148</v>
      </c>
      <c r="G348" s="206" t="s">
        <v>2451</v>
      </c>
      <c r="H348" s="206" t="s">
        <v>3108</v>
      </c>
      <c r="I348" s="206" t="s">
        <v>2340</v>
      </c>
      <c r="J348" s="206" t="s">
        <v>3904</v>
      </c>
    </row>
    <row r="349" spans="1:10">
      <c r="A349" s="206" t="s">
        <v>3903</v>
      </c>
      <c r="B349" s="206" t="s">
        <v>3902</v>
      </c>
      <c r="C349" s="206" t="s">
        <v>3901</v>
      </c>
      <c r="D349" s="206" t="s">
        <v>3900</v>
      </c>
      <c r="E349" s="206" t="s">
        <v>3232</v>
      </c>
      <c r="F349" s="206" t="s">
        <v>3232</v>
      </c>
      <c r="G349" s="206" t="s">
        <v>2451</v>
      </c>
      <c r="H349" s="206" t="s">
        <v>3108</v>
      </c>
      <c r="I349" s="206" t="s">
        <v>2340</v>
      </c>
      <c r="J349" s="206" t="s">
        <v>3899</v>
      </c>
    </row>
    <row r="350" spans="1:10">
      <c r="A350" s="206" t="s">
        <v>3032</v>
      </c>
      <c r="B350" s="206" t="s">
        <v>3898</v>
      </c>
      <c r="C350" s="206" t="s">
        <v>3897</v>
      </c>
      <c r="D350" s="206" t="s">
        <v>3896</v>
      </c>
      <c r="E350" s="206" t="s">
        <v>3116</v>
      </c>
      <c r="F350" s="206" t="s">
        <v>3304</v>
      </c>
      <c r="G350" s="206" t="s">
        <v>2451</v>
      </c>
      <c r="H350" s="206" t="s">
        <v>3108</v>
      </c>
      <c r="I350" s="206" t="s">
        <v>2340</v>
      </c>
      <c r="J350" s="206" t="s">
        <v>3896</v>
      </c>
    </row>
    <row r="351" spans="1:10">
      <c r="A351" s="206" t="s">
        <v>3895</v>
      </c>
      <c r="B351" s="206" t="s">
        <v>3894</v>
      </c>
      <c r="C351" s="206" t="s">
        <v>3893</v>
      </c>
      <c r="D351" s="206" t="s">
        <v>3892</v>
      </c>
      <c r="E351" s="206" t="s">
        <v>3116</v>
      </c>
      <c r="F351" s="206" t="s">
        <v>3101</v>
      </c>
      <c r="G351" s="206" t="s">
        <v>2451</v>
      </c>
      <c r="H351" s="206" t="s">
        <v>3108</v>
      </c>
      <c r="I351" s="206" t="s">
        <v>2340</v>
      </c>
      <c r="J351" s="206" t="s">
        <v>3891</v>
      </c>
    </row>
    <row r="352" spans="1:10">
      <c r="A352" s="206" t="s">
        <v>3890</v>
      </c>
      <c r="B352" s="206" t="s">
        <v>3889</v>
      </c>
      <c r="C352" s="206" t="s">
        <v>3888</v>
      </c>
      <c r="D352" s="206" t="s">
        <v>3887</v>
      </c>
      <c r="E352" s="206" t="s">
        <v>3123</v>
      </c>
      <c r="G352" s="206" t="s">
        <v>3481</v>
      </c>
      <c r="H352" s="206" t="s">
        <v>3480</v>
      </c>
      <c r="I352" s="206" t="s">
        <v>2548</v>
      </c>
      <c r="J352" s="206" t="s">
        <v>3886</v>
      </c>
    </row>
    <row r="353" spans="1:10">
      <c r="A353" s="206" t="s">
        <v>3885</v>
      </c>
      <c r="B353" s="206" t="s">
        <v>3884</v>
      </c>
      <c r="C353" s="206" t="s">
        <v>3883</v>
      </c>
      <c r="D353" s="206" t="s">
        <v>3882</v>
      </c>
      <c r="E353" s="206" t="s">
        <v>3194</v>
      </c>
      <c r="F353" s="206" t="s">
        <v>3193</v>
      </c>
      <c r="G353" s="206" t="s">
        <v>2451</v>
      </c>
      <c r="H353" s="206" t="s">
        <v>3108</v>
      </c>
      <c r="I353" s="206" t="s">
        <v>2340</v>
      </c>
      <c r="J353" s="206" t="s">
        <v>3882</v>
      </c>
    </row>
    <row r="354" spans="1:10">
      <c r="A354" s="206" t="s">
        <v>3881</v>
      </c>
      <c r="B354" s="206" t="s">
        <v>3880</v>
      </c>
      <c r="D354" s="206" t="s">
        <v>3879</v>
      </c>
      <c r="E354" s="206" t="s">
        <v>3123</v>
      </c>
      <c r="G354" s="206" t="s">
        <v>3550</v>
      </c>
      <c r="H354" s="206" t="s">
        <v>3549</v>
      </c>
      <c r="I354" s="206" t="s">
        <v>2548</v>
      </c>
      <c r="J354" s="206" t="s">
        <v>3879</v>
      </c>
    </row>
    <row r="355" spans="1:10">
      <c r="A355" s="206" t="s">
        <v>3878</v>
      </c>
      <c r="B355" s="206" t="s">
        <v>3877</v>
      </c>
      <c r="C355" s="206" t="s">
        <v>3876</v>
      </c>
      <c r="D355" s="206" t="s">
        <v>3875</v>
      </c>
      <c r="E355" s="206" t="s">
        <v>3127</v>
      </c>
      <c r="F355" s="206" t="s">
        <v>3242</v>
      </c>
      <c r="G355" s="206" t="s">
        <v>2451</v>
      </c>
      <c r="H355" s="206" t="s">
        <v>3108</v>
      </c>
      <c r="I355" s="206" t="s">
        <v>2340</v>
      </c>
      <c r="J355" s="206" t="s">
        <v>3875</v>
      </c>
    </row>
    <row r="356" spans="1:10">
      <c r="A356" s="206" t="s">
        <v>3874</v>
      </c>
      <c r="B356" s="206" t="s">
        <v>3873</v>
      </c>
      <c r="D356" s="206" t="s">
        <v>3872</v>
      </c>
      <c r="E356" s="206" t="s">
        <v>3127</v>
      </c>
      <c r="F356" s="206" t="s">
        <v>3242</v>
      </c>
      <c r="G356" s="206" t="s">
        <v>2451</v>
      </c>
      <c r="H356" s="206" t="s">
        <v>3108</v>
      </c>
      <c r="I356" s="206" t="s">
        <v>2340</v>
      </c>
      <c r="J356" s="206" t="s">
        <v>3871</v>
      </c>
    </row>
    <row r="357" spans="1:10">
      <c r="A357" s="206" t="s">
        <v>3870</v>
      </c>
      <c r="B357" s="206" t="s">
        <v>3869</v>
      </c>
      <c r="D357" s="206" t="s">
        <v>3867</v>
      </c>
      <c r="E357" s="206" t="s">
        <v>3123</v>
      </c>
      <c r="G357" s="206" t="s">
        <v>2549</v>
      </c>
      <c r="H357" s="206" t="s">
        <v>3868</v>
      </c>
      <c r="I357" s="206" t="s">
        <v>2548</v>
      </c>
      <c r="J357" s="206" t="s">
        <v>3867</v>
      </c>
    </row>
    <row r="358" spans="1:10">
      <c r="A358" s="206" t="s">
        <v>3866</v>
      </c>
      <c r="B358" s="206" t="s">
        <v>3865</v>
      </c>
      <c r="D358" s="206" t="s">
        <v>3864</v>
      </c>
      <c r="E358" s="206" t="s">
        <v>3123</v>
      </c>
      <c r="H358" s="206" t="s">
        <v>3618</v>
      </c>
      <c r="I358" s="206" t="s">
        <v>2548</v>
      </c>
    </row>
    <row r="359" spans="1:10">
      <c r="A359" s="206" t="s">
        <v>3863</v>
      </c>
      <c r="B359" s="206" t="s">
        <v>3862</v>
      </c>
      <c r="C359" s="206" t="s">
        <v>3861</v>
      </c>
      <c r="D359" s="206" t="s">
        <v>3859</v>
      </c>
      <c r="E359" s="206" t="s">
        <v>3200</v>
      </c>
      <c r="F359" s="206" t="s">
        <v>3860</v>
      </c>
      <c r="G359" s="206" t="s">
        <v>2451</v>
      </c>
      <c r="H359" s="206" t="s">
        <v>3108</v>
      </c>
      <c r="I359" s="206" t="s">
        <v>2340</v>
      </c>
      <c r="J359" s="206" t="s">
        <v>3859</v>
      </c>
    </row>
    <row r="360" spans="1:10">
      <c r="A360" s="206" t="s">
        <v>3858</v>
      </c>
      <c r="B360" s="206" t="s">
        <v>3857</v>
      </c>
      <c r="C360" s="206" t="s">
        <v>3856</v>
      </c>
      <c r="D360" s="206" t="s">
        <v>3855</v>
      </c>
      <c r="E360" s="206" t="s">
        <v>3123</v>
      </c>
      <c r="G360" s="206" t="s">
        <v>3481</v>
      </c>
      <c r="H360" s="206" t="s">
        <v>3480</v>
      </c>
      <c r="I360" s="206" t="s">
        <v>2548</v>
      </c>
      <c r="J360" s="206" t="s">
        <v>3855</v>
      </c>
    </row>
    <row r="361" spans="1:10">
      <c r="A361" s="206" t="s">
        <v>2367</v>
      </c>
      <c r="B361" s="206" t="s">
        <v>3854</v>
      </c>
      <c r="C361" s="206" t="s">
        <v>3853</v>
      </c>
      <c r="D361" s="206" t="s">
        <v>3852</v>
      </c>
      <c r="E361" s="206" t="s">
        <v>3123</v>
      </c>
      <c r="G361" s="206" t="s">
        <v>3481</v>
      </c>
      <c r="H361" s="206" t="s">
        <v>3480</v>
      </c>
      <c r="I361" s="206" t="s">
        <v>2548</v>
      </c>
      <c r="J361" s="206" t="s">
        <v>3851</v>
      </c>
    </row>
    <row r="362" spans="1:10">
      <c r="A362" s="206" t="s">
        <v>3850</v>
      </c>
      <c r="B362" s="206" t="s">
        <v>3849</v>
      </c>
      <c r="C362" s="206" t="s">
        <v>3848</v>
      </c>
      <c r="D362" s="206" t="s">
        <v>3847</v>
      </c>
      <c r="E362" s="206" t="s">
        <v>3123</v>
      </c>
      <c r="G362" s="206" t="s">
        <v>3481</v>
      </c>
      <c r="H362" s="206" t="s">
        <v>3480</v>
      </c>
      <c r="I362" s="206" t="s">
        <v>2548</v>
      </c>
      <c r="J362" s="206" t="s">
        <v>3847</v>
      </c>
    </row>
    <row r="363" spans="1:10">
      <c r="A363" s="206" t="s">
        <v>3846</v>
      </c>
      <c r="B363" s="206" t="s">
        <v>3845</v>
      </c>
      <c r="C363" s="206" t="s">
        <v>3844</v>
      </c>
      <c r="D363" s="206" t="s">
        <v>3843</v>
      </c>
      <c r="E363" s="206" t="s">
        <v>3123</v>
      </c>
      <c r="G363" s="206" t="s">
        <v>2809</v>
      </c>
      <c r="H363" s="206" t="s">
        <v>3218</v>
      </c>
      <c r="I363" s="206" t="s">
        <v>2548</v>
      </c>
      <c r="J363" s="206" t="s">
        <v>3843</v>
      </c>
    </row>
    <row r="364" spans="1:10">
      <c r="A364" s="206" t="s">
        <v>3842</v>
      </c>
      <c r="B364" s="206" t="s">
        <v>3841</v>
      </c>
      <c r="C364" s="206" t="s">
        <v>3840</v>
      </c>
      <c r="D364" s="206" t="s">
        <v>3839</v>
      </c>
      <c r="E364" s="206" t="s">
        <v>3123</v>
      </c>
      <c r="G364" s="206" t="s">
        <v>3619</v>
      </c>
      <c r="H364" s="206" t="s">
        <v>3618</v>
      </c>
      <c r="I364" s="206" t="s">
        <v>2548</v>
      </c>
      <c r="J364" s="206" t="s">
        <v>3838</v>
      </c>
    </row>
    <row r="365" spans="1:10">
      <c r="A365" s="206" t="s">
        <v>3837</v>
      </c>
      <c r="B365" s="206" t="s">
        <v>3836</v>
      </c>
      <c r="C365" s="206" t="s">
        <v>3835</v>
      </c>
      <c r="D365" s="206" t="s">
        <v>3832</v>
      </c>
      <c r="E365" s="206" t="s">
        <v>3123</v>
      </c>
      <c r="G365" s="206" t="s">
        <v>3834</v>
      </c>
      <c r="H365" s="206" t="s">
        <v>3833</v>
      </c>
      <c r="I365" s="206" t="s">
        <v>2548</v>
      </c>
      <c r="J365" s="206" t="s">
        <v>3832</v>
      </c>
    </row>
    <row r="366" spans="1:10">
      <c r="A366" s="206" t="s">
        <v>3830</v>
      </c>
      <c r="B366" s="206" t="s">
        <v>3831</v>
      </c>
      <c r="C366" s="206" t="s">
        <v>3830</v>
      </c>
      <c r="D366" s="206" t="s">
        <v>3827</v>
      </c>
      <c r="E366" s="206" t="s">
        <v>3123</v>
      </c>
      <c r="G366" s="206" t="s">
        <v>3829</v>
      </c>
      <c r="H366" s="206" t="s">
        <v>3828</v>
      </c>
      <c r="I366" s="206" t="s">
        <v>2548</v>
      </c>
      <c r="J366" s="206" t="s">
        <v>3827</v>
      </c>
    </row>
    <row r="367" spans="1:10">
      <c r="A367" s="206" t="s">
        <v>2822</v>
      </c>
      <c r="B367" s="206" t="s">
        <v>3826</v>
      </c>
      <c r="C367" s="206" t="s">
        <v>3825</v>
      </c>
      <c r="D367" s="206" t="s">
        <v>3824</v>
      </c>
      <c r="E367" s="206" t="s">
        <v>3123</v>
      </c>
      <c r="G367" s="206" t="s">
        <v>2819</v>
      </c>
      <c r="H367" s="206" t="s">
        <v>3823</v>
      </c>
      <c r="I367" s="206" t="s">
        <v>2548</v>
      </c>
      <c r="J367" s="206" t="s">
        <v>3822</v>
      </c>
    </row>
    <row r="368" spans="1:10">
      <c r="A368" s="206" t="s">
        <v>2749</v>
      </c>
      <c r="B368" s="206" t="s">
        <v>3821</v>
      </c>
      <c r="C368" s="206" t="s">
        <v>3820</v>
      </c>
      <c r="D368" s="206" t="s">
        <v>3819</v>
      </c>
      <c r="E368" s="206" t="s">
        <v>3123</v>
      </c>
      <c r="G368" s="206" t="s">
        <v>2809</v>
      </c>
      <c r="H368" s="206" t="s">
        <v>3218</v>
      </c>
      <c r="I368" s="206" t="s">
        <v>2548</v>
      </c>
      <c r="J368" s="206" t="s">
        <v>3818</v>
      </c>
    </row>
    <row r="369" spans="1:10">
      <c r="A369" s="206" t="s">
        <v>3817</v>
      </c>
      <c r="B369" s="206" t="s">
        <v>3816</v>
      </c>
      <c r="C369" s="206" t="s">
        <v>3815</v>
      </c>
      <c r="D369" s="206" t="s">
        <v>3814</v>
      </c>
      <c r="E369" s="206" t="s">
        <v>3123</v>
      </c>
      <c r="G369" s="206" t="s">
        <v>3619</v>
      </c>
      <c r="H369" s="206" t="s">
        <v>3618</v>
      </c>
      <c r="I369" s="206" t="s">
        <v>2548</v>
      </c>
      <c r="J369" s="206" t="s">
        <v>3813</v>
      </c>
    </row>
    <row r="370" spans="1:10">
      <c r="A370" s="206" t="s">
        <v>2412</v>
      </c>
      <c r="B370" s="206" t="s">
        <v>3812</v>
      </c>
      <c r="C370" s="206" t="s">
        <v>3811</v>
      </c>
      <c r="D370" s="206" t="s">
        <v>3810</v>
      </c>
      <c r="E370" s="206" t="s">
        <v>3127</v>
      </c>
      <c r="F370" s="206" t="s">
        <v>3809</v>
      </c>
      <c r="G370" s="206" t="s">
        <v>2451</v>
      </c>
      <c r="H370" s="206" t="s">
        <v>3108</v>
      </c>
      <c r="I370" s="206" t="s">
        <v>2340</v>
      </c>
      <c r="J370" s="206" t="s">
        <v>3809</v>
      </c>
    </row>
    <row r="371" spans="1:10">
      <c r="A371" s="206" t="s">
        <v>3808</v>
      </c>
      <c r="B371" s="206" t="s">
        <v>3807</v>
      </c>
      <c r="C371" s="206" t="s">
        <v>3806</v>
      </c>
      <c r="D371" s="206" t="s">
        <v>3805</v>
      </c>
      <c r="E371" s="206" t="s">
        <v>3123</v>
      </c>
      <c r="G371" s="206" t="s">
        <v>3575</v>
      </c>
      <c r="H371" s="206" t="s">
        <v>3574</v>
      </c>
      <c r="I371" s="206" t="s">
        <v>2548</v>
      </c>
      <c r="J371" s="206" t="s">
        <v>3805</v>
      </c>
    </row>
    <row r="372" spans="1:10">
      <c r="A372" s="206" t="s">
        <v>3804</v>
      </c>
      <c r="B372" s="206" t="s">
        <v>3803</v>
      </c>
      <c r="D372" s="206" t="s">
        <v>3802</v>
      </c>
      <c r="E372" s="206" t="s">
        <v>3123</v>
      </c>
      <c r="G372" s="206" t="s">
        <v>3591</v>
      </c>
      <c r="H372" s="206" t="s">
        <v>3590</v>
      </c>
      <c r="I372" s="206" t="s">
        <v>2548</v>
      </c>
      <c r="J372" s="206" t="s">
        <v>3802</v>
      </c>
    </row>
    <row r="373" spans="1:10">
      <c r="A373" s="206" t="s">
        <v>3801</v>
      </c>
      <c r="B373" s="206" t="s">
        <v>3800</v>
      </c>
      <c r="D373" s="206" t="s">
        <v>3799</v>
      </c>
      <c r="E373" s="206" t="s">
        <v>3123</v>
      </c>
      <c r="G373" s="206" t="s">
        <v>3619</v>
      </c>
      <c r="H373" s="206" t="s">
        <v>3618</v>
      </c>
      <c r="I373" s="206" t="s">
        <v>2548</v>
      </c>
      <c r="J373" s="206" t="s">
        <v>3799</v>
      </c>
    </row>
    <row r="374" spans="1:10">
      <c r="A374" s="206" t="s">
        <v>3798</v>
      </c>
      <c r="B374" s="206" t="s">
        <v>3797</v>
      </c>
      <c r="D374" s="206" t="s">
        <v>3796</v>
      </c>
      <c r="E374" s="206" t="s">
        <v>3123</v>
      </c>
      <c r="G374" s="206" t="s">
        <v>3619</v>
      </c>
      <c r="H374" s="206" t="s">
        <v>3618</v>
      </c>
      <c r="I374" s="206" t="s">
        <v>2548</v>
      </c>
      <c r="J374" s="206" t="s">
        <v>3796</v>
      </c>
    </row>
    <row r="375" spans="1:10">
      <c r="A375" s="206" t="s">
        <v>3795</v>
      </c>
      <c r="B375" s="206" t="s">
        <v>3794</v>
      </c>
      <c r="C375" s="206" t="s">
        <v>3793</v>
      </c>
      <c r="D375" s="206" t="s">
        <v>3792</v>
      </c>
      <c r="E375" s="206" t="s">
        <v>3123</v>
      </c>
      <c r="G375" s="206" t="s">
        <v>2809</v>
      </c>
      <c r="H375" s="206" t="s">
        <v>3218</v>
      </c>
      <c r="I375" s="206" t="s">
        <v>2548</v>
      </c>
      <c r="J375" s="206" t="s">
        <v>3792</v>
      </c>
    </row>
    <row r="376" spans="1:10">
      <c r="A376" s="206" t="s">
        <v>2683</v>
      </c>
      <c r="B376" s="206" t="s">
        <v>3791</v>
      </c>
      <c r="C376" s="206" t="s">
        <v>3790</v>
      </c>
      <c r="D376" s="206" t="s">
        <v>3789</v>
      </c>
      <c r="E376" s="206" t="s">
        <v>3123</v>
      </c>
      <c r="G376" s="206" t="s">
        <v>3746</v>
      </c>
      <c r="H376" s="206" t="s">
        <v>3745</v>
      </c>
      <c r="I376" s="206" t="s">
        <v>2548</v>
      </c>
      <c r="J376" s="206" t="s">
        <v>3789</v>
      </c>
    </row>
    <row r="377" spans="1:10">
      <c r="A377" s="206" t="s">
        <v>3788</v>
      </c>
      <c r="B377" s="206" t="s">
        <v>3787</v>
      </c>
      <c r="C377" s="206" t="s">
        <v>3786</v>
      </c>
      <c r="D377" s="206" t="s">
        <v>3785</v>
      </c>
      <c r="E377" s="206" t="s">
        <v>3123</v>
      </c>
      <c r="G377" s="206" t="s">
        <v>3784</v>
      </c>
      <c r="H377" s="206" t="s">
        <v>3459</v>
      </c>
      <c r="I377" s="206" t="s">
        <v>2548</v>
      </c>
      <c r="J377" s="206" t="s">
        <v>3783</v>
      </c>
    </row>
    <row r="378" spans="1:10">
      <c r="A378" s="206" t="s">
        <v>3782</v>
      </c>
      <c r="B378" s="206" t="s">
        <v>3781</v>
      </c>
      <c r="C378" s="206" t="s">
        <v>3780</v>
      </c>
      <c r="D378" s="206" t="s">
        <v>3779</v>
      </c>
      <c r="E378" s="206" t="s">
        <v>3123</v>
      </c>
      <c r="G378" s="206" t="s">
        <v>2674</v>
      </c>
      <c r="H378" s="206" t="s">
        <v>3681</v>
      </c>
      <c r="I378" s="206" t="s">
        <v>2548</v>
      </c>
      <c r="J378" s="206" t="s">
        <v>3778</v>
      </c>
    </row>
    <row r="379" spans="1:10">
      <c r="A379" s="206" t="s">
        <v>3777</v>
      </c>
      <c r="B379" s="206" t="s">
        <v>3776</v>
      </c>
      <c r="D379" s="206" t="s">
        <v>3774</v>
      </c>
      <c r="E379" s="206" t="s">
        <v>3123</v>
      </c>
      <c r="G379" s="206" t="s">
        <v>2375</v>
      </c>
      <c r="H379" s="206" t="s">
        <v>3775</v>
      </c>
      <c r="I379" s="206" t="s">
        <v>2548</v>
      </c>
      <c r="J379" s="206" t="s">
        <v>3774</v>
      </c>
    </row>
    <row r="380" spans="1:10">
      <c r="A380" s="206" t="s">
        <v>3773</v>
      </c>
      <c r="B380" s="206" t="s">
        <v>3772</v>
      </c>
      <c r="C380" s="206" t="s">
        <v>3771</v>
      </c>
      <c r="D380" s="206" t="s">
        <v>3769</v>
      </c>
      <c r="E380" s="206" t="s">
        <v>3123</v>
      </c>
      <c r="G380" s="206" t="s">
        <v>3770</v>
      </c>
      <c r="H380" s="206" t="s">
        <v>3769</v>
      </c>
      <c r="I380" s="206" t="s">
        <v>2548</v>
      </c>
    </row>
    <row r="381" spans="1:10">
      <c r="A381" s="206" t="s">
        <v>3768</v>
      </c>
      <c r="B381" s="206" t="s">
        <v>3767</v>
      </c>
      <c r="C381" s="206" t="s">
        <v>3766</v>
      </c>
      <c r="D381" s="206" t="s">
        <v>3765</v>
      </c>
      <c r="E381" s="206" t="s">
        <v>3123</v>
      </c>
      <c r="G381" s="206" t="s">
        <v>3562</v>
      </c>
      <c r="H381" s="206" t="s">
        <v>3561</v>
      </c>
      <c r="I381" s="206" t="s">
        <v>2548</v>
      </c>
      <c r="J381" s="206" t="s">
        <v>3764</v>
      </c>
    </row>
    <row r="382" spans="1:10">
      <c r="A382" s="206" t="s">
        <v>2423</v>
      </c>
      <c r="B382" s="206" t="s">
        <v>3763</v>
      </c>
      <c r="C382" s="206" t="s">
        <v>3762</v>
      </c>
      <c r="D382" s="206" t="s">
        <v>3761</v>
      </c>
      <c r="E382" s="206" t="s">
        <v>3194</v>
      </c>
      <c r="F382" s="206" t="s">
        <v>3676</v>
      </c>
      <c r="G382" s="206" t="s">
        <v>2451</v>
      </c>
      <c r="H382" s="206" t="s">
        <v>3108</v>
      </c>
      <c r="I382" s="206" t="s">
        <v>2340</v>
      </c>
      <c r="J382" s="206" t="s">
        <v>3676</v>
      </c>
    </row>
    <row r="383" spans="1:10">
      <c r="A383" s="206" t="s">
        <v>3760</v>
      </c>
      <c r="B383" s="206" t="s">
        <v>3759</v>
      </c>
      <c r="C383" s="206" t="s">
        <v>3758</v>
      </c>
      <c r="D383" s="206" t="s">
        <v>3757</v>
      </c>
      <c r="E383" s="206" t="s">
        <v>3110</v>
      </c>
      <c r="F383" s="206" t="s">
        <v>3261</v>
      </c>
      <c r="G383" s="206" t="s">
        <v>2451</v>
      </c>
      <c r="H383" s="206" t="s">
        <v>3108</v>
      </c>
      <c r="I383" s="206" t="s">
        <v>2340</v>
      </c>
      <c r="J383" s="206" t="s">
        <v>3756</v>
      </c>
    </row>
    <row r="384" spans="1:10">
      <c r="A384" s="206" t="s">
        <v>3755</v>
      </c>
      <c r="B384" s="206" t="s">
        <v>3754</v>
      </c>
      <c r="C384" s="206" t="s">
        <v>3753</v>
      </c>
      <c r="D384" s="206" t="s">
        <v>3752</v>
      </c>
      <c r="E384" s="206" t="s">
        <v>3232</v>
      </c>
      <c r="F384" s="206" t="s">
        <v>3232</v>
      </c>
      <c r="G384" s="206" t="s">
        <v>2451</v>
      </c>
      <c r="H384" s="206" t="s">
        <v>3108</v>
      </c>
      <c r="I384" s="206" t="s">
        <v>2340</v>
      </c>
      <c r="J384" s="206" t="s">
        <v>3752</v>
      </c>
    </row>
    <row r="385" spans="1:10">
      <c r="A385" s="206" t="s">
        <v>3751</v>
      </c>
      <c r="B385" s="206" t="s">
        <v>3750</v>
      </c>
      <c r="D385" s="206" t="s">
        <v>3749</v>
      </c>
      <c r="E385" s="206" t="s">
        <v>3123</v>
      </c>
      <c r="G385" s="206" t="s">
        <v>2809</v>
      </c>
      <c r="H385" s="206" t="s">
        <v>3218</v>
      </c>
      <c r="I385" s="206" t="s">
        <v>2548</v>
      </c>
      <c r="J385" s="206" t="s">
        <v>3749</v>
      </c>
    </row>
    <row r="386" spans="1:10">
      <c r="A386" s="206" t="s">
        <v>3748</v>
      </c>
      <c r="B386" s="206" t="s">
        <v>3747</v>
      </c>
      <c r="D386" s="206" t="s">
        <v>3744</v>
      </c>
      <c r="E386" s="206" t="s">
        <v>3123</v>
      </c>
      <c r="G386" s="206" t="s">
        <v>3746</v>
      </c>
      <c r="H386" s="206" t="s">
        <v>3745</v>
      </c>
      <c r="I386" s="206" t="s">
        <v>2548</v>
      </c>
      <c r="J386" s="206" t="s">
        <v>3744</v>
      </c>
    </row>
    <row r="387" spans="1:10">
      <c r="A387" s="206" t="s">
        <v>2705</v>
      </c>
      <c r="B387" s="206" t="s">
        <v>3743</v>
      </c>
      <c r="C387" s="206" t="s">
        <v>3742</v>
      </c>
      <c r="D387" s="206" t="s">
        <v>3741</v>
      </c>
      <c r="E387" s="206" t="s">
        <v>3123</v>
      </c>
      <c r="G387" s="206" t="s">
        <v>3740</v>
      </c>
      <c r="H387" s="206" t="s">
        <v>3739</v>
      </c>
      <c r="I387" s="206" t="s">
        <v>2548</v>
      </c>
      <c r="J387" s="206" t="s">
        <v>3738</v>
      </c>
    </row>
    <row r="388" spans="1:10">
      <c r="A388" s="206" t="s">
        <v>3737</v>
      </c>
      <c r="B388" s="206" t="s">
        <v>3736</v>
      </c>
      <c r="C388" s="206" t="s">
        <v>3735</v>
      </c>
      <c r="D388" s="206" t="s">
        <v>3734</v>
      </c>
      <c r="E388" s="206" t="s">
        <v>3127</v>
      </c>
      <c r="F388" s="206" t="s">
        <v>3242</v>
      </c>
      <c r="G388" s="206" t="s">
        <v>2451</v>
      </c>
      <c r="H388" s="206" t="s">
        <v>3108</v>
      </c>
      <c r="I388" s="206" t="s">
        <v>2340</v>
      </c>
      <c r="J388" s="206" t="s">
        <v>3734</v>
      </c>
    </row>
    <row r="389" spans="1:10">
      <c r="A389" s="206" t="s">
        <v>3733</v>
      </c>
      <c r="B389" s="206" t="s">
        <v>3732</v>
      </c>
      <c r="C389" s="206" t="s">
        <v>3731</v>
      </c>
      <c r="D389" s="206" t="s">
        <v>3730</v>
      </c>
      <c r="E389" s="206" t="s">
        <v>3194</v>
      </c>
      <c r="F389" s="206" t="s">
        <v>1358</v>
      </c>
      <c r="G389" s="206" t="s">
        <v>2451</v>
      </c>
      <c r="H389" s="206" t="s">
        <v>3108</v>
      </c>
      <c r="I389" s="206" t="s">
        <v>2340</v>
      </c>
      <c r="J389" s="206" t="s">
        <v>3730</v>
      </c>
    </row>
    <row r="390" spans="1:10">
      <c r="A390" s="206" t="s">
        <v>3729</v>
      </c>
      <c r="B390" s="206" t="s">
        <v>3728</v>
      </c>
      <c r="D390" s="206" t="s">
        <v>3727</v>
      </c>
      <c r="E390" s="206" t="s">
        <v>3110</v>
      </c>
      <c r="F390" s="206" t="s">
        <v>2970</v>
      </c>
      <c r="G390" s="206" t="s">
        <v>2451</v>
      </c>
      <c r="H390" s="206" t="s">
        <v>3108</v>
      </c>
      <c r="I390" s="206" t="s">
        <v>2340</v>
      </c>
      <c r="J390" s="206" t="s">
        <v>3727</v>
      </c>
    </row>
    <row r="391" spans="1:10">
      <c r="A391" s="206" t="s">
        <v>3726</v>
      </c>
      <c r="B391" s="206" t="s">
        <v>3725</v>
      </c>
      <c r="C391" s="206" t="s">
        <v>3724</v>
      </c>
      <c r="D391" s="206" t="s">
        <v>3723</v>
      </c>
      <c r="E391" s="206" t="s">
        <v>3127</v>
      </c>
      <c r="F391" s="206" t="s">
        <v>3242</v>
      </c>
      <c r="G391" s="206" t="s">
        <v>2451</v>
      </c>
      <c r="H391" s="206" t="s">
        <v>3108</v>
      </c>
      <c r="I391" s="206" t="s">
        <v>2340</v>
      </c>
      <c r="J391" s="206" t="s">
        <v>3723</v>
      </c>
    </row>
    <row r="392" spans="1:10">
      <c r="A392" s="206" t="s">
        <v>3722</v>
      </c>
      <c r="B392" s="206" t="s">
        <v>3721</v>
      </c>
      <c r="D392" s="206" t="s">
        <v>3720</v>
      </c>
      <c r="E392" s="206" t="s">
        <v>3123</v>
      </c>
      <c r="F392" s="206" t="s">
        <v>2521</v>
      </c>
      <c r="G392" s="206" t="s">
        <v>2451</v>
      </c>
      <c r="H392" s="206" t="s">
        <v>3108</v>
      </c>
      <c r="I392" s="206" t="s">
        <v>2521</v>
      </c>
      <c r="J392" s="206" t="s">
        <v>3720</v>
      </c>
    </row>
    <row r="393" spans="1:10">
      <c r="A393" s="206" t="s">
        <v>3719</v>
      </c>
      <c r="B393" s="206" t="s">
        <v>3718</v>
      </c>
      <c r="C393" s="206" t="s">
        <v>3717</v>
      </c>
      <c r="D393" s="206" t="s">
        <v>3716</v>
      </c>
      <c r="E393" s="206" t="s">
        <v>3232</v>
      </c>
      <c r="F393" s="206" t="s">
        <v>3232</v>
      </c>
      <c r="G393" s="206" t="s">
        <v>2451</v>
      </c>
      <c r="H393" s="206" t="s">
        <v>3108</v>
      </c>
      <c r="I393" s="206" t="s">
        <v>2340</v>
      </c>
      <c r="J393" s="206" t="s">
        <v>3716</v>
      </c>
    </row>
    <row r="394" spans="1:10">
      <c r="A394" s="206" t="s">
        <v>3715</v>
      </c>
      <c r="B394" s="206" t="s">
        <v>3714</v>
      </c>
      <c r="D394" s="206" t="s">
        <v>3711</v>
      </c>
      <c r="E394" s="206" t="s">
        <v>3123</v>
      </c>
      <c r="G394" s="206" t="s">
        <v>3713</v>
      </c>
      <c r="H394" s="206" t="s">
        <v>3712</v>
      </c>
      <c r="I394" s="206" t="s">
        <v>2548</v>
      </c>
      <c r="J394" s="206" t="s">
        <v>3711</v>
      </c>
    </row>
    <row r="395" spans="1:10">
      <c r="A395" s="206" t="s">
        <v>3710</v>
      </c>
      <c r="B395" s="206" t="s">
        <v>3709</v>
      </c>
      <c r="D395" s="206" t="s">
        <v>3706</v>
      </c>
      <c r="E395" s="206" t="s">
        <v>3123</v>
      </c>
      <c r="G395" s="206" t="s">
        <v>3708</v>
      </c>
      <c r="H395" s="206" t="s">
        <v>3707</v>
      </c>
      <c r="I395" s="206" t="s">
        <v>2548</v>
      </c>
      <c r="J395" s="206" t="s">
        <v>3706</v>
      </c>
    </row>
    <row r="396" spans="1:10">
      <c r="A396" s="206" t="s">
        <v>3705</v>
      </c>
      <c r="B396" s="206" t="s">
        <v>3704</v>
      </c>
      <c r="D396" s="206" t="s">
        <v>3703</v>
      </c>
      <c r="E396" s="206" t="s">
        <v>3123</v>
      </c>
      <c r="G396" s="206" t="s">
        <v>3619</v>
      </c>
      <c r="H396" s="206" t="s">
        <v>3618</v>
      </c>
      <c r="I396" s="206" t="s">
        <v>2548</v>
      </c>
      <c r="J396" s="206" t="s">
        <v>3703</v>
      </c>
    </row>
    <row r="397" spans="1:10">
      <c r="A397" s="206" t="s">
        <v>3702</v>
      </c>
      <c r="B397" s="206" t="s">
        <v>3701</v>
      </c>
      <c r="C397" s="206" t="s">
        <v>3700</v>
      </c>
      <c r="D397" s="206" t="s">
        <v>3699</v>
      </c>
      <c r="E397" s="206" t="s">
        <v>3123</v>
      </c>
      <c r="G397" s="206" t="s">
        <v>3481</v>
      </c>
      <c r="H397" s="206" t="s">
        <v>3480</v>
      </c>
      <c r="I397" s="206" t="s">
        <v>2548</v>
      </c>
      <c r="J397" s="206" t="s">
        <v>3699</v>
      </c>
    </row>
    <row r="398" spans="1:10">
      <c r="A398" s="206" t="s">
        <v>3698</v>
      </c>
      <c r="B398" s="206" t="s">
        <v>3697</v>
      </c>
      <c r="C398" s="206" t="s">
        <v>3696</v>
      </c>
      <c r="D398" s="206" t="s">
        <v>3695</v>
      </c>
      <c r="E398" s="206" t="s">
        <v>3123</v>
      </c>
      <c r="G398" s="206" t="s">
        <v>3619</v>
      </c>
      <c r="H398" s="206" t="s">
        <v>3618</v>
      </c>
      <c r="I398" s="206" t="s">
        <v>2548</v>
      </c>
      <c r="J398" s="206" t="s">
        <v>3694</v>
      </c>
    </row>
    <row r="399" spans="1:10">
      <c r="A399" s="206" t="s">
        <v>3693</v>
      </c>
      <c r="B399" s="206" t="s">
        <v>3692</v>
      </c>
      <c r="C399" s="206" t="s">
        <v>3691</v>
      </c>
      <c r="D399" s="206" t="s">
        <v>3690</v>
      </c>
      <c r="E399" s="206" t="s">
        <v>3123</v>
      </c>
      <c r="G399" s="206" t="s">
        <v>3619</v>
      </c>
      <c r="H399" s="206" t="s">
        <v>3618</v>
      </c>
      <c r="I399" s="206" t="s">
        <v>2548</v>
      </c>
      <c r="J399" s="206" t="s">
        <v>3689</v>
      </c>
    </row>
    <row r="400" spans="1:10">
      <c r="A400" s="206" t="s">
        <v>3688</v>
      </c>
      <c r="B400" s="206" t="s">
        <v>3687</v>
      </c>
      <c r="D400" s="206" t="s">
        <v>3686</v>
      </c>
      <c r="E400" s="206" t="s">
        <v>3123</v>
      </c>
      <c r="H400" s="206" t="s">
        <v>3459</v>
      </c>
      <c r="I400" s="206" t="s">
        <v>2548</v>
      </c>
    </row>
    <row r="401" spans="1:10">
      <c r="A401" s="206" t="s">
        <v>3685</v>
      </c>
      <c r="B401" s="206" t="s">
        <v>3684</v>
      </c>
      <c r="C401" s="206" t="s">
        <v>3683</v>
      </c>
      <c r="D401" s="206" t="s">
        <v>3682</v>
      </c>
      <c r="E401" s="206" t="s">
        <v>3123</v>
      </c>
      <c r="G401" s="206" t="s">
        <v>2674</v>
      </c>
      <c r="H401" s="206" t="s">
        <v>3681</v>
      </c>
      <c r="I401" s="206" t="s">
        <v>2548</v>
      </c>
      <c r="J401" s="206" t="s">
        <v>3680</v>
      </c>
    </row>
    <row r="402" spans="1:10">
      <c r="A402" s="206" t="s">
        <v>2346</v>
      </c>
      <c r="B402" s="206" t="s">
        <v>3679</v>
      </c>
      <c r="C402" s="206" t="s">
        <v>3678</v>
      </c>
      <c r="D402" s="206" t="s">
        <v>3677</v>
      </c>
      <c r="E402" s="206" t="s">
        <v>3194</v>
      </c>
      <c r="F402" s="206" t="s">
        <v>3676</v>
      </c>
      <c r="G402" s="206" t="s">
        <v>2451</v>
      </c>
      <c r="H402" s="206" t="s">
        <v>3108</v>
      </c>
      <c r="I402" s="206" t="s">
        <v>2340</v>
      </c>
      <c r="J402" s="206" t="s">
        <v>3676</v>
      </c>
    </row>
    <row r="403" spans="1:10">
      <c r="A403" s="206" t="s">
        <v>3675</v>
      </c>
      <c r="B403" s="206" t="s">
        <v>3674</v>
      </c>
      <c r="C403" s="206" t="s">
        <v>3673</v>
      </c>
      <c r="D403" s="206" t="s">
        <v>3672</v>
      </c>
      <c r="E403" s="206" t="s">
        <v>3200</v>
      </c>
      <c r="F403" s="206" t="s">
        <v>3222</v>
      </c>
      <c r="G403" s="206" t="s">
        <v>2451</v>
      </c>
      <c r="H403" s="206" t="s">
        <v>3108</v>
      </c>
      <c r="I403" s="206" t="s">
        <v>2340</v>
      </c>
      <c r="J403" s="206" t="s">
        <v>3672</v>
      </c>
    </row>
    <row r="404" spans="1:10">
      <c r="A404" s="206" t="s">
        <v>3671</v>
      </c>
      <c r="B404" s="206" t="s">
        <v>3670</v>
      </c>
      <c r="C404" s="206" t="s">
        <v>3669</v>
      </c>
      <c r="D404" s="206" t="s">
        <v>3668</v>
      </c>
      <c r="E404" s="206" t="s">
        <v>3232</v>
      </c>
      <c r="F404" s="206" t="s">
        <v>3232</v>
      </c>
      <c r="G404" s="206" t="s">
        <v>2451</v>
      </c>
      <c r="H404" s="206" t="s">
        <v>3108</v>
      </c>
      <c r="I404" s="206" t="s">
        <v>2340</v>
      </c>
      <c r="J404" s="206" t="s">
        <v>3668</v>
      </c>
    </row>
    <row r="405" spans="1:10">
      <c r="A405" s="206" t="s">
        <v>3667</v>
      </c>
      <c r="B405" s="206" t="s">
        <v>3666</v>
      </c>
      <c r="C405" s="206" t="s">
        <v>3665</v>
      </c>
      <c r="D405" s="206" t="s">
        <v>3664</v>
      </c>
      <c r="E405" s="206" t="s">
        <v>3123</v>
      </c>
      <c r="G405" s="206" t="s">
        <v>2537</v>
      </c>
      <c r="H405" s="206" t="s">
        <v>3663</v>
      </c>
      <c r="I405" s="206" t="s">
        <v>2548</v>
      </c>
      <c r="J405" s="206" t="s">
        <v>3662</v>
      </c>
    </row>
    <row r="406" spans="1:10">
      <c r="A406" s="206" t="s">
        <v>3661</v>
      </c>
      <c r="B406" s="206" t="s">
        <v>3660</v>
      </c>
      <c r="C406" s="206" t="s">
        <v>3659</v>
      </c>
      <c r="D406" s="206" t="s">
        <v>3658</v>
      </c>
      <c r="E406" s="206" t="s">
        <v>3127</v>
      </c>
      <c r="F406" s="206" t="s">
        <v>1329</v>
      </c>
      <c r="G406" s="206" t="s">
        <v>2451</v>
      </c>
      <c r="H406" s="206" t="s">
        <v>3108</v>
      </c>
      <c r="I406" s="206" t="s">
        <v>2340</v>
      </c>
      <c r="J406" s="206" t="s">
        <v>3657</v>
      </c>
    </row>
    <row r="407" spans="1:10">
      <c r="A407" s="206" t="s">
        <v>2784</v>
      </c>
      <c r="B407" s="206" t="s">
        <v>3656</v>
      </c>
      <c r="C407" s="206" t="s">
        <v>3655</v>
      </c>
      <c r="D407" s="206" t="s">
        <v>3654</v>
      </c>
      <c r="E407" s="206" t="s">
        <v>3133</v>
      </c>
      <c r="F407" s="206" t="s">
        <v>3393</v>
      </c>
      <c r="G407" s="206" t="s">
        <v>2451</v>
      </c>
      <c r="H407" s="206" t="s">
        <v>3108</v>
      </c>
      <c r="I407" s="206" t="s">
        <v>2340</v>
      </c>
      <c r="J407" s="206" t="s">
        <v>3654</v>
      </c>
    </row>
    <row r="408" spans="1:10">
      <c r="A408" s="206" t="s">
        <v>2786</v>
      </c>
      <c r="B408" s="206" t="s">
        <v>3653</v>
      </c>
      <c r="C408" s="206" t="s">
        <v>3652</v>
      </c>
      <c r="D408" s="206" t="s">
        <v>3650</v>
      </c>
      <c r="E408" s="206" t="s">
        <v>3123</v>
      </c>
      <c r="G408" s="206" t="s">
        <v>3651</v>
      </c>
      <c r="H408" s="206" t="s">
        <v>3650</v>
      </c>
      <c r="I408" s="206" t="s">
        <v>2548</v>
      </c>
      <c r="J408" s="206" t="s">
        <v>3650</v>
      </c>
    </row>
    <row r="409" spans="1:10">
      <c r="A409" s="206" t="s">
        <v>3649</v>
      </c>
      <c r="B409" s="206" t="s">
        <v>3648</v>
      </c>
      <c r="D409" s="206" t="s">
        <v>3647</v>
      </c>
      <c r="E409" s="206" t="s">
        <v>3123</v>
      </c>
      <c r="G409" s="206" t="s">
        <v>3619</v>
      </c>
      <c r="H409" s="206" t="s">
        <v>3618</v>
      </c>
      <c r="I409" s="206" t="s">
        <v>2548</v>
      </c>
      <c r="J409" s="206" t="s">
        <v>3647</v>
      </c>
    </row>
    <row r="410" spans="1:10">
      <c r="A410" s="206" t="s">
        <v>3646</v>
      </c>
      <c r="B410" s="206" t="s">
        <v>3645</v>
      </c>
      <c r="D410" s="206" t="s">
        <v>3644</v>
      </c>
      <c r="E410" s="206" t="s">
        <v>3123</v>
      </c>
      <c r="G410" s="206" t="s">
        <v>3516</v>
      </c>
      <c r="H410" s="206" t="s">
        <v>3515</v>
      </c>
      <c r="I410" s="206" t="s">
        <v>2548</v>
      </c>
      <c r="J410" s="206" t="s">
        <v>3644</v>
      </c>
    </row>
    <row r="411" spans="1:10">
      <c r="A411" s="206" t="s">
        <v>2483</v>
      </c>
      <c r="B411" s="206" t="s">
        <v>3643</v>
      </c>
      <c r="C411" s="206" t="s">
        <v>3642</v>
      </c>
      <c r="D411" s="206" t="s">
        <v>3641</v>
      </c>
      <c r="E411" s="206" t="s">
        <v>3127</v>
      </c>
      <c r="F411" s="206" t="s">
        <v>1329</v>
      </c>
      <c r="G411" s="206" t="s">
        <v>2451</v>
      </c>
      <c r="H411" s="206" t="s">
        <v>3108</v>
      </c>
      <c r="I411" s="206" t="s">
        <v>2340</v>
      </c>
      <c r="J411" s="206" t="s">
        <v>3641</v>
      </c>
    </row>
    <row r="412" spans="1:10">
      <c r="A412" s="206" t="s">
        <v>3640</v>
      </c>
      <c r="B412" s="206" t="s">
        <v>3639</v>
      </c>
      <c r="D412" s="206" t="s">
        <v>3638</v>
      </c>
      <c r="E412" s="206" t="s">
        <v>3123</v>
      </c>
      <c r="G412" s="206" t="s">
        <v>3550</v>
      </c>
      <c r="H412" s="206" t="s">
        <v>3549</v>
      </c>
      <c r="I412" s="206" t="s">
        <v>2548</v>
      </c>
      <c r="J412" s="206" t="s">
        <v>3638</v>
      </c>
    </row>
    <row r="413" spans="1:10">
      <c r="A413" s="206" t="s">
        <v>3637</v>
      </c>
      <c r="B413" s="206" t="s">
        <v>3636</v>
      </c>
      <c r="C413" s="206" t="s">
        <v>3635</v>
      </c>
      <c r="D413" s="206" t="s">
        <v>3634</v>
      </c>
      <c r="E413" s="206" t="s">
        <v>3123</v>
      </c>
      <c r="G413" s="206" t="s">
        <v>2809</v>
      </c>
      <c r="H413" s="206" t="s">
        <v>3218</v>
      </c>
      <c r="I413" s="206" t="s">
        <v>2548</v>
      </c>
      <c r="J413" s="206" t="s">
        <v>3634</v>
      </c>
    </row>
    <row r="414" spans="1:10">
      <c r="A414" s="206" t="s">
        <v>3633</v>
      </c>
      <c r="B414" s="206" t="s">
        <v>3632</v>
      </c>
      <c r="D414" s="206" t="s">
        <v>3631</v>
      </c>
      <c r="E414" s="206" t="s">
        <v>3123</v>
      </c>
      <c r="G414" s="206" t="s">
        <v>3619</v>
      </c>
      <c r="H414" s="206" t="s">
        <v>3618</v>
      </c>
      <c r="I414" s="206" t="s">
        <v>2548</v>
      </c>
      <c r="J414" s="206" t="s">
        <v>3631</v>
      </c>
    </row>
    <row r="415" spans="1:10">
      <c r="A415" s="206" t="s">
        <v>3630</v>
      </c>
      <c r="B415" s="206" t="s">
        <v>3629</v>
      </c>
      <c r="D415" s="206" t="s">
        <v>3628</v>
      </c>
      <c r="E415" s="206" t="s">
        <v>3194</v>
      </c>
      <c r="F415" s="206" t="s">
        <v>3055</v>
      </c>
      <c r="G415" s="206" t="s">
        <v>2451</v>
      </c>
      <c r="H415" s="206" t="s">
        <v>3108</v>
      </c>
      <c r="I415" s="206" t="s">
        <v>2340</v>
      </c>
      <c r="J415" s="206" t="s">
        <v>3627</v>
      </c>
    </row>
    <row r="416" spans="1:10">
      <c r="A416" s="206" t="s">
        <v>3626</v>
      </c>
      <c r="B416" s="206" t="s">
        <v>3625</v>
      </c>
      <c r="C416" s="206" t="s">
        <v>3624</v>
      </c>
      <c r="D416" s="206" t="s">
        <v>3623</v>
      </c>
      <c r="E416" s="206" t="s">
        <v>3194</v>
      </c>
      <c r="F416" s="206" t="s">
        <v>3281</v>
      </c>
      <c r="G416" s="206" t="s">
        <v>2451</v>
      </c>
      <c r="H416" s="206" t="s">
        <v>3108</v>
      </c>
      <c r="I416" s="206" t="s">
        <v>2340</v>
      </c>
      <c r="J416" s="206" t="s">
        <v>3622</v>
      </c>
    </row>
    <row r="417" spans="1:10">
      <c r="A417" s="206" t="s">
        <v>3621</v>
      </c>
      <c r="B417" s="206" t="s">
        <v>3620</v>
      </c>
      <c r="D417" s="206" t="s">
        <v>3617</v>
      </c>
      <c r="E417" s="206" t="s">
        <v>3123</v>
      </c>
      <c r="G417" s="206" t="s">
        <v>3619</v>
      </c>
      <c r="H417" s="206" t="s">
        <v>3618</v>
      </c>
      <c r="I417" s="206" t="s">
        <v>2548</v>
      </c>
      <c r="J417" s="206" t="s">
        <v>3617</v>
      </c>
    </row>
    <row r="418" spans="1:10">
      <c r="A418" s="206" t="s">
        <v>3616</v>
      </c>
      <c r="B418" s="206" t="s">
        <v>3615</v>
      </c>
      <c r="C418" s="206" t="s">
        <v>3614</v>
      </c>
      <c r="D418" s="206" t="s">
        <v>3613</v>
      </c>
      <c r="E418" s="206" t="s">
        <v>3123</v>
      </c>
      <c r="G418" s="206" t="s">
        <v>3612</v>
      </c>
      <c r="H418" s="206" t="s">
        <v>3611</v>
      </c>
      <c r="I418" s="206" t="s">
        <v>2548</v>
      </c>
      <c r="J418" s="206" t="s">
        <v>3610</v>
      </c>
    </row>
    <row r="419" spans="1:10">
      <c r="A419" s="206" t="s">
        <v>3609</v>
      </c>
      <c r="B419" s="206" t="s">
        <v>3608</v>
      </c>
      <c r="C419" s="206" t="s">
        <v>3607</v>
      </c>
      <c r="D419" s="206" t="s">
        <v>3606</v>
      </c>
      <c r="E419" s="206" t="s">
        <v>3123</v>
      </c>
      <c r="G419" s="206" t="s">
        <v>3605</v>
      </c>
      <c r="H419" s="206" t="s">
        <v>3604</v>
      </c>
      <c r="I419" s="206" t="s">
        <v>2548</v>
      </c>
      <c r="J419" s="206" t="s">
        <v>3603</v>
      </c>
    </row>
    <row r="420" spans="1:10">
      <c r="A420" s="206" t="s">
        <v>2625</v>
      </c>
      <c r="B420" s="206" t="s">
        <v>3602</v>
      </c>
      <c r="C420" s="206" t="s">
        <v>3601</v>
      </c>
      <c r="D420" s="206" t="s">
        <v>3378</v>
      </c>
      <c r="E420" s="206" t="s">
        <v>3123</v>
      </c>
      <c r="G420" s="206" t="s">
        <v>2809</v>
      </c>
      <c r="H420" s="206" t="s">
        <v>3218</v>
      </c>
      <c r="I420" s="206" t="s">
        <v>2548</v>
      </c>
      <c r="J420" s="206" t="s">
        <v>3378</v>
      </c>
    </row>
    <row r="421" spans="1:10">
      <c r="A421" s="206" t="s">
        <v>3600</v>
      </c>
      <c r="B421" s="206" t="s">
        <v>3599</v>
      </c>
      <c r="C421" s="206" t="s">
        <v>3598</v>
      </c>
      <c r="D421" s="206" t="s">
        <v>3597</v>
      </c>
      <c r="E421" s="206" t="s">
        <v>3123</v>
      </c>
      <c r="G421" s="206" t="s">
        <v>2809</v>
      </c>
      <c r="H421" s="206" t="s">
        <v>3218</v>
      </c>
      <c r="I421" s="206" t="s">
        <v>2548</v>
      </c>
      <c r="J421" s="206" t="s">
        <v>3597</v>
      </c>
    </row>
    <row r="422" spans="1:10">
      <c r="A422" s="206" t="s">
        <v>2773</v>
      </c>
      <c r="B422" s="206" t="s">
        <v>3596</v>
      </c>
      <c r="C422" s="206" t="s">
        <v>3595</v>
      </c>
      <c r="D422" s="206" t="s">
        <v>3594</v>
      </c>
      <c r="E422" s="206" t="s">
        <v>3116</v>
      </c>
      <c r="F422" s="206" t="s">
        <v>3115</v>
      </c>
      <c r="G422" s="206" t="s">
        <v>2451</v>
      </c>
      <c r="H422" s="206" t="s">
        <v>3108</v>
      </c>
      <c r="I422" s="206" t="s">
        <v>2340</v>
      </c>
      <c r="J422" s="206" t="s">
        <v>3594</v>
      </c>
    </row>
    <row r="423" spans="1:10">
      <c r="A423" s="206" t="s">
        <v>2845</v>
      </c>
      <c r="B423" s="206" t="s">
        <v>3593</v>
      </c>
      <c r="C423" s="206" t="s">
        <v>3592</v>
      </c>
      <c r="D423" s="206" t="s">
        <v>3589</v>
      </c>
      <c r="E423" s="206" t="s">
        <v>3123</v>
      </c>
      <c r="G423" s="206" t="s">
        <v>3591</v>
      </c>
      <c r="H423" s="206" t="s">
        <v>3590</v>
      </c>
      <c r="I423" s="206" t="s">
        <v>2548</v>
      </c>
      <c r="J423" s="206" t="s">
        <v>3589</v>
      </c>
    </row>
    <row r="424" spans="1:10">
      <c r="A424" s="206" t="s">
        <v>2988</v>
      </c>
      <c r="B424" s="206" t="s">
        <v>3588</v>
      </c>
      <c r="C424" s="206" t="s">
        <v>3587</v>
      </c>
      <c r="D424" s="206" t="s">
        <v>3586</v>
      </c>
      <c r="E424" s="206" t="s">
        <v>3110</v>
      </c>
      <c r="F424" s="206" t="s">
        <v>3148</v>
      </c>
      <c r="G424" s="206" t="s">
        <v>2451</v>
      </c>
      <c r="H424" s="206" t="s">
        <v>3108</v>
      </c>
      <c r="I424" s="206" t="s">
        <v>2340</v>
      </c>
      <c r="J424" s="206" t="s">
        <v>3586</v>
      </c>
    </row>
    <row r="425" spans="1:10">
      <c r="A425" s="206" t="s">
        <v>3585</v>
      </c>
      <c r="B425" s="206" t="s">
        <v>3584</v>
      </c>
      <c r="C425" s="206" t="s">
        <v>3583</v>
      </c>
      <c r="D425" s="206" t="s">
        <v>3582</v>
      </c>
      <c r="E425" s="206" t="s">
        <v>3123</v>
      </c>
      <c r="G425" s="206" t="s">
        <v>3562</v>
      </c>
      <c r="H425" s="206" t="s">
        <v>3561</v>
      </c>
      <c r="I425" s="206" t="s">
        <v>2548</v>
      </c>
      <c r="J425" s="206" t="s">
        <v>3582</v>
      </c>
    </row>
    <row r="426" spans="1:10">
      <c r="A426" s="206" t="s">
        <v>3581</v>
      </c>
      <c r="B426" s="206" t="s">
        <v>3580</v>
      </c>
      <c r="C426" s="206" t="s">
        <v>3579</v>
      </c>
      <c r="D426" s="206" t="s">
        <v>3578</v>
      </c>
      <c r="E426" s="206" t="s">
        <v>3116</v>
      </c>
      <c r="F426" s="206" t="s">
        <v>3267</v>
      </c>
      <c r="G426" s="206" t="s">
        <v>2451</v>
      </c>
      <c r="H426" s="206" t="s">
        <v>3108</v>
      </c>
      <c r="I426" s="206" t="s">
        <v>2340</v>
      </c>
      <c r="J426" s="206" t="s">
        <v>3578</v>
      </c>
    </row>
    <row r="427" spans="1:10">
      <c r="A427" s="206" t="s">
        <v>3577</v>
      </c>
      <c r="B427" s="206" t="s">
        <v>3576</v>
      </c>
      <c r="D427" s="206" t="s">
        <v>3573</v>
      </c>
      <c r="E427" s="206" t="s">
        <v>3123</v>
      </c>
      <c r="G427" s="206" t="s">
        <v>3575</v>
      </c>
      <c r="H427" s="206" t="s">
        <v>3574</v>
      </c>
      <c r="I427" s="206" t="s">
        <v>2548</v>
      </c>
      <c r="J427" s="206" t="s">
        <v>3573</v>
      </c>
    </row>
    <row r="428" spans="1:10">
      <c r="A428" s="206" t="s">
        <v>3572</v>
      </c>
      <c r="B428" s="206" t="s">
        <v>3571</v>
      </c>
      <c r="C428" s="206" t="s">
        <v>3570</v>
      </c>
      <c r="D428" s="206" t="s">
        <v>3569</v>
      </c>
      <c r="E428" s="206" t="s">
        <v>3123</v>
      </c>
      <c r="G428" s="206" t="s">
        <v>3447</v>
      </c>
      <c r="H428" s="206" t="s">
        <v>3446</v>
      </c>
      <c r="I428" s="206" t="s">
        <v>2548</v>
      </c>
      <c r="J428" s="206" t="s">
        <v>3569</v>
      </c>
    </row>
    <row r="429" spans="1:10">
      <c r="A429" s="206" t="s">
        <v>2437</v>
      </c>
      <c r="B429" s="206" t="s">
        <v>3568</v>
      </c>
      <c r="C429" s="206" t="s">
        <v>3567</v>
      </c>
      <c r="D429" s="206" t="s">
        <v>3566</v>
      </c>
      <c r="E429" s="206" t="s">
        <v>3116</v>
      </c>
      <c r="F429" s="206" t="s">
        <v>3115</v>
      </c>
      <c r="G429" s="206" t="s">
        <v>2451</v>
      </c>
      <c r="H429" s="206" t="s">
        <v>3108</v>
      </c>
      <c r="I429" s="206" t="s">
        <v>2340</v>
      </c>
      <c r="J429" s="206" t="s">
        <v>3566</v>
      </c>
    </row>
    <row r="430" spans="1:10">
      <c r="A430" s="206" t="s">
        <v>3565</v>
      </c>
      <c r="B430" s="206" t="s">
        <v>3564</v>
      </c>
      <c r="C430" s="206" t="s">
        <v>3563</v>
      </c>
      <c r="D430" s="206" t="s">
        <v>3560</v>
      </c>
      <c r="E430" s="206" t="s">
        <v>3123</v>
      </c>
      <c r="G430" s="206" t="s">
        <v>3562</v>
      </c>
      <c r="H430" s="206" t="s">
        <v>3561</v>
      </c>
      <c r="I430" s="206" t="s">
        <v>2548</v>
      </c>
      <c r="J430" s="206" t="s">
        <v>3560</v>
      </c>
    </row>
    <row r="431" spans="1:10">
      <c r="A431" s="206" t="s">
        <v>3559</v>
      </c>
      <c r="B431" s="206" t="s">
        <v>3558</v>
      </c>
      <c r="D431" s="206" t="s">
        <v>3557</v>
      </c>
      <c r="E431" s="206" t="s">
        <v>3123</v>
      </c>
      <c r="G431" s="206" t="s">
        <v>3481</v>
      </c>
      <c r="H431" s="206" t="s">
        <v>3480</v>
      </c>
      <c r="I431" s="206" t="s">
        <v>2548</v>
      </c>
      <c r="J431" s="206" t="s">
        <v>3557</v>
      </c>
    </row>
    <row r="432" spans="1:10">
      <c r="A432" s="206" t="s">
        <v>3010</v>
      </c>
      <c r="B432" s="206" t="s">
        <v>3556</v>
      </c>
      <c r="C432" s="206" t="s">
        <v>3555</v>
      </c>
      <c r="D432" s="206" t="s">
        <v>3554</v>
      </c>
      <c r="E432" s="206" t="s">
        <v>3194</v>
      </c>
      <c r="F432" s="206" t="s">
        <v>1358</v>
      </c>
      <c r="G432" s="206" t="s">
        <v>2451</v>
      </c>
      <c r="H432" s="206" t="s">
        <v>3108</v>
      </c>
      <c r="I432" s="206" t="s">
        <v>2340</v>
      </c>
      <c r="J432" s="206" t="s">
        <v>3554</v>
      </c>
    </row>
    <row r="433" spans="1:10">
      <c r="A433" s="206" t="s">
        <v>2734</v>
      </c>
      <c r="B433" s="206" t="s">
        <v>3553</v>
      </c>
      <c r="C433" s="206" t="s">
        <v>3552</v>
      </c>
      <c r="D433" s="206" t="s">
        <v>3551</v>
      </c>
      <c r="E433" s="206" t="s">
        <v>3123</v>
      </c>
      <c r="G433" s="206" t="s">
        <v>3550</v>
      </c>
      <c r="H433" s="206" t="s">
        <v>3549</v>
      </c>
      <c r="I433" s="206" t="s">
        <v>2548</v>
      </c>
      <c r="J433" s="206" t="s">
        <v>3548</v>
      </c>
    </row>
    <row r="434" spans="1:10">
      <c r="A434" s="206" t="s">
        <v>3547</v>
      </c>
      <c r="B434" s="206" t="s">
        <v>3546</v>
      </c>
      <c r="D434" s="206" t="s">
        <v>3544</v>
      </c>
      <c r="E434" s="206" t="s">
        <v>3123</v>
      </c>
      <c r="G434" s="206" t="s">
        <v>2517</v>
      </c>
      <c r="H434" s="206" t="s">
        <v>3545</v>
      </c>
      <c r="I434" s="206" t="s">
        <v>2548</v>
      </c>
      <c r="J434" s="206" t="s">
        <v>3544</v>
      </c>
    </row>
    <row r="435" spans="1:10">
      <c r="A435" s="206" t="s">
        <v>3543</v>
      </c>
      <c r="B435" s="206" t="s">
        <v>3542</v>
      </c>
      <c r="C435" s="206" t="s">
        <v>3541</v>
      </c>
      <c r="D435" s="206" t="s">
        <v>3540</v>
      </c>
      <c r="E435" s="206" t="s">
        <v>3232</v>
      </c>
      <c r="F435" s="206" t="s">
        <v>3232</v>
      </c>
      <c r="G435" s="206" t="s">
        <v>2451</v>
      </c>
      <c r="H435" s="206" t="s">
        <v>3108</v>
      </c>
      <c r="I435" s="206" t="s">
        <v>2340</v>
      </c>
      <c r="J435" s="206" t="s">
        <v>3540</v>
      </c>
    </row>
    <row r="436" spans="1:10">
      <c r="A436" s="206" t="s">
        <v>3539</v>
      </c>
      <c r="B436" s="206" t="s">
        <v>3538</v>
      </c>
      <c r="C436" s="206" t="s">
        <v>3537</v>
      </c>
      <c r="D436" s="206" t="s">
        <v>3536</v>
      </c>
      <c r="E436" s="206" t="s">
        <v>3110</v>
      </c>
      <c r="F436" s="206" t="s">
        <v>3148</v>
      </c>
      <c r="G436" s="206" t="s">
        <v>2451</v>
      </c>
      <c r="H436" s="206" t="s">
        <v>3108</v>
      </c>
      <c r="I436" s="206" t="s">
        <v>2340</v>
      </c>
      <c r="J436" s="206" t="s">
        <v>3536</v>
      </c>
    </row>
    <row r="437" spans="1:10">
      <c r="A437" s="206" t="s">
        <v>3535</v>
      </c>
      <c r="B437" s="206" t="s">
        <v>3534</v>
      </c>
      <c r="C437" s="206" t="s">
        <v>3533</v>
      </c>
      <c r="D437" s="206" t="s">
        <v>3532</v>
      </c>
      <c r="E437" s="206" t="s">
        <v>3110</v>
      </c>
      <c r="F437" s="206" t="s">
        <v>3109</v>
      </c>
      <c r="G437" s="206" t="s">
        <v>2451</v>
      </c>
      <c r="H437" s="206" t="s">
        <v>3108</v>
      </c>
      <c r="I437" s="206" t="s">
        <v>2340</v>
      </c>
      <c r="J437" s="206" t="s">
        <v>3532</v>
      </c>
    </row>
    <row r="438" spans="1:10">
      <c r="A438" s="206" t="s">
        <v>3531</v>
      </c>
      <c r="B438" s="206" t="s">
        <v>3530</v>
      </c>
      <c r="C438" s="206" t="s">
        <v>3529</v>
      </c>
      <c r="D438" s="206" t="s">
        <v>3528</v>
      </c>
      <c r="E438" s="206" t="s">
        <v>3127</v>
      </c>
      <c r="F438" s="206" t="s">
        <v>3242</v>
      </c>
      <c r="G438" s="206" t="s">
        <v>2451</v>
      </c>
      <c r="H438" s="206" t="s">
        <v>3108</v>
      </c>
      <c r="I438" s="206" t="s">
        <v>2340</v>
      </c>
      <c r="J438" s="206" t="s">
        <v>3528</v>
      </c>
    </row>
    <row r="439" spans="1:10">
      <c r="A439" s="206" t="s">
        <v>3527</v>
      </c>
      <c r="B439" s="206" t="s">
        <v>3526</v>
      </c>
      <c r="C439" s="206" t="s">
        <v>3525</v>
      </c>
      <c r="D439" s="206" t="s">
        <v>3524</v>
      </c>
      <c r="E439" s="206" t="s">
        <v>3133</v>
      </c>
      <c r="F439" s="206" t="s">
        <v>3153</v>
      </c>
      <c r="G439" s="206" t="s">
        <v>2451</v>
      </c>
      <c r="H439" s="206" t="s">
        <v>3108</v>
      </c>
      <c r="I439" s="206" t="s">
        <v>2340</v>
      </c>
      <c r="J439" s="206" t="s">
        <v>3524</v>
      </c>
    </row>
    <row r="440" spans="1:10">
      <c r="A440" s="206" t="s">
        <v>2753</v>
      </c>
      <c r="B440" s="206" t="s">
        <v>3523</v>
      </c>
      <c r="C440" s="206" t="s">
        <v>3522</v>
      </c>
      <c r="D440" s="206" t="s">
        <v>3521</v>
      </c>
      <c r="E440" s="206" t="s">
        <v>3123</v>
      </c>
      <c r="G440" s="206" t="s">
        <v>2750</v>
      </c>
      <c r="H440" s="206" t="s">
        <v>3520</v>
      </c>
      <c r="I440" s="206" t="s">
        <v>2548</v>
      </c>
      <c r="J440" s="206" t="s">
        <v>3519</v>
      </c>
    </row>
    <row r="441" spans="1:10">
      <c r="A441" s="206" t="s">
        <v>3518</v>
      </c>
      <c r="B441" s="206" t="s">
        <v>3517</v>
      </c>
      <c r="D441" s="206" t="s">
        <v>3514</v>
      </c>
      <c r="E441" s="206" t="s">
        <v>3123</v>
      </c>
      <c r="G441" s="206" t="s">
        <v>3516</v>
      </c>
      <c r="H441" s="206" t="s">
        <v>3515</v>
      </c>
      <c r="I441" s="206" t="s">
        <v>2548</v>
      </c>
      <c r="J441" s="206" t="s">
        <v>3514</v>
      </c>
    </row>
    <row r="442" spans="1:10">
      <c r="A442" s="206" t="s">
        <v>3513</v>
      </c>
      <c r="B442" s="206" t="s">
        <v>3512</v>
      </c>
      <c r="D442" s="206" t="s">
        <v>3510</v>
      </c>
      <c r="E442" s="206" t="s">
        <v>3123</v>
      </c>
      <c r="G442" s="206" t="s">
        <v>2874</v>
      </c>
      <c r="H442" s="206" t="s">
        <v>3511</v>
      </c>
      <c r="I442" s="206" t="s">
        <v>2548</v>
      </c>
      <c r="J442" s="206" t="s">
        <v>3510</v>
      </c>
    </row>
    <row r="443" spans="1:10">
      <c r="A443" s="206" t="s">
        <v>3509</v>
      </c>
      <c r="B443" s="206" t="s">
        <v>3508</v>
      </c>
      <c r="D443" s="206" t="s">
        <v>3505</v>
      </c>
      <c r="E443" s="206" t="s">
        <v>3123</v>
      </c>
      <c r="G443" s="206" t="s">
        <v>3507</v>
      </c>
      <c r="H443" s="206" t="s">
        <v>3506</v>
      </c>
      <c r="I443" s="206" t="s">
        <v>2548</v>
      </c>
      <c r="J443" s="206" t="s">
        <v>3505</v>
      </c>
    </row>
    <row r="444" spans="1:10">
      <c r="A444" s="206" t="s">
        <v>3504</v>
      </c>
      <c r="B444" s="206" t="s">
        <v>3503</v>
      </c>
      <c r="C444" s="206" t="s">
        <v>3502</v>
      </c>
      <c r="D444" s="206" t="s">
        <v>3501</v>
      </c>
      <c r="E444" s="206" t="s">
        <v>3232</v>
      </c>
      <c r="F444" s="206" t="s">
        <v>3232</v>
      </c>
      <c r="G444" s="206" t="s">
        <v>2451</v>
      </c>
      <c r="H444" s="206" t="s">
        <v>3108</v>
      </c>
      <c r="I444" s="206" t="s">
        <v>2340</v>
      </c>
      <c r="J444" s="206" t="s">
        <v>3501</v>
      </c>
    </row>
    <row r="445" spans="1:10">
      <c r="A445" s="206" t="s">
        <v>2877</v>
      </c>
      <c r="B445" s="206" t="s">
        <v>3500</v>
      </c>
      <c r="C445" s="206" t="s">
        <v>3499</v>
      </c>
      <c r="D445" s="206" t="s">
        <v>3498</v>
      </c>
      <c r="E445" s="206" t="s">
        <v>3123</v>
      </c>
      <c r="G445" s="206" t="s">
        <v>3497</v>
      </c>
      <c r="H445" s="206" t="s">
        <v>3496</v>
      </c>
      <c r="I445" s="206" t="s">
        <v>2548</v>
      </c>
      <c r="J445" s="206" t="s">
        <v>3495</v>
      </c>
    </row>
    <row r="446" spans="1:10">
      <c r="A446" s="206" t="s">
        <v>2394</v>
      </c>
      <c r="B446" s="206" t="s">
        <v>3494</v>
      </c>
      <c r="C446" s="206" t="s">
        <v>3493</v>
      </c>
      <c r="D446" s="206" t="s">
        <v>3492</v>
      </c>
      <c r="E446" s="206" t="s">
        <v>3194</v>
      </c>
      <c r="F446" s="206" t="s">
        <v>1358</v>
      </c>
      <c r="G446" s="206" t="s">
        <v>2451</v>
      </c>
      <c r="H446" s="206" t="s">
        <v>3108</v>
      </c>
      <c r="I446" s="206" t="s">
        <v>2340</v>
      </c>
      <c r="J446" s="206" t="s">
        <v>3492</v>
      </c>
    </row>
    <row r="447" spans="1:10">
      <c r="A447" s="206" t="s">
        <v>3491</v>
      </c>
      <c r="B447" s="206" t="s">
        <v>3490</v>
      </c>
      <c r="C447" s="206" t="s">
        <v>3489</v>
      </c>
      <c r="D447" s="206" t="s">
        <v>3488</v>
      </c>
      <c r="E447" s="206" t="s">
        <v>3200</v>
      </c>
      <c r="F447" s="206" t="s">
        <v>3199</v>
      </c>
      <c r="G447" s="206" t="s">
        <v>2451</v>
      </c>
      <c r="H447" s="206" t="s">
        <v>3108</v>
      </c>
      <c r="I447" s="206" t="s">
        <v>2340</v>
      </c>
      <c r="J447" s="206" t="s">
        <v>3488</v>
      </c>
    </row>
    <row r="448" spans="1:10">
      <c r="A448" s="206" t="s">
        <v>3487</v>
      </c>
      <c r="B448" s="206" t="s">
        <v>3486</v>
      </c>
      <c r="D448" s="206" t="s">
        <v>3485</v>
      </c>
      <c r="E448" s="206" t="s">
        <v>3123</v>
      </c>
      <c r="F448" s="206" t="s">
        <v>2521</v>
      </c>
      <c r="G448" s="206" t="s">
        <v>2451</v>
      </c>
      <c r="H448" s="206" t="s">
        <v>3108</v>
      </c>
      <c r="I448" s="206" t="s">
        <v>2521</v>
      </c>
      <c r="J448" s="206" t="s">
        <v>3485</v>
      </c>
    </row>
    <row r="449" spans="1:10">
      <c r="A449" s="206" t="s">
        <v>3484</v>
      </c>
      <c r="B449" s="206" t="s">
        <v>3483</v>
      </c>
      <c r="C449" s="206" t="s">
        <v>3482</v>
      </c>
      <c r="D449" s="206" t="s">
        <v>3479</v>
      </c>
      <c r="E449" s="206" t="s">
        <v>3123</v>
      </c>
      <c r="G449" s="206" t="s">
        <v>3481</v>
      </c>
      <c r="H449" s="206" t="s">
        <v>3480</v>
      </c>
      <c r="I449" s="206" t="s">
        <v>2548</v>
      </c>
      <c r="J449" s="206" t="s">
        <v>3479</v>
      </c>
    </row>
    <row r="450" spans="1:10">
      <c r="A450" s="206" t="s">
        <v>2975</v>
      </c>
      <c r="B450" s="206" t="s">
        <v>3478</v>
      </c>
      <c r="C450" s="206" t="s">
        <v>3477</v>
      </c>
      <c r="D450" s="206" t="s">
        <v>3038</v>
      </c>
      <c r="E450" s="206" t="s">
        <v>3123</v>
      </c>
      <c r="F450" s="206" t="s">
        <v>2521</v>
      </c>
      <c r="G450" s="206" t="s">
        <v>2451</v>
      </c>
      <c r="H450" s="206" t="s">
        <v>3108</v>
      </c>
      <c r="I450" s="206" t="s">
        <v>2521</v>
      </c>
      <c r="J450" s="206" t="s">
        <v>3038</v>
      </c>
    </row>
    <row r="451" spans="1:10">
      <c r="A451" s="206" t="s">
        <v>3476</v>
      </c>
      <c r="B451" s="206" t="s">
        <v>3475</v>
      </c>
      <c r="C451" s="206" t="s">
        <v>3474</v>
      </c>
      <c r="D451" s="206" t="s">
        <v>3473</v>
      </c>
      <c r="E451" s="206" t="s">
        <v>3123</v>
      </c>
      <c r="F451" s="206" t="s">
        <v>2521</v>
      </c>
      <c r="G451" s="206" t="s">
        <v>2451</v>
      </c>
      <c r="H451" s="206" t="s">
        <v>3108</v>
      </c>
      <c r="I451" s="206" t="s">
        <v>2521</v>
      </c>
      <c r="J451" s="206" t="s">
        <v>3472</v>
      </c>
    </row>
    <row r="452" spans="1:10">
      <c r="A452" s="206" t="s">
        <v>3471</v>
      </c>
      <c r="B452" s="206" t="s">
        <v>3470</v>
      </c>
      <c r="D452" s="206" t="s">
        <v>3468</v>
      </c>
      <c r="E452" s="206" t="s">
        <v>3123</v>
      </c>
      <c r="G452" s="206" t="s">
        <v>2823</v>
      </c>
      <c r="H452" s="206" t="s">
        <v>3469</v>
      </c>
      <c r="I452" s="206" t="s">
        <v>2548</v>
      </c>
      <c r="J452" s="206" t="s">
        <v>3468</v>
      </c>
    </row>
    <row r="453" spans="1:10">
      <c r="A453" s="206" t="s">
        <v>2370</v>
      </c>
      <c r="B453" s="206" t="s">
        <v>3467</v>
      </c>
      <c r="C453" s="206" t="s">
        <v>3466</v>
      </c>
      <c r="D453" s="206" t="s">
        <v>1324</v>
      </c>
      <c r="E453" s="206" t="s">
        <v>3127</v>
      </c>
      <c r="F453" s="206" t="s">
        <v>1324</v>
      </c>
      <c r="G453" s="206" t="s">
        <v>2451</v>
      </c>
      <c r="H453" s="206" t="s">
        <v>3108</v>
      </c>
      <c r="I453" s="206" t="s">
        <v>2340</v>
      </c>
      <c r="J453" s="206" t="s">
        <v>1324</v>
      </c>
    </row>
    <row r="454" spans="1:10">
      <c r="A454" s="206" t="s">
        <v>3465</v>
      </c>
      <c r="B454" s="206" t="s">
        <v>3464</v>
      </c>
      <c r="D454" s="206" t="s">
        <v>3463</v>
      </c>
      <c r="E454" s="206" t="s">
        <v>3123</v>
      </c>
      <c r="F454" s="206" t="s">
        <v>2521</v>
      </c>
      <c r="G454" s="206" t="s">
        <v>2451</v>
      </c>
      <c r="H454" s="206" t="s">
        <v>3108</v>
      </c>
      <c r="I454" s="206" t="s">
        <v>2521</v>
      </c>
      <c r="J454" s="206" t="s">
        <v>3463</v>
      </c>
    </row>
    <row r="455" spans="1:10">
      <c r="A455" s="206" t="s">
        <v>3462</v>
      </c>
      <c r="B455" s="206" t="s">
        <v>3461</v>
      </c>
      <c r="D455" s="206" t="s">
        <v>3460</v>
      </c>
      <c r="E455" s="206" t="s">
        <v>3123</v>
      </c>
      <c r="H455" s="206" t="s">
        <v>3459</v>
      </c>
      <c r="I455" s="206" t="s">
        <v>2548</v>
      </c>
    </row>
    <row r="456" spans="1:10">
      <c r="A456" s="206" t="s">
        <v>3458</v>
      </c>
      <c r="B456" s="206" t="s">
        <v>3457</v>
      </c>
      <c r="C456" s="206" t="s">
        <v>3456</v>
      </c>
      <c r="D456" s="206" t="s">
        <v>3455</v>
      </c>
      <c r="E456" s="206" t="s">
        <v>3127</v>
      </c>
      <c r="F456" s="206" t="s">
        <v>1329</v>
      </c>
      <c r="G456" s="206" t="s">
        <v>2451</v>
      </c>
      <c r="H456" s="206" t="s">
        <v>3108</v>
      </c>
      <c r="I456" s="206" t="s">
        <v>2340</v>
      </c>
      <c r="J456" s="206" t="s">
        <v>3455</v>
      </c>
    </row>
    <row r="457" spans="1:10">
      <c r="A457" s="206" t="s">
        <v>3454</v>
      </c>
      <c r="B457" s="206" t="s">
        <v>3453</v>
      </c>
      <c r="C457" s="206" t="s">
        <v>3452</v>
      </c>
      <c r="D457" s="206" t="s">
        <v>3451</v>
      </c>
      <c r="E457" s="206" t="s">
        <v>3232</v>
      </c>
      <c r="F457" s="206" t="s">
        <v>3232</v>
      </c>
      <c r="G457" s="206" t="s">
        <v>2451</v>
      </c>
      <c r="H457" s="206" t="s">
        <v>3108</v>
      </c>
      <c r="I457" s="206" t="s">
        <v>2340</v>
      </c>
      <c r="J457" s="206" t="s">
        <v>3451</v>
      </c>
    </row>
    <row r="458" spans="1:10">
      <c r="A458" s="206" t="s">
        <v>3450</v>
      </c>
      <c r="B458" s="206" t="s">
        <v>3449</v>
      </c>
      <c r="C458" s="206" t="s">
        <v>3448</v>
      </c>
      <c r="D458" s="206" t="s">
        <v>3445</v>
      </c>
      <c r="E458" s="206" t="s">
        <v>3123</v>
      </c>
      <c r="G458" s="206" t="s">
        <v>3447</v>
      </c>
      <c r="H458" s="206" t="s">
        <v>3446</v>
      </c>
      <c r="I458" s="206" t="s">
        <v>2548</v>
      </c>
      <c r="J458" s="206" t="s">
        <v>3445</v>
      </c>
    </row>
    <row r="459" spans="1:10">
      <c r="A459" s="206" t="s">
        <v>3444</v>
      </c>
      <c r="B459" s="206" t="s">
        <v>3443</v>
      </c>
      <c r="C459" s="206" t="s">
        <v>3442</v>
      </c>
      <c r="D459" s="206" t="s">
        <v>3440</v>
      </c>
      <c r="E459" s="206" t="s">
        <v>3194</v>
      </c>
      <c r="F459" s="206" t="s">
        <v>3441</v>
      </c>
      <c r="G459" s="206" t="s">
        <v>2451</v>
      </c>
      <c r="H459" s="206" t="s">
        <v>3108</v>
      </c>
      <c r="I459" s="206" t="s">
        <v>2340</v>
      </c>
      <c r="J459" s="206" t="s">
        <v>3440</v>
      </c>
    </row>
    <row r="460" spans="1:10">
      <c r="A460" s="206" t="s">
        <v>3439</v>
      </c>
      <c r="B460" s="206" t="s">
        <v>3438</v>
      </c>
      <c r="C460" s="206" t="s">
        <v>3437</v>
      </c>
      <c r="D460" s="206" t="s">
        <v>3436</v>
      </c>
      <c r="E460" s="206" t="s">
        <v>3127</v>
      </c>
      <c r="F460" s="206" t="s">
        <v>3255</v>
      </c>
      <c r="G460" s="206" t="s">
        <v>2451</v>
      </c>
      <c r="H460" s="206" t="s">
        <v>3108</v>
      </c>
      <c r="I460" s="206" t="s">
        <v>2340</v>
      </c>
      <c r="J460" s="206" t="s">
        <v>3436</v>
      </c>
    </row>
    <row r="461" spans="1:10">
      <c r="A461" s="206" t="s">
        <v>3435</v>
      </c>
      <c r="B461" s="206" t="s">
        <v>3434</v>
      </c>
      <c r="D461" s="206" t="s">
        <v>3433</v>
      </c>
      <c r="E461" s="206" t="s">
        <v>3127</v>
      </c>
      <c r="F461" s="206" t="s">
        <v>3242</v>
      </c>
      <c r="G461" s="206" t="s">
        <v>2451</v>
      </c>
      <c r="H461" s="206" t="s">
        <v>3108</v>
      </c>
      <c r="I461" s="206" t="s">
        <v>2340</v>
      </c>
      <c r="J461" s="206" t="s">
        <v>3432</v>
      </c>
    </row>
    <row r="462" spans="1:10">
      <c r="A462" s="206" t="s">
        <v>2892</v>
      </c>
      <c r="B462" s="206" t="s">
        <v>3431</v>
      </c>
      <c r="C462" s="206" t="s">
        <v>3430</v>
      </c>
      <c r="D462" s="206" t="s">
        <v>3427</v>
      </c>
      <c r="E462" s="206" t="s">
        <v>3123</v>
      </c>
      <c r="G462" s="206" t="s">
        <v>3429</v>
      </c>
      <c r="H462" s="206" t="s">
        <v>3428</v>
      </c>
      <c r="I462" s="206" t="s">
        <v>2548</v>
      </c>
      <c r="J462" s="206" t="s">
        <v>3427</v>
      </c>
    </row>
    <row r="463" spans="1:10">
      <c r="A463" s="206" t="s">
        <v>2692</v>
      </c>
      <c r="B463" s="206" t="s">
        <v>3426</v>
      </c>
      <c r="C463" s="206" t="s">
        <v>3425</v>
      </c>
      <c r="D463" s="206" t="s">
        <v>3424</v>
      </c>
      <c r="E463" s="206" t="s">
        <v>3123</v>
      </c>
      <c r="G463" s="206" t="s">
        <v>2809</v>
      </c>
      <c r="H463" s="206" t="s">
        <v>3218</v>
      </c>
      <c r="I463" s="206" t="s">
        <v>2548</v>
      </c>
      <c r="J463" s="206" t="s">
        <v>3424</v>
      </c>
    </row>
    <row r="464" spans="1:10">
      <c r="A464" s="206" t="s">
        <v>3016</v>
      </c>
      <c r="B464" s="206" t="s">
        <v>3423</v>
      </c>
      <c r="C464" s="206" t="s">
        <v>3422</v>
      </c>
      <c r="D464" s="206" t="s">
        <v>3421</v>
      </c>
      <c r="E464" s="206" t="s">
        <v>3232</v>
      </c>
      <c r="F464" s="206" t="s">
        <v>3232</v>
      </c>
      <c r="G464" s="206" t="s">
        <v>2451</v>
      </c>
      <c r="H464" s="206" t="s">
        <v>3108</v>
      </c>
      <c r="I464" s="206" t="s">
        <v>2340</v>
      </c>
      <c r="J464" s="206" t="s">
        <v>3421</v>
      </c>
    </row>
    <row r="465" spans="1:10">
      <c r="A465" s="206" t="s">
        <v>3420</v>
      </c>
      <c r="B465" s="206" t="s">
        <v>3419</v>
      </c>
      <c r="C465" s="206" t="s">
        <v>3418</v>
      </c>
      <c r="D465" s="206" t="s">
        <v>3417</v>
      </c>
      <c r="E465" s="206" t="s">
        <v>3123</v>
      </c>
      <c r="G465" s="206" t="s">
        <v>2527</v>
      </c>
      <c r="H465" s="206" t="s">
        <v>3416</v>
      </c>
      <c r="I465" s="206" t="s">
        <v>2548</v>
      </c>
      <c r="J465" s="206" t="s">
        <v>3415</v>
      </c>
    </row>
    <row r="466" spans="1:10">
      <c r="A466" s="206" t="s">
        <v>3414</v>
      </c>
      <c r="B466" s="206" t="s">
        <v>3413</v>
      </c>
      <c r="D466" s="206" t="s">
        <v>3412</v>
      </c>
      <c r="E466" s="206" t="s">
        <v>3123</v>
      </c>
      <c r="G466" s="206" t="s">
        <v>3406</v>
      </c>
      <c r="H466" s="206" t="s">
        <v>3405</v>
      </c>
      <c r="I466" s="206" t="s">
        <v>2548</v>
      </c>
      <c r="J466" s="206" t="s">
        <v>3412</v>
      </c>
    </row>
    <row r="467" spans="1:10">
      <c r="A467" s="206" t="s">
        <v>3411</v>
      </c>
      <c r="B467" s="206" t="s">
        <v>3410</v>
      </c>
      <c r="C467" s="206" t="s">
        <v>3409</v>
      </c>
      <c r="D467" s="206" t="s">
        <v>3408</v>
      </c>
      <c r="E467" s="206" t="s">
        <v>3123</v>
      </c>
      <c r="G467" s="206" t="s">
        <v>3406</v>
      </c>
      <c r="H467" s="206" t="s">
        <v>3405</v>
      </c>
      <c r="I467" s="206" t="s">
        <v>2548</v>
      </c>
      <c r="J467" s="206" t="s">
        <v>3408</v>
      </c>
    </row>
    <row r="468" spans="1:10">
      <c r="A468" s="206" t="s">
        <v>2962</v>
      </c>
      <c r="B468" s="206" t="s">
        <v>3407</v>
      </c>
      <c r="D468" s="206" t="s">
        <v>3404</v>
      </c>
      <c r="E468" s="206" t="s">
        <v>3123</v>
      </c>
      <c r="G468" s="206" t="s">
        <v>3406</v>
      </c>
      <c r="H468" s="206" t="s">
        <v>3405</v>
      </c>
      <c r="I468" s="206" t="s">
        <v>2548</v>
      </c>
      <c r="J468" s="206" t="s">
        <v>3404</v>
      </c>
    </row>
    <row r="469" spans="1:10">
      <c r="A469" s="206" t="s">
        <v>3403</v>
      </c>
      <c r="B469" s="206" t="s">
        <v>3402</v>
      </c>
      <c r="D469" s="206" t="s">
        <v>3401</v>
      </c>
      <c r="E469" s="206" t="s">
        <v>3123</v>
      </c>
      <c r="G469" s="206" t="s">
        <v>2809</v>
      </c>
      <c r="H469" s="206" t="s">
        <v>3218</v>
      </c>
      <c r="I469" s="206" t="s">
        <v>2548</v>
      </c>
      <c r="J469" s="206" t="s">
        <v>3401</v>
      </c>
    </row>
    <row r="470" spans="1:10">
      <c r="A470" s="206" t="s">
        <v>2741</v>
      </c>
      <c r="B470" s="206" t="s">
        <v>3400</v>
      </c>
      <c r="C470" s="206" t="s">
        <v>3399</v>
      </c>
      <c r="D470" s="206" t="s">
        <v>3398</v>
      </c>
      <c r="E470" s="206" t="s">
        <v>3123</v>
      </c>
      <c r="G470" s="206" t="s">
        <v>2809</v>
      </c>
      <c r="H470" s="206" t="s">
        <v>3218</v>
      </c>
      <c r="I470" s="206" t="s">
        <v>2548</v>
      </c>
      <c r="J470" s="206" t="s">
        <v>3398</v>
      </c>
    </row>
    <row r="471" spans="1:10">
      <c r="A471" s="206" t="s">
        <v>3397</v>
      </c>
      <c r="B471" s="206" t="s">
        <v>3396</v>
      </c>
      <c r="C471" s="206" t="s">
        <v>3395</v>
      </c>
      <c r="D471" s="206" t="s">
        <v>3394</v>
      </c>
      <c r="E471" s="206" t="s">
        <v>3133</v>
      </c>
      <c r="F471" s="206" t="s">
        <v>3393</v>
      </c>
      <c r="G471" s="206" t="s">
        <v>2451</v>
      </c>
      <c r="H471" s="206" t="s">
        <v>3108</v>
      </c>
      <c r="I471" s="206" t="s">
        <v>2340</v>
      </c>
      <c r="J471" s="206" t="s">
        <v>3392</v>
      </c>
    </row>
    <row r="472" spans="1:10">
      <c r="A472" s="206" t="s">
        <v>3391</v>
      </c>
      <c r="B472" s="206" t="s">
        <v>3390</v>
      </c>
      <c r="D472" s="206" t="s">
        <v>3389</v>
      </c>
      <c r="E472" s="206" t="s">
        <v>3123</v>
      </c>
      <c r="G472" s="206" t="s">
        <v>3034</v>
      </c>
      <c r="H472" s="206" t="s">
        <v>3375</v>
      </c>
      <c r="I472" s="206" t="s">
        <v>2548</v>
      </c>
      <c r="J472" s="206" t="s">
        <v>3389</v>
      </c>
    </row>
    <row r="473" spans="1:10">
      <c r="A473" s="206" t="s">
        <v>3388</v>
      </c>
      <c r="B473" s="206" t="s">
        <v>3387</v>
      </c>
      <c r="D473" s="206" t="s">
        <v>3386</v>
      </c>
      <c r="E473" s="206" t="s">
        <v>3123</v>
      </c>
      <c r="G473" s="206" t="s">
        <v>3034</v>
      </c>
      <c r="H473" s="206" t="s">
        <v>3375</v>
      </c>
      <c r="I473" s="206" t="s">
        <v>2548</v>
      </c>
      <c r="J473" s="206" t="s">
        <v>3386</v>
      </c>
    </row>
    <row r="474" spans="1:10">
      <c r="A474" s="206" t="s">
        <v>2888</v>
      </c>
      <c r="B474" s="206" t="s">
        <v>3385</v>
      </c>
      <c r="C474" s="206" t="s">
        <v>3384</v>
      </c>
      <c r="D474" s="206" t="s">
        <v>3381</v>
      </c>
      <c r="E474" s="206" t="s">
        <v>3123</v>
      </c>
      <c r="G474" s="206" t="s">
        <v>3383</v>
      </c>
      <c r="H474" s="206" t="s">
        <v>3382</v>
      </c>
      <c r="I474" s="206" t="s">
        <v>2548</v>
      </c>
      <c r="J474" s="206" t="s">
        <v>3381</v>
      </c>
    </row>
    <row r="475" spans="1:10">
      <c r="A475" s="206" t="s">
        <v>3380</v>
      </c>
      <c r="B475" s="206" t="s">
        <v>3379</v>
      </c>
      <c r="D475" s="206" t="s">
        <v>3378</v>
      </c>
      <c r="E475" s="206" t="s">
        <v>3123</v>
      </c>
      <c r="H475" s="206" t="s">
        <v>3218</v>
      </c>
      <c r="I475" s="206" t="s">
        <v>2548</v>
      </c>
    </row>
    <row r="476" spans="1:10">
      <c r="A476" s="206" t="s">
        <v>3377</v>
      </c>
      <c r="B476" s="206" t="s">
        <v>3376</v>
      </c>
      <c r="D476" s="206" t="s">
        <v>3374</v>
      </c>
      <c r="E476" s="206" t="s">
        <v>3123</v>
      </c>
      <c r="G476" s="206" t="s">
        <v>3034</v>
      </c>
      <c r="H476" s="206" t="s">
        <v>3375</v>
      </c>
      <c r="I476" s="206" t="s">
        <v>2548</v>
      </c>
      <c r="J476" s="206" t="s">
        <v>3374</v>
      </c>
    </row>
    <row r="477" spans="1:10">
      <c r="A477" s="206" t="s">
        <v>2837</v>
      </c>
      <c r="B477" s="206" t="s">
        <v>3373</v>
      </c>
      <c r="C477" s="206" t="s">
        <v>3372</v>
      </c>
      <c r="D477" s="206" t="s">
        <v>3371</v>
      </c>
      <c r="E477" s="206" t="s">
        <v>3123</v>
      </c>
      <c r="G477" s="206" t="s">
        <v>3370</v>
      </c>
      <c r="H477" s="206" t="s">
        <v>3369</v>
      </c>
      <c r="I477" s="206" t="s">
        <v>2548</v>
      </c>
      <c r="J477" s="206" t="s">
        <v>3368</v>
      </c>
    </row>
    <row r="478" spans="1:10">
      <c r="A478" s="206" t="s">
        <v>2644</v>
      </c>
      <c r="B478" s="206" t="s">
        <v>3367</v>
      </c>
      <c r="C478" s="206" t="s">
        <v>2642</v>
      </c>
      <c r="D478" s="206" t="s">
        <v>3366</v>
      </c>
      <c r="E478" s="206" t="s">
        <v>3123</v>
      </c>
      <c r="G478" s="206" t="s">
        <v>2809</v>
      </c>
      <c r="H478" s="206" t="s">
        <v>3218</v>
      </c>
      <c r="I478" s="206" t="s">
        <v>2548</v>
      </c>
      <c r="J478" s="206" t="s">
        <v>3366</v>
      </c>
    </row>
    <row r="479" spans="1:10">
      <c r="A479" s="206" t="s">
        <v>2849</v>
      </c>
      <c r="B479" s="206" t="s">
        <v>3365</v>
      </c>
      <c r="C479" s="206" t="s">
        <v>3364</v>
      </c>
      <c r="D479" s="206" t="s">
        <v>3363</v>
      </c>
      <c r="E479" s="206" t="s">
        <v>3123</v>
      </c>
      <c r="G479" s="206" t="s">
        <v>3362</v>
      </c>
      <c r="H479" s="206" t="s">
        <v>3361</v>
      </c>
      <c r="I479" s="206" t="s">
        <v>2548</v>
      </c>
      <c r="J479" s="206" t="s">
        <v>3360</v>
      </c>
    </row>
    <row r="480" spans="1:10">
      <c r="A480" s="206" t="s">
        <v>3359</v>
      </c>
      <c r="B480" s="206" t="s">
        <v>3358</v>
      </c>
      <c r="C480" s="206" t="s">
        <v>3357</v>
      </c>
      <c r="D480" s="206" t="s">
        <v>3355</v>
      </c>
      <c r="E480" s="206" t="s">
        <v>3116</v>
      </c>
      <c r="F480" s="206" t="s">
        <v>3356</v>
      </c>
      <c r="G480" s="206" t="s">
        <v>2451</v>
      </c>
      <c r="H480" s="206" t="s">
        <v>3108</v>
      </c>
      <c r="I480" s="206" t="s">
        <v>2340</v>
      </c>
      <c r="J480" s="206" t="s">
        <v>3355</v>
      </c>
    </row>
    <row r="481" spans="1:10">
      <c r="A481" s="206" t="s">
        <v>3354</v>
      </c>
      <c r="B481" s="206" t="s">
        <v>3353</v>
      </c>
      <c r="C481" s="206" t="s">
        <v>3352</v>
      </c>
      <c r="D481" s="206" t="s">
        <v>3351</v>
      </c>
      <c r="E481" s="206" t="s">
        <v>3194</v>
      </c>
      <c r="F481" s="206" t="s">
        <v>1358</v>
      </c>
      <c r="G481" s="206" t="s">
        <v>2451</v>
      </c>
      <c r="H481" s="206" t="s">
        <v>3108</v>
      </c>
      <c r="I481" s="206" t="s">
        <v>2340</v>
      </c>
      <c r="J481" s="206" t="s">
        <v>3350</v>
      </c>
    </row>
    <row r="482" spans="1:10">
      <c r="A482" s="206" t="s">
        <v>3349</v>
      </c>
      <c r="B482" s="206" t="s">
        <v>3348</v>
      </c>
      <c r="C482" s="206" t="s">
        <v>3347</v>
      </c>
      <c r="D482" s="206" t="s">
        <v>3346</v>
      </c>
      <c r="E482" s="206" t="s">
        <v>3194</v>
      </c>
      <c r="F482" s="206" t="s">
        <v>1358</v>
      </c>
      <c r="G482" s="206" t="s">
        <v>2451</v>
      </c>
      <c r="H482" s="206" t="s">
        <v>3108</v>
      </c>
      <c r="I482" s="206" t="s">
        <v>2340</v>
      </c>
      <c r="J482" s="206" t="s">
        <v>3346</v>
      </c>
    </row>
    <row r="483" spans="1:10">
      <c r="A483" s="206" t="s">
        <v>3345</v>
      </c>
      <c r="B483" s="206" t="s">
        <v>3344</v>
      </c>
      <c r="C483" s="206" t="s">
        <v>3343</v>
      </c>
      <c r="D483" s="206" t="s">
        <v>3342</v>
      </c>
      <c r="E483" s="206" t="s">
        <v>3116</v>
      </c>
      <c r="F483" s="206" t="s">
        <v>3169</v>
      </c>
      <c r="G483" s="206" t="s">
        <v>2451</v>
      </c>
      <c r="H483" s="206" t="s">
        <v>3108</v>
      </c>
      <c r="I483" s="206" t="s">
        <v>2340</v>
      </c>
      <c r="J483" s="206" t="s">
        <v>3341</v>
      </c>
    </row>
    <row r="484" spans="1:10">
      <c r="A484" s="206" t="s">
        <v>3340</v>
      </c>
      <c r="B484" s="206" t="s">
        <v>3339</v>
      </c>
      <c r="C484" s="206" t="s">
        <v>3338</v>
      </c>
      <c r="D484" s="206" t="s">
        <v>3337</v>
      </c>
      <c r="E484" s="206" t="s">
        <v>3110</v>
      </c>
      <c r="F484" s="206" t="s">
        <v>3109</v>
      </c>
      <c r="G484" s="206" t="s">
        <v>2451</v>
      </c>
      <c r="H484" s="206" t="s">
        <v>3108</v>
      </c>
      <c r="I484" s="206" t="s">
        <v>2340</v>
      </c>
      <c r="J484" s="206" t="s">
        <v>3107</v>
      </c>
    </row>
    <row r="485" spans="1:10">
      <c r="A485" s="206" t="s">
        <v>3336</v>
      </c>
      <c r="B485" s="206" t="s">
        <v>3335</v>
      </c>
      <c r="C485" s="206" t="s">
        <v>3334</v>
      </c>
      <c r="D485" s="206" t="s">
        <v>3333</v>
      </c>
      <c r="E485" s="206" t="s">
        <v>3110</v>
      </c>
      <c r="F485" s="206" t="s">
        <v>3148</v>
      </c>
      <c r="G485" s="206" t="s">
        <v>2451</v>
      </c>
      <c r="H485" s="206" t="s">
        <v>3108</v>
      </c>
      <c r="I485" s="206" t="s">
        <v>2340</v>
      </c>
      <c r="J485" s="206" t="s">
        <v>3332</v>
      </c>
    </row>
    <row r="486" spans="1:10">
      <c r="A486" s="206" t="s">
        <v>3331</v>
      </c>
      <c r="B486" s="206" t="s">
        <v>3330</v>
      </c>
      <c r="C486" s="206" t="s">
        <v>3329</v>
      </c>
      <c r="D486" s="206" t="s">
        <v>3328</v>
      </c>
      <c r="E486" s="206" t="s">
        <v>3194</v>
      </c>
      <c r="F486" s="206" t="s">
        <v>3227</v>
      </c>
      <c r="G486" s="206" t="s">
        <v>2451</v>
      </c>
      <c r="H486" s="206" t="s">
        <v>3108</v>
      </c>
      <c r="I486" s="206" t="s">
        <v>2340</v>
      </c>
      <c r="J486" s="206" t="s">
        <v>3328</v>
      </c>
    </row>
    <row r="487" spans="1:10">
      <c r="A487" s="206" t="s">
        <v>3327</v>
      </c>
      <c r="B487" s="206" t="s">
        <v>3326</v>
      </c>
      <c r="C487" s="206" t="s">
        <v>3325</v>
      </c>
      <c r="D487" s="206" t="s">
        <v>3324</v>
      </c>
      <c r="E487" s="206" t="s">
        <v>3127</v>
      </c>
      <c r="F487" s="206" t="s">
        <v>3242</v>
      </c>
      <c r="G487" s="206" t="s">
        <v>2451</v>
      </c>
      <c r="H487" s="206" t="s">
        <v>3108</v>
      </c>
      <c r="I487" s="206" t="s">
        <v>2340</v>
      </c>
      <c r="J487" s="206" t="s">
        <v>3324</v>
      </c>
    </row>
    <row r="488" spans="1:10">
      <c r="A488" s="206" t="s">
        <v>2364</v>
      </c>
      <c r="B488" s="206" t="s">
        <v>3323</v>
      </c>
      <c r="C488" s="206" t="s">
        <v>3322</v>
      </c>
      <c r="D488" s="206" t="s">
        <v>3321</v>
      </c>
      <c r="E488" s="206" t="s">
        <v>3116</v>
      </c>
      <c r="F488" s="206" t="s">
        <v>3237</v>
      </c>
      <c r="G488" s="206" t="s">
        <v>2451</v>
      </c>
      <c r="H488" s="206" t="s">
        <v>3108</v>
      </c>
      <c r="I488" s="206" t="s">
        <v>2340</v>
      </c>
      <c r="J488" s="206" t="s">
        <v>3321</v>
      </c>
    </row>
    <row r="489" spans="1:10">
      <c r="A489" s="206" t="s">
        <v>3320</v>
      </c>
      <c r="B489" s="206" t="s">
        <v>3319</v>
      </c>
      <c r="C489" s="206" t="s">
        <v>3318</v>
      </c>
      <c r="D489" s="206" t="s">
        <v>3317</v>
      </c>
      <c r="E489" s="206" t="s">
        <v>3194</v>
      </c>
      <c r="F489" s="206" t="s">
        <v>3281</v>
      </c>
      <c r="G489" s="206" t="s">
        <v>2451</v>
      </c>
      <c r="H489" s="206" t="s">
        <v>3108</v>
      </c>
      <c r="I489" s="206" t="s">
        <v>2340</v>
      </c>
      <c r="J489" s="206" t="s">
        <v>3317</v>
      </c>
    </row>
    <row r="490" spans="1:10">
      <c r="A490" s="206" t="s">
        <v>3316</v>
      </c>
      <c r="B490" s="206" t="s">
        <v>3315</v>
      </c>
      <c r="D490" s="206" t="s">
        <v>3314</v>
      </c>
      <c r="E490" s="206" t="s">
        <v>3127</v>
      </c>
      <c r="F490" s="206" t="s">
        <v>3255</v>
      </c>
      <c r="G490" s="206" t="s">
        <v>2451</v>
      </c>
      <c r="H490" s="206" t="s">
        <v>3108</v>
      </c>
      <c r="I490" s="206" t="s">
        <v>2340</v>
      </c>
      <c r="J490" s="206" t="s">
        <v>3313</v>
      </c>
    </row>
    <row r="491" spans="1:10">
      <c r="A491" s="206" t="s">
        <v>3312</v>
      </c>
      <c r="B491" s="206" t="s">
        <v>3311</v>
      </c>
      <c r="C491" s="206" t="s">
        <v>3310</v>
      </c>
      <c r="D491" s="206" t="s">
        <v>3309</v>
      </c>
      <c r="E491" s="206" t="s">
        <v>3194</v>
      </c>
      <c r="F491" s="206" t="s">
        <v>3193</v>
      </c>
      <c r="G491" s="206" t="s">
        <v>2451</v>
      </c>
      <c r="H491" s="206" t="s">
        <v>3108</v>
      </c>
      <c r="I491" s="206" t="s">
        <v>2340</v>
      </c>
      <c r="J491" s="206" t="s">
        <v>3309</v>
      </c>
    </row>
    <row r="492" spans="1:10">
      <c r="A492" s="206" t="s">
        <v>3308</v>
      </c>
      <c r="B492" s="206" t="s">
        <v>3307</v>
      </c>
      <c r="C492" s="206" t="s">
        <v>3306</v>
      </c>
      <c r="D492" s="206" t="s">
        <v>3305</v>
      </c>
      <c r="E492" s="206" t="s">
        <v>3116</v>
      </c>
      <c r="F492" s="206" t="s">
        <v>3304</v>
      </c>
      <c r="G492" s="206" t="s">
        <v>2451</v>
      </c>
      <c r="H492" s="206" t="s">
        <v>3108</v>
      </c>
      <c r="I492" s="206" t="s">
        <v>2340</v>
      </c>
      <c r="J492" s="206" t="s">
        <v>3303</v>
      </c>
    </row>
    <row r="493" spans="1:10">
      <c r="A493" s="206" t="s">
        <v>3302</v>
      </c>
      <c r="B493" s="206" t="s">
        <v>3301</v>
      </c>
      <c r="C493" s="206" t="s">
        <v>3300</v>
      </c>
      <c r="D493" s="206" t="s">
        <v>3299</v>
      </c>
      <c r="E493" s="206" t="s">
        <v>3110</v>
      </c>
      <c r="F493" s="206" t="s">
        <v>2468</v>
      </c>
      <c r="G493" s="206" t="s">
        <v>2451</v>
      </c>
      <c r="H493" s="206" t="s">
        <v>3108</v>
      </c>
      <c r="I493" s="206" t="s">
        <v>2340</v>
      </c>
      <c r="J493" s="206" t="s">
        <v>3298</v>
      </c>
    </row>
    <row r="494" spans="1:10">
      <c r="A494" s="206" t="s">
        <v>3297</v>
      </c>
      <c r="B494" s="206" t="s">
        <v>3296</v>
      </c>
      <c r="C494" s="206" t="s">
        <v>3295</v>
      </c>
      <c r="D494" s="206" t="s">
        <v>3294</v>
      </c>
      <c r="E494" s="206" t="s">
        <v>3116</v>
      </c>
      <c r="F494" s="206" t="s">
        <v>3237</v>
      </c>
      <c r="G494" s="206" t="s">
        <v>2451</v>
      </c>
      <c r="H494" s="206" t="s">
        <v>3108</v>
      </c>
      <c r="I494" s="206" t="s">
        <v>2340</v>
      </c>
      <c r="J494" s="206" t="s">
        <v>3293</v>
      </c>
    </row>
    <row r="495" spans="1:10">
      <c r="A495" s="206" t="s">
        <v>3292</v>
      </c>
      <c r="B495" s="206" t="s">
        <v>3291</v>
      </c>
      <c r="C495" s="206" t="s">
        <v>3290</v>
      </c>
      <c r="D495" s="206" t="s">
        <v>3289</v>
      </c>
      <c r="E495" s="206" t="s">
        <v>3110</v>
      </c>
      <c r="F495" s="206" t="s">
        <v>3261</v>
      </c>
      <c r="G495" s="206" t="s">
        <v>2451</v>
      </c>
      <c r="H495" s="206" t="s">
        <v>3108</v>
      </c>
      <c r="I495" s="206" t="s">
        <v>2340</v>
      </c>
      <c r="J495" s="206" t="s">
        <v>3288</v>
      </c>
    </row>
    <row r="496" spans="1:10">
      <c r="A496" s="206" t="s">
        <v>3287</v>
      </c>
      <c r="B496" s="206" t="s">
        <v>3286</v>
      </c>
      <c r="C496" s="206" t="s">
        <v>3285</v>
      </c>
      <c r="D496" s="206" t="s">
        <v>3284</v>
      </c>
      <c r="E496" s="206" t="s">
        <v>3127</v>
      </c>
      <c r="F496" s="206" t="s">
        <v>3242</v>
      </c>
      <c r="G496" s="206" t="s">
        <v>2451</v>
      </c>
      <c r="H496" s="206" t="s">
        <v>3108</v>
      </c>
      <c r="I496" s="206" t="s">
        <v>2340</v>
      </c>
      <c r="J496" s="206" t="s">
        <v>3284</v>
      </c>
    </row>
    <row r="497" spans="1:10">
      <c r="A497" s="206" t="s">
        <v>2384</v>
      </c>
      <c r="B497" s="206" t="s">
        <v>3283</v>
      </c>
      <c r="C497" s="206" t="s">
        <v>3282</v>
      </c>
      <c r="D497" s="206" t="s">
        <v>3280</v>
      </c>
      <c r="E497" s="206" t="s">
        <v>3194</v>
      </c>
      <c r="F497" s="206" t="s">
        <v>3281</v>
      </c>
      <c r="G497" s="206" t="s">
        <v>2451</v>
      </c>
      <c r="H497" s="206" t="s">
        <v>3108</v>
      </c>
      <c r="I497" s="206" t="s">
        <v>2340</v>
      </c>
      <c r="J497" s="206" t="s">
        <v>3280</v>
      </c>
    </row>
    <row r="498" spans="1:10">
      <c r="A498" s="206" t="s">
        <v>3279</v>
      </c>
      <c r="B498" s="206" t="s">
        <v>3278</v>
      </c>
      <c r="C498" s="206" t="s">
        <v>3277</v>
      </c>
      <c r="D498" s="206" t="s">
        <v>3276</v>
      </c>
      <c r="E498" s="206" t="s">
        <v>3133</v>
      </c>
      <c r="F498" s="206" t="s">
        <v>3183</v>
      </c>
      <c r="G498" s="206" t="s">
        <v>2451</v>
      </c>
      <c r="H498" s="206" t="s">
        <v>3108</v>
      </c>
      <c r="I498" s="206" t="s">
        <v>2340</v>
      </c>
      <c r="J498" s="206" t="s">
        <v>3276</v>
      </c>
    </row>
    <row r="499" spans="1:10">
      <c r="A499" s="206" t="s">
        <v>3275</v>
      </c>
      <c r="B499" s="206" t="s">
        <v>3274</v>
      </c>
      <c r="C499" s="206" t="s">
        <v>3273</v>
      </c>
      <c r="D499" s="206" t="s">
        <v>3272</v>
      </c>
      <c r="E499" s="206" t="s">
        <v>3194</v>
      </c>
      <c r="F499" s="206" t="s">
        <v>3193</v>
      </c>
      <c r="G499" s="206" t="s">
        <v>2451</v>
      </c>
      <c r="H499" s="206" t="s">
        <v>3108</v>
      </c>
      <c r="I499" s="206" t="s">
        <v>2340</v>
      </c>
      <c r="J499" s="206" t="s">
        <v>3272</v>
      </c>
    </row>
    <row r="500" spans="1:10">
      <c r="A500" s="206" t="s">
        <v>3271</v>
      </c>
      <c r="B500" s="206" t="s">
        <v>3270</v>
      </c>
      <c r="C500" s="206" t="s">
        <v>3269</v>
      </c>
      <c r="D500" s="206" t="s">
        <v>3268</v>
      </c>
      <c r="E500" s="206" t="s">
        <v>3116</v>
      </c>
      <c r="F500" s="206" t="s">
        <v>3267</v>
      </c>
      <c r="G500" s="206" t="s">
        <v>2451</v>
      </c>
      <c r="H500" s="206" t="s">
        <v>3108</v>
      </c>
      <c r="I500" s="206" t="s">
        <v>2340</v>
      </c>
      <c r="J500" s="206" t="s">
        <v>3266</v>
      </c>
    </row>
    <row r="501" spans="1:10">
      <c r="A501" s="206" t="s">
        <v>3265</v>
      </c>
      <c r="B501" s="206" t="s">
        <v>3264</v>
      </c>
      <c r="C501" s="206" t="s">
        <v>3263</v>
      </c>
      <c r="D501" s="206" t="s">
        <v>3262</v>
      </c>
      <c r="E501" s="206" t="s">
        <v>3110</v>
      </c>
      <c r="F501" s="206" t="s">
        <v>3261</v>
      </c>
      <c r="G501" s="206" t="s">
        <v>2451</v>
      </c>
      <c r="H501" s="206" t="s">
        <v>3108</v>
      </c>
      <c r="I501" s="206" t="s">
        <v>2340</v>
      </c>
      <c r="J501" s="206" t="s">
        <v>3260</v>
      </c>
    </row>
    <row r="502" spans="1:10">
      <c r="A502" s="206" t="s">
        <v>3259</v>
      </c>
      <c r="B502" s="206" t="s">
        <v>3258</v>
      </c>
      <c r="C502" s="206" t="s">
        <v>3257</v>
      </c>
      <c r="D502" s="206" t="s">
        <v>3256</v>
      </c>
      <c r="E502" s="206" t="s">
        <v>3127</v>
      </c>
      <c r="F502" s="206" t="s">
        <v>3255</v>
      </c>
      <c r="G502" s="206" t="s">
        <v>2451</v>
      </c>
      <c r="H502" s="206" t="s">
        <v>3108</v>
      </c>
      <c r="I502" s="206" t="s">
        <v>2340</v>
      </c>
      <c r="J502" s="206" t="s">
        <v>3254</v>
      </c>
    </row>
    <row r="503" spans="1:10">
      <c r="A503" s="206" t="s">
        <v>3253</v>
      </c>
      <c r="B503" s="206" t="s">
        <v>3252</v>
      </c>
      <c r="C503" s="206" t="s">
        <v>3251</v>
      </c>
      <c r="D503" s="206" t="s">
        <v>3250</v>
      </c>
      <c r="E503" s="206" t="s">
        <v>3123</v>
      </c>
      <c r="G503" s="206" t="s">
        <v>2335</v>
      </c>
      <c r="H503" s="206" t="s">
        <v>3158</v>
      </c>
      <c r="I503" s="206" t="s">
        <v>2548</v>
      </c>
      <c r="J503" s="206" t="s">
        <v>3249</v>
      </c>
    </row>
    <row r="504" spans="1:10">
      <c r="A504" s="206" t="s">
        <v>3248</v>
      </c>
      <c r="B504" s="206" t="s">
        <v>3247</v>
      </c>
      <c r="C504" s="206" t="s">
        <v>3246</v>
      </c>
      <c r="D504" s="206" t="s">
        <v>3245</v>
      </c>
      <c r="E504" s="206" t="s">
        <v>3194</v>
      </c>
      <c r="F504" s="206" t="s">
        <v>3055</v>
      </c>
      <c r="G504" s="206" t="s">
        <v>2451</v>
      </c>
      <c r="H504" s="206" t="s">
        <v>3108</v>
      </c>
      <c r="I504" s="206" t="s">
        <v>2340</v>
      </c>
      <c r="J504" s="206" t="s">
        <v>3245</v>
      </c>
    </row>
    <row r="505" spans="1:10">
      <c r="A505" s="206" t="s">
        <v>3244</v>
      </c>
      <c r="B505" s="206" t="s">
        <v>3243</v>
      </c>
      <c r="D505" s="206" t="s">
        <v>3241</v>
      </c>
      <c r="E505" s="206" t="s">
        <v>3127</v>
      </c>
      <c r="F505" s="206" t="s">
        <v>3242</v>
      </c>
      <c r="G505" s="206" t="s">
        <v>2451</v>
      </c>
      <c r="H505" s="206" t="s">
        <v>3108</v>
      </c>
      <c r="I505" s="206" t="s">
        <v>2340</v>
      </c>
      <c r="J505" s="206" t="s">
        <v>3241</v>
      </c>
    </row>
    <row r="506" spans="1:10">
      <c r="A506" s="206" t="s">
        <v>3240</v>
      </c>
      <c r="B506" s="206" t="s">
        <v>3239</v>
      </c>
      <c r="C506" s="206" t="s">
        <v>3238</v>
      </c>
      <c r="D506" s="206" t="s">
        <v>3236</v>
      </c>
      <c r="E506" s="206" t="s">
        <v>3116</v>
      </c>
      <c r="F506" s="206" t="s">
        <v>3237</v>
      </c>
      <c r="G506" s="206" t="s">
        <v>2451</v>
      </c>
      <c r="H506" s="206" t="s">
        <v>3108</v>
      </c>
      <c r="I506" s="206" t="s">
        <v>2340</v>
      </c>
      <c r="J506" s="206" t="s">
        <v>3236</v>
      </c>
    </row>
    <row r="507" spans="1:10">
      <c r="A507" s="206" t="s">
        <v>3235</v>
      </c>
      <c r="B507" s="206" t="s">
        <v>3234</v>
      </c>
      <c r="C507" s="206" t="s">
        <v>3233</v>
      </c>
      <c r="D507" s="206" t="s">
        <v>3231</v>
      </c>
      <c r="E507" s="206" t="s">
        <v>3232</v>
      </c>
      <c r="F507" s="206" t="s">
        <v>3232</v>
      </c>
      <c r="G507" s="206" t="s">
        <v>2451</v>
      </c>
      <c r="H507" s="206" t="s">
        <v>3108</v>
      </c>
      <c r="I507" s="206" t="s">
        <v>2340</v>
      </c>
      <c r="J507" s="206" t="s">
        <v>3231</v>
      </c>
    </row>
    <row r="508" spans="1:10">
      <c r="A508" s="206" t="s">
        <v>3230</v>
      </c>
      <c r="B508" s="206" t="s">
        <v>3229</v>
      </c>
      <c r="C508" s="206" t="s">
        <v>3228</v>
      </c>
      <c r="D508" s="206" t="s">
        <v>3226</v>
      </c>
      <c r="E508" s="206" t="s">
        <v>3194</v>
      </c>
      <c r="F508" s="206" t="s">
        <v>3227</v>
      </c>
      <c r="G508" s="206" t="s">
        <v>2451</v>
      </c>
      <c r="H508" s="206" t="s">
        <v>3108</v>
      </c>
      <c r="I508" s="206" t="s">
        <v>2340</v>
      </c>
      <c r="J508" s="206" t="s">
        <v>3226</v>
      </c>
    </row>
    <row r="509" spans="1:10">
      <c r="A509" s="206" t="s">
        <v>3225</v>
      </c>
      <c r="B509" s="206" t="s">
        <v>3224</v>
      </c>
      <c r="C509" s="206" t="s">
        <v>3223</v>
      </c>
      <c r="D509" s="206" t="s">
        <v>3221</v>
      </c>
      <c r="E509" s="206" t="s">
        <v>3200</v>
      </c>
      <c r="F509" s="206" t="s">
        <v>3222</v>
      </c>
      <c r="G509" s="206" t="s">
        <v>2451</v>
      </c>
      <c r="H509" s="206" t="s">
        <v>3108</v>
      </c>
      <c r="I509" s="206" t="s">
        <v>2340</v>
      </c>
      <c r="J509" s="206" t="s">
        <v>3221</v>
      </c>
    </row>
    <row r="510" spans="1:10">
      <c r="A510" s="206" t="s">
        <v>3220</v>
      </c>
      <c r="B510" s="206" t="s">
        <v>3219</v>
      </c>
      <c r="D510" s="206" t="s">
        <v>3217</v>
      </c>
      <c r="E510" s="206" t="s">
        <v>3123</v>
      </c>
      <c r="G510" s="206" t="s">
        <v>2809</v>
      </c>
      <c r="H510" s="206" t="s">
        <v>3218</v>
      </c>
      <c r="I510" s="206" t="s">
        <v>2548</v>
      </c>
      <c r="J510" s="206" t="s">
        <v>3217</v>
      </c>
    </row>
    <row r="511" spans="1:10">
      <c r="A511" s="206" t="s">
        <v>3216</v>
      </c>
      <c r="B511" s="206" t="s">
        <v>3215</v>
      </c>
      <c r="C511" s="206" t="s">
        <v>3214</v>
      </c>
      <c r="D511" s="206" t="s">
        <v>3213</v>
      </c>
      <c r="E511" s="206" t="s">
        <v>3200</v>
      </c>
      <c r="F511" s="206" t="s">
        <v>3199</v>
      </c>
      <c r="G511" s="206" t="s">
        <v>2451</v>
      </c>
      <c r="H511" s="206" t="s">
        <v>3108</v>
      </c>
      <c r="I511" s="206" t="s">
        <v>2340</v>
      </c>
      <c r="J511" s="206" t="s">
        <v>3213</v>
      </c>
    </row>
    <row r="512" spans="1:10">
      <c r="A512" s="206" t="s">
        <v>3212</v>
      </c>
      <c r="B512" s="206" t="s">
        <v>3211</v>
      </c>
      <c r="C512" s="206" t="s">
        <v>3210</v>
      </c>
      <c r="D512" s="206" t="s">
        <v>3209</v>
      </c>
      <c r="E512" s="206" t="s">
        <v>3194</v>
      </c>
      <c r="F512" s="206" t="s">
        <v>1358</v>
      </c>
      <c r="G512" s="206" t="s">
        <v>2451</v>
      </c>
      <c r="H512" s="206" t="s">
        <v>3108</v>
      </c>
      <c r="I512" s="206" t="s">
        <v>2340</v>
      </c>
      <c r="J512" s="206" t="s">
        <v>3209</v>
      </c>
    </row>
    <row r="513" spans="1:10">
      <c r="A513" s="206" t="s">
        <v>3208</v>
      </c>
      <c r="B513" s="206" t="s">
        <v>3207</v>
      </c>
      <c r="C513" s="206" t="s">
        <v>3206</v>
      </c>
      <c r="D513" s="206" t="s">
        <v>3205</v>
      </c>
      <c r="E513" s="206" t="s">
        <v>3194</v>
      </c>
      <c r="F513" s="206" t="s">
        <v>3193</v>
      </c>
      <c r="G513" s="206" t="s">
        <v>2451</v>
      </c>
      <c r="H513" s="206" t="s">
        <v>3108</v>
      </c>
      <c r="I513" s="206" t="s">
        <v>2340</v>
      </c>
      <c r="J513" s="206" t="s">
        <v>3204</v>
      </c>
    </row>
    <row r="514" spans="1:10">
      <c r="A514" s="206" t="s">
        <v>3203</v>
      </c>
      <c r="B514" s="206" t="s">
        <v>3202</v>
      </c>
      <c r="C514" s="206" t="s">
        <v>3201</v>
      </c>
      <c r="D514" s="206" t="s">
        <v>3198</v>
      </c>
      <c r="E514" s="206" t="s">
        <v>3200</v>
      </c>
      <c r="F514" s="206" t="s">
        <v>3199</v>
      </c>
      <c r="G514" s="206" t="s">
        <v>2451</v>
      </c>
      <c r="H514" s="206" t="s">
        <v>3108</v>
      </c>
      <c r="I514" s="206" t="s">
        <v>2340</v>
      </c>
      <c r="J514" s="206" t="s">
        <v>3198</v>
      </c>
    </row>
    <row r="515" spans="1:10">
      <c r="A515" s="206" t="s">
        <v>3197</v>
      </c>
      <c r="B515" s="206" t="s">
        <v>3196</v>
      </c>
      <c r="C515" s="206" t="s">
        <v>3195</v>
      </c>
      <c r="D515" s="206" t="s">
        <v>3192</v>
      </c>
      <c r="E515" s="206" t="s">
        <v>3194</v>
      </c>
      <c r="F515" s="206" t="s">
        <v>3193</v>
      </c>
      <c r="G515" s="206" t="s">
        <v>2451</v>
      </c>
      <c r="H515" s="206" t="s">
        <v>3108</v>
      </c>
      <c r="I515" s="206" t="s">
        <v>2340</v>
      </c>
      <c r="J515" s="206" t="s">
        <v>3192</v>
      </c>
    </row>
    <row r="516" spans="1:10">
      <c r="A516" s="206" t="s">
        <v>3191</v>
      </c>
      <c r="B516" s="206" t="s">
        <v>3190</v>
      </c>
      <c r="C516" s="206" t="s">
        <v>3189</v>
      </c>
      <c r="D516" s="206" t="s">
        <v>3188</v>
      </c>
      <c r="E516" s="206" t="s">
        <v>3123</v>
      </c>
      <c r="G516" s="206" t="s">
        <v>2335</v>
      </c>
      <c r="H516" s="206" t="s">
        <v>3158</v>
      </c>
      <c r="I516" s="206" t="s">
        <v>2548</v>
      </c>
      <c r="J516" s="206" t="s">
        <v>3187</v>
      </c>
    </row>
    <row r="517" spans="1:10">
      <c r="A517" s="206" t="s">
        <v>3186</v>
      </c>
      <c r="B517" s="206" t="s">
        <v>3185</v>
      </c>
      <c r="C517" s="206" t="s">
        <v>3184</v>
      </c>
      <c r="D517" s="206" t="s">
        <v>3182</v>
      </c>
      <c r="E517" s="206" t="s">
        <v>3133</v>
      </c>
      <c r="F517" s="206" t="s">
        <v>3183</v>
      </c>
      <c r="G517" s="206" t="s">
        <v>2451</v>
      </c>
      <c r="H517" s="206" t="s">
        <v>3108</v>
      </c>
      <c r="I517" s="206" t="s">
        <v>2340</v>
      </c>
      <c r="J517" s="206" t="s">
        <v>3182</v>
      </c>
    </row>
    <row r="518" spans="1:10">
      <c r="A518" s="206" t="s">
        <v>3181</v>
      </c>
      <c r="B518" s="206" t="s">
        <v>3180</v>
      </c>
      <c r="C518" s="206" t="s">
        <v>3179</v>
      </c>
      <c r="D518" s="206" t="s">
        <v>3178</v>
      </c>
      <c r="E518" s="206" t="s">
        <v>3123</v>
      </c>
      <c r="G518" s="206" t="s">
        <v>2335</v>
      </c>
      <c r="H518" s="206" t="s">
        <v>3158</v>
      </c>
      <c r="I518" s="206" t="s">
        <v>2548</v>
      </c>
      <c r="J518" s="206" t="s">
        <v>3178</v>
      </c>
    </row>
    <row r="519" spans="1:10">
      <c r="A519" s="206" t="s">
        <v>2815</v>
      </c>
      <c r="B519" s="206" t="s">
        <v>3177</v>
      </c>
      <c r="C519" s="206" t="s">
        <v>3176</v>
      </c>
      <c r="D519" s="206" t="s">
        <v>3175</v>
      </c>
      <c r="E519" s="206" t="s">
        <v>3123</v>
      </c>
      <c r="G519" s="206" t="s">
        <v>2335</v>
      </c>
      <c r="H519" s="206" t="s">
        <v>3158</v>
      </c>
      <c r="I519" s="206" t="s">
        <v>2548</v>
      </c>
      <c r="J519" s="206" t="s">
        <v>3174</v>
      </c>
    </row>
    <row r="520" spans="1:10">
      <c r="A520" s="206" t="s">
        <v>3173</v>
      </c>
      <c r="B520" s="206" t="s">
        <v>3172</v>
      </c>
      <c r="C520" s="206" t="s">
        <v>3171</v>
      </c>
      <c r="D520" s="206" t="s">
        <v>3170</v>
      </c>
      <c r="E520" s="206" t="s">
        <v>3116</v>
      </c>
      <c r="F520" s="206" t="s">
        <v>3169</v>
      </c>
      <c r="G520" s="206" t="s">
        <v>2451</v>
      </c>
      <c r="H520" s="206" t="s">
        <v>3108</v>
      </c>
      <c r="I520" s="206" t="s">
        <v>2340</v>
      </c>
      <c r="J520" s="206" t="s">
        <v>3168</v>
      </c>
    </row>
    <row r="521" spans="1:10">
      <c r="A521" s="206" t="s">
        <v>3167</v>
      </c>
      <c r="B521" s="206" t="s">
        <v>3166</v>
      </c>
      <c r="C521" s="206" t="s">
        <v>3165</v>
      </c>
      <c r="D521" s="206" t="s">
        <v>3164</v>
      </c>
      <c r="E521" s="206" t="s">
        <v>3123</v>
      </c>
      <c r="G521" s="206" t="s">
        <v>2335</v>
      </c>
      <c r="H521" s="206" t="s">
        <v>3158</v>
      </c>
      <c r="I521" s="206" t="s">
        <v>2548</v>
      </c>
      <c r="J521" s="206" t="s">
        <v>3163</v>
      </c>
    </row>
    <row r="522" spans="1:10">
      <c r="A522" s="206" t="s">
        <v>3162</v>
      </c>
      <c r="B522" s="206" t="s">
        <v>3161</v>
      </c>
      <c r="C522" s="206" t="s">
        <v>3160</v>
      </c>
      <c r="D522" s="206" t="s">
        <v>3159</v>
      </c>
      <c r="E522" s="206" t="s">
        <v>3123</v>
      </c>
      <c r="G522" s="206" t="s">
        <v>2335</v>
      </c>
      <c r="H522" s="206" t="s">
        <v>3158</v>
      </c>
      <c r="I522" s="206" t="s">
        <v>2548</v>
      </c>
      <c r="J522" s="206" t="s">
        <v>3157</v>
      </c>
    </row>
    <row r="523" spans="1:10">
      <c r="A523" s="206" t="s">
        <v>3156</v>
      </c>
      <c r="B523" s="206" t="s">
        <v>3155</v>
      </c>
      <c r="C523" s="206" t="s">
        <v>3154</v>
      </c>
      <c r="D523" s="206" t="s">
        <v>3152</v>
      </c>
      <c r="E523" s="206" t="s">
        <v>3133</v>
      </c>
      <c r="F523" s="206" t="s">
        <v>3153</v>
      </c>
      <c r="G523" s="206" t="s">
        <v>2451</v>
      </c>
      <c r="H523" s="206" t="s">
        <v>3108</v>
      </c>
      <c r="I523" s="206" t="s">
        <v>2340</v>
      </c>
      <c r="J523" s="206" t="s">
        <v>3152</v>
      </c>
    </row>
    <row r="524" spans="1:10">
      <c r="A524" s="206" t="s">
        <v>3151</v>
      </c>
      <c r="B524" s="206" t="s">
        <v>3150</v>
      </c>
      <c r="C524" s="206" t="s">
        <v>3149</v>
      </c>
      <c r="D524" s="206" t="s">
        <v>3147</v>
      </c>
      <c r="E524" s="206" t="s">
        <v>3110</v>
      </c>
      <c r="F524" s="206" t="s">
        <v>3148</v>
      </c>
      <c r="G524" s="206" t="s">
        <v>2451</v>
      </c>
      <c r="H524" s="206" t="s">
        <v>3108</v>
      </c>
      <c r="I524" s="206" t="s">
        <v>2340</v>
      </c>
      <c r="J524" s="206" t="s">
        <v>3147</v>
      </c>
    </row>
    <row r="525" spans="1:10">
      <c r="A525" s="206" t="s">
        <v>3146</v>
      </c>
      <c r="B525" s="206" t="s">
        <v>3145</v>
      </c>
      <c r="D525" s="206" t="s">
        <v>3142</v>
      </c>
      <c r="E525" s="206" t="s">
        <v>3123</v>
      </c>
      <c r="G525" s="206" t="s">
        <v>3144</v>
      </c>
      <c r="H525" s="206" t="s">
        <v>3143</v>
      </c>
      <c r="I525" s="206" t="s">
        <v>2548</v>
      </c>
      <c r="J525" s="206" t="s">
        <v>3142</v>
      </c>
    </row>
    <row r="526" spans="1:10">
      <c r="A526" s="206" t="s">
        <v>3141</v>
      </c>
      <c r="B526" s="206" t="s">
        <v>3140</v>
      </c>
      <c r="C526" s="206" t="s">
        <v>3139</v>
      </c>
      <c r="D526" s="206" t="s">
        <v>3138</v>
      </c>
      <c r="E526" s="206" t="s">
        <v>3116</v>
      </c>
      <c r="F526" s="206" t="s">
        <v>3115</v>
      </c>
      <c r="G526" s="206" t="s">
        <v>2451</v>
      </c>
      <c r="H526" s="206" t="s">
        <v>3108</v>
      </c>
      <c r="I526" s="206" t="s">
        <v>2340</v>
      </c>
      <c r="J526" s="206" t="s">
        <v>3138</v>
      </c>
    </row>
    <row r="527" spans="1:10">
      <c r="A527" s="206" t="s">
        <v>3137</v>
      </c>
      <c r="B527" s="206" t="s">
        <v>3136</v>
      </c>
      <c r="C527" s="206" t="s">
        <v>3135</v>
      </c>
      <c r="D527" s="206" t="s">
        <v>3134</v>
      </c>
      <c r="E527" s="206" t="s">
        <v>3133</v>
      </c>
      <c r="F527" s="206" t="s">
        <v>3132</v>
      </c>
      <c r="G527" s="206" t="s">
        <v>2451</v>
      </c>
      <c r="H527" s="206" t="s">
        <v>3108</v>
      </c>
      <c r="I527" s="206" t="s">
        <v>2340</v>
      </c>
      <c r="J527" s="206" t="s">
        <v>3131</v>
      </c>
    </row>
    <row r="528" spans="1:10">
      <c r="A528" s="206" t="s">
        <v>3130</v>
      </c>
      <c r="B528" s="206" t="s">
        <v>3129</v>
      </c>
      <c r="C528" s="206" t="s">
        <v>3128</v>
      </c>
      <c r="D528" s="206" t="s">
        <v>3126</v>
      </c>
      <c r="E528" s="206" t="s">
        <v>3127</v>
      </c>
      <c r="F528" s="206" t="s">
        <v>1329</v>
      </c>
      <c r="G528" s="206" t="s">
        <v>2451</v>
      </c>
      <c r="H528" s="206" t="s">
        <v>3108</v>
      </c>
      <c r="I528" s="206" t="s">
        <v>2340</v>
      </c>
      <c r="J528" s="206" t="s">
        <v>3126</v>
      </c>
    </row>
    <row r="529" spans="1:10">
      <c r="A529" s="206" t="s">
        <v>2775</v>
      </c>
      <c r="B529" s="206" t="s">
        <v>3125</v>
      </c>
      <c r="C529" s="206" t="s">
        <v>3124</v>
      </c>
      <c r="D529" s="206" t="s">
        <v>3120</v>
      </c>
      <c r="E529" s="206" t="s">
        <v>3123</v>
      </c>
      <c r="G529" s="206" t="s">
        <v>3122</v>
      </c>
      <c r="H529" s="206" t="s">
        <v>3121</v>
      </c>
      <c r="I529" s="206" t="s">
        <v>2548</v>
      </c>
      <c r="J529" s="206" t="s">
        <v>3120</v>
      </c>
    </row>
    <row r="530" spans="1:10">
      <c r="A530" s="206" t="s">
        <v>3119</v>
      </c>
      <c r="B530" s="206" t="s">
        <v>3118</v>
      </c>
      <c r="C530" s="206" t="s">
        <v>3117</v>
      </c>
      <c r="D530" s="206" t="s">
        <v>3114</v>
      </c>
      <c r="E530" s="206" t="s">
        <v>3116</v>
      </c>
      <c r="F530" s="206" t="s">
        <v>3115</v>
      </c>
      <c r="G530" s="206" t="s">
        <v>2451</v>
      </c>
      <c r="H530" s="206" t="s">
        <v>3108</v>
      </c>
      <c r="I530" s="206" t="s">
        <v>2340</v>
      </c>
      <c r="J530" s="206" t="s">
        <v>3114</v>
      </c>
    </row>
    <row r="531" spans="1:10">
      <c r="A531" s="206" t="s">
        <v>3113</v>
      </c>
      <c r="B531" s="206" t="s">
        <v>3112</v>
      </c>
      <c r="C531" s="206" t="s">
        <v>3111</v>
      </c>
      <c r="D531" s="206" t="s">
        <v>3107</v>
      </c>
      <c r="E531" s="206" t="s">
        <v>3110</v>
      </c>
      <c r="F531" s="206" t="s">
        <v>3109</v>
      </c>
      <c r="G531" s="206" t="s">
        <v>2451</v>
      </c>
      <c r="H531" s="206" t="s">
        <v>3108</v>
      </c>
      <c r="I531" s="206" t="s">
        <v>2340</v>
      </c>
      <c r="J531" s="206" t="s">
        <v>3107</v>
      </c>
    </row>
  </sheetData>
  <autoFilter ref="A1:J531"/>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8</vt:i4>
      </vt:variant>
    </vt:vector>
  </HeadingPairs>
  <TitlesOfParts>
    <vt:vector size="8" baseType="lpstr">
      <vt:lpstr>登记</vt:lpstr>
      <vt:lpstr>注销</vt:lpstr>
      <vt:lpstr>受限情况</vt:lpstr>
      <vt:lpstr>航班计划</vt:lpstr>
      <vt:lpstr>核准</vt:lpstr>
      <vt:lpstr>撤销</vt:lpstr>
      <vt:lpstr>航空公司</vt:lpstr>
      <vt:lpstr>机场</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long</dc:creator>
  <cp:keywords/>
  <dc:description/>
  <cp:lastModifiedBy>alexander long</cp:lastModifiedBy>
  <cp:revision/>
  <cp:lastPrinted>2016-11-21T03:22:55Z</cp:lastPrinted>
  <dcterms:created xsi:type="dcterms:W3CDTF">1996-12-17T01:32:42Z</dcterms:created>
  <dcterms:modified xsi:type="dcterms:W3CDTF">2019-01-29T06:36:20Z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y fmtid="{D5CDD505-2E9C-101B-9397-08002B2CF9AE}" pid="3" name="Microsoft.ReportingServices.InteractiveReport.Excel.SheetName">
    <vt:i4>2</vt:i4>
  </property>
</Properties>
</file>