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43" documentId="10_ncr:8100000_{000EB357-890D-4082-ACF8-F238E80FE10B}" xr6:coauthVersionLast="33" xr6:coauthVersionMax="33" xr10:uidLastSave="{7A4EE346-81CE-4CDB-99AF-E0D82086AC51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0" i="1"/>
  <c r="J7" i="1"/>
  <c r="J8" i="1"/>
  <c r="J9" i="1"/>
  <c r="J6" i="1"/>
  <c r="J3" i="1"/>
  <c r="J4" i="1"/>
  <c r="J5" i="1"/>
  <c r="J2" i="1"/>
  <c r="I6" i="1"/>
  <c r="I7" i="1"/>
  <c r="I8" i="1"/>
  <c r="I9" i="1"/>
  <c r="I10" i="1"/>
  <c r="I11" i="1"/>
  <c r="I12" i="1"/>
  <c r="I3" i="1"/>
  <c r="I4" i="1"/>
  <c r="I5" i="1"/>
  <c r="I2" i="1"/>
  <c r="Q3" i="1"/>
  <c r="Q4" i="1"/>
  <c r="Q5" i="1"/>
  <c r="Q6" i="1"/>
  <c r="Q7" i="1"/>
  <c r="Q8" i="1"/>
  <c r="Q9" i="1"/>
  <c r="Q10" i="1"/>
  <c r="Q11" i="1"/>
  <c r="Q12" i="1"/>
  <c r="Q2" i="1"/>
  <c r="O11" i="1"/>
  <c r="O12" i="1"/>
  <c r="O10" i="1"/>
  <c r="O7" i="1"/>
  <c r="O8" i="1"/>
  <c r="O9" i="1"/>
  <c r="O6" i="1"/>
  <c r="O3" i="1"/>
  <c r="O4" i="1"/>
  <c r="O5" i="1"/>
  <c r="O2" i="1"/>
  <c r="L4" i="1" l="1"/>
  <c r="L5" i="1"/>
  <c r="L6" i="1"/>
  <c r="L7" i="1"/>
  <c r="L8" i="1"/>
  <c r="L9" i="1"/>
  <c r="L2" i="1"/>
  <c r="L12" i="1"/>
  <c r="L10" i="1" l="1"/>
  <c r="L11" i="1"/>
  <c r="L3" i="1"/>
</calcChain>
</file>

<file path=xl/sharedStrings.xml><?xml version="1.0" encoding="utf-8"?>
<sst xmlns="http://schemas.openxmlformats.org/spreadsheetml/2006/main" count="26" uniqueCount="26">
  <si>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</si>
  <si>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</si>
  <si>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</si>
  <si>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</si>
  <si>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</si>
  <si>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</si>
  <si>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</si>
  <si>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</si>
  <si>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</si>
  <si>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</si>
  <si>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Total 2</t>
  </si>
  <si>
    <t>BONUS</t>
  </si>
  <si>
    <t>Examen Corect</t>
  </si>
  <si>
    <t>Total corect</t>
  </si>
  <si>
    <t>ALEXANDRU G MATEI</t>
  </si>
  <si>
    <t>IVASCU F LAURENTIU MADALIN</t>
  </si>
  <si>
    <t>MORARU S DENISA-ELENA</t>
  </si>
  <si>
    <t>ILIESI SIMONA RALUCA</t>
  </si>
  <si>
    <t>ILEANA D.C ADRIAN</t>
  </si>
  <si>
    <t>NASTASESCU D.M MARIA-MIHAELA</t>
  </si>
  <si>
    <t>RASVANTA G CRISTEA-ANDREI</t>
  </si>
  <si>
    <t>STOICA V. DANIEL-COSTIN</t>
  </si>
  <si>
    <t>DUMITRU V ANDREEA-ALEXANDRA</t>
  </si>
  <si>
    <t>HATIS A.O ADINA-ANDREEA</t>
  </si>
  <si>
    <t>PIRVULESCU D. VALENTINA-LIVIA</t>
  </si>
  <si>
    <t>Nota fara 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</si>
</sst>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K22" sqref="K22"/>
    </sheetView>
  </sheetViews>
  <sheetFormatPr defaultRowHeight="14.25" x14ac:dyDescent="0.45"/>
  <cols>
    <col min="1" max="1" width="30.3984375" customWidth="1"/>
    <col min="14" max="14" width="15.398437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  <c r="L1" t="s">
        <v>10</v>
      </c>
      <c r="M1" t="s">
        <v>11</v>
      </c>
      <c r="N1" t="s">
        <v>12</v>
      </c>
      <c r="O1" t="s">
        <v>13</v>
      </c>
      <c r="Q1" t="s">
        <v>25</v>
      </c>
    </row>
    <row r="2" spans="1:17" x14ac:dyDescent="0.45">
      <c r="A2" t="s">
        <v>14</v>
      </c>
      <c r="B2">
        <v>301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IF(N2=0,N2,N2+1)</f>
        <v>0</v>
      </c>
      <c r="J2">
        <f>MAX(4, ROUND(MIN(10,1 + 0.5*I2/4 + 0.2*H2/10 +0.06*(C2/10 + D2/6 + E2/6 + F2/6 + G2/7)+0.5*M2), 0), ROUND(Q2,0))</f>
        <v>4</v>
      </c>
      <c r="K2" s="1"/>
      <c r="L2">
        <f>MIN(10,1 + 0.5*I2/3 + 0.2*H2/10 +0.06*(C2/10 + D2/6 + E2/6 + F2/6 + G2/7)+0.5*M2)</f>
        <v>1</v>
      </c>
      <c r="M2">
        <v>0</v>
      </c>
      <c r="N2">
        <v>0</v>
      </c>
      <c r="O2">
        <f>MIN(10,1 + 0.5*N2/4 + 0.2*H2/10 +0.06*(C2/10 + D2/6 + E2/6 + F2/6 + G2/7)+0.5*M2)</f>
        <v>1</v>
      </c>
      <c r="Q2">
        <f>1+N2/4</f>
        <v>1</v>
      </c>
    </row>
    <row r="3" spans="1:17" x14ac:dyDescent="0.45">
      <c r="A3" t="s">
        <v>15</v>
      </c>
      <c r="B3">
        <v>301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12" si="0">IF(N3=0,N3,N3+1)</f>
        <v>0</v>
      </c>
      <c r="J3">
        <f t="shared" ref="J3:J5" si="1">MAX(4, ROUND(MIN(10,1 + 0.5*I3/4 + 0.2*H3/10 +0.06*(C3/10 + D3/6 + E3/6 + F3/6 + G3/7)+0.5*M3), 0), ROUND(Q3,0))</f>
        <v>4</v>
      </c>
      <c r="K3" s="1"/>
      <c r="L3">
        <f t="shared" ref="L3:L5" si="2">MIN(10,1 + 0.5*I3/5+ 0.2*H3/10 +0.06*(C3/10 + D3/6 + E3/6 + F3/6 + G3/7)+0.5*M3)</f>
        <v>1</v>
      </c>
      <c r="M3">
        <v>0</v>
      </c>
      <c r="N3">
        <v>0</v>
      </c>
      <c r="O3">
        <f t="shared" ref="O3:O5" si="3">MIN(10,1 + 0.5*N3/4 + 0.2*H3/10 +0.06*(C3/10 + D3/6 + E3/6 + F3/6 + G3/7)+0.5*M3)</f>
        <v>1</v>
      </c>
      <c r="Q3">
        <f t="shared" ref="Q3:Q12" si="4">1+N3/4</f>
        <v>1</v>
      </c>
    </row>
    <row r="4" spans="1:17" x14ac:dyDescent="0.45">
      <c r="A4" t="s">
        <v>16</v>
      </c>
      <c r="B4">
        <v>301</v>
      </c>
      <c r="C4">
        <v>41</v>
      </c>
      <c r="D4">
        <v>29</v>
      </c>
      <c r="E4">
        <v>18</v>
      </c>
      <c r="F4">
        <v>22</v>
      </c>
      <c r="G4">
        <v>21</v>
      </c>
      <c r="H4">
        <v>38</v>
      </c>
      <c r="I4">
        <f t="shared" si="0"/>
        <v>13</v>
      </c>
      <c r="J4">
        <f t="shared" si="1"/>
        <v>5</v>
      </c>
      <c r="K4" s="1"/>
      <c r="L4" s="6">
        <f t="shared" si="2"/>
        <v>4.1760000000000002</v>
      </c>
      <c r="M4">
        <v>0</v>
      </c>
      <c r="N4">
        <v>12</v>
      </c>
      <c r="O4">
        <f t="shared" si="3"/>
        <v>4.3759999999999994</v>
      </c>
      <c r="Q4">
        <f t="shared" si="4"/>
        <v>4</v>
      </c>
    </row>
    <row r="5" spans="1:17" x14ac:dyDescent="0.45">
      <c r="A5" s="3" t="s">
        <v>17</v>
      </c>
      <c r="B5" s="3">
        <v>301</v>
      </c>
      <c r="C5" s="3">
        <v>0</v>
      </c>
      <c r="D5" s="3">
        <v>0</v>
      </c>
      <c r="E5" s="3">
        <v>0</v>
      </c>
      <c r="F5" s="3">
        <v>19</v>
      </c>
      <c r="G5" s="3">
        <v>18</v>
      </c>
      <c r="H5" s="3">
        <v>63</v>
      </c>
      <c r="I5" s="3">
        <f t="shared" si="0"/>
        <v>7</v>
      </c>
      <c r="J5" s="3">
        <f t="shared" si="1"/>
        <v>4</v>
      </c>
      <c r="K5" s="4"/>
      <c r="L5" s="3">
        <f t="shared" si="2"/>
        <v>3.3042857142857143</v>
      </c>
      <c r="M5" s="3">
        <v>0</v>
      </c>
      <c r="N5" s="3">
        <v>6</v>
      </c>
      <c r="O5" s="3">
        <f t="shared" si="3"/>
        <v>3.3542857142857145</v>
      </c>
      <c r="P5" s="3"/>
      <c r="Q5" s="3">
        <f t="shared" si="4"/>
        <v>2.5</v>
      </c>
    </row>
    <row r="6" spans="1:17" x14ac:dyDescent="0.45">
      <c r="A6" t="s">
        <v>18</v>
      </c>
      <c r="B6">
        <v>311</v>
      </c>
      <c r="C6">
        <v>32</v>
      </c>
      <c r="D6">
        <v>0</v>
      </c>
      <c r="E6">
        <v>0</v>
      </c>
      <c r="F6">
        <v>0</v>
      </c>
      <c r="G6">
        <v>0</v>
      </c>
      <c r="H6">
        <v>170</v>
      </c>
      <c r="I6">
        <f t="shared" si="0"/>
        <v>16</v>
      </c>
      <c r="J6">
        <f>MAX(4, ROUND(MIN(10,1 + 0.5*I6/4 + 0.2*H6/20 +0.06*(C6/10 + D6/6 + E6/6 + F6/6 + G6/7)+0.5*M6), 0),ROUND(Q6,0))</f>
        <v>5</v>
      </c>
      <c r="K6" s="1"/>
      <c r="L6">
        <f t="shared" ref="L6:L12" si="5">MIN(10,1 + 0.5*I6/5+ 0.2*H6/20 +0.06*(C6/10 + D6/6 + E6/6 + F6/6 + G6/7)+0.5*M6)</f>
        <v>4.492</v>
      </c>
      <c r="M6" s="2">
        <v>0</v>
      </c>
      <c r="N6">
        <v>15</v>
      </c>
      <c r="O6">
        <f>MIN(10,1 + 0.5*N6/4 + 0.2*H6/20 +0.06*(C6/10 + D6/6 + E6/6 + F6/6 + G6/7)+0.5*M6)</f>
        <v>4.7670000000000003</v>
      </c>
      <c r="Q6">
        <f t="shared" si="4"/>
        <v>4.75</v>
      </c>
    </row>
    <row r="7" spans="1:17" x14ac:dyDescent="0.45">
      <c r="A7" t="s">
        <v>19</v>
      </c>
      <c r="B7">
        <v>311</v>
      </c>
      <c r="C7">
        <v>29</v>
      </c>
      <c r="D7">
        <v>0</v>
      </c>
      <c r="E7">
        <v>0</v>
      </c>
      <c r="F7">
        <v>0</v>
      </c>
      <c r="G7">
        <v>0</v>
      </c>
      <c r="H7">
        <v>145</v>
      </c>
      <c r="I7">
        <f t="shared" si="0"/>
        <v>18</v>
      </c>
      <c r="J7">
        <f t="shared" ref="J7:J9" si="6">MAX(4, ROUND(MIN(10,1 + 0.5*I7/4 + 0.2*H7/20 +0.06*(C7/10 + D7/6 + E7/6 + F7/6 + G7/7)+0.5*M7), 0),ROUND(Q7,0))</f>
        <v>5</v>
      </c>
      <c r="K7" s="1"/>
      <c r="L7">
        <f t="shared" si="5"/>
        <v>4.4240000000000004</v>
      </c>
      <c r="M7" s="2">
        <v>0</v>
      </c>
      <c r="N7">
        <v>17</v>
      </c>
      <c r="O7">
        <f t="shared" ref="O7:O9" si="7">MIN(10,1 + 0.5*N7/4 + 0.2*H7/20 +0.06*(C7/10 + D7/6 + E7/6 + F7/6 + G7/7)+0.5*M7)</f>
        <v>4.7490000000000006</v>
      </c>
      <c r="Q7">
        <f t="shared" si="4"/>
        <v>5.25</v>
      </c>
    </row>
    <row r="8" spans="1:17" x14ac:dyDescent="0.45">
      <c r="A8" t="s">
        <v>20</v>
      </c>
      <c r="B8">
        <v>311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7</v>
      </c>
      <c r="J8">
        <f t="shared" si="6"/>
        <v>4</v>
      </c>
      <c r="K8" s="1"/>
      <c r="L8">
        <f t="shared" si="5"/>
        <v>1.7</v>
      </c>
      <c r="M8" s="2">
        <v>0</v>
      </c>
      <c r="N8">
        <v>6</v>
      </c>
      <c r="O8">
        <f t="shared" si="7"/>
        <v>1.75</v>
      </c>
      <c r="Q8">
        <f t="shared" si="4"/>
        <v>2.5</v>
      </c>
    </row>
    <row r="9" spans="1:17" x14ac:dyDescent="0.45">
      <c r="A9" s="3" t="s">
        <v>21</v>
      </c>
      <c r="B9" s="3">
        <v>311</v>
      </c>
      <c r="C9" s="3">
        <v>63</v>
      </c>
      <c r="D9" s="3">
        <v>12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7</v>
      </c>
      <c r="J9" s="3">
        <f t="shared" si="6"/>
        <v>4</v>
      </c>
      <c r="K9" s="4"/>
      <c r="L9" s="3">
        <f t="shared" si="5"/>
        <v>2.198</v>
      </c>
      <c r="M9" s="5">
        <v>0</v>
      </c>
      <c r="N9" s="3">
        <v>6</v>
      </c>
      <c r="O9" s="3">
        <f t="shared" si="7"/>
        <v>2.2480000000000002</v>
      </c>
      <c r="P9" s="3"/>
      <c r="Q9" s="3">
        <f t="shared" si="4"/>
        <v>2.5</v>
      </c>
    </row>
    <row r="10" spans="1:17" x14ac:dyDescent="0.45">
      <c r="A10" t="s">
        <v>22</v>
      </c>
      <c r="B10">
        <v>321</v>
      </c>
      <c r="C10">
        <v>21</v>
      </c>
      <c r="D10">
        <v>33</v>
      </c>
      <c r="E10">
        <v>26</v>
      </c>
      <c r="F10">
        <v>0</v>
      </c>
      <c r="G10">
        <v>0</v>
      </c>
      <c r="H10">
        <v>105</v>
      </c>
      <c r="I10">
        <f t="shared" si="0"/>
        <v>6</v>
      </c>
      <c r="J10">
        <f>MAX(4, ROUND(MIN(10,1 + 0.5*I10/4 + 0.2*H10/20 +0.06*(C10/10 + D10/6 + E10/6 + F10/6 + G10/7)+0.5*M10), 0), ROUND(Q10,0))</f>
        <v>4</v>
      </c>
      <c r="K10" s="1"/>
      <c r="L10">
        <f t="shared" si="5"/>
        <v>3.3660000000000005</v>
      </c>
      <c r="M10" s="2">
        <v>0</v>
      </c>
      <c r="N10">
        <v>5</v>
      </c>
      <c r="O10">
        <f>MIN(10,1 + 0.5*N10/4 + 0.2*H10/20 +0.06*(C10/10 + D10/6 + E10/6 + F10/6 + G10/7)+0.5*M10)</f>
        <v>3.391</v>
      </c>
      <c r="Q10">
        <f t="shared" si="4"/>
        <v>2.25</v>
      </c>
    </row>
    <row r="11" spans="1:17" x14ac:dyDescent="0.45">
      <c r="A11" t="s">
        <v>23</v>
      </c>
      <c r="B11">
        <v>321</v>
      </c>
      <c r="C11">
        <v>0</v>
      </c>
      <c r="D11">
        <v>0</v>
      </c>
      <c r="E11">
        <v>0</v>
      </c>
      <c r="F11">
        <v>23</v>
      </c>
      <c r="G11">
        <v>24</v>
      </c>
      <c r="H11">
        <v>105</v>
      </c>
      <c r="I11">
        <f t="shared" si="0"/>
        <v>15</v>
      </c>
      <c r="J11">
        <f t="shared" ref="J11:J12" si="8">MAX(4, ROUND(MIN(10,1 + 0.5*I11/4 + 0.2*H11/20 +0.06*(C11/10 + D11/6 + E11/6 + F11/6 + G11/7)+0.5*M11), 0), ROUND(Q11,0))</f>
        <v>5</v>
      </c>
      <c r="K11" s="1"/>
      <c r="L11" s="6">
        <f t="shared" si="5"/>
        <v>3.9857142857142858</v>
      </c>
      <c r="M11" s="2">
        <v>0</v>
      </c>
      <c r="N11">
        <v>14</v>
      </c>
      <c r="O11">
        <f t="shared" ref="O11:O12" si="9">MIN(10,1 + 0.5*N11/4 + 0.2*H11/20 +0.06*(C11/10 + D11/6 + E11/6 + F11/6 + G11/7)+0.5*M11)</f>
        <v>4.2357142857142858</v>
      </c>
      <c r="Q11">
        <f t="shared" si="4"/>
        <v>4.5</v>
      </c>
    </row>
    <row r="12" spans="1:17" x14ac:dyDescent="0.45">
      <c r="A12" t="s">
        <v>24</v>
      </c>
      <c r="B12">
        <v>321</v>
      </c>
      <c r="C12">
        <v>6</v>
      </c>
      <c r="D12">
        <v>33</v>
      </c>
      <c r="E12">
        <v>0</v>
      </c>
      <c r="F12">
        <v>14</v>
      </c>
      <c r="G12">
        <v>35</v>
      </c>
      <c r="H12">
        <v>90</v>
      </c>
      <c r="I12">
        <f t="shared" si="0"/>
        <v>11</v>
      </c>
      <c r="J12">
        <f t="shared" si="8"/>
        <v>4</v>
      </c>
      <c r="K12" s="1"/>
      <c r="L12">
        <f t="shared" si="5"/>
        <v>3.806</v>
      </c>
      <c r="M12" s="2">
        <v>0</v>
      </c>
      <c r="N12">
        <v>10</v>
      </c>
      <c r="O12">
        <f t="shared" si="9"/>
        <v>3.956</v>
      </c>
      <c r="Q12">
        <f t="shared" si="4"/>
        <v>3.5</v>
      </c>
    </row>
  </sheetData>
  <conditionalFormatting sqref="L2:L12">
    <cfRule type="cellIs" dxfId="2" priority="3" operator="between">
      <formula>4.01</formula>
      <formula>4.4999</formula>
    </cfRule>
  </conditionalFormatting>
  <conditionalFormatting sqref="L1:L12">
    <cfRule type="cellIs" dxfId="1" priority="1" operator="between">
      <formula>5.1</formula>
      <formula>5.4999</formula>
    </cfRule>
    <cfRule type="cellIs" dxfId="0" priority="2" operator="between">
      <formula>4.01</formula>
      <formula>4.4999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2018-06-02T14:18:59Z</dcterms:modified>
</cp:coreProperties>
</file>