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1" documentId="8_{B2773D23-1FCF-4715-B066-070BB30C0048}" xr6:coauthVersionLast="40" xr6:coauthVersionMax="40" xr10:uidLastSave="{40DBE520-C6DB-4B32-A70A-33788BD41013}"/>
  <bookViews>
    <workbookView xWindow="-12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Centralizator!$A$1:$J$117</definedName>
    <definedName name="_xlnm._FilterDatabase" localSheetId="6" hidden="1">Examen!$A$1:$H$116</definedName>
    <definedName name="_xlnm._FilterDatabase" localSheetId="7" hidden="1">Proiect!$A$1:$C$116</definedName>
    <definedName name="_xlnm._FilterDatabase" localSheetId="1" hidden="1">Tema1!$A$1:$J$116</definedName>
    <definedName name="_xlnm._FilterDatabase" localSheetId="2" hidden="1">Tema2!$A$1:$I$116</definedName>
    <definedName name="_xlnm._FilterDatabase" localSheetId="3" hidden="1">Tema3!$A$1:$I$116</definedName>
    <definedName name="_xlnm._FilterDatabase" localSheetId="4" hidden="1">Tema4!$A$1:$I$116</definedName>
    <definedName name="_xlnm._FilterDatabase" localSheetId="5" hidden="1">Tema5!$A$1:$H$116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2" i="1"/>
  <c r="J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3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L2" i="1"/>
  <c r="L117" i="1" l="1"/>
  <c r="I117" i="1"/>
  <c r="H117" i="1"/>
  <c r="G117" i="1"/>
  <c r="F117" i="1"/>
  <c r="E117" i="1"/>
  <c r="D117" i="1"/>
  <c r="C11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  <c r="G2" i="1"/>
  <c r="E5" i="1"/>
  <c r="J32" i="1" l="1"/>
  <c r="Q32" i="1"/>
  <c r="N32" i="1"/>
  <c r="Q6" i="1"/>
  <c r="N6" i="1"/>
  <c r="J6" i="1"/>
  <c r="J5" i="1"/>
  <c r="N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3" i="1"/>
  <c r="C2" i="1"/>
  <c r="Q101" i="1" l="1"/>
  <c r="J101" i="1"/>
  <c r="N101" i="1"/>
  <c r="J80" i="1"/>
  <c r="N80" i="1"/>
  <c r="Q80" i="1"/>
  <c r="Q79" i="1"/>
  <c r="J79" i="1"/>
  <c r="N79" i="1"/>
  <c r="Q52" i="1"/>
  <c r="J52" i="1"/>
  <c r="N52" i="1"/>
  <c r="N4" i="1"/>
  <c r="J4" i="1"/>
  <c r="Q4" i="1"/>
  <c r="L91" i="1"/>
  <c r="L75" i="1"/>
  <c r="L59" i="1"/>
  <c r="L43" i="1"/>
  <c r="L107" i="1"/>
  <c r="L115" i="1"/>
  <c r="L99" i="1"/>
  <c r="L83" i="1"/>
  <c r="L67" i="1"/>
  <c r="L51" i="1"/>
  <c r="L35" i="1"/>
  <c r="L3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1" i="1"/>
  <c r="L9" i="1"/>
  <c r="L5" i="1"/>
  <c r="L111" i="1"/>
  <c r="L103" i="1"/>
  <c r="L95" i="1"/>
  <c r="L87" i="1"/>
  <c r="L79" i="1"/>
  <c r="L71" i="1"/>
  <c r="L63" i="1"/>
  <c r="L55" i="1"/>
  <c r="L47" i="1"/>
  <c r="L39" i="1"/>
  <c r="L23" i="1"/>
  <c r="L114" i="1"/>
  <c r="L106" i="1"/>
  <c r="L98" i="1"/>
  <c r="L90" i="1"/>
  <c r="L82" i="1"/>
  <c r="L74" i="1"/>
  <c r="L66" i="1"/>
  <c r="L58" i="1"/>
  <c r="L50" i="1"/>
  <c r="L42" i="1"/>
  <c r="L34" i="1"/>
  <c r="L110" i="1"/>
  <c r="L102" i="1"/>
  <c r="L94" i="1"/>
  <c r="L86" i="1"/>
  <c r="L78" i="1"/>
  <c r="L70" i="1"/>
  <c r="L62" i="1"/>
  <c r="L54" i="1"/>
  <c r="L46" i="1"/>
  <c r="L38" i="1"/>
  <c r="L6" i="1"/>
  <c r="L30" i="1"/>
  <c r="L14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24" i="1"/>
  <c r="L8" i="1"/>
  <c r="L4" i="1"/>
  <c r="L19" i="1"/>
  <c r="L15" i="1"/>
  <c r="L7" i="1"/>
  <c r="L32" i="1"/>
  <c r="L31" i="1"/>
  <c r="L29" i="1"/>
  <c r="L28" i="1"/>
  <c r="L27" i="1"/>
  <c r="L26" i="1"/>
  <c r="L25" i="1"/>
  <c r="L22" i="1"/>
  <c r="L20" i="1"/>
  <c r="L18" i="1"/>
  <c r="L17" i="1"/>
  <c r="L16" i="1"/>
  <c r="L13" i="1"/>
  <c r="L12" i="1"/>
  <c r="L11" i="1"/>
  <c r="L10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1" authorId="0" shapeId="0" xr:uid="{5A2CEA57-2527-4039-A659-1A997DBB66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Copiate exact dupa tema de anul trecut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1" authorId="0" shapeId="0" xr:uid="{30B5F25E-F65C-4976-A207-B4CCC9358B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 tema de anul trecut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16B542DF-DD92-44CE-8520-034420C7C2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Ai copiat solutia cu tot cu notatia gresita de la functia indicator</t>
        </r>
      </text>
    </comment>
    <comment ref="G11" authorId="0" shapeId="0" xr:uid="{79E1346A-A2C6-4CEB-8D2C-C37DD37DE5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 solutia cu tot cu greseala de notatie
</t>
        </r>
      </text>
    </comment>
  </commentList>
</comments>
</file>

<file path=xl/sharedStrings.xml><?xml version="1.0" encoding="utf-8"?>
<sst xmlns="http://schemas.openxmlformats.org/spreadsheetml/2006/main" count="1013" uniqueCount="145">
  <si>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</si>
  <si>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</si>
  <si>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</si>
  <si>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</si>
  <si>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</si>
  <si>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</si>
  <si>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</si>
  <si>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</si>
  <si>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</si>
  <si>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</si>
  <si>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VIOREL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</si>
  <si>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ANGHEL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SILVIA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</si>
  <si>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ATANASOAEI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CALIN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HORATIU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</si>
  <si>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BONDRILA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MIHAIL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</si>
  <si>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CARAULASU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CRISTIAN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</si>
  <si>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COSA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RAISSA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</si>
  <si>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DECUSEARA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D.L.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CRISTI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</si>
  <si>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DOGARU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IULIA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</si>
  <si>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DRAGOMIR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</si>
  <si>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DUMITRU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</si>
  <si>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MITICI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O.M.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</si>
  <si>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t>NEDELCU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VICTOR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</si>
  <si>
    <r>
      <t>NITULESCU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ION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</si>
  <si>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OLARU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E.F.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DANIELA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</si>
  <si>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ROHOZNEANU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GEORGE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CONSTANTIN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</si>
  <si>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SAVU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GEORGE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BOGDAN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</si>
  <si>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STANESCU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NICOLAE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</si>
  <si>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TARALESCA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OVIDIU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COSTINEL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</si>
  <si>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TOMA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CATALIN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</si>
  <si>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TRIPAN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THEODOR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</si>
  <si>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VOINEA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OANA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</si>
  <si>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TUDORACHE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CORINA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STEFANIA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</si>
  <si>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BUTNARU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C.L. </t>
    </r>
    <r>
      <rPr>
        <sz val="10"/>
        <color theme="1"/>
        <rFont val="Times New Roman"/>
        <family val="1"/>
      </rPr>
      <t xml:space="preserve">IOAN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SORIN</t>
    </r>
  </si>
  <si>
    <t>DOROSIN A. ALEX-ADRIAN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</si>
  <si>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GLIGORE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CALIN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MARIAN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</si>
  <si>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MANTA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CIPRIAN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NICOLAE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</si>
  <si>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PARNESCU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ADRIAN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-TAMAREL</t>
    </r>
  </si>
  <si>
    <t>AFANASOV I. CLAUDIA - ANAMARIA</t>
  </si>
  <si>
    <t>ALBU S. MIHAIL - ALEXANDRU</t>
  </si>
  <si>
    <t>ALDEA S.A. ANA - ANDREEA</t>
  </si>
  <si>
    <t>ALDESCU E. ANDREEA</t>
  </si>
  <si>
    <t>ANASTASIU G. CATALIN - GABRIEL</t>
  </si>
  <si>
    <t>ANDRONIC C.D. IOANA - LARISA</t>
  </si>
  <si>
    <t>BENEGUI A.I. MALINA - MARIA</t>
  </si>
  <si>
    <t>CLEMENT M. MIHAELA - LARISA</t>
  </si>
  <si>
    <t>CRISTEA F.G. IULIA - STEFANIA</t>
  </si>
  <si>
    <t>ESANU L. STEFAN</t>
  </si>
  <si>
    <t>GRADINARIU I. IOANA</t>
  </si>
  <si>
    <t>GUSTER F. ANDREEA - DANIELA</t>
  </si>
  <si>
    <t>HUMA I. STEFAN</t>
  </si>
  <si>
    <t>IONESCU M. DIANA</t>
  </si>
  <si>
    <t>IORDACHE A. EUGEN - ALEXANDRU</t>
  </si>
  <si>
    <t>ISTOC I. RAMONA - CRISTINA</t>
  </si>
  <si>
    <t>MALAEA F. DANUT - CLAUDIU</t>
  </si>
  <si>
    <t>MERISAN L.L. LIGIA - ANDREEA</t>
  </si>
  <si>
    <t>MOISE C. VALENTIN</t>
  </si>
  <si>
    <t>POP R. RAZVAN - HORIA</t>
  </si>
  <si>
    <t>STAFIE T. CIPRIAN - MIHAI</t>
  </si>
  <si>
    <t>STAN L. VLAD - ANDREI</t>
  </si>
  <si>
    <t>STOIAN V. COSMIN</t>
  </si>
  <si>
    <t>TUDORACHE S.N. ALEXANDRA</t>
  </si>
  <si>
    <t>VATRA C.S. DIMITRIE</t>
  </si>
  <si>
    <t>ANDREESCU G.A. GABRIEL - CATALIN</t>
  </si>
  <si>
    <t>ASAVOAEI R. GEORGIANA</t>
  </si>
  <si>
    <t>AVRAM G. IOANA - ALEXANDRA</t>
  </si>
  <si>
    <t>CALIN F. THEODOR - ALEXANDRU</t>
  </si>
  <si>
    <t>CARAPETRU I. ARMAND</t>
  </si>
  <si>
    <t>CEUCA R. ALEXANDRU</t>
  </si>
  <si>
    <t>CHITESCU C. NARCIS - GIORGIAN</t>
  </si>
  <si>
    <t>CIOROBA G. ROBERT - MIHAI</t>
  </si>
  <si>
    <t>COICA L.C. OANA - ALEXANDRA</t>
  </si>
  <si>
    <t>DACZO C.S. ROBERT - STEFAN</t>
  </si>
  <si>
    <t>DINCA O. ADRIAN - FLORIN</t>
  </si>
  <si>
    <t>DINU S. MIHNEA - ANDREI</t>
  </si>
  <si>
    <t>GHEORGHITA M. COSMINA - CATALINA</t>
  </si>
  <si>
    <t>GRIGORESCU V. ALEXANDRU</t>
  </si>
  <si>
    <t>GUSOI L.F. FLORENTINA - ALEXANDRA</t>
  </si>
  <si>
    <t>HANGAN C. CRISTIAN - CONSTANTIN</t>
  </si>
  <si>
    <t>HENNING R. ERIK - RAIMAR</t>
  </si>
  <si>
    <t>IRIMIA C.M. DAVID - EMANUEL</t>
  </si>
  <si>
    <t>NEDELCU I. IONUT - ADELIN - LORENZO</t>
  </si>
  <si>
    <t>NEMTANU M.C. NARCISA - TEODORA</t>
  </si>
  <si>
    <t>NICOLAE I.V. ADRIAN - DANUT</t>
  </si>
  <si>
    <t>NITU C.D. ANDREI</t>
  </si>
  <si>
    <t>PARASCHIV M. ANDREI - DUMITRU</t>
  </si>
  <si>
    <t>POP L. MARIA - DENISA</t>
  </si>
  <si>
    <t>POPESCU C.V. TUDOR</t>
  </si>
  <si>
    <t>RAILEANU N. ALEXANDRU</t>
  </si>
  <si>
    <t>SIMION C. ALEX - GABRIEL</t>
  </si>
  <si>
    <t>STATESCU C. RAZVAN</t>
  </si>
  <si>
    <t>AELENEI L. D. ROXANA - ELENA</t>
  </si>
  <si>
    <t>ALDEA M.E. ANA - CATALINA</t>
  </si>
  <si>
    <t>BADIC S. CRISTINA</t>
  </si>
  <si>
    <t>BIBU R.G. ALEXANDRU - SERAFIM</t>
  </si>
  <si>
    <t>BORZA G. MARIUS - VASILE</t>
  </si>
  <si>
    <t>BUDIANU S. LUCIAN - VLADUT</t>
  </si>
  <si>
    <t>BURLACU S. CRISTIAN</t>
  </si>
  <si>
    <t>COCAN I. SILVIU - NICOLAE</t>
  </si>
  <si>
    <t>CONSTANDACHE P. ANDI - COSMIN</t>
  </si>
  <si>
    <t>CONSTANTIN M.A. OCTAVIAN - FLORIN</t>
  </si>
  <si>
    <t>DARAMUS V. CLAUDIU - LUCIAN</t>
  </si>
  <si>
    <t>DINCA P.C. VLAD - ANDREI</t>
  </si>
  <si>
    <t>DUMBRAVA A. HORATIU - RAZVAN</t>
  </si>
  <si>
    <t>FAIER E. ANDREEA - ALECSANDRA</t>
  </si>
  <si>
    <t>GAVRILA I. ALEXANDRU - IONUT</t>
  </si>
  <si>
    <t>GRIGORE R. ANDREEA - ELENA</t>
  </si>
  <si>
    <t>GUSTIN D.C. DANIEL - SAMUEL</t>
  </si>
  <si>
    <t>HILOHI G. CRISTIAN</t>
  </si>
  <si>
    <t>IANCU G. ANDREI - CRISTIAN</t>
  </si>
  <si>
    <t>ISTUDOR G. GEORGIANA - CRISTINA</t>
  </si>
  <si>
    <t>MAGUREANU R.G. MIHNEA - ANDREI</t>
  </si>
  <si>
    <t>ORASANU C. ANDREEA - MIHAELA</t>
  </si>
  <si>
    <t>POPESCU D. DAN - ANDREI</t>
  </si>
  <si>
    <t>PURECEL R.F. MIHAI - OVIDIU</t>
  </si>
  <si>
    <t>RADUCANU M.P. TIBERIU - GABRIEL</t>
  </si>
  <si>
    <t>SOARE F. O. ANA - MARIA - ADINA</t>
  </si>
  <si>
    <t>TONGHIOIU H.V. TEODOR - PAUL</t>
  </si>
  <si>
    <t>TUDOSE D. VLAD - CALIN</t>
  </si>
  <si>
    <t>VASILE C. RARES - MIHAI</t>
  </si>
  <si>
    <t>Ex1</t>
  </si>
  <si>
    <t>Ex2</t>
  </si>
  <si>
    <t>Ex3</t>
  </si>
  <si>
    <t>Ex4</t>
  </si>
  <si>
    <t>Ex5</t>
  </si>
  <si>
    <t>Ex6</t>
  </si>
  <si>
    <t>Ex7</t>
  </si>
  <si>
    <t>Ex8</t>
  </si>
  <si>
    <t>AXINTE SEBASTIAN</t>
  </si>
  <si>
    <t>BARBONI ALEXANDRU</t>
  </si>
  <si>
    <t>IRIMIA DAVID</t>
  </si>
  <si>
    <t>PATRUTOIU MINODORA</t>
  </si>
  <si>
    <t>BOROVINA ROBERT PETRISOR</t>
  </si>
  <si>
    <t>BALAN ALEXANDRU IONUT</t>
  </si>
  <si>
    <t>Tema1</t>
  </si>
  <si>
    <t>Tema2</t>
  </si>
  <si>
    <t>Tema3</t>
  </si>
  <si>
    <t>Tema4</t>
  </si>
  <si>
    <t>Tema5</t>
  </si>
  <si>
    <t>Total Teme Ponderat</t>
  </si>
  <si>
    <t>Punctaj</t>
  </si>
  <si>
    <t>ILIE MARIUS</t>
  </si>
  <si>
    <t>Bonus</t>
  </si>
  <si>
    <t>Prag</t>
  </si>
  <si>
    <t>Picati</t>
  </si>
  <si>
    <t>Total zecimale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</si>
</sst>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5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17"/>
  <sheetViews>
    <sheetView tabSelected="1" zoomScale="80" zoomScaleNormal="80" workbookViewId="0">
      <pane ySplit="1" topLeftCell="A90" activePane="bottomLeft" state="frozen"/>
      <selection pane="bottomLeft" activeCell="K113" sqref="K113"/>
    </sheetView>
  </sheetViews>
  <sheetFormatPr defaultRowHeight="15" x14ac:dyDescent="0.25"/>
  <cols>
    <col min="1" max="1" width="40.140625" style="2" customWidth="1"/>
    <col min="3" max="10" width="14.42578125" customWidth="1"/>
  </cols>
  <sheetData>
    <row r="1" spans="1:19" s="7" customFormat="1" ht="4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L1" s="8" t="s">
        <v>138</v>
      </c>
      <c r="M1" s="7" t="s">
        <v>141</v>
      </c>
      <c r="O1" s="7" t="s">
        <v>142</v>
      </c>
      <c r="Q1" s="7" t="s">
        <v>144</v>
      </c>
      <c r="S1" s="7" t="s">
        <v>143</v>
      </c>
    </row>
    <row r="2" spans="1:19" hidden="1" x14ac:dyDescent="0.25">
      <c r="A2" s="1" t="s">
        <v>10</v>
      </c>
      <c r="B2">
        <v>241</v>
      </c>
      <c r="C2">
        <f>SUMPRODUCT(Tema1!C2:J2,Weights!$B$2:$I$2)</f>
        <v>0</v>
      </c>
      <c r="D2">
        <f>SUMPRODUCT(Tema2!C2:I2,Weights!$B$3:$H$3)</f>
        <v>0</v>
      </c>
      <c r="E2">
        <f>SUMPRODUCT(Tema3!C2:I2,Weights!$B$4:$H$4)</f>
        <v>0</v>
      </c>
      <c r="F2">
        <f>SUMPRODUCT(Tema4!C2:I2,Weights!$B$5:$H$5)</f>
        <v>0</v>
      </c>
      <c r="G2">
        <f>SUMPRODUCT(Tema5!C2:H2,Weights!$B$6:$G$6)</f>
        <v>0</v>
      </c>
      <c r="H2">
        <f>Proiect!C2</f>
        <v>0</v>
      </c>
      <c r="I2">
        <f>SUMPRODUCT(Examen!C2:H2,Weights!$B$8:$G$8)</f>
        <v>0</v>
      </c>
      <c r="J2" s="9" t="str">
        <f>IF(I2&gt;O$2,MAX(4,ROUND(MIN(10,1+0.6*(C2/(10*SUM(Weights!$B$2:$I$2))+D2/(10*SUM(Weights!$B$3:$H$3))+E2/(10*SUM(Weights!$B$4:$H$4))+F2/(10*SUM(Weights!$B$5:$H$5))+G2/(10*SUM(Weights!$B$6:$G$6)))+I2/60*7+H2/100+M2),0)),IF(I2=0,"Absent",4))</f>
        <v>Absent</v>
      </c>
      <c r="L2">
        <f>C2/(10*SUM(Weights!$B$2:$I$2))+D2/(10*SUM(Weights!$B$3:$H$3))+E2/(10*SUM(Weights!$B$4:$H$4))+F2/(10*SUM(Weights!$B$5:$H$5))+G2/(10*SUM(Weights!$B$6:$G$6))</f>
        <v>0</v>
      </c>
      <c r="N2">
        <f>MAX(4,ROUND(MIN(10,1+0.6*(C2/(10*SUM(Weights!$B$2:$I$2))+D2/(10*SUM(Weights!$B$3:$H$3))+E2/(10*SUM(Weights!$B$4:$H$4))+F2/(10*SUM(Weights!$B$5:$H$5))+G2/(10*SUM(Weights!$B$6:$G$6)))+I2/60*7+H2/100 + M2),0))</f>
        <v>4</v>
      </c>
      <c r="O2">
        <v>14.5</v>
      </c>
      <c r="Q2">
        <f>MIN(10,1+0.6*(C2/(10*SUM(Weights!$B$2:$I$2))+D2/(10*SUM(Weights!$B$3:$H$3))+E2/(10*SUM(Weights!$B$4:$H$4))+F2/(10*SUM(Weights!$B$5:$H$5))+G2/(10*SUM(Weights!$B$6:$G$6)))+I2/60*7+H2/100+M2)</f>
        <v>1</v>
      </c>
      <c r="S2">
        <f>SUMIF(J2:J117,"= 4")/4</f>
        <v>28</v>
      </c>
    </row>
    <row r="3" spans="1:19" hidden="1" x14ac:dyDescent="0.25">
      <c r="A3" s="1" t="s">
        <v>11</v>
      </c>
      <c r="B3">
        <v>241</v>
      </c>
      <c r="C3">
        <f>SUMPRODUCT(Tema1!C3:J3,Weights!$B$2:$I$2)</f>
        <v>32</v>
      </c>
      <c r="D3">
        <f>SUMPRODUCT(Tema2!C3:I3,Weights!$B$3:$H$3)</f>
        <v>0</v>
      </c>
      <c r="E3">
        <f>SUMPRODUCT(Tema3!C3:I3,Weights!$B$4:$H$4)</f>
        <v>0</v>
      </c>
      <c r="F3">
        <f>SUMPRODUCT(Tema4!C3:I3,Weights!$B$5:$H$5)</f>
        <v>0</v>
      </c>
      <c r="G3">
        <f>SUMPRODUCT(Tema5!C3:H3,Weights!$B$6:$G$6)</f>
        <v>0</v>
      </c>
      <c r="H3">
        <f>Proiect!C3</f>
        <v>0</v>
      </c>
      <c r="I3">
        <f>SUMPRODUCT(Examen!C3:H3,Weights!$B$8:$G$8)</f>
        <v>0</v>
      </c>
      <c r="J3" s="9" t="str">
        <f>IF(I3&gt;O$2,MAX(4,ROUND(MIN(10,1+0.6*(C3/(10*SUM(Weights!$B$2:$I$2))+D3/(10*SUM(Weights!$B$3:$H$3))+E3/(10*SUM(Weights!$B$4:$H$4))+F3/(10*SUM(Weights!$B$5:$H$5))+G3/(10*SUM(Weights!$B$6:$G$6)))+I3/60*7+H3/100+M3),0)),IF(I3=0,"Absent",4))</f>
        <v>Absent</v>
      </c>
      <c r="L3">
        <f>C3/(10*SUM(Weights!$B$2:$I$2))+D3/(10*SUM(Weights!$B$3:$H$3))+E3/(10*SUM(Weights!$B$4:$H$4))+F3/(10*SUM(Weights!$B$5:$H$5))+G3/(10*SUM(Weights!$B$6:$G$6))</f>
        <v>0.4</v>
      </c>
      <c r="N3">
        <f>MAX(4,ROUND(MIN(10,1+0.6*(C3/(10*SUM(Weights!$B$2:$I$2))+D3/(10*SUM(Weights!$B$3:$H$3))+E3/(10*SUM(Weights!$B$4:$H$4))+F3/(10*SUM(Weights!$B$5:$H$5))+G3/(10*SUM(Weights!$B$6:$G$6)))+I3/60*7+H3/100 + M3),0))</f>
        <v>4</v>
      </c>
      <c r="Q3">
        <f>MIN(10,1+0.6*(C3/(10*SUM(Weights!$B$2:$I$2))+D3/(10*SUM(Weights!$B$3:$H$3))+E3/(10*SUM(Weights!$B$4:$H$4))+F3/(10*SUM(Weights!$B$5:$H$5))+G3/(10*SUM(Weights!$B$6:$G$6)))+I3/60*7+H3/100+M3)</f>
        <v>1.24</v>
      </c>
    </row>
    <row r="4" spans="1:19" hidden="1" x14ac:dyDescent="0.25">
      <c r="A4" s="1" t="s">
        <v>12</v>
      </c>
      <c r="B4">
        <v>241</v>
      </c>
      <c r="C4">
        <f>SUMPRODUCT(Tema1!C4:J4,Weights!$B$2:$I$2)</f>
        <v>45</v>
      </c>
      <c r="D4">
        <f>SUMPRODUCT(Tema2!C4:I4,Weights!$B$3:$H$3)</f>
        <v>0</v>
      </c>
      <c r="E4">
        <f>SUMPRODUCT(Tema3!C4:I4,Weights!$B$4:$H$4)</f>
        <v>0</v>
      </c>
      <c r="F4">
        <f>SUMPRODUCT(Tema4!C4:I4,Weights!$B$5:$H$5)</f>
        <v>0</v>
      </c>
      <c r="G4">
        <f>SUMPRODUCT(Tema5!C4:H4,Weights!$B$6:$G$6)</f>
        <v>0</v>
      </c>
      <c r="H4">
        <f>Proiect!C4</f>
        <v>95</v>
      </c>
      <c r="I4">
        <f>SUMPRODUCT(Examen!C4:H4,Weights!$B$8:$G$8)</f>
        <v>19</v>
      </c>
      <c r="J4" s="9">
        <f>IF(I4&gt;O$2,MAX(4,ROUND(MIN(10,1+0.6*(C4/(10*SUM(Weights!$B$2:$I$2))+D4/(10*SUM(Weights!$B$3:$H$3))+E4/(10*SUM(Weights!$B$4:$H$4))+F4/(10*SUM(Weights!$B$5:$H$5))+G4/(10*SUM(Weights!$B$6:$G$6)))+I4/60*7+H4/100+M4),0)),IF(I4=0,"Absent",4))</f>
        <v>5</v>
      </c>
      <c r="L4">
        <f>C4/(10*SUM(Weights!$B$2:$I$2))+D4/(10*SUM(Weights!$B$3:$H$3))+E4/(10*SUM(Weights!$B$4:$H$4))+F4/(10*SUM(Weights!$B$5:$H$5))+G4/(10*SUM(Weights!$B$6:$G$6))</f>
        <v>0.5625</v>
      </c>
      <c r="N4">
        <f>MAX(4,ROUND(MIN(10,1+0.6*(C4/(10*SUM(Weights!$B$2:$I$2))+D4/(10*SUM(Weights!$B$3:$H$3))+E4/(10*SUM(Weights!$B$4:$H$4))+F4/(10*SUM(Weights!$B$5:$H$5))+G4/(10*SUM(Weights!$B$6:$G$6)))+I4/60*7+H4/100 + M4),0))</f>
        <v>5</v>
      </c>
      <c r="Q4">
        <f>MIN(10,1+0.6*(C4/(10*SUM(Weights!$B$2:$I$2))+D4/(10*SUM(Weights!$B$3:$H$3))+E4/(10*SUM(Weights!$B$4:$H$4))+F4/(10*SUM(Weights!$B$5:$H$5))+G4/(10*SUM(Weights!$B$6:$G$6)))+I4/60*7+H4/100+M4)</f>
        <v>4.5041666666666664</v>
      </c>
    </row>
    <row r="5" spans="1:19" hidden="1" x14ac:dyDescent="0.25">
      <c r="A5" s="1" t="s">
        <v>127</v>
      </c>
      <c r="B5">
        <v>241</v>
      </c>
      <c r="C5">
        <f>SUMPRODUCT(Tema1!C5:J5,Weights!$B$2:$I$2)</f>
        <v>45</v>
      </c>
      <c r="D5">
        <f>SUMPRODUCT(Tema2!C5:I5,Weights!$B$3:$H$3)</f>
        <v>41</v>
      </c>
      <c r="E5">
        <f>SUMPRODUCT(Tema3!C5:I5,Weights!$B$4:$H$4)</f>
        <v>22</v>
      </c>
      <c r="F5">
        <f>SUMPRODUCT(Tema4!C5:I5,Weights!$B$5:$H$5)</f>
        <v>42</v>
      </c>
      <c r="G5">
        <f>SUMPRODUCT(Tema5!C5:H5,Weights!$B$6:$G$6)</f>
        <v>44</v>
      </c>
      <c r="H5">
        <f>Proiect!C5</f>
        <v>180</v>
      </c>
      <c r="I5">
        <f>SUMPRODUCT(Examen!C5:H5,Weights!$B$8:$G$8)</f>
        <v>15</v>
      </c>
      <c r="J5" s="9">
        <f>IF(I5&gt;O$2,MAX(4,ROUND(MIN(10,1+0.6*(C5/(10*SUM(Weights!$B$2:$I$2))+D5/(10*SUM(Weights!$B$3:$H$3))+E5/(10*SUM(Weights!$B$4:$H$4))+F5/(10*SUM(Weights!$B$5:$H$5))+G5/(10*SUM(Weights!$B$6:$G$6)))+I5/60*7+H5/100+M5),0)),IF(I5=0,"Absent",4))</f>
        <v>6</v>
      </c>
      <c r="L5">
        <f>C5/(10*SUM(Weights!$B$2:$I$2))+D5/(10*SUM(Weights!$B$3:$H$3))+E5/(10*SUM(Weights!$B$4:$H$4))+F5/(10*SUM(Weights!$B$5:$H$5))+G5/(10*SUM(Weights!$B$6:$G$6))</f>
        <v>2.7958333333333334</v>
      </c>
      <c r="N5">
        <f>MAX(4,ROUND(MIN(10,1+0.6*(C5/(10*SUM(Weights!$B$2:$I$2))+D5/(10*SUM(Weights!$B$3:$H$3))+E5/(10*SUM(Weights!$B$4:$H$4))+F5/(10*SUM(Weights!$B$5:$H$5))+G5/(10*SUM(Weights!$B$6:$G$6)))+I5/60*7+H5/100 + M5),0))</f>
        <v>6</v>
      </c>
      <c r="Q5">
        <f>MIN(10,1+0.6*(C5/(10*SUM(Weights!$B$2:$I$2))+D5/(10*SUM(Weights!$B$3:$H$3))+E5/(10*SUM(Weights!$B$4:$H$4))+F5/(10*SUM(Weights!$B$5:$H$5))+G5/(10*SUM(Weights!$B$6:$G$6)))+I5/60*7+H5/100+M5)</f>
        <v>6.2275</v>
      </c>
    </row>
    <row r="6" spans="1:19" hidden="1" x14ac:dyDescent="0.25">
      <c r="A6" s="1" t="s">
        <v>128</v>
      </c>
      <c r="B6">
        <v>241</v>
      </c>
      <c r="C6">
        <f>SUMPRODUCT(Tema1!C6:J6,Weights!$B$2:$I$2)</f>
        <v>36</v>
      </c>
      <c r="D6">
        <f>SUMPRODUCT(Tema2!C6:I6,Weights!$B$3:$H$3)</f>
        <v>38</v>
      </c>
      <c r="E6">
        <f>SUMPRODUCT(Tema3!C6:I6,Weights!$B$4:$H$4)</f>
        <v>9</v>
      </c>
      <c r="F6">
        <f>SUMPRODUCT(Tema4!C6:I6,Weights!$B$5:$H$5)</f>
        <v>9</v>
      </c>
      <c r="G6">
        <f>SUMPRODUCT(Tema5!C6:H6,Weights!$B$6:$G$6)</f>
        <v>46</v>
      </c>
      <c r="H6">
        <f>Proiect!C6</f>
        <v>0</v>
      </c>
      <c r="I6">
        <f>SUMPRODUCT(Examen!C6:H6,Weights!$B$8:$G$8)</f>
        <v>20</v>
      </c>
      <c r="J6" s="9">
        <f>IF(I6&gt;O$2,MAX(4,ROUND(MIN(10,1+0.6*(C6/(10*SUM(Weights!$B$2:$I$2))+D6/(10*SUM(Weights!$B$3:$H$3))+E6/(10*SUM(Weights!$B$4:$H$4))+F6/(10*SUM(Weights!$B$5:$H$5))+G6/(10*SUM(Weights!$B$6:$G$6)))+I6/60*7+H6/100+M6),0)),IF(I6=0,"Absent",4))</f>
        <v>5</v>
      </c>
      <c r="L6">
        <f>C6/(10*SUM(Weights!$B$2:$I$2))+D6/(10*SUM(Weights!$B$3:$H$3))+E6/(10*SUM(Weights!$B$4:$H$4))+F6/(10*SUM(Weights!$B$5:$H$5))+G6/(10*SUM(Weights!$B$6:$G$6))</f>
        <v>2.0166666666666666</v>
      </c>
      <c r="N6">
        <f>MAX(4,ROUND(MIN(10,1+0.6*(C6/(10*SUM(Weights!$B$2:$I$2))+D6/(10*SUM(Weights!$B$3:$H$3))+E6/(10*SUM(Weights!$B$4:$H$4))+F6/(10*SUM(Weights!$B$5:$H$5))+G6/(10*SUM(Weights!$B$6:$G$6)))+I6/60*7+H6/100 + M6),0))</f>
        <v>5</v>
      </c>
      <c r="Q6">
        <f>MIN(10,1+0.6*(C6/(10*SUM(Weights!$B$2:$I$2))+D6/(10*SUM(Weights!$B$3:$H$3))+E6/(10*SUM(Weights!$B$4:$H$4))+F6/(10*SUM(Weights!$B$5:$H$5))+G6/(10*SUM(Weights!$B$6:$G$6)))+I6/60*7+H6/100+M6)</f>
        <v>4.543333333333333</v>
      </c>
    </row>
    <row r="7" spans="1:19" hidden="1" x14ac:dyDescent="0.25">
      <c r="A7" s="1" t="s">
        <v>13</v>
      </c>
      <c r="B7">
        <v>241</v>
      </c>
      <c r="C7">
        <f>SUMPRODUCT(Tema1!C7:J7,Weights!$B$2:$I$2)</f>
        <v>35</v>
      </c>
      <c r="D7">
        <f>SUMPRODUCT(Tema2!C7:I7,Weights!$B$3:$H$3)</f>
        <v>23</v>
      </c>
      <c r="E7">
        <f>SUMPRODUCT(Tema3!C7:I7,Weights!$B$4:$H$4)</f>
        <v>0</v>
      </c>
      <c r="F7">
        <f>SUMPRODUCT(Tema4!C7:I7,Weights!$B$5:$H$5)</f>
        <v>42</v>
      </c>
      <c r="G7">
        <f>SUMPRODUCT(Tema5!C7:H7,Weights!$B$6:$G$6)</f>
        <v>47</v>
      </c>
      <c r="H7">
        <f>Proiect!C7</f>
        <v>0</v>
      </c>
      <c r="I7">
        <f>SUMPRODUCT(Examen!C7:H7,Weights!$B$8:$G$8)</f>
        <v>15</v>
      </c>
      <c r="J7" s="9">
        <f>IF(I7&gt;O$2,MAX(4,ROUND(MIN(10,1+0.6*(C7/(10*SUM(Weights!$B$2:$I$2))+D7/(10*SUM(Weights!$B$3:$H$3))+E7/(10*SUM(Weights!$B$4:$H$4))+F7/(10*SUM(Weights!$B$5:$H$5))+G7/(10*SUM(Weights!$B$6:$G$6)))+I7/60*7+H7/100+M7),0)),IF(I7=0,"Absent",4))</f>
        <v>4</v>
      </c>
      <c r="L7">
        <f>C7/(10*SUM(Weights!$B$2:$I$2))+D7/(10*SUM(Weights!$B$3:$H$3))+E7/(10*SUM(Weights!$B$4:$H$4))+F7/(10*SUM(Weights!$B$5:$H$5))+G7/(10*SUM(Weights!$B$6:$G$6))</f>
        <v>2.1494047619047616</v>
      </c>
      <c r="N7">
        <f>MAX(4,ROUND(MIN(10,1+0.6*(C7/(10*SUM(Weights!$B$2:$I$2))+D7/(10*SUM(Weights!$B$3:$H$3))+E7/(10*SUM(Weights!$B$4:$H$4))+F7/(10*SUM(Weights!$B$5:$H$5))+G7/(10*SUM(Weights!$B$6:$G$6)))+I7/60*7+H7/100 + M7),0))</f>
        <v>4</v>
      </c>
      <c r="Q7">
        <f>MIN(10,1+0.6*(C7/(10*SUM(Weights!$B$2:$I$2))+D7/(10*SUM(Weights!$B$3:$H$3))+E7/(10*SUM(Weights!$B$4:$H$4))+F7/(10*SUM(Weights!$B$5:$H$5))+G7/(10*SUM(Weights!$B$6:$G$6)))+I7/60*7+H7/100+M7)</f>
        <v>4.0396428571428569</v>
      </c>
    </row>
    <row r="8" spans="1:19" hidden="1" x14ac:dyDescent="0.25">
      <c r="A8" s="1" t="s">
        <v>32</v>
      </c>
      <c r="B8">
        <v>241</v>
      </c>
      <c r="C8">
        <f>SUMPRODUCT(Tema1!C8:J8,Weights!$B$2:$I$2)</f>
        <v>34</v>
      </c>
      <c r="D8">
        <f>SUMPRODUCT(Tema2!C8:I8,Weights!$B$3:$H$3)</f>
        <v>31</v>
      </c>
      <c r="E8">
        <f>SUMPRODUCT(Tema3!C8:I8,Weights!$B$4:$H$4)</f>
        <v>0</v>
      </c>
      <c r="F8">
        <f>SUMPRODUCT(Tema4!C8:I8,Weights!$B$5:$H$5)</f>
        <v>0</v>
      </c>
      <c r="G8">
        <f>SUMPRODUCT(Tema5!C8:H8,Weights!$B$6:$G$6)</f>
        <v>0</v>
      </c>
      <c r="H8">
        <f>Proiect!C8</f>
        <v>0</v>
      </c>
      <c r="I8">
        <f>SUMPRODUCT(Examen!C8:H8,Weights!$B$8:$G$8)</f>
        <v>28</v>
      </c>
      <c r="J8" s="9">
        <f>IF(I8&gt;O$2,MAX(4,ROUND(MIN(10,1+0.6*(C8/(10*SUM(Weights!$B$2:$I$2))+D8/(10*SUM(Weights!$B$3:$H$3))+E8/(10*SUM(Weights!$B$4:$H$4))+F8/(10*SUM(Weights!$B$5:$H$5))+G8/(10*SUM(Weights!$B$6:$G$6)))+I8/60*7+H8/100+M8),0)),IF(I8=0,"Absent",4))</f>
        <v>5</v>
      </c>
      <c r="L8">
        <f>C8/(10*SUM(Weights!$B$2:$I$2))+D8/(10*SUM(Weights!$B$3:$H$3))+E8/(10*SUM(Weights!$B$4:$H$4))+F8/(10*SUM(Weights!$B$5:$H$5))+G8/(10*SUM(Weights!$B$6:$G$6))</f>
        <v>0.86785714285714288</v>
      </c>
      <c r="N8">
        <f>MAX(4,ROUND(MIN(10,1+0.6*(C8/(10*SUM(Weights!$B$2:$I$2))+D8/(10*SUM(Weights!$B$3:$H$3))+E8/(10*SUM(Weights!$B$4:$H$4))+F8/(10*SUM(Weights!$B$5:$H$5))+G8/(10*SUM(Weights!$B$6:$G$6)))+I8/60*7+H8/100 + M8),0))</f>
        <v>5</v>
      </c>
      <c r="Q8">
        <f>MIN(10,1+0.6*(C8/(10*SUM(Weights!$B$2:$I$2))+D8/(10*SUM(Weights!$B$3:$H$3))+E8/(10*SUM(Weights!$B$4:$H$4))+F8/(10*SUM(Weights!$B$5:$H$5))+G8/(10*SUM(Weights!$B$6:$G$6)))+I8/60*7+H8/100+M8)</f>
        <v>4.7873809523809525</v>
      </c>
    </row>
    <row r="9" spans="1:19" hidden="1" x14ac:dyDescent="0.25">
      <c r="A9" s="1" t="s">
        <v>14</v>
      </c>
      <c r="B9">
        <v>241</v>
      </c>
      <c r="C9">
        <f>SUMPRODUCT(Tema1!C9:J9,Weights!$B$2:$I$2)</f>
        <v>55</v>
      </c>
      <c r="D9">
        <f>SUMPRODUCT(Tema2!C9:I9,Weights!$B$3:$H$3)</f>
        <v>46</v>
      </c>
      <c r="E9">
        <f>SUMPRODUCT(Tema3!C9:I9,Weights!$B$4:$H$4)</f>
        <v>36</v>
      </c>
      <c r="F9">
        <f>SUMPRODUCT(Tema4!C9:I9,Weights!$B$5:$H$5)</f>
        <v>44</v>
      </c>
      <c r="G9">
        <f>SUMPRODUCT(Tema5!C9:H9,Weights!$B$6:$G$6)</f>
        <v>46</v>
      </c>
      <c r="H9">
        <f>Proiect!C9</f>
        <v>0</v>
      </c>
      <c r="I9">
        <f>SUMPRODUCT(Examen!C9:H9,Weights!$B$8:$G$8)</f>
        <v>27</v>
      </c>
      <c r="J9" s="9">
        <f>IF(I9&gt;O$2,MAX(4,ROUND(MIN(10,1+0.6*(C9/(10*SUM(Weights!$B$2:$I$2))+D9/(10*SUM(Weights!$B$3:$H$3))+E9/(10*SUM(Weights!$B$4:$H$4))+F9/(10*SUM(Weights!$B$5:$H$5))+G9/(10*SUM(Weights!$B$6:$G$6)))+I9/60*7+H9/100+M9),0)),IF(I9=0,"Absent",4))</f>
        <v>6</v>
      </c>
      <c r="L9">
        <f>C9/(10*SUM(Weights!$B$2:$I$2))+D9/(10*SUM(Weights!$B$3:$H$3))+E9/(10*SUM(Weights!$B$4:$H$4))+F9/(10*SUM(Weights!$B$5:$H$5))+G9/(10*SUM(Weights!$B$6:$G$6))</f>
        <v>3.2541666666666664</v>
      </c>
      <c r="N9">
        <f>MAX(4,ROUND(MIN(10,1+0.6*(C9/(10*SUM(Weights!$B$2:$I$2))+D9/(10*SUM(Weights!$B$3:$H$3))+E9/(10*SUM(Weights!$B$4:$H$4))+F9/(10*SUM(Weights!$B$5:$H$5))+G9/(10*SUM(Weights!$B$6:$G$6)))+I9/60*7+H9/100 + M9),0))</f>
        <v>6</v>
      </c>
      <c r="Q9">
        <f>MIN(10,1+0.6*(C9/(10*SUM(Weights!$B$2:$I$2))+D9/(10*SUM(Weights!$B$3:$H$3))+E9/(10*SUM(Weights!$B$4:$H$4))+F9/(10*SUM(Weights!$B$5:$H$5))+G9/(10*SUM(Weights!$B$6:$G$6)))+I9/60*7+H9/100+M9)</f>
        <v>6.1024999999999991</v>
      </c>
    </row>
    <row r="10" spans="1:19" hidden="1" x14ac:dyDescent="0.25">
      <c r="A10" s="1" t="s">
        <v>15</v>
      </c>
      <c r="B10">
        <v>241</v>
      </c>
      <c r="C10">
        <f>SUMPRODUCT(Tema1!C10:J10,Weights!$B$2:$I$2)</f>
        <v>70</v>
      </c>
      <c r="D10">
        <f>SUMPRODUCT(Tema2!C10:I10,Weights!$B$3:$H$3)</f>
        <v>63</v>
      </c>
      <c r="E10">
        <f>SUMPRODUCT(Tema3!C10:I10,Weights!$B$4:$H$4)</f>
        <v>37</v>
      </c>
      <c r="F10">
        <f>SUMPRODUCT(Tema4!C10:I10,Weights!$B$5:$H$5)</f>
        <v>48</v>
      </c>
      <c r="G10">
        <f>SUMPRODUCT(Tema5!C10:H10,Weights!$B$6:$G$6)</f>
        <v>0</v>
      </c>
      <c r="H10">
        <f>Proiect!C10</f>
        <v>0</v>
      </c>
      <c r="I10">
        <f>SUMPRODUCT(Examen!C10:H10,Weights!$B$8:$G$8)</f>
        <v>31</v>
      </c>
      <c r="J10" s="9">
        <f>IF(I10&gt;O$2,MAX(4,ROUND(MIN(10,1+0.6*(C10/(10*SUM(Weights!$B$2:$I$2))+D10/(10*SUM(Weights!$B$3:$H$3))+E10/(10*SUM(Weights!$B$4:$H$4))+F10/(10*SUM(Weights!$B$5:$H$5))+G10/(10*SUM(Weights!$B$6:$G$6)))+I10/60*7+H10/100+M10),0)),IF(I10=0,"Absent",4))</f>
        <v>6</v>
      </c>
      <c r="L10">
        <f>C10/(10*SUM(Weights!$B$2:$I$2))+D10/(10*SUM(Weights!$B$3:$H$3))+E10/(10*SUM(Weights!$B$4:$H$4))+F10/(10*SUM(Weights!$B$5:$H$5))+G10/(10*SUM(Weights!$B$6:$G$6))</f>
        <v>2.9892857142857139</v>
      </c>
      <c r="N10">
        <f>MAX(4,ROUND(MIN(10,1+0.6*(C10/(10*SUM(Weights!$B$2:$I$2))+D10/(10*SUM(Weights!$B$3:$H$3))+E10/(10*SUM(Weights!$B$4:$H$4))+F10/(10*SUM(Weights!$B$5:$H$5))+G10/(10*SUM(Weights!$B$6:$G$6)))+I10/60*7+H10/100 + M10),0))</f>
        <v>6</v>
      </c>
      <c r="Q10">
        <f>MIN(10,1+0.6*(C10/(10*SUM(Weights!$B$2:$I$2))+D10/(10*SUM(Weights!$B$3:$H$3))+E10/(10*SUM(Weights!$B$4:$H$4))+F10/(10*SUM(Weights!$B$5:$H$5))+G10/(10*SUM(Weights!$B$6:$G$6)))+I10/60*7+H10/100+M10)</f>
        <v>6.4102380952380953</v>
      </c>
    </row>
    <row r="11" spans="1:19" hidden="1" x14ac:dyDescent="0.25">
      <c r="A11" s="1" t="s">
        <v>16</v>
      </c>
      <c r="B11">
        <v>241</v>
      </c>
      <c r="C11">
        <f>SUMPRODUCT(Tema1!C11:J11,Weights!$B$2:$I$2)</f>
        <v>43</v>
      </c>
      <c r="D11">
        <f>SUMPRODUCT(Tema2!C11:I11,Weights!$B$3:$H$3)</f>
        <v>48</v>
      </c>
      <c r="E11">
        <f>SUMPRODUCT(Tema3!C11:I11,Weights!$B$4:$H$4)</f>
        <v>25</v>
      </c>
      <c r="F11">
        <f>SUMPRODUCT(Tema4!C11:I11,Weights!$B$5:$H$5)</f>
        <v>23</v>
      </c>
      <c r="G11">
        <f>SUMPRODUCT(Tema5!C11:H11,Weights!$B$6:$G$6)</f>
        <v>0</v>
      </c>
      <c r="H11">
        <f>Proiect!C11</f>
        <v>80</v>
      </c>
      <c r="I11">
        <f>SUMPRODUCT(Examen!C11:H11,Weights!$B$8:$G$8)</f>
        <v>28</v>
      </c>
      <c r="J11" s="9">
        <f>IF(I11&gt;O$2,MAX(4,ROUND(MIN(10,1+0.6*(C11/(10*SUM(Weights!$B$2:$I$2))+D11/(10*SUM(Weights!$B$3:$H$3))+E11/(10*SUM(Weights!$B$4:$H$4))+F11/(10*SUM(Weights!$B$5:$H$5))+G11/(10*SUM(Weights!$B$6:$G$6)))+I11/60*7+H11/100+M11),0)),IF(I11=0,"Absent",4))</f>
        <v>6</v>
      </c>
      <c r="L11">
        <f>C11/(10*SUM(Weights!$B$2:$I$2))+D11/(10*SUM(Weights!$B$3:$H$3))+E11/(10*SUM(Weights!$B$4:$H$4))+F11/(10*SUM(Weights!$B$5:$H$5))+G11/(10*SUM(Weights!$B$6:$G$6))</f>
        <v>1.9089285714285713</v>
      </c>
      <c r="N11">
        <f>MAX(4,ROUND(MIN(10,1+0.6*(C11/(10*SUM(Weights!$B$2:$I$2))+D11/(10*SUM(Weights!$B$3:$H$3))+E11/(10*SUM(Weights!$B$4:$H$4))+F11/(10*SUM(Weights!$B$5:$H$5))+G11/(10*SUM(Weights!$B$6:$G$6)))+I11/60*7+H11/100 + M11),0))</f>
        <v>6</v>
      </c>
      <c r="Q11">
        <f>MIN(10,1+0.6*(C11/(10*SUM(Weights!$B$2:$I$2))+D11/(10*SUM(Weights!$B$3:$H$3))+E11/(10*SUM(Weights!$B$4:$H$4))+F11/(10*SUM(Weights!$B$5:$H$5))+G11/(10*SUM(Weights!$B$6:$G$6)))+I11/60*7+H11/100+M11)</f>
        <v>6.2120238095238092</v>
      </c>
    </row>
    <row r="12" spans="1:19" hidden="1" x14ac:dyDescent="0.25">
      <c r="A12" s="1" t="s">
        <v>17</v>
      </c>
      <c r="B12">
        <v>241</v>
      </c>
      <c r="C12">
        <f>SUMPRODUCT(Tema1!C12:J12,Weights!$B$2:$I$2)</f>
        <v>45</v>
      </c>
      <c r="D12">
        <f>SUMPRODUCT(Tema2!C12:I12,Weights!$B$3:$H$3)</f>
        <v>42</v>
      </c>
      <c r="E12">
        <f>SUMPRODUCT(Tema3!C12:I12,Weights!$B$4:$H$4)</f>
        <v>34</v>
      </c>
      <c r="F12">
        <f>SUMPRODUCT(Tema4!C12:I12,Weights!$B$5:$H$5)</f>
        <v>41</v>
      </c>
      <c r="G12">
        <f>SUMPRODUCT(Tema5!C12:H12,Weights!$B$6:$G$6)</f>
        <v>31</v>
      </c>
      <c r="H12">
        <f>Proiect!C12</f>
        <v>0</v>
      </c>
      <c r="I12">
        <f>SUMPRODUCT(Examen!C12:H12,Weights!$B$8:$G$8)</f>
        <v>16</v>
      </c>
      <c r="J12" s="9">
        <f>IF(I12&gt;O$2,MAX(4,ROUND(MIN(10,1+0.6*(C12/(10*SUM(Weights!$B$2:$I$2))+D12/(10*SUM(Weights!$B$3:$H$3))+E12/(10*SUM(Weights!$B$4:$H$4))+F12/(10*SUM(Weights!$B$5:$H$5))+G12/(10*SUM(Weights!$B$6:$G$6)))+I12/60*7+H12/100+M12),0)),IF(I12=0,"Absent",4))</f>
        <v>5</v>
      </c>
      <c r="L12">
        <f>C12/(10*SUM(Weights!$B$2:$I$2))+D12/(10*SUM(Weights!$B$3:$H$3))+E12/(10*SUM(Weights!$B$4:$H$4))+F12/(10*SUM(Weights!$B$5:$H$5))+G12/(10*SUM(Weights!$B$6:$G$6))</f>
        <v>2.7505952380952383</v>
      </c>
      <c r="N12">
        <f>MAX(4,ROUND(MIN(10,1+0.6*(C12/(10*SUM(Weights!$B$2:$I$2))+D12/(10*SUM(Weights!$B$3:$H$3))+E12/(10*SUM(Weights!$B$4:$H$4))+F12/(10*SUM(Weights!$B$5:$H$5))+G12/(10*SUM(Weights!$B$6:$G$6)))+I12/60*7+H12/100 + M12),0))</f>
        <v>5</v>
      </c>
      <c r="Q12">
        <f>MIN(10,1+0.6*(C12/(10*SUM(Weights!$B$2:$I$2))+D12/(10*SUM(Weights!$B$3:$H$3))+E12/(10*SUM(Weights!$B$4:$H$4))+F12/(10*SUM(Weights!$B$5:$H$5))+G12/(10*SUM(Weights!$B$6:$G$6)))+I12/60*7+H12/100+M12)</f>
        <v>4.5170238095238098</v>
      </c>
    </row>
    <row r="13" spans="1:19" hidden="1" x14ac:dyDescent="0.25">
      <c r="A13" s="1" t="s">
        <v>33</v>
      </c>
      <c r="B13">
        <v>241</v>
      </c>
      <c r="C13">
        <f>SUMPRODUCT(Tema1!C13:J13,Weights!$B$2:$I$2)</f>
        <v>56</v>
      </c>
      <c r="D13">
        <f>SUMPRODUCT(Tema2!C13:I13,Weights!$B$3:$H$3)</f>
        <v>48</v>
      </c>
      <c r="E13">
        <f>SUMPRODUCT(Tema3!C13:I13,Weights!$B$4:$H$4)</f>
        <v>29</v>
      </c>
      <c r="F13">
        <f>SUMPRODUCT(Tema4!C13:I13,Weights!$B$5:$H$5)</f>
        <v>0</v>
      </c>
      <c r="G13">
        <f>SUMPRODUCT(Tema5!C13:H13,Weights!$B$6:$G$6)</f>
        <v>46</v>
      </c>
      <c r="H13">
        <f>Proiect!C13</f>
        <v>0</v>
      </c>
      <c r="I13">
        <f>SUMPRODUCT(Examen!C13:H13,Weights!$B$8:$G$8)</f>
        <v>26</v>
      </c>
      <c r="J13" s="9">
        <f>IF(I13&gt;O$2,MAX(4,ROUND(MIN(10,1+0.6*(C13/(10*SUM(Weights!$B$2:$I$2))+D13/(10*SUM(Weights!$B$3:$H$3))+E13/(10*SUM(Weights!$B$4:$H$4))+F13/(10*SUM(Weights!$B$5:$H$5))+G13/(10*SUM(Weights!$B$6:$G$6)))+I13/60*7+H13/100+M13),0)),IF(I13=0,"Absent",4))</f>
        <v>6</v>
      </c>
      <c r="L13">
        <f>C13/(10*SUM(Weights!$B$2:$I$2))+D13/(10*SUM(Weights!$B$3:$H$3))+E13/(10*SUM(Weights!$B$4:$H$4))+F13/(10*SUM(Weights!$B$5:$H$5))+G13/(10*SUM(Weights!$B$6:$G$6))</f>
        <v>2.5666666666666669</v>
      </c>
      <c r="N13">
        <f>MAX(4,ROUND(MIN(10,1+0.6*(C13/(10*SUM(Weights!$B$2:$I$2))+D13/(10*SUM(Weights!$B$3:$H$3))+E13/(10*SUM(Weights!$B$4:$H$4))+F13/(10*SUM(Weights!$B$5:$H$5))+G13/(10*SUM(Weights!$B$6:$G$6)))+I13/60*7+H13/100 + M13),0))</f>
        <v>6</v>
      </c>
      <c r="Q13">
        <f>MIN(10,1+0.6*(C13/(10*SUM(Weights!$B$2:$I$2))+D13/(10*SUM(Weights!$B$3:$H$3))+E13/(10*SUM(Weights!$B$4:$H$4))+F13/(10*SUM(Weights!$B$5:$H$5))+G13/(10*SUM(Weights!$B$6:$G$6)))+I13/60*7+H13/100+M13)</f>
        <v>5.5733333333333333</v>
      </c>
    </row>
    <row r="14" spans="1:19" hidden="1" x14ac:dyDescent="0.25">
      <c r="A14" s="1" t="s">
        <v>18</v>
      </c>
      <c r="B14">
        <v>241</v>
      </c>
      <c r="C14">
        <f>SUMPRODUCT(Tema1!C14:J14,Weights!$B$2:$I$2)</f>
        <v>32</v>
      </c>
      <c r="D14">
        <f>SUMPRODUCT(Tema2!C14:I14,Weights!$B$3:$H$3)</f>
        <v>0</v>
      </c>
      <c r="E14">
        <f>SUMPRODUCT(Tema3!C14:I14,Weights!$B$4:$H$4)</f>
        <v>0</v>
      </c>
      <c r="F14">
        <f>SUMPRODUCT(Tema4!C14:I14,Weights!$B$5:$H$5)</f>
        <v>0</v>
      </c>
      <c r="G14">
        <f>SUMPRODUCT(Tema5!C14:H14,Weights!$B$6:$G$6)</f>
        <v>0</v>
      </c>
      <c r="H14">
        <f>Proiect!C14</f>
        <v>0</v>
      </c>
      <c r="I14">
        <f>SUMPRODUCT(Examen!C14:H14,Weights!$B$8:$G$8)</f>
        <v>10</v>
      </c>
      <c r="J14" s="9">
        <f>IF(I14&gt;O$2,MAX(4,ROUND(MIN(10,1+0.6*(C14/(10*SUM(Weights!$B$2:$I$2))+D14/(10*SUM(Weights!$B$3:$H$3))+E14/(10*SUM(Weights!$B$4:$H$4))+F14/(10*SUM(Weights!$B$5:$H$5))+G14/(10*SUM(Weights!$B$6:$G$6)))+I14/60*7+H14/100+M14),0)),IF(I14=0,"Absent",4))</f>
        <v>4</v>
      </c>
      <c r="L14">
        <f>C14/(10*SUM(Weights!$B$2:$I$2))+D14/(10*SUM(Weights!$B$3:$H$3))+E14/(10*SUM(Weights!$B$4:$H$4))+F14/(10*SUM(Weights!$B$5:$H$5))+G14/(10*SUM(Weights!$B$6:$G$6))</f>
        <v>0.4</v>
      </c>
      <c r="N14">
        <f>MAX(4,ROUND(MIN(10,1+0.6*(C14/(10*SUM(Weights!$B$2:$I$2))+D14/(10*SUM(Weights!$B$3:$H$3))+E14/(10*SUM(Weights!$B$4:$H$4))+F14/(10*SUM(Weights!$B$5:$H$5))+G14/(10*SUM(Weights!$B$6:$G$6)))+I14/60*7+H14/100 + M14),0))</f>
        <v>4</v>
      </c>
      <c r="Q14">
        <f>MIN(10,1+0.6*(C14/(10*SUM(Weights!$B$2:$I$2))+D14/(10*SUM(Weights!$B$3:$H$3))+E14/(10*SUM(Weights!$B$4:$H$4))+F14/(10*SUM(Weights!$B$5:$H$5))+G14/(10*SUM(Weights!$B$6:$G$6)))+I14/60*7+H14/100+M14)</f>
        <v>2.4066666666666663</v>
      </c>
    </row>
    <row r="15" spans="1:19" hidden="1" x14ac:dyDescent="0.25">
      <c r="A15" s="1" t="s">
        <v>19</v>
      </c>
      <c r="B15">
        <v>241</v>
      </c>
      <c r="C15">
        <f>SUMPRODUCT(Tema1!C15:J15,Weights!$B$2:$I$2)</f>
        <v>12</v>
      </c>
      <c r="D15">
        <f>SUMPRODUCT(Tema2!C15:I15,Weights!$B$3:$H$3)</f>
        <v>0</v>
      </c>
      <c r="E15">
        <f>SUMPRODUCT(Tema3!C15:I15,Weights!$B$4:$H$4)</f>
        <v>0</v>
      </c>
      <c r="F15">
        <f>SUMPRODUCT(Tema4!C15:I15,Weights!$B$5:$H$5)</f>
        <v>0</v>
      </c>
      <c r="G15">
        <f>SUMPRODUCT(Tema5!C15:H15,Weights!$B$6:$G$6)</f>
        <v>0</v>
      </c>
      <c r="H15">
        <f>Proiect!C15</f>
        <v>0</v>
      </c>
      <c r="I15">
        <f>SUMPRODUCT(Examen!C15:H15,Weights!$B$8:$G$8)</f>
        <v>0</v>
      </c>
      <c r="J15" s="9" t="str">
        <f>IF(I15&gt;O$2,MAX(4,ROUND(MIN(10,1+0.6*(C15/(10*SUM(Weights!$B$2:$I$2))+D15/(10*SUM(Weights!$B$3:$H$3))+E15/(10*SUM(Weights!$B$4:$H$4))+F15/(10*SUM(Weights!$B$5:$H$5))+G15/(10*SUM(Weights!$B$6:$G$6)))+I15/60*7+H15/100+M15),0)),IF(I15=0,"Absent",4))</f>
        <v>Absent</v>
      </c>
      <c r="L15">
        <f>C15/(10*SUM(Weights!$B$2:$I$2))+D15/(10*SUM(Weights!$B$3:$H$3))+E15/(10*SUM(Weights!$B$4:$H$4))+F15/(10*SUM(Weights!$B$5:$H$5))+G15/(10*SUM(Weights!$B$6:$G$6))</f>
        <v>0.15</v>
      </c>
      <c r="N15">
        <f>MAX(4,ROUND(MIN(10,1+0.6*(C15/(10*SUM(Weights!$B$2:$I$2))+D15/(10*SUM(Weights!$B$3:$H$3))+E15/(10*SUM(Weights!$B$4:$H$4))+F15/(10*SUM(Weights!$B$5:$H$5))+G15/(10*SUM(Weights!$B$6:$G$6)))+I15/60*7+H15/100 + M15),0))</f>
        <v>4</v>
      </c>
      <c r="Q15">
        <f>MIN(10,1+0.6*(C15/(10*SUM(Weights!$B$2:$I$2))+D15/(10*SUM(Weights!$B$3:$H$3))+E15/(10*SUM(Weights!$B$4:$H$4))+F15/(10*SUM(Weights!$B$5:$H$5))+G15/(10*SUM(Weights!$B$6:$G$6)))+I15/60*7+H15/100+M15)</f>
        <v>1.0900000000000001</v>
      </c>
    </row>
    <row r="16" spans="1:19" hidden="1" x14ac:dyDescent="0.25">
      <c r="A16" s="1" t="s">
        <v>34</v>
      </c>
      <c r="B16">
        <v>241</v>
      </c>
      <c r="C16">
        <f>SUMPRODUCT(Tema1!C16:J16,Weights!$B$2:$I$2)</f>
        <v>64</v>
      </c>
      <c r="D16">
        <f>SUMPRODUCT(Tema2!C16:I16,Weights!$B$3:$H$3)</f>
        <v>53</v>
      </c>
      <c r="E16">
        <f>SUMPRODUCT(Tema3!C16:I16,Weights!$B$4:$H$4)</f>
        <v>36</v>
      </c>
      <c r="F16">
        <f>SUMPRODUCT(Tema4!C16:I16,Weights!$B$5:$H$5)</f>
        <v>48</v>
      </c>
      <c r="G16">
        <f>SUMPRODUCT(Tema5!C16:H16,Weights!$B$6:$G$6)</f>
        <v>44</v>
      </c>
      <c r="H16">
        <f>Proiect!C16</f>
        <v>0</v>
      </c>
      <c r="I16">
        <f>SUMPRODUCT(Examen!C16:H16,Weights!$B$8:$G$8)</f>
        <v>29</v>
      </c>
      <c r="J16" s="9">
        <f>IF(I16&gt;O$2,MAX(4,ROUND(MIN(10,1+0.6*(C16/(10*SUM(Weights!$B$2:$I$2))+D16/(10*SUM(Weights!$B$3:$H$3))+E16/(10*SUM(Weights!$B$4:$H$4))+F16/(10*SUM(Weights!$B$5:$H$5))+G16/(10*SUM(Weights!$B$6:$G$6)))+I16/60*7+H16/100+M16),0)),IF(I16=0,"Absent",4))</f>
        <v>7</v>
      </c>
      <c r="L16">
        <f>C16/(10*SUM(Weights!$B$2:$I$2))+D16/(10*SUM(Weights!$B$3:$H$3))+E16/(10*SUM(Weights!$B$4:$H$4))+F16/(10*SUM(Weights!$B$5:$H$5))+G16/(10*SUM(Weights!$B$6:$G$6))</f>
        <v>3.4904761904761905</v>
      </c>
      <c r="M16">
        <v>0.15</v>
      </c>
      <c r="N16">
        <f>MAX(4,ROUND(MIN(10,1+0.6*(C16/(10*SUM(Weights!$B$2:$I$2))+D16/(10*SUM(Weights!$B$3:$H$3))+E16/(10*SUM(Weights!$B$4:$H$4))+F16/(10*SUM(Weights!$B$5:$H$5))+G16/(10*SUM(Weights!$B$6:$G$6)))+I16/60*7+H16/100 + M16),0))</f>
        <v>7</v>
      </c>
      <c r="Q16">
        <f>MIN(10,1+0.6*(C16/(10*SUM(Weights!$B$2:$I$2))+D16/(10*SUM(Weights!$B$3:$H$3))+E16/(10*SUM(Weights!$B$4:$H$4))+F16/(10*SUM(Weights!$B$5:$H$5))+G16/(10*SUM(Weights!$B$6:$G$6)))+I16/60*7+H16/100+M16)</f>
        <v>6.6276190476190475</v>
      </c>
    </row>
    <row r="17" spans="1:17" hidden="1" x14ac:dyDescent="0.25">
      <c r="A17" s="1" t="s">
        <v>129</v>
      </c>
      <c r="B17">
        <v>241</v>
      </c>
      <c r="C17">
        <f>SUMPRODUCT(Tema1!C17:J17,Weights!$B$2:$I$2)</f>
        <v>46</v>
      </c>
      <c r="D17">
        <f>SUMPRODUCT(Tema2!C17:I17,Weights!$B$3:$H$3)</f>
        <v>48</v>
      </c>
      <c r="E17">
        <f>SUMPRODUCT(Tema3!C17:I17,Weights!$B$4:$H$4)</f>
        <v>28</v>
      </c>
      <c r="F17">
        <f>SUMPRODUCT(Tema4!C17:I17,Weights!$B$5:$H$5)</f>
        <v>44</v>
      </c>
      <c r="G17">
        <f>SUMPRODUCT(Tema5!C17:H17,Weights!$B$6:$G$6)</f>
        <v>48</v>
      </c>
      <c r="H17">
        <f>Proiect!C17</f>
        <v>180</v>
      </c>
      <c r="I17">
        <f>SUMPRODUCT(Examen!C17:H17,Weights!$B$8:$G$8)</f>
        <v>29</v>
      </c>
      <c r="J17" s="9">
        <f>IF(I17&gt;O$2,MAX(4,ROUND(MIN(10,1+0.6*(C17/(10*SUM(Weights!$B$2:$I$2))+D17/(10*SUM(Weights!$B$3:$H$3))+E17/(10*SUM(Weights!$B$4:$H$4))+F17/(10*SUM(Weights!$B$5:$H$5))+G17/(10*SUM(Weights!$B$6:$G$6)))+I17/60*7+H17/100+M17),0)),IF(I17=0,"Absent",4))</f>
        <v>8</v>
      </c>
      <c r="L17">
        <f>C17/(10*SUM(Weights!$B$2:$I$2))+D17/(10*SUM(Weights!$B$3:$H$3))+E17/(10*SUM(Weights!$B$4:$H$4))+F17/(10*SUM(Weights!$B$5:$H$5))+G17/(10*SUM(Weights!$B$6:$G$6))</f>
        <v>3.0892857142857144</v>
      </c>
      <c r="N17">
        <f>MAX(4,ROUND(MIN(10,1+0.6*(C17/(10*SUM(Weights!$B$2:$I$2))+D17/(10*SUM(Weights!$B$3:$H$3))+E17/(10*SUM(Weights!$B$4:$H$4))+F17/(10*SUM(Weights!$B$5:$H$5))+G17/(10*SUM(Weights!$B$6:$G$6)))+I17/60*7+H17/100 + M17),0))</f>
        <v>8</v>
      </c>
      <c r="Q17">
        <f>MIN(10,1+0.6*(C17/(10*SUM(Weights!$B$2:$I$2))+D17/(10*SUM(Weights!$B$3:$H$3))+E17/(10*SUM(Weights!$B$4:$H$4))+F17/(10*SUM(Weights!$B$5:$H$5))+G17/(10*SUM(Weights!$B$6:$G$6)))+I17/60*7+H17/100+M17)</f>
        <v>8.0369047619047631</v>
      </c>
    </row>
    <row r="18" spans="1:17" hidden="1" x14ac:dyDescent="0.25">
      <c r="A18" s="1" t="s">
        <v>35</v>
      </c>
      <c r="B18">
        <v>241</v>
      </c>
      <c r="C18">
        <f>SUMPRODUCT(Tema1!C18:J18,Weights!$B$2:$I$2)</f>
        <v>13</v>
      </c>
      <c r="D18">
        <f>SUMPRODUCT(Tema2!C18:I18,Weights!$B$3:$H$3)</f>
        <v>23</v>
      </c>
      <c r="E18">
        <f>SUMPRODUCT(Tema3!C18:I18,Weights!$B$4:$H$4)</f>
        <v>0</v>
      </c>
      <c r="F18">
        <f>SUMPRODUCT(Tema4!C18:I18,Weights!$B$5:$H$5)</f>
        <v>49</v>
      </c>
      <c r="G18">
        <f>SUMPRODUCT(Tema5!C18:H18,Weights!$B$6:$G$6)</f>
        <v>46</v>
      </c>
      <c r="H18">
        <f>Proiect!C18</f>
        <v>80</v>
      </c>
      <c r="I18">
        <f>SUMPRODUCT(Examen!C18:H18,Weights!$B$8:$G$8)</f>
        <v>16</v>
      </c>
      <c r="J18" s="9">
        <f>IF(I18&gt;O$2,MAX(4,ROUND(MIN(10,1+0.6*(C18/(10*SUM(Weights!$B$2:$I$2))+D18/(10*SUM(Weights!$B$3:$H$3))+E18/(10*SUM(Weights!$B$4:$H$4))+F18/(10*SUM(Weights!$B$5:$H$5))+G18/(10*SUM(Weights!$B$6:$G$6)))+I18/60*7+H18/100+M18),0)),IF(I18=0,"Absent",4))</f>
        <v>5</v>
      </c>
      <c r="L18">
        <f>C18/(10*SUM(Weights!$B$2:$I$2))+D18/(10*SUM(Weights!$B$3:$H$3))+E18/(10*SUM(Weights!$B$4:$H$4))+F18/(10*SUM(Weights!$B$5:$H$5))+G18/(10*SUM(Weights!$B$6:$G$6))</f>
        <v>1.9577380952380952</v>
      </c>
      <c r="N18">
        <f>MAX(4,ROUND(MIN(10,1+0.6*(C18/(10*SUM(Weights!$B$2:$I$2))+D18/(10*SUM(Weights!$B$3:$H$3))+E18/(10*SUM(Weights!$B$4:$H$4))+F18/(10*SUM(Weights!$B$5:$H$5))+G18/(10*SUM(Weights!$B$6:$G$6)))+I18/60*7+H18/100 + M18),0))</f>
        <v>5</v>
      </c>
      <c r="Q18">
        <f>MIN(10,1+0.6*(C18/(10*SUM(Weights!$B$2:$I$2))+D18/(10*SUM(Weights!$B$3:$H$3))+E18/(10*SUM(Weights!$B$4:$H$4))+F18/(10*SUM(Weights!$B$5:$H$5))+G18/(10*SUM(Weights!$B$6:$G$6)))+I18/60*7+H18/100+M18)</f>
        <v>4.8413095238095236</v>
      </c>
    </row>
    <row r="19" spans="1:17" hidden="1" x14ac:dyDescent="0.25">
      <c r="A19" s="1" t="s">
        <v>20</v>
      </c>
      <c r="B19">
        <v>241</v>
      </c>
      <c r="C19">
        <f>SUMPRODUCT(Tema1!C19:J19,Weights!$B$2:$I$2)</f>
        <v>56</v>
      </c>
      <c r="D19">
        <f>SUMPRODUCT(Tema2!C19:I19,Weights!$B$3:$H$3)</f>
        <v>0</v>
      </c>
      <c r="E19">
        <f>SUMPRODUCT(Tema3!C19:I19,Weights!$B$4:$H$4)</f>
        <v>0</v>
      </c>
      <c r="F19">
        <f>SUMPRODUCT(Tema4!C19:I19,Weights!$B$5:$H$5)</f>
        <v>0</v>
      </c>
      <c r="G19">
        <f>SUMPRODUCT(Tema5!C19:H19,Weights!$B$6:$G$6)</f>
        <v>44</v>
      </c>
      <c r="H19">
        <f>Proiect!C19</f>
        <v>0</v>
      </c>
      <c r="I19">
        <f>SUMPRODUCT(Examen!C19:H19,Weights!$B$8:$G$8)</f>
        <v>12</v>
      </c>
      <c r="J19" s="9">
        <f>IF(I19&gt;O$2,MAX(4,ROUND(MIN(10,1+0.6*(C19/(10*SUM(Weights!$B$2:$I$2))+D19/(10*SUM(Weights!$B$3:$H$3))+E19/(10*SUM(Weights!$B$4:$H$4))+F19/(10*SUM(Weights!$B$5:$H$5))+G19/(10*SUM(Weights!$B$6:$G$6)))+I19/60*7+H19/100+M19),0)),IF(I19=0,"Absent",4))</f>
        <v>4</v>
      </c>
      <c r="L19">
        <f>C19/(10*SUM(Weights!$B$2:$I$2))+D19/(10*SUM(Weights!$B$3:$H$3))+E19/(10*SUM(Weights!$B$4:$H$4))+F19/(10*SUM(Weights!$B$5:$H$5))+G19/(10*SUM(Weights!$B$6:$G$6))</f>
        <v>1.4333333333333331</v>
      </c>
      <c r="N19">
        <f>MAX(4,ROUND(MIN(10,1+0.6*(C19/(10*SUM(Weights!$B$2:$I$2))+D19/(10*SUM(Weights!$B$3:$H$3))+E19/(10*SUM(Weights!$B$4:$H$4))+F19/(10*SUM(Weights!$B$5:$H$5))+G19/(10*SUM(Weights!$B$6:$G$6)))+I19/60*7+H19/100 + M19),0))</f>
        <v>4</v>
      </c>
      <c r="Q19">
        <f>MIN(10,1+0.6*(C19/(10*SUM(Weights!$B$2:$I$2))+D19/(10*SUM(Weights!$B$3:$H$3))+E19/(10*SUM(Weights!$B$4:$H$4))+F19/(10*SUM(Weights!$B$5:$H$5))+G19/(10*SUM(Weights!$B$6:$G$6)))+I19/60*7+H19/100+M19)</f>
        <v>3.26</v>
      </c>
    </row>
    <row r="20" spans="1:17" hidden="1" x14ac:dyDescent="0.25">
      <c r="A20" s="1" t="s">
        <v>21</v>
      </c>
      <c r="B20">
        <v>241</v>
      </c>
      <c r="C20">
        <f>SUMPRODUCT(Tema1!C20:J20,Weights!$B$2:$I$2)</f>
        <v>73</v>
      </c>
      <c r="D20">
        <f>SUMPRODUCT(Tema2!C20:I20,Weights!$B$3:$H$3)</f>
        <v>65</v>
      </c>
      <c r="E20">
        <f>SUMPRODUCT(Tema3!C20:I20,Weights!$B$4:$H$4)</f>
        <v>50</v>
      </c>
      <c r="F20">
        <f>SUMPRODUCT(Tema4!C20:I20,Weights!$B$5:$H$5)</f>
        <v>52</v>
      </c>
      <c r="G20">
        <f>SUMPRODUCT(Tema5!C20:H20,Weights!$B$6:$G$6)</f>
        <v>48</v>
      </c>
      <c r="H20">
        <f>Proiect!C20</f>
        <v>0</v>
      </c>
      <c r="I20">
        <f>SUMPRODUCT(Examen!C20:H20,Weights!$B$8:$G$8)</f>
        <v>21</v>
      </c>
      <c r="J20" s="9">
        <f>IF(I20&gt;O$2,MAX(4,ROUND(MIN(10,1+0.6*(C20/(10*SUM(Weights!$B$2:$I$2))+D20/(10*SUM(Weights!$B$3:$H$3))+E20/(10*SUM(Weights!$B$4:$H$4))+F20/(10*SUM(Weights!$B$5:$H$5))+G20/(10*SUM(Weights!$B$6:$G$6)))+I20/60*7+H20/100+M20),0)),IF(I20=0,"Absent",4))</f>
        <v>6</v>
      </c>
      <c r="L20">
        <f>C20/(10*SUM(Weights!$B$2:$I$2))+D20/(10*SUM(Weights!$B$3:$H$3))+E20/(10*SUM(Weights!$B$4:$H$4))+F20/(10*SUM(Weights!$B$5:$H$5))+G20/(10*SUM(Weights!$B$6:$G$6))</f>
        <v>4.0982142857142856</v>
      </c>
      <c r="N20">
        <f>MAX(4,ROUND(MIN(10,1+0.6*(C20/(10*SUM(Weights!$B$2:$I$2))+D20/(10*SUM(Weights!$B$3:$H$3))+E20/(10*SUM(Weights!$B$4:$H$4))+F20/(10*SUM(Weights!$B$5:$H$5))+G20/(10*SUM(Weights!$B$6:$G$6)))+I20/60*7+H20/100 + M20),0))</f>
        <v>6</v>
      </c>
      <c r="Q20">
        <f>MIN(10,1+0.6*(C20/(10*SUM(Weights!$B$2:$I$2))+D20/(10*SUM(Weights!$B$3:$H$3))+E20/(10*SUM(Weights!$B$4:$H$4))+F20/(10*SUM(Weights!$B$5:$H$5))+G20/(10*SUM(Weights!$B$6:$G$6)))+I20/60*7+H20/100+M20)</f>
        <v>5.9089285714285715</v>
      </c>
    </row>
    <row r="21" spans="1:17" hidden="1" x14ac:dyDescent="0.25">
      <c r="A21" s="1" t="s">
        <v>22</v>
      </c>
      <c r="B21">
        <v>241</v>
      </c>
      <c r="C21">
        <f>SUMPRODUCT(Tema1!C21:J21,Weights!$B$2:$I$2)</f>
        <v>25</v>
      </c>
      <c r="D21">
        <f>SUMPRODUCT(Tema2!C21:I21,Weights!$B$3:$H$3)</f>
        <v>0</v>
      </c>
      <c r="E21">
        <f>SUMPRODUCT(Tema3!C21:I21,Weights!$B$4:$H$4)</f>
        <v>0</v>
      </c>
      <c r="F21">
        <f>SUMPRODUCT(Tema4!C21:I21,Weights!$B$5:$H$5)</f>
        <v>35</v>
      </c>
      <c r="G21">
        <f>SUMPRODUCT(Tema5!C21:H21,Weights!$B$6:$G$6)</f>
        <v>38</v>
      </c>
      <c r="H21">
        <f>Proiect!C21</f>
        <v>0</v>
      </c>
      <c r="I21">
        <f>SUMPRODUCT(Examen!C21:H21,Weights!$B$8:$G$8)</f>
        <v>31</v>
      </c>
      <c r="J21" s="9">
        <f>IF(I21&gt;O$2,MAX(4,ROUND(MIN(10,1+0.6*(C21/(10*SUM(Weights!$B$2:$I$2))+D21/(10*SUM(Weights!$B$3:$H$3))+E21/(10*SUM(Weights!$B$4:$H$4))+F21/(10*SUM(Weights!$B$5:$H$5))+G21/(10*SUM(Weights!$B$6:$G$6)))+I21/60*7+H21/100+M21),0)),IF(I21=0,"Absent",4))</f>
        <v>5</v>
      </c>
      <c r="L21">
        <f>C21/(10*SUM(Weights!$B$2:$I$2))+D21/(10*SUM(Weights!$B$3:$H$3))+E21/(10*SUM(Weights!$B$4:$H$4))+F21/(10*SUM(Weights!$B$5:$H$5))+G21/(10*SUM(Weights!$B$6:$G$6))</f>
        <v>1.4458333333333333</v>
      </c>
      <c r="N21">
        <f>MAX(4,ROUND(MIN(10,1+0.6*(C21/(10*SUM(Weights!$B$2:$I$2))+D21/(10*SUM(Weights!$B$3:$H$3))+E21/(10*SUM(Weights!$B$4:$H$4))+F21/(10*SUM(Weights!$B$5:$H$5))+G21/(10*SUM(Weights!$B$6:$G$6)))+I21/60*7+H21/100 + M21),0))</f>
        <v>5</v>
      </c>
      <c r="Q21">
        <f>MIN(10,1+0.6*(C21/(10*SUM(Weights!$B$2:$I$2))+D21/(10*SUM(Weights!$B$3:$H$3))+E21/(10*SUM(Weights!$B$4:$H$4))+F21/(10*SUM(Weights!$B$5:$H$5))+G21/(10*SUM(Weights!$B$6:$G$6)))+I21/60*7+H21/100+M21)</f>
        <v>5.4841666666666669</v>
      </c>
    </row>
    <row r="22" spans="1:17" hidden="1" x14ac:dyDescent="0.25">
      <c r="A22" s="1" t="s">
        <v>23</v>
      </c>
      <c r="B22">
        <v>241</v>
      </c>
      <c r="C22">
        <f>SUMPRODUCT(Tema1!C22:J22,Weights!$B$2:$I$2)</f>
        <v>72</v>
      </c>
      <c r="D22">
        <f>SUMPRODUCT(Tema2!C22:I22,Weights!$B$3:$H$3)</f>
        <v>53</v>
      </c>
      <c r="E22">
        <f>SUMPRODUCT(Tema3!C22:I22,Weights!$B$4:$H$4)</f>
        <v>36</v>
      </c>
      <c r="F22">
        <f>SUMPRODUCT(Tema4!C22:I22,Weights!$B$5:$H$5)</f>
        <v>34</v>
      </c>
      <c r="G22">
        <f>SUMPRODUCT(Tema5!C22:H22,Weights!$B$6:$G$6)</f>
        <v>0</v>
      </c>
      <c r="H22">
        <f>Proiect!C22</f>
        <v>0</v>
      </c>
      <c r="I22">
        <f>SUMPRODUCT(Examen!C22:H22,Weights!$B$8:$G$8)</f>
        <v>27</v>
      </c>
      <c r="J22" s="9">
        <f>IF(I22&gt;O$2,MAX(4,ROUND(MIN(10,1+0.6*(C22/(10*SUM(Weights!$B$2:$I$2))+D22/(10*SUM(Weights!$B$3:$H$3))+E22/(10*SUM(Weights!$B$4:$H$4))+F22/(10*SUM(Weights!$B$5:$H$5))+G22/(10*SUM(Weights!$B$6:$G$6)))+I22/60*7+H22/100+M22),0)),IF(I22=0,"Absent",4))</f>
        <v>6</v>
      </c>
      <c r="L22">
        <f>C22/(10*SUM(Weights!$B$2:$I$2))+D22/(10*SUM(Weights!$B$3:$H$3))+E22/(10*SUM(Weights!$B$4:$H$4))+F22/(10*SUM(Weights!$B$5:$H$5))+G22/(10*SUM(Weights!$B$6:$G$6))</f>
        <v>2.657142857142857</v>
      </c>
      <c r="N22">
        <f>MAX(4,ROUND(MIN(10,1+0.6*(C22/(10*SUM(Weights!$B$2:$I$2))+D22/(10*SUM(Weights!$B$3:$H$3))+E22/(10*SUM(Weights!$B$4:$H$4))+F22/(10*SUM(Weights!$B$5:$H$5))+G22/(10*SUM(Weights!$B$6:$G$6)))+I22/60*7+H22/100 + M22),0))</f>
        <v>6</v>
      </c>
      <c r="Q22">
        <f>MIN(10,1+0.6*(C22/(10*SUM(Weights!$B$2:$I$2))+D22/(10*SUM(Weights!$B$3:$H$3))+E22/(10*SUM(Weights!$B$4:$H$4))+F22/(10*SUM(Weights!$B$5:$H$5))+G22/(10*SUM(Weights!$B$6:$G$6)))+I22/60*7+H22/100+M22)</f>
        <v>5.7442857142857147</v>
      </c>
    </row>
    <row r="23" spans="1:17" hidden="1" x14ac:dyDescent="0.25">
      <c r="A23" s="1" t="s">
        <v>36</v>
      </c>
      <c r="B23">
        <v>241</v>
      </c>
      <c r="C23">
        <f>SUMPRODUCT(Tema1!C23:J23,Weights!$B$2:$I$2)</f>
        <v>0</v>
      </c>
      <c r="D23">
        <f>SUMPRODUCT(Tema2!C23:I23,Weights!$B$3:$H$3)</f>
        <v>0</v>
      </c>
      <c r="E23">
        <f>SUMPRODUCT(Tema3!C23:I23,Weights!$B$4:$H$4)</f>
        <v>0</v>
      </c>
      <c r="F23">
        <f>SUMPRODUCT(Tema4!C23:I23,Weights!$B$5:$H$5)</f>
        <v>0</v>
      </c>
      <c r="G23">
        <f>SUMPRODUCT(Tema5!C23:H23,Weights!$B$6:$G$6)</f>
        <v>0</v>
      </c>
      <c r="H23">
        <f>Proiect!C23</f>
        <v>0</v>
      </c>
      <c r="I23">
        <f>SUMPRODUCT(Examen!C23:H23,Weights!$B$8:$G$8)</f>
        <v>12</v>
      </c>
      <c r="J23" s="9">
        <f>IF(I23&gt;O$2,MAX(4,ROUND(MIN(10,1+0.6*(C23/(10*SUM(Weights!$B$2:$I$2))+D23/(10*SUM(Weights!$B$3:$H$3))+E23/(10*SUM(Weights!$B$4:$H$4))+F23/(10*SUM(Weights!$B$5:$H$5))+G23/(10*SUM(Weights!$B$6:$G$6)))+I23/60*7+H23/100+M23),0)),IF(I23=0,"Absent",4))</f>
        <v>4</v>
      </c>
      <c r="L23">
        <f>C23/(10*SUM(Weights!$B$2:$I$2))+D23/(10*SUM(Weights!$B$3:$H$3))+E23/(10*SUM(Weights!$B$4:$H$4))+F23/(10*SUM(Weights!$B$5:$H$5))+G23/(10*SUM(Weights!$B$6:$G$6))</f>
        <v>0</v>
      </c>
      <c r="N23">
        <f>MAX(4,ROUND(MIN(10,1+0.6*(C23/(10*SUM(Weights!$B$2:$I$2))+D23/(10*SUM(Weights!$B$3:$H$3))+E23/(10*SUM(Weights!$B$4:$H$4))+F23/(10*SUM(Weights!$B$5:$H$5))+G23/(10*SUM(Weights!$B$6:$G$6)))+I23/60*7+H23/100 + M23),0))</f>
        <v>4</v>
      </c>
      <c r="Q23">
        <f>MIN(10,1+0.6*(C23/(10*SUM(Weights!$B$2:$I$2))+D23/(10*SUM(Weights!$B$3:$H$3))+E23/(10*SUM(Weights!$B$4:$H$4))+F23/(10*SUM(Weights!$B$5:$H$5))+G23/(10*SUM(Weights!$B$6:$G$6)))+I23/60*7+H23/100+M23)</f>
        <v>2.4000000000000004</v>
      </c>
    </row>
    <row r="24" spans="1:17" hidden="1" x14ac:dyDescent="0.25">
      <c r="A24" s="1" t="s">
        <v>130</v>
      </c>
      <c r="B24">
        <v>241</v>
      </c>
      <c r="C24">
        <f>SUMPRODUCT(Tema1!C24:J24,Weights!$B$2:$I$2)</f>
        <v>40</v>
      </c>
      <c r="D24">
        <f>SUMPRODUCT(Tema2!C24:I24,Weights!$B$3:$H$3)</f>
        <v>0</v>
      </c>
      <c r="E24">
        <f>SUMPRODUCT(Tema3!C24:I24,Weights!$B$4:$H$4)</f>
        <v>0</v>
      </c>
      <c r="F24">
        <f>SUMPRODUCT(Tema4!C24:I24,Weights!$B$5:$H$5)</f>
        <v>0</v>
      </c>
      <c r="G24">
        <f>SUMPRODUCT(Tema5!C24:H24,Weights!$B$6:$G$6)</f>
        <v>0</v>
      </c>
      <c r="H24">
        <f>Proiect!C24</f>
        <v>0</v>
      </c>
      <c r="I24">
        <f>SUMPRODUCT(Examen!C24:H24,Weights!$B$8:$G$8)</f>
        <v>0</v>
      </c>
      <c r="J24" s="9" t="str">
        <f>IF(I24&gt;O$2,MAX(4,ROUND(MIN(10,1+0.6*(C24/(10*SUM(Weights!$B$2:$I$2))+D24/(10*SUM(Weights!$B$3:$H$3))+E24/(10*SUM(Weights!$B$4:$H$4))+F24/(10*SUM(Weights!$B$5:$H$5))+G24/(10*SUM(Weights!$B$6:$G$6)))+I24/60*7+H24/100+M24),0)),IF(I24=0,"Absent",4))</f>
        <v>Absent</v>
      </c>
      <c r="L24">
        <f>C24/(10*SUM(Weights!$B$2:$I$2))+D24/(10*SUM(Weights!$B$3:$H$3))+E24/(10*SUM(Weights!$B$4:$H$4))+F24/(10*SUM(Weights!$B$5:$H$5))+G24/(10*SUM(Weights!$B$6:$G$6))</f>
        <v>0.5</v>
      </c>
      <c r="N24">
        <f>MAX(4,ROUND(MIN(10,1+0.6*(C24/(10*SUM(Weights!$B$2:$I$2))+D24/(10*SUM(Weights!$B$3:$H$3))+E24/(10*SUM(Weights!$B$4:$H$4))+F24/(10*SUM(Weights!$B$5:$H$5))+G24/(10*SUM(Weights!$B$6:$G$6)))+I24/60*7+H24/100 + M24),0))</f>
        <v>4</v>
      </c>
      <c r="Q24">
        <f>MIN(10,1+0.6*(C24/(10*SUM(Weights!$B$2:$I$2))+D24/(10*SUM(Weights!$B$3:$H$3))+E24/(10*SUM(Weights!$B$4:$H$4))+F24/(10*SUM(Weights!$B$5:$H$5))+G24/(10*SUM(Weights!$B$6:$G$6)))+I24/60*7+H24/100+M24)</f>
        <v>1.3</v>
      </c>
    </row>
    <row r="25" spans="1:17" hidden="1" x14ac:dyDescent="0.25">
      <c r="A25" s="1" t="s">
        <v>24</v>
      </c>
      <c r="B25">
        <v>241</v>
      </c>
      <c r="C25">
        <f>SUMPRODUCT(Tema1!C25:J25,Weights!$B$2:$I$2)</f>
        <v>28</v>
      </c>
      <c r="D25">
        <f>SUMPRODUCT(Tema2!C25:I25,Weights!$B$3:$H$3)</f>
        <v>29</v>
      </c>
      <c r="E25">
        <f>SUMPRODUCT(Tema3!C25:I25,Weights!$B$4:$H$4)</f>
        <v>0</v>
      </c>
      <c r="F25">
        <f>SUMPRODUCT(Tema4!C25:I25,Weights!$B$5:$H$5)</f>
        <v>17</v>
      </c>
      <c r="G25">
        <f>SUMPRODUCT(Tema5!C25:H25,Weights!$B$6:$G$6)</f>
        <v>0</v>
      </c>
      <c r="H25">
        <f>Proiect!C25</f>
        <v>0</v>
      </c>
      <c r="I25">
        <f>SUMPRODUCT(Examen!C25:H25,Weights!$B$8:$G$8)</f>
        <v>27</v>
      </c>
      <c r="J25" s="9">
        <f>IF(I25&gt;O$2,MAX(4,ROUND(MIN(10,1+0.6*(C25/(10*SUM(Weights!$B$2:$I$2))+D25/(10*SUM(Weights!$B$3:$H$3))+E25/(10*SUM(Weights!$B$4:$H$4))+F25/(10*SUM(Weights!$B$5:$H$5))+G25/(10*SUM(Weights!$B$6:$G$6)))+I25/60*7+H25/100+M25),0)),IF(I25=0,"Absent",4))</f>
        <v>5</v>
      </c>
      <c r="L25">
        <f>C25/(10*SUM(Weights!$B$2:$I$2))+D25/(10*SUM(Weights!$B$3:$H$3))+E25/(10*SUM(Weights!$B$4:$H$4))+F25/(10*SUM(Weights!$B$5:$H$5))+G25/(10*SUM(Weights!$B$6:$G$6))</f>
        <v>1.0071428571428571</v>
      </c>
      <c r="N25">
        <f>MAX(4,ROUND(MIN(10,1+0.6*(C25/(10*SUM(Weights!$B$2:$I$2))+D25/(10*SUM(Weights!$B$3:$H$3))+E25/(10*SUM(Weights!$B$4:$H$4))+F25/(10*SUM(Weights!$B$5:$H$5))+G25/(10*SUM(Weights!$B$6:$G$6)))+I25/60*7+H25/100 + M25),0))</f>
        <v>5</v>
      </c>
      <c r="Q25">
        <f>MIN(10,1+0.6*(C25/(10*SUM(Weights!$B$2:$I$2))+D25/(10*SUM(Weights!$B$3:$H$3))+E25/(10*SUM(Weights!$B$4:$H$4))+F25/(10*SUM(Weights!$B$5:$H$5))+G25/(10*SUM(Weights!$B$6:$G$6)))+I25/60*7+H25/100+M25)</f>
        <v>4.7542857142857144</v>
      </c>
    </row>
    <row r="26" spans="1:17" hidden="1" x14ac:dyDescent="0.25">
      <c r="A26" s="1" t="s">
        <v>25</v>
      </c>
      <c r="B26">
        <v>241</v>
      </c>
      <c r="C26">
        <f>SUMPRODUCT(Tema1!C26:J26,Weights!$B$2:$I$2)</f>
        <v>41</v>
      </c>
      <c r="D26">
        <f>SUMPRODUCT(Tema2!C26:I26,Weights!$B$3:$H$3)</f>
        <v>28</v>
      </c>
      <c r="E26">
        <f>SUMPRODUCT(Tema3!C26:I26,Weights!$B$4:$H$4)</f>
        <v>32</v>
      </c>
      <c r="F26">
        <f>SUMPRODUCT(Tema4!C26:I26,Weights!$B$5:$H$5)</f>
        <v>32</v>
      </c>
      <c r="G26">
        <f>SUMPRODUCT(Tema5!C26:H26,Weights!$B$6:$G$6)</f>
        <v>6</v>
      </c>
      <c r="H26">
        <f>Proiect!C26</f>
        <v>80</v>
      </c>
      <c r="I26">
        <f>SUMPRODUCT(Examen!C26:H26,Weights!$B$8:$G$8)</f>
        <v>33</v>
      </c>
      <c r="J26" s="9">
        <f>IF(I26&gt;O$2,MAX(4,ROUND(MIN(10,1+0.6*(C26/(10*SUM(Weights!$B$2:$I$2))+D26/(10*SUM(Weights!$B$3:$H$3))+E26/(10*SUM(Weights!$B$4:$H$4))+F26/(10*SUM(Weights!$B$5:$H$5))+G26/(10*SUM(Weights!$B$6:$G$6)))+I26/60*7+H26/100+M26),0)),IF(I26=0,"Absent",4))</f>
        <v>7</v>
      </c>
      <c r="L26">
        <f>C26/(10*SUM(Weights!$B$2:$I$2))+D26/(10*SUM(Weights!$B$3:$H$3))+E26/(10*SUM(Weights!$B$4:$H$4))+F26/(10*SUM(Weights!$B$5:$H$5))+G26/(10*SUM(Weights!$B$6:$G$6))</f>
        <v>1.9267857142857143</v>
      </c>
      <c r="N26">
        <f>MAX(4,ROUND(MIN(10,1+0.6*(C26/(10*SUM(Weights!$B$2:$I$2))+D26/(10*SUM(Weights!$B$3:$H$3))+E26/(10*SUM(Weights!$B$4:$H$4))+F26/(10*SUM(Weights!$B$5:$H$5))+G26/(10*SUM(Weights!$B$6:$G$6)))+I26/60*7+H26/100 + M26),0))</f>
        <v>7</v>
      </c>
      <c r="Q26">
        <f>MIN(10,1+0.6*(C26/(10*SUM(Weights!$B$2:$I$2))+D26/(10*SUM(Weights!$B$3:$H$3))+E26/(10*SUM(Weights!$B$4:$H$4))+F26/(10*SUM(Weights!$B$5:$H$5))+G26/(10*SUM(Weights!$B$6:$G$6)))+I26/60*7+H26/100+M26)</f>
        <v>6.8060714285714292</v>
      </c>
    </row>
    <row r="27" spans="1:17" hidden="1" x14ac:dyDescent="0.25">
      <c r="A27" s="1" t="s">
        <v>26</v>
      </c>
      <c r="B27">
        <v>241</v>
      </c>
      <c r="C27">
        <f>SUMPRODUCT(Tema1!C27:J27,Weights!$B$2:$I$2)</f>
        <v>43</v>
      </c>
      <c r="D27">
        <f>SUMPRODUCT(Tema2!C27:I27,Weights!$B$3:$H$3)</f>
        <v>53</v>
      </c>
      <c r="E27">
        <f>SUMPRODUCT(Tema3!C27:I27,Weights!$B$4:$H$4)</f>
        <v>29</v>
      </c>
      <c r="F27">
        <f>SUMPRODUCT(Tema4!C27:I27,Weights!$B$5:$H$5)</f>
        <v>49</v>
      </c>
      <c r="G27">
        <f>SUMPRODUCT(Tema5!C27:H27,Weights!$B$6:$G$6)</f>
        <v>42</v>
      </c>
      <c r="H27">
        <f>Proiect!C27</f>
        <v>0</v>
      </c>
      <c r="I27">
        <f>SUMPRODUCT(Examen!C27:H27,Weights!$B$8:$G$8)</f>
        <v>31</v>
      </c>
      <c r="J27" s="9">
        <f>IF(I27&gt;O$2,MAX(4,ROUND(MIN(10,1+0.6*(C27/(10*SUM(Weights!$B$2:$I$2))+D27/(10*SUM(Weights!$B$3:$H$3))+E27/(10*SUM(Weights!$B$4:$H$4))+F27/(10*SUM(Weights!$B$5:$H$5))+G27/(10*SUM(Weights!$B$6:$G$6)))+I27/60*7+H27/100+M27),0)),IF(I27=0,"Absent",4))</f>
        <v>6</v>
      </c>
      <c r="L27">
        <f>C27/(10*SUM(Weights!$B$2:$I$2))+D27/(10*SUM(Weights!$B$3:$H$3))+E27/(10*SUM(Weights!$B$4:$H$4))+F27/(10*SUM(Weights!$B$5:$H$5))+G27/(10*SUM(Weights!$B$6:$G$6))</f>
        <v>3.1089285714285717</v>
      </c>
      <c r="N27">
        <f>MAX(4,ROUND(MIN(10,1+0.6*(C27/(10*SUM(Weights!$B$2:$I$2))+D27/(10*SUM(Weights!$B$3:$H$3))+E27/(10*SUM(Weights!$B$4:$H$4))+F27/(10*SUM(Weights!$B$5:$H$5))+G27/(10*SUM(Weights!$B$6:$G$6)))+I27/60*7+H27/100 + M27),0))</f>
        <v>6</v>
      </c>
      <c r="Q27">
        <f>MIN(10,1+0.6*(C27/(10*SUM(Weights!$B$2:$I$2))+D27/(10*SUM(Weights!$B$3:$H$3))+E27/(10*SUM(Weights!$B$4:$H$4))+F27/(10*SUM(Weights!$B$5:$H$5))+G27/(10*SUM(Weights!$B$6:$G$6)))+I27/60*7+H27/100+M27)</f>
        <v>6.4820238095238096</v>
      </c>
    </row>
    <row r="28" spans="1:17" hidden="1" x14ac:dyDescent="0.25">
      <c r="A28" s="1" t="s">
        <v>27</v>
      </c>
      <c r="B28">
        <v>241</v>
      </c>
      <c r="C28">
        <f>SUMPRODUCT(Tema1!C28:J28,Weights!$B$2:$I$2)</f>
        <v>61</v>
      </c>
      <c r="D28">
        <f>SUMPRODUCT(Tema2!C28:I28,Weights!$B$3:$H$3)</f>
        <v>56</v>
      </c>
      <c r="E28">
        <f>SUMPRODUCT(Tema3!C28:I28,Weights!$B$4:$H$4)</f>
        <v>50</v>
      </c>
      <c r="F28">
        <f>SUMPRODUCT(Tema4!C28:I28,Weights!$B$5:$H$5)</f>
        <v>55</v>
      </c>
      <c r="G28">
        <f>SUMPRODUCT(Tema5!C28:H28,Weights!$B$6:$G$6)</f>
        <v>35</v>
      </c>
      <c r="H28">
        <f>Proiect!C28</f>
        <v>70</v>
      </c>
      <c r="I28">
        <f>SUMPRODUCT(Examen!C28:H28,Weights!$B$8:$G$8)</f>
        <v>25</v>
      </c>
      <c r="J28" s="9">
        <f>IF(I28&gt;O$2,MAX(4,ROUND(MIN(10,1+0.6*(C28/(10*SUM(Weights!$B$2:$I$2))+D28/(10*SUM(Weights!$B$3:$H$3))+E28/(10*SUM(Weights!$B$4:$H$4))+F28/(10*SUM(Weights!$B$5:$H$5))+G28/(10*SUM(Weights!$B$6:$G$6)))+I28/60*7+H28/100+M28),0)),IF(I28=0,"Absent",4))</f>
        <v>7</v>
      </c>
      <c r="L28">
        <f>C28/(10*SUM(Weights!$B$2:$I$2))+D28/(10*SUM(Weights!$B$3:$H$3))+E28/(10*SUM(Weights!$B$4:$H$4))+F28/(10*SUM(Weights!$B$5:$H$5))+G28/(10*SUM(Weights!$B$6:$G$6))</f>
        <v>3.6458333333333335</v>
      </c>
      <c r="N28">
        <f>MAX(4,ROUND(MIN(10,1+0.6*(C28/(10*SUM(Weights!$B$2:$I$2))+D28/(10*SUM(Weights!$B$3:$H$3))+E28/(10*SUM(Weights!$B$4:$H$4))+F28/(10*SUM(Weights!$B$5:$H$5))+G28/(10*SUM(Weights!$B$6:$G$6)))+I28/60*7+H28/100 + M28),0))</f>
        <v>7</v>
      </c>
      <c r="Q28">
        <f>MIN(10,1+0.6*(C28/(10*SUM(Weights!$B$2:$I$2))+D28/(10*SUM(Weights!$B$3:$H$3))+E28/(10*SUM(Weights!$B$4:$H$4))+F28/(10*SUM(Weights!$B$5:$H$5))+G28/(10*SUM(Weights!$B$6:$G$6)))+I28/60*7+H28/100+M28)</f>
        <v>6.8041666666666671</v>
      </c>
    </row>
    <row r="29" spans="1:17" hidden="1" x14ac:dyDescent="0.25">
      <c r="A29" s="1" t="s">
        <v>28</v>
      </c>
      <c r="B29">
        <v>241</v>
      </c>
      <c r="C29">
        <f>SUMPRODUCT(Tema1!C29:J29,Weights!$B$2:$I$2)</f>
        <v>39</v>
      </c>
      <c r="D29">
        <f>SUMPRODUCT(Tema2!C29:I29,Weights!$B$3:$H$3)</f>
        <v>16</v>
      </c>
      <c r="E29">
        <f>SUMPRODUCT(Tema3!C29:I29,Weights!$B$4:$H$4)</f>
        <v>0</v>
      </c>
      <c r="F29">
        <f>SUMPRODUCT(Tema4!C29:I29,Weights!$B$5:$H$5)</f>
        <v>0</v>
      </c>
      <c r="G29">
        <f>SUMPRODUCT(Tema5!C29:H29,Weights!$B$6:$G$6)</f>
        <v>0</v>
      </c>
      <c r="H29">
        <f>Proiect!C29</f>
        <v>0</v>
      </c>
      <c r="I29">
        <f>SUMPRODUCT(Examen!C29:H29,Weights!$B$8:$G$8)</f>
        <v>0</v>
      </c>
      <c r="J29" s="9" t="str">
        <f>IF(I29&gt;O$2,MAX(4,ROUND(MIN(10,1+0.6*(C29/(10*SUM(Weights!$B$2:$I$2))+D29/(10*SUM(Weights!$B$3:$H$3))+E29/(10*SUM(Weights!$B$4:$H$4))+F29/(10*SUM(Weights!$B$5:$H$5))+G29/(10*SUM(Weights!$B$6:$G$6)))+I29/60*7+H29/100+M29),0)),IF(I29=0,"Absent",4))</f>
        <v>Absent</v>
      </c>
      <c r="L29">
        <f>C29/(10*SUM(Weights!$B$2:$I$2))+D29/(10*SUM(Weights!$B$3:$H$3))+E29/(10*SUM(Weights!$B$4:$H$4))+F29/(10*SUM(Weights!$B$5:$H$5))+G29/(10*SUM(Weights!$B$6:$G$6))</f>
        <v>0.71607142857142858</v>
      </c>
      <c r="N29">
        <f>MAX(4,ROUND(MIN(10,1+0.6*(C29/(10*SUM(Weights!$B$2:$I$2))+D29/(10*SUM(Weights!$B$3:$H$3))+E29/(10*SUM(Weights!$B$4:$H$4))+F29/(10*SUM(Weights!$B$5:$H$5))+G29/(10*SUM(Weights!$B$6:$G$6)))+I29/60*7+H29/100 + M29),0))</f>
        <v>4</v>
      </c>
      <c r="Q29">
        <f>MIN(10,1+0.6*(C29/(10*SUM(Weights!$B$2:$I$2))+D29/(10*SUM(Weights!$B$3:$H$3))+E29/(10*SUM(Weights!$B$4:$H$4))+F29/(10*SUM(Weights!$B$5:$H$5))+G29/(10*SUM(Weights!$B$6:$G$6)))+I29/60*7+H29/100+M29)</f>
        <v>1.4296428571428572</v>
      </c>
    </row>
    <row r="30" spans="1:17" hidden="1" x14ac:dyDescent="0.25">
      <c r="A30" s="1" t="s">
        <v>29</v>
      </c>
      <c r="B30">
        <v>241</v>
      </c>
      <c r="C30">
        <f>SUMPRODUCT(Tema1!C30:J30,Weights!$B$2:$I$2)</f>
        <v>0</v>
      </c>
      <c r="D30">
        <f>SUMPRODUCT(Tema2!C30:I30,Weights!$B$3:$H$3)</f>
        <v>0</v>
      </c>
      <c r="E30">
        <f>SUMPRODUCT(Tema3!C30:I30,Weights!$B$4:$H$4)</f>
        <v>0</v>
      </c>
      <c r="F30">
        <f>SUMPRODUCT(Tema4!C30:I30,Weights!$B$5:$H$5)</f>
        <v>0</v>
      </c>
      <c r="G30">
        <f>SUMPRODUCT(Tema5!C30:H30,Weights!$B$6:$G$6)</f>
        <v>43</v>
      </c>
      <c r="H30">
        <f>Proiect!C30</f>
        <v>0</v>
      </c>
      <c r="I30">
        <f>SUMPRODUCT(Examen!C30:H30,Weights!$B$8:$G$8)</f>
        <v>0</v>
      </c>
      <c r="J30" s="9" t="str">
        <f>IF(I30&gt;O$2,MAX(4,ROUND(MIN(10,1+0.6*(C30/(10*SUM(Weights!$B$2:$I$2))+D30/(10*SUM(Weights!$B$3:$H$3))+E30/(10*SUM(Weights!$B$4:$H$4))+F30/(10*SUM(Weights!$B$5:$H$5))+G30/(10*SUM(Weights!$B$6:$G$6)))+I30/60*7+H30/100+M30),0)),IF(I30=0,"Absent",4))</f>
        <v>Absent</v>
      </c>
      <c r="L30">
        <f>C30/(10*SUM(Weights!$B$2:$I$2))+D30/(10*SUM(Weights!$B$3:$H$3))+E30/(10*SUM(Weights!$B$4:$H$4))+F30/(10*SUM(Weights!$B$5:$H$5))+G30/(10*SUM(Weights!$B$6:$G$6))</f>
        <v>0.71666666666666667</v>
      </c>
      <c r="N30">
        <f>MAX(4,ROUND(MIN(10,1+0.6*(C30/(10*SUM(Weights!$B$2:$I$2))+D30/(10*SUM(Weights!$B$3:$H$3))+E30/(10*SUM(Weights!$B$4:$H$4))+F30/(10*SUM(Weights!$B$5:$H$5))+G30/(10*SUM(Weights!$B$6:$G$6)))+I30/60*7+H30/100 + M30),0))</f>
        <v>4</v>
      </c>
      <c r="Q30">
        <f>MIN(10,1+0.6*(C30/(10*SUM(Weights!$B$2:$I$2))+D30/(10*SUM(Weights!$B$3:$H$3))+E30/(10*SUM(Weights!$B$4:$H$4))+F30/(10*SUM(Weights!$B$5:$H$5))+G30/(10*SUM(Weights!$B$6:$G$6)))+I30/60*7+H30/100+M30)</f>
        <v>1.43</v>
      </c>
    </row>
    <row r="31" spans="1:17" hidden="1" x14ac:dyDescent="0.25">
      <c r="A31" s="1" t="s">
        <v>31</v>
      </c>
      <c r="B31">
        <v>241</v>
      </c>
      <c r="C31">
        <f>SUMPRODUCT(Tema1!C31:J31,Weights!$B$2:$I$2)</f>
        <v>43</v>
      </c>
      <c r="D31">
        <f>SUMPRODUCT(Tema2!C31:I31,Weights!$B$3:$H$3)</f>
        <v>60</v>
      </c>
      <c r="E31">
        <f>SUMPRODUCT(Tema3!C31:I31,Weights!$B$4:$H$4)</f>
        <v>0</v>
      </c>
      <c r="F31">
        <f>SUMPRODUCT(Tema4!C31:I31,Weights!$B$5:$H$5)</f>
        <v>48</v>
      </c>
      <c r="G31">
        <f>SUMPRODUCT(Tema5!C31:H31,Weights!$B$6:$G$6)</f>
        <v>46</v>
      </c>
      <c r="H31">
        <f>Proiect!C31</f>
        <v>0</v>
      </c>
      <c r="I31">
        <f>SUMPRODUCT(Examen!C31:H31,Weights!$B$8:$G$8)</f>
        <v>0</v>
      </c>
      <c r="J31" s="9" t="str">
        <f>IF(I31&gt;O$2,MAX(4,ROUND(MIN(10,1+0.6*(C31/(10*SUM(Weights!$B$2:$I$2))+D31/(10*SUM(Weights!$B$3:$H$3))+E31/(10*SUM(Weights!$B$4:$H$4))+F31/(10*SUM(Weights!$B$5:$H$5))+G31/(10*SUM(Weights!$B$6:$G$6)))+I31/60*7+H31/100+M31),0)),IF(I31=0,"Absent",4))</f>
        <v>Absent</v>
      </c>
      <c r="L31">
        <f>C31/(10*SUM(Weights!$B$2:$I$2))+D31/(10*SUM(Weights!$B$3:$H$3))+E31/(10*SUM(Weights!$B$4:$H$4))+F31/(10*SUM(Weights!$B$5:$H$5))+G31/(10*SUM(Weights!$B$6:$G$6))</f>
        <v>2.8470238095238094</v>
      </c>
      <c r="N31">
        <f>MAX(4,ROUND(MIN(10,1+0.6*(C31/(10*SUM(Weights!$B$2:$I$2))+D31/(10*SUM(Weights!$B$3:$H$3))+E31/(10*SUM(Weights!$B$4:$H$4))+F31/(10*SUM(Weights!$B$5:$H$5))+G31/(10*SUM(Weights!$B$6:$G$6)))+I31/60*7+H31/100 + M31),0))</f>
        <v>4</v>
      </c>
      <c r="Q31">
        <f>MIN(10,1+0.6*(C31/(10*SUM(Weights!$B$2:$I$2))+D31/(10*SUM(Weights!$B$3:$H$3))+E31/(10*SUM(Weights!$B$4:$H$4))+F31/(10*SUM(Weights!$B$5:$H$5))+G31/(10*SUM(Weights!$B$6:$G$6)))+I31/60*7+H31/100+M31)</f>
        <v>2.7082142857142859</v>
      </c>
    </row>
    <row r="32" spans="1:17" s="4" customFormat="1" hidden="1" x14ac:dyDescent="0.25">
      <c r="A32" s="3" t="s">
        <v>30</v>
      </c>
      <c r="B32" s="4">
        <v>241</v>
      </c>
      <c r="C32">
        <f>SUMPRODUCT(Tema1!C32:J32,Weights!$B$2:$I$2)</f>
        <v>68</v>
      </c>
      <c r="D32">
        <f>SUMPRODUCT(Tema2!C32:I32,Weights!$B$3:$H$3)</f>
        <v>0</v>
      </c>
      <c r="E32">
        <f>SUMPRODUCT(Tema3!C32:I32,Weights!$B$4:$H$4)</f>
        <v>36</v>
      </c>
      <c r="F32">
        <f>SUMPRODUCT(Tema4!C32:I32,Weights!$B$5:$H$5)</f>
        <v>44</v>
      </c>
      <c r="G32">
        <f>SUMPRODUCT(Tema5!C32:H32,Weights!$B$6:$G$6)</f>
        <v>0</v>
      </c>
      <c r="H32">
        <f>Proiect!C32</f>
        <v>0</v>
      </c>
      <c r="I32">
        <f>SUMPRODUCT(Examen!C32:H32,Weights!$B$8:$G$8)</f>
        <v>21</v>
      </c>
      <c r="J32" s="9">
        <f>IF(I32&gt;O$2,MAX(4,ROUND(MIN(10,1+0.6*(C32/(10*SUM(Weights!$B$2:$I$2))+D32/(10*SUM(Weights!$B$3:$H$3))+E32/(10*SUM(Weights!$B$4:$H$4))+F32/(10*SUM(Weights!$B$5:$H$5))+G32/(10*SUM(Weights!$B$6:$G$6)))+I32/60*7+H32/100+M32),0)),IF(I32=0,"Absent",4))</f>
        <v>5</v>
      </c>
      <c r="L32">
        <f>C32/(10*SUM(Weights!$B$2:$I$2))+D32/(10*SUM(Weights!$B$3:$H$3))+E32/(10*SUM(Weights!$B$4:$H$4))+F32/(10*SUM(Weights!$B$5:$H$5))+G32/(10*SUM(Weights!$B$6:$G$6))</f>
        <v>1.9928571428571429</v>
      </c>
      <c r="N32">
        <f>MAX(4,ROUND(MIN(10,1+0.6*(C32/(10*SUM(Weights!$B$2:$I$2))+D32/(10*SUM(Weights!$B$3:$H$3))+E32/(10*SUM(Weights!$B$4:$H$4))+F32/(10*SUM(Weights!$B$5:$H$5))+G32/(10*SUM(Weights!$B$6:$G$6)))+I32/60*7+H32/100 + M32),0))</f>
        <v>5</v>
      </c>
      <c r="Q32">
        <f>MIN(10,1+0.6*(C32/(10*SUM(Weights!$B$2:$I$2))+D32/(10*SUM(Weights!$B$3:$H$3))+E32/(10*SUM(Weights!$B$4:$H$4))+F32/(10*SUM(Weights!$B$5:$H$5))+G32/(10*SUM(Weights!$B$6:$G$6)))+I32/60*7+H32/100+M32)</f>
        <v>4.6457142857142859</v>
      </c>
    </row>
    <row r="33" spans="1:17" hidden="1" x14ac:dyDescent="0.25">
      <c r="A33" s="2" t="s">
        <v>37</v>
      </c>
      <c r="B33">
        <v>242</v>
      </c>
      <c r="C33">
        <f>SUMPRODUCT(Tema1!C33:J33,Weights!$B$2:$I$2)</f>
        <v>39</v>
      </c>
      <c r="D33">
        <f>SUMPRODUCT(Tema2!C33:I33,Weights!$B$3:$H$3)</f>
        <v>64</v>
      </c>
      <c r="E33">
        <f>SUMPRODUCT(Tema3!C33:I33,Weights!$B$4:$H$4)</f>
        <v>34</v>
      </c>
      <c r="F33">
        <f>SUMPRODUCT(Tema4!C33:I33,Weights!$B$5:$H$5)</f>
        <v>49</v>
      </c>
      <c r="G33">
        <f>SUMPRODUCT(Tema5!C33:H33,Weights!$B$6:$G$6)</f>
        <v>55</v>
      </c>
      <c r="H33">
        <f>Proiect!C33</f>
        <v>0</v>
      </c>
      <c r="I33">
        <f>SUMPRODUCT(Examen!C33:H33,Weights!$B$8:$G$8)</f>
        <v>30</v>
      </c>
      <c r="J33" s="9">
        <f>IF(I33&gt;O$2,MAX(4,ROUND(MIN(10,1+0.6*(C33/(10*SUM(Weights!$B$2:$I$2))+D33/(10*SUM(Weights!$B$3:$H$3))+E33/(10*SUM(Weights!$B$4:$H$4))+F33/(10*SUM(Weights!$B$5:$H$5))+G33/(10*SUM(Weights!$B$6:$G$6)))+I33/60*7+H33/100+M33),0)),IF(I33=0,"Absent",4))</f>
        <v>7</v>
      </c>
      <c r="L33">
        <f>C33/(10*SUM(Weights!$B$2:$I$2))+D33/(10*SUM(Weights!$B$3:$H$3))+E33/(10*SUM(Weights!$B$4:$H$4))+F33/(10*SUM(Weights!$B$5:$H$5))+G33/(10*SUM(Weights!$B$6:$G$6))</f>
        <v>3.5041666666666664</v>
      </c>
      <c r="N33">
        <f>MAX(4,ROUND(MIN(10,1+0.6*(C33/(10*SUM(Weights!$B$2:$I$2))+D33/(10*SUM(Weights!$B$3:$H$3))+E33/(10*SUM(Weights!$B$4:$H$4))+F33/(10*SUM(Weights!$B$5:$H$5))+G33/(10*SUM(Weights!$B$6:$G$6)))+I33/60*7+H33/100 + M33),0))</f>
        <v>7</v>
      </c>
      <c r="Q33">
        <f>MIN(10,1+0.6*(C33/(10*SUM(Weights!$B$2:$I$2))+D33/(10*SUM(Weights!$B$3:$H$3))+E33/(10*SUM(Weights!$B$4:$H$4))+F33/(10*SUM(Weights!$B$5:$H$5))+G33/(10*SUM(Weights!$B$6:$G$6)))+I33/60*7+H33/100+M33)</f>
        <v>6.6024999999999991</v>
      </c>
    </row>
    <row r="34" spans="1:17" hidden="1" x14ac:dyDescent="0.25">
      <c r="A34" s="2" t="s">
        <v>38</v>
      </c>
      <c r="B34">
        <v>242</v>
      </c>
      <c r="C34">
        <f>SUMPRODUCT(Tema1!C34:J34,Weights!$B$2:$I$2)</f>
        <v>0</v>
      </c>
      <c r="D34">
        <f>SUMPRODUCT(Tema2!C34:I34,Weights!$B$3:$H$3)</f>
        <v>0</v>
      </c>
      <c r="E34">
        <f>SUMPRODUCT(Tema3!C34:I34,Weights!$B$4:$H$4)</f>
        <v>0</v>
      </c>
      <c r="F34">
        <f>SUMPRODUCT(Tema4!C34:I34,Weights!$B$5:$H$5)</f>
        <v>0</v>
      </c>
      <c r="G34">
        <f>SUMPRODUCT(Tema5!C34:H34,Weights!$B$6:$G$6)</f>
        <v>0</v>
      </c>
      <c r="H34">
        <f>Proiect!C34</f>
        <v>0</v>
      </c>
      <c r="I34">
        <f>SUMPRODUCT(Examen!C34:H34,Weights!$B$8:$G$8)</f>
        <v>0</v>
      </c>
      <c r="J34" s="9" t="str">
        <f>IF(I34&gt;O$2,MAX(4,ROUND(MIN(10,1+0.6*(C34/(10*SUM(Weights!$B$2:$I$2))+D34/(10*SUM(Weights!$B$3:$H$3))+E34/(10*SUM(Weights!$B$4:$H$4))+F34/(10*SUM(Weights!$B$5:$H$5))+G34/(10*SUM(Weights!$B$6:$G$6)))+I34/60*7+H34/100+M34),0)),IF(I34=0,"Absent",4))</f>
        <v>Absent</v>
      </c>
      <c r="L34">
        <f>C34/(10*SUM(Weights!$B$2:$I$2))+D34/(10*SUM(Weights!$B$3:$H$3))+E34/(10*SUM(Weights!$B$4:$H$4))+F34/(10*SUM(Weights!$B$5:$H$5))+G34/(10*SUM(Weights!$B$6:$G$6))</f>
        <v>0</v>
      </c>
      <c r="N34">
        <f>MAX(4,ROUND(MIN(10,1+0.6*(C34/(10*SUM(Weights!$B$2:$I$2))+D34/(10*SUM(Weights!$B$3:$H$3))+E34/(10*SUM(Weights!$B$4:$H$4))+F34/(10*SUM(Weights!$B$5:$H$5))+G34/(10*SUM(Weights!$B$6:$G$6)))+I34/60*7+H34/100 + M34),0))</f>
        <v>4</v>
      </c>
      <c r="Q34">
        <f>MIN(10,1+0.6*(C34/(10*SUM(Weights!$B$2:$I$2))+D34/(10*SUM(Weights!$B$3:$H$3))+E34/(10*SUM(Weights!$B$4:$H$4))+F34/(10*SUM(Weights!$B$5:$H$5))+G34/(10*SUM(Weights!$B$6:$G$6)))+I34/60*7+H34/100+M34)</f>
        <v>1</v>
      </c>
    </row>
    <row r="35" spans="1:17" hidden="1" x14ac:dyDescent="0.25">
      <c r="A35" s="2" t="s">
        <v>39</v>
      </c>
      <c r="B35">
        <v>242</v>
      </c>
      <c r="C35">
        <f>SUMPRODUCT(Tema1!C35:J35,Weights!$B$2:$I$2)</f>
        <v>0</v>
      </c>
      <c r="D35">
        <f>SUMPRODUCT(Tema2!C35:I35,Weights!$B$3:$H$3)</f>
        <v>0</v>
      </c>
      <c r="E35">
        <f>SUMPRODUCT(Tema3!C35:I35,Weights!$B$4:$H$4)</f>
        <v>0</v>
      </c>
      <c r="F35">
        <f>SUMPRODUCT(Tema4!C35:I35,Weights!$B$5:$H$5)</f>
        <v>0</v>
      </c>
      <c r="G35">
        <f>SUMPRODUCT(Tema5!C35:H35,Weights!$B$6:$G$6)</f>
        <v>0</v>
      </c>
      <c r="H35">
        <f>Proiect!C35</f>
        <v>0</v>
      </c>
      <c r="I35">
        <f>SUMPRODUCT(Examen!C35:H35,Weights!$B$8:$G$8)</f>
        <v>0</v>
      </c>
      <c r="J35" s="9" t="str">
        <f>IF(I35&gt;O$2,MAX(4,ROUND(MIN(10,1+0.6*(C35/(10*SUM(Weights!$B$2:$I$2))+D35/(10*SUM(Weights!$B$3:$H$3))+E35/(10*SUM(Weights!$B$4:$H$4))+F35/(10*SUM(Weights!$B$5:$H$5))+G35/(10*SUM(Weights!$B$6:$G$6)))+I35/60*7+H35/100+M35),0)),IF(I35=0,"Absent",4))</f>
        <v>Absent</v>
      </c>
      <c r="L35">
        <f>C35/(10*SUM(Weights!$B$2:$I$2))+D35/(10*SUM(Weights!$B$3:$H$3))+E35/(10*SUM(Weights!$B$4:$H$4))+F35/(10*SUM(Weights!$B$5:$H$5))+G35/(10*SUM(Weights!$B$6:$G$6))</f>
        <v>0</v>
      </c>
      <c r="N35">
        <f>MAX(4,ROUND(MIN(10,1+0.6*(C35/(10*SUM(Weights!$B$2:$I$2))+D35/(10*SUM(Weights!$B$3:$H$3))+E35/(10*SUM(Weights!$B$4:$H$4))+F35/(10*SUM(Weights!$B$5:$H$5))+G35/(10*SUM(Weights!$B$6:$G$6)))+I35/60*7+H35/100 + M35),0))</f>
        <v>4</v>
      </c>
      <c r="Q35">
        <f>MIN(10,1+0.6*(C35/(10*SUM(Weights!$B$2:$I$2))+D35/(10*SUM(Weights!$B$3:$H$3))+E35/(10*SUM(Weights!$B$4:$H$4))+F35/(10*SUM(Weights!$B$5:$H$5))+G35/(10*SUM(Weights!$B$6:$G$6)))+I35/60*7+H35/100+M35)</f>
        <v>1</v>
      </c>
    </row>
    <row r="36" spans="1:17" hidden="1" x14ac:dyDescent="0.25">
      <c r="A36" s="2" t="s">
        <v>40</v>
      </c>
      <c r="B36">
        <v>242</v>
      </c>
      <c r="C36">
        <f>SUMPRODUCT(Tema1!C36:J36,Weights!$B$2:$I$2)</f>
        <v>34</v>
      </c>
      <c r="D36">
        <f>SUMPRODUCT(Tema2!C36:I36,Weights!$B$3:$H$3)</f>
        <v>34</v>
      </c>
      <c r="E36">
        <f>SUMPRODUCT(Tema3!C36:I36,Weights!$B$4:$H$4)</f>
        <v>41</v>
      </c>
      <c r="F36">
        <f>SUMPRODUCT(Tema4!C36:I36,Weights!$B$5:$H$5)</f>
        <v>35</v>
      </c>
      <c r="G36">
        <f>SUMPRODUCT(Tema5!C36:H36,Weights!$B$6:$G$6)</f>
        <v>47</v>
      </c>
      <c r="H36">
        <f>Proiect!C36</f>
        <v>80</v>
      </c>
      <c r="I36">
        <f>SUMPRODUCT(Examen!C36:H36,Weights!$B$8:$G$8)</f>
        <v>26</v>
      </c>
      <c r="J36" s="9">
        <f>IF(I36&gt;O$2,MAX(4,ROUND(MIN(10,1+0.6*(C36/(10*SUM(Weights!$B$2:$I$2))+D36/(10*SUM(Weights!$B$3:$H$3))+E36/(10*SUM(Weights!$B$4:$H$4))+F36/(10*SUM(Weights!$B$5:$H$5))+G36/(10*SUM(Weights!$B$6:$G$6)))+I36/60*7+H36/100+M36),0)),IF(I36=0,"Absent",4))</f>
        <v>7</v>
      </c>
      <c r="L36">
        <f>C36/(10*SUM(Weights!$B$2:$I$2))+D36/(10*SUM(Weights!$B$3:$H$3))+E36/(10*SUM(Weights!$B$4:$H$4))+F36/(10*SUM(Weights!$B$5:$H$5))+G36/(10*SUM(Weights!$B$6:$G$6))</f>
        <v>2.7797619047619047</v>
      </c>
      <c r="N36">
        <f>MAX(4,ROUND(MIN(10,1+0.6*(C36/(10*SUM(Weights!$B$2:$I$2))+D36/(10*SUM(Weights!$B$3:$H$3))+E36/(10*SUM(Weights!$B$4:$H$4))+F36/(10*SUM(Weights!$B$5:$H$5))+G36/(10*SUM(Weights!$B$6:$G$6)))+I36/60*7+H36/100 + M36),0))</f>
        <v>7</v>
      </c>
      <c r="Q36">
        <f>MIN(10,1+0.6*(C36/(10*SUM(Weights!$B$2:$I$2))+D36/(10*SUM(Weights!$B$3:$H$3))+E36/(10*SUM(Weights!$B$4:$H$4))+F36/(10*SUM(Weights!$B$5:$H$5))+G36/(10*SUM(Weights!$B$6:$G$6)))+I36/60*7+H36/100+M36)</f>
        <v>6.5011904761904757</v>
      </c>
    </row>
    <row r="37" spans="1:17" hidden="1" x14ac:dyDescent="0.25">
      <c r="A37" s="2" t="s">
        <v>41</v>
      </c>
      <c r="B37">
        <v>242</v>
      </c>
      <c r="C37">
        <f>SUMPRODUCT(Tema1!C37:J37,Weights!$B$2:$I$2)</f>
        <v>71</v>
      </c>
      <c r="D37">
        <f>SUMPRODUCT(Tema2!C37:I37,Weights!$B$3:$H$3)</f>
        <v>58</v>
      </c>
      <c r="E37">
        <f>SUMPRODUCT(Tema3!C37:I37,Weights!$B$4:$H$4)</f>
        <v>50</v>
      </c>
      <c r="F37">
        <f>SUMPRODUCT(Tema4!C37:I37,Weights!$B$5:$H$5)</f>
        <v>59</v>
      </c>
      <c r="G37">
        <f>SUMPRODUCT(Tema5!C37:H37,Weights!$B$6:$G$6)</f>
        <v>44</v>
      </c>
      <c r="H37">
        <f>Proiect!C37</f>
        <v>90</v>
      </c>
      <c r="I37">
        <f>SUMPRODUCT(Examen!C37:H37,Weights!$B$8:$G$8)</f>
        <v>44</v>
      </c>
      <c r="J37" s="9">
        <f>IF(I37&gt;O$2,MAX(4,ROUND(MIN(10,1+0.6*(C37/(10*SUM(Weights!$B$2:$I$2))+D37/(10*SUM(Weights!$B$3:$H$3))+E37/(10*SUM(Weights!$B$4:$H$4))+F37/(10*SUM(Weights!$B$5:$H$5))+G37/(10*SUM(Weights!$B$6:$G$6)))+I37/60*7+H37/100+M37),0)),IF(I37=0,"Absent",4))</f>
        <v>10</v>
      </c>
      <c r="L37">
        <f>C37/(10*SUM(Weights!$B$2:$I$2))+D37/(10*SUM(Weights!$B$3:$H$3))+E37/(10*SUM(Weights!$B$4:$H$4))+F37/(10*SUM(Weights!$B$5:$H$5))+G37/(10*SUM(Weights!$B$6:$G$6))</f>
        <v>4.0065476190476188</v>
      </c>
      <c r="M37">
        <v>0.15</v>
      </c>
      <c r="N37">
        <f>MAX(4,ROUND(MIN(10,1+0.6*(C37/(10*SUM(Weights!$B$2:$I$2))+D37/(10*SUM(Weights!$B$3:$H$3))+E37/(10*SUM(Weights!$B$4:$H$4))+F37/(10*SUM(Weights!$B$5:$H$5))+G37/(10*SUM(Weights!$B$6:$G$6)))+I37/60*7+H37/100 + M37),0))</f>
        <v>10</v>
      </c>
      <c r="Q37">
        <f>MIN(10,1+0.6*(C37/(10*SUM(Weights!$B$2:$I$2))+D37/(10*SUM(Weights!$B$3:$H$3))+E37/(10*SUM(Weights!$B$4:$H$4))+F37/(10*SUM(Weights!$B$5:$H$5))+G37/(10*SUM(Weights!$B$6:$G$6)))+I37/60*7+H37/100+M37)</f>
        <v>9.5872619047619043</v>
      </c>
    </row>
    <row r="38" spans="1:17" hidden="1" x14ac:dyDescent="0.25">
      <c r="A38" s="2" t="s">
        <v>42</v>
      </c>
      <c r="B38">
        <v>242</v>
      </c>
      <c r="C38">
        <f>SUMPRODUCT(Tema1!C38:J38,Weights!$B$2:$I$2)</f>
        <v>45</v>
      </c>
      <c r="D38">
        <f>SUMPRODUCT(Tema2!C38:I38,Weights!$B$3:$H$3)</f>
        <v>64</v>
      </c>
      <c r="E38">
        <f>SUMPRODUCT(Tema3!C38:I38,Weights!$B$4:$H$4)</f>
        <v>49</v>
      </c>
      <c r="F38">
        <f>SUMPRODUCT(Tema4!C38:I38,Weights!$B$5:$H$5)</f>
        <v>53</v>
      </c>
      <c r="G38">
        <f>SUMPRODUCT(Tema5!C38:H38,Weights!$B$6:$G$6)</f>
        <v>42</v>
      </c>
      <c r="H38">
        <f>Proiect!C38</f>
        <v>70</v>
      </c>
      <c r="I38">
        <f>SUMPRODUCT(Examen!C38:H38,Weights!$B$8:$G$8)</f>
        <v>23</v>
      </c>
      <c r="J38" s="9">
        <f>IF(I38&gt;O$2,MAX(4,ROUND(MIN(10,1+0.6*(C38/(10*SUM(Weights!$B$2:$I$2))+D38/(10*SUM(Weights!$B$3:$H$3))+E38/(10*SUM(Weights!$B$4:$H$4))+F38/(10*SUM(Weights!$B$5:$H$5))+G38/(10*SUM(Weights!$B$6:$G$6)))+I38/60*7+H38/100+M38),0)),IF(I38=0,"Absent",4))</f>
        <v>7</v>
      </c>
      <c r="L38">
        <f>C38/(10*SUM(Weights!$B$2:$I$2))+D38/(10*SUM(Weights!$B$3:$H$3))+E38/(10*SUM(Weights!$B$4:$H$4))+F38/(10*SUM(Weights!$B$5:$H$5))+G38/(10*SUM(Weights!$B$6:$G$6))</f>
        <v>3.6339285714285712</v>
      </c>
      <c r="N38">
        <f>MAX(4,ROUND(MIN(10,1+0.6*(C38/(10*SUM(Weights!$B$2:$I$2))+D38/(10*SUM(Weights!$B$3:$H$3))+E38/(10*SUM(Weights!$B$4:$H$4))+F38/(10*SUM(Weights!$B$5:$H$5))+G38/(10*SUM(Weights!$B$6:$G$6)))+I38/60*7+H38/100 + M38),0))</f>
        <v>7</v>
      </c>
      <c r="Q38">
        <f>MIN(10,1+0.6*(C38/(10*SUM(Weights!$B$2:$I$2))+D38/(10*SUM(Weights!$B$3:$H$3))+E38/(10*SUM(Weights!$B$4:$H$4))+F38/(10*SUM(Weights!$B$5:$H$5))+G38/(10*SUM(Weights!$B$6:$G$6)))+I38/60*7+H38/100+M38)</f>
        <v>6.5636904761904757</v>
      </c>
    </row>
    <row r="39" spans="1:17" hidden="1" x14ac:dyDescent="0.25">
      <c r="A39" s="2" t="s">
        <v>43</v>
      </c>
      <c r="B39">
        <v>242</v>
      </c>
      <c r="C39">
        <f>SUMPRODUCT(Tema1!C39:J39,Weights!$B$2:$I$2)</f>
        <v>41</v>
      </c>
      <c r="D39">
        <f>SUMPRODUCT(Tema2!C39:I39,Weights!$B$3:$H$3)</f>
        <v>64</v>
      </c>
      <c r="E39">
        <f>SUMPRODUCT(Tema3!C39:I39,Weights!$B$4:$H$4)</f>
        <v>42</v>
      </c>
      <c r="F39">
        <f>SUMPRODUCT(Tema4!C39:I39,Weights!$B$5:$H$5)</f>
        <v>49</v>
      </c>
      <c r="G39">
        <f>SUMPRODUCT(Tema5!C39:H39,Weights!$B$6:$G$6)</f>
        <v>43</v>
      </c>
      <c r="H39">
        <f>Proiect!C39</f>
        <v>0</v>
      </c>
      <c r="I39">
        <f>SUMPRODUCT(Examen!C39:H39,Weights!$B$8:$G$8)</f>
        <v>27</v>
      </c>
      <c r="J39" s="9">
        <f>IF(I39&gt;O$2,MAX(4,ROUND(MIN(10,1+0.6*(C39/(10*SUM(Weights!$B$2:$I$2))+D39/(10*SUM(Weights!$B$3:$H$3))+E39/(10*SUM(Weights!$B$4:$H$4))+F39/(10*SUM(Weights!$B$5:$H$5))+G39/(10*SUM(Weights!$B$6:$G$6)))+I39/60*7+H39/100+M39),0)),IF(I39=0,"Absent",4))</f>
        <v>6</v>
      </c>
      <c r="L39">
        <f>C39/(10*SUM(Weights!$B$2:$I$2))+D39/(10*SUM(Weights!$B$3:$H$3))+E39/(10*SUM(Weights!$B$4:$H$4))+F39/(10*SUM(Weights!$B$5:$H$5))+G39/(10*SUM(Weights!$B$6:$G$6))</f>
        <v>3.4434523809523814</v>
      </c>
      <c r="N39">
        <f>MAX(4,ROUND(MIN(10,1+0.6*(C39/(10*SUM(Weights!$B$2:$I$2))+D39/(10*SUM(Weights!$B$3:$H$3))+E39/(10*SUM(Weights!$B$4:$H$4))+F39/(10*SUM(Weights!$B$5:$H$5))+G39/(10*SUM(Weights!$B$6:$G$6)))+I39/60*7+H39/100 + M39),0))</f>
        <v>6</v>
      </c>
      <c r="Q39">
        <f>MIN(10,1+0.6*(C39/(10*SUM(Weights!$B$2:$I$2))+D39/(10*SUM(Weights!$B$3:$H$3))+E39/(10*SUM(Weights!$B$4:$H$4))+F39/(10*SUM(Weights!$B$5:$H$5))+G39/(10*SUM(Weights!$B$6:$G$6)))+I39/60*7+H39/100+M39)</f>
        <v>6.2160714285714285</v>
      </c>
    </row>
    <row r="40" spans="1:17" hidden="1" x14ac:dyDescent="0.25">
      <c r="A40" s="2" t="s">
        <v>131</v>
      </c>
      <c r="B40">
        <v>242</v>
      </c>
      <c r="C40">
        <f>SUMPRODUCT(Tema1!C40:J40,Weights!$B$2:$I$2)</f>
        <v>0</v>
      </c>
      <c r="D40">
        <f>SUMPRODUCT(Tema2!C40:I40,Weights!$B$3:$H$3)</f>
        <v>0</v>
      </c>
      <c r="E40">
        <f>SUMPRODUCT(Tema3!C40:I40,Weights!$B$4:$H$4)</f>
        <v>0</v>
      </c>
      <c r="F40">
        <f>SUMPRODUCT(Tema4!C40:I40,Weights!$B$5:$H$5)</f>
        <v>0</v>
      </c>
      <c r="G40">
        <f>SUMPRODUCT(Tema5!C40:H40,Weights!$B$6:$G$6)</f>
        <v>0</v>
      </c>
      <c r="H40">
        <f>Proiect!C40</f>
        <v>0</v>
      </c>
      <c r="I40">
        <f>SUMPRODUCT(Examen!C40:H40,Weights!$B$8:$G$8)</f>
        <v>0</v>
      </c>
      <c r="J40" s="9" t="str">
        <f>IF(I40&gt;O$2,MAX(4,ROUND(MIN(10,1+0.6*(C40/(10*SUM(Weights!$B$2:$I$2))+D40/(10*SUM(Weights!$B$3:$H$3))+E40/(10*SUM(Weights!$B$4:$H$4))+F40/(10*SUM(Weights!$B$5:$H$5))+G40/(10*SUM(Weights!$B$6:$G$6)))+I40/60*7+H40/100+M40),0)),IF(I40=0,"Absent",4))</f>
        <v>Absent</v>
      </c>
      <c r="L40">
        <f>C40/(10*SUM(Weights!$B$2:$I$2))+D40/(10*SUM(Weights!$B$3:$H$3))+E40/(10*SUM(Weights!$B$4:$H$4))+F40/(10*SUM(Weights!$B$5:$H$5))+G40/(10*SUM(Weights!$B$6:$G$6))</f>
        <v>0</v>
      </c>
      <c r="N40">
        <f>MAX(4,ROUND(MIN(10,1+0.6*(C40/(10*SUM(Weights!$B$2:$I$2))+D40/(10*SUM(Weights!$B$3:$H$3))+E40/(10*SUM(Weights!$B$4:$H$4))+F40/(10*SUM(Weights!$B$5:$H$5))+G40/(10*SUM(Weights!$B$6:$G$6)))+I40/60*7+H40/100 + M40),0))</f>
        <v>4</v>
      </c>
      <c r="Q40">
        <f>MIN(10,1+0.6*(C40/(10*SUM(Weights!$B$2:$I$2))+D40/(10*SUM(Weights!$B$3:$H$3))+E40/(10*SUM(Weights!$B$4:$H$4))+F40/(10*SUM(Weights!$B$5:$H$5))+G40/(10*SUM(Weights!$B$6:$G$6)))+I40/60*7+H40/100+M40)</f>
        <v>1</v>
      </c>
    </row>
    <row r="41" spans="1:17" hidden="1" x14ac:dyDescent="0.25">
      <c r="A41" s="2" t="s">
        <v>44</v>
      </c>
      <c r="B41">
        <v>242</v>
      </c>
      <c r="C41">
        <f>SUMPRODUCT(Tema1!C41:J41,Weights!$B$2:$I$2)</f>
        <v>57</v>
      </c>
      <c r="D41">
        <f>SUMPRODUCT(Tema2!C41:I41,Weights!$B$3:$H$3)</f>
        <v>64</v>
      </c>
      <c r="E41">
        <f>SUMPRODUCT(Tema3!C41:I41,Weights!$B$4:$H$4)</f>
        <v>36</v>
      </c>
      <c r="F41">
        <f>SUMPRODUCT(Tema4!C41:I41,Weights!$B$5:$H$5)</f>
        <v>56</v>
      </c>
      <c r="G41">
        <f>SUMPRODUCT(Tema5!C41:H41,Weights!$B$6:$G$6)</f>
        <v>47</v>
      </c>
      <c r="H41">
        <f>Proiect!C41</f>
        <v>0</v>
      </c>
      <c r="I41">
        <f>SUMPRODUCT(Examen!C41:H41,Weights!$B$8:$G$8)</f>
        <v>28</v>
      </c>
      <c r="J41" s="9">
        <f>IF(I41&gt;O$2,MAX(4,ROUND(MIN(10,1+0.6*(C41/(10*SUM(Weights!$B$2:$I$2))+D41/(10*SUM(Weights!$B$3:$H$3))+E41/(10*SUM(Weights!$B$4:$H$4))+F41/(10*SUM(Weights!$B$5:$H$5))+G41/(10*SUM(Weights!$B$6:$G$6)))+I41/60*7+H41/100+M41),0)),IF(I41=0,"Absent",4))</f>
        <v>7</v>
      </c>
      <c r="L41">
        <f>C41/(10*SUM(Weights!$B$2:$I$2))+D41/(10*SUM(Weights!$B$3:$H$3))+E41/(10*SUM(Weights!$B$4:$H$4))+F41/(10*SUM(Weights!$B$5:$H$5))+G41/(10*SUM(Weights!$B$6:$G$6))</f>
        <v>3.7244047619047613</v>
      </c>
      <c r="N41">
        <f>MAX(4,ROUND(MIN(10,1+0.6*(C41/(10*SUM(Weights!$B$2:$I$2))+D41/(10*SUM(Weights!$B$3:$H$3))+E41/(10*SUM(Weights!$B$4:$H$4))+F41/(10*SUM(Weights!$B$5:$H$5))+G41/(10*SUM(Weights!$B$6:$G$6)))+I41/60*7+H41/100 + M41),0))</f>
        <v>7</v>
      </c>
      <c r="Q41">
        <f>MIN(10,1+0.6*(C41/(10*SUM(Weights!$B$2:$I$2))+D41/(10*SUM(Weights!$B$3:$H$3))+E41/(10*SUM(Weights!$B$4:$H$4))+F41/(10*SUM(Weights!$B$5:$H$5))+G41/(10*SUM(Weights!$B$6:$G$6)))+I41/60*7+H41/100+M41)</f>
        <v>6.5013095238095229</v>
      </c>
    </row>
    <row r="42" spans="1:17" hidden="1" x14ac:dyDescent="0.25">
      <c r="A42" s="2" t="s">
        <v>45</v>
      </c>
      <c r="B42">
        <v>242</v>
      </c>
      <c r="C42">
        <f>SUMPRODUCT(Tema1!C42:J42,Weights!$B$2:$I$2)</f>
        <v>50</v>
      </c>
      <c r="D42">
        <f>SUMPRODUCT(Tema2!C42:I42,Weights!$B$3:$H$3)</f>
        <v>62</v>
      </c>
      <c r="E42">
        <f>SUMPRODUCT(Tema3!C42:I42,Weights!$B$4:$H$4)</f>
        <v>46</v>
      </c>
      <c r="F42">
        <f>SUMPRODUCT(Tema4!C42:I42,Weights!$B$5:$H$5)</f>
        <v>56</v>
      </c>
      <c r="G42">
        <f>SUMPRODUCT(Tema5!C42:H42,Weights!$B$6:$G$6)</f>
        <v>47</v>
      </c>
      <c r="H42">
        <f>Proiect!C42</f>
        <v>0</v>
      </c>
      <c r="I42">
        <f>SUMPRODUCT(Examen!C42:H42,Weights!$B$8:$G$8)</f>
        <v>30</v>
      </c>
      <c r="J42" s="9">
        <f>IF(I42&gt;O$2,MAX(4,ROUND(MIN(10,1+0.6*(C42/(10*SUM(Weights!$B$2:$I$2))+D42/(10*SUM(Weights!$B$3:$H$3))+E42/(10*SUM(Weights!$B$4:$H$4))+F42/(10*SUM(Weights!$B$5:$H$5))+G42/(10*SUM(Weights!$B$6:$G$6)))+I42/60*7+H42/100+M42),0)),IF(I42=0,"Absent",4))</f>
        <v>7</v>
      </c>
      <c r="L42">
        <f>C42/(10*SUM(Weights!$B$2:$I$2))+D42/(10*SUM(Weights!$B$3:$H$3))+E42/(10*SUM(Weights!$B$4:$H$4))+F42/(10*SUM(Weights!$B$5:$H$5))+G42/(10*SUM(Weights!$B$6:$G$6))</f>
        <v>3.7511904761904757</v>
      </c>
      <c r="N42">
        <f>MAX(4,ROUND(MIN(10,1+0.6*(C42/(10*SUM(Weights!$B$2:$I$2))+D42/(10*SUM(Weights!$B$3:$H$3))+E42/(10*SUM(Weights!$B$4:$H$4))+F42/(10*SUM(Weights!$B$5:$H$5))+G42/(10*SUM(Weights!$B$6:$G$6)))+I42/60*7+H42/100 + M42),0))</f>
        <v>7</v>
      </c>
      <c r="Q42">
        <f>MIN(10,1+0.6*(C42/(10*SUM(Weights!$B$2:$I$2))+D42/(10*SUM(Weights!$B$3:$H$3))+E42/(10*SUM(Weights!$B$4:$H$4))+F42/(10*SUM(Weights!$B$5:$H$5))+G42/(10*SUM(Weights!$B$6:$G$6)))+I42/60*7+H42/100+M42)</f>
        <v>6.7507142857142854</v>
      </c>
    </row>
    <row r="43" spans="1:17" hidden="1" x14ac:dyDescent="0.25">
      <c r="A43" s="2" t="s">
        <v>46</v>
      </c>
      <c r="B43">
        <v>242</v>
      </c>
      <c r="C43">
        <f>SUMPRODUCT(Tema1!C43:J43,Weights!$B$2:$I$2)</f>
        <v>0</v>
      </c>
      <c r="D43">
        <f>SUMPRODUCT(Tema2!C43:I43,Weights!$B$3:$H$3)</f>
        <v>0</v>
      </c>
      <c r="E43">
        <f>SUMPRODUCT(Tema3!C43:I43,Weights!$B$4:$H$4)</f>
        <v>0</v>
      </c>
      <c r="F43">
        <f>SUMPRODUCT(Tema4!C43:I43,Weights!$B$5:$H$5)</f>
        <v>0</v>
      </c>
      <c r="G43">
        <f>SUMPRODUCT(Tema5!C43:H43,Weights!$B$6:$G$6)</f>
        <v>0</v>
      </c>
      <c r="H43">
        <f>Proiect!C43</f>
        <v>0</v>
      </c>
      <c r="I43">
        <f>SUMPRODUCT(Examen!C43:H43,Weights!$B$8:$G$8)</f>
        <v>0</v>
      </c>
      <c r="J43" s="9" t="str">
        <f>IF(I43&gt;O$2,MAX(4,ROUND(MIN(10,1+0.6*(C43/(10*SUM(Weights!$B$2:$I$2))+D43/(10*SUM(Weights!$B$3:$H$3))+E43/(10*SUM(Weights!$B$4:$H$4))+F43/(10*SUM(Weights!$B$5:$H$5))+G43/(10*SUM(Weights!$B$6:$G$6)))+I43/60*7+H43/100+M43),0)),IF(I43=0,"Absent",4))</f>
        <v>Absent</v>
      </c>
      <c r="L43">
        <f>C43/(10*SUM(Weights!$B$2:$I$2))+D43/(10*SUM(Weights!$B$3:$H$3))+E43/(10*SUM(Weights!$B$4:$H$4))+F43/(10*SUM(Weights!$B$5:$H$5))+G43/(10*SUM(Weights!$B$6:$G$6))</f>
        <v>0</v>
      </c>
      <c r="N43">
        <f>MAX(4,ROUND(MIN(10,1+0.6*(C43/(10*SUM(Weights!$B$2:$I$2))+D43/(10*SUM(Weights!$B$3:$H$3))+E43/(10*SUM(Weights!$B$4:$H$4))+F43/(10*SUM(Weights!$B$5:$H$5))+G43/(10*SUM(Weights!$B$6:$G$6)))+I43/60*7+H43/100 + M43),0))</f>
        <v>4</v>
      </c>
      <c r="Q43">
        <f>MIN(10,1+0.6*(C43/(10*SUM(Weights!$B$2:$I$2))+D43/(10*SUM(Weights!$B$3:$H$3))+E43/(10*SUM(Weights!$B$4:$H$4))+F43/(10*SUM(Weights!$B$5:$H$5))+G43/(10*SUM(Weights!$B$6:$G$6)))+I43/60*7+H43/100+M43)</f>
        <v>1</v>
      </c>
    </row>
    <row r="44" spans="1:17" hidden="1" x14ac:dyDescent="0.25">
      <c r="A44" s="2" t="s">
        <v>47</v>
      </c>
      <c r="B44">
        <v>242</v>
      </c>
      <c r="C44">
        <f>SUMPRODUCT(Tema1!C44:J44,Weights!$B$2:$I$2)</f>
        <v>59</v>
      </c>
      <c r="D44">
        <f>SUMPRODUCT(Tema2!C44:I44,Weights!$B$3:$H$3)</f>
        <v>62</v>
      </c>
      <c r="E44">
        <f>SUMPRODUCT(Tema3!C44:I44,Weights!$B$4:$H$4)</f>
        <v>48</v>
      </c>
      <c r="F44">
        <f>SUMPRODUCT(Tema4!C44:I44,Weights!$B$5:$H$5)</f>
        <v>57</v>
      </c>
      <c r="G44">
        <f>SUMPRODUCT(Tema5!C44:H44,Weights!$B$6:$G$6)</f>
        <v>48</v>
      </c>
      <c r="H44">
        <f>Proiect!C44</f>
        <v>70</v>
      </c>
      <c r="I44">
        <f>SUMPRODUCT(Examen!C44:H44,Weights!$B$8:$G$8)</f>
        <v>35</v>
      </c>
      <c r="J44" s="9">
        <f>IF(I44&gt;O$2,MAX(4,ROUND(MIN(10,1+0.6*(C44/(10*SUM(Weights!$B$2:$I$2))+D44/(10*SUM(Weights!$B$3:$H$3))+E44/(10*SUM(Weights!$B$4:$H$4))+F44/(10*SUM(Weights!$B$5:$H$5))+G44/(10*SUM(Weights!$B$6:$G$6)))+I44/60*7+H44/100+M44),0)),IF(I44=0,"Absent",4))</f>
        <v>8</v>
      </c>
      <c r="L44">
        <f>C44/(10*SUM(Weights!$B$2:$I$2))+D44/(10*SUM(Weights!$B$3:$H$3))+E44/(10*SUM(Weights!$B$4:$H$4))+F44/(10*SUM(Weights!$B$5:$H$5))+G44/(10*SUM(Weights!$B$6:$G$6))</f>
        <v>3.9232142857142858</v>
      </c>
      <c r="N44">
        <f>MAX(4,ROUND(MIN(10,1+0.6*(C44/(10*SUM(Weights!$B$2:$I$2))+D44/(10*SUM(Weights!$B$3:$H$3))+E44/(10*SUM(Weights!$B$4:$H$4))+F44/(10*SUM(Weights!$B$5:$H$5))+G44/(10*SUM(Weights!$B$6:$G$6)))+I44/60*7+H44/100 + M44),0))</f>
        <v>8</v>
      </c>
      <c r="Q44">
        <f>MIN(10,1+0.6*(C44/(10*SUM(Weights!$B$2:$I$2))+D44/(10*SUM(Weights!$B$3:$H$3))+E44/(10*SUM(Weights!$B$4:$H$4))+F44/(10*SUM(Weights!$B$5:$H$5))+G44/(10*SUM(Weights!$B$6:$G$6)))+I44/60*7+H44/100+M44)</f>
        <v>8.137261904761905</v>
      </c>
    </row>
    <row r="45" spans="1:17" hidden="1" x14ac:dyDescent="0.25">
      <c r="A45" s="2" t="s">
        <v>48</v>
      </c>
      <c r="B45">
        <v>242</v>
      </c>
      <c r="C45">
        <f>SUMPRODUCT(Tema1!C45:J45,Weights!$B$2:$I$2)</f>
        <v>57</v>
      </c>
      <c r="D45">
        <f>SUMPRODUCT(Tema2!C45:I45,Weights!$B$3:$H$3)</f>
        <v>66</v>
      </c>
      <c r="E45">
        <f>SUMPRODUCT(Tema3!C45:I45,Weights!$B$4:$H$4)</f>
        <v>41</v>
      </c>
      <c r="F45">
        <f>SUMPRODUCT(Tema4!C45:I45,Weights!$B$5:$H$5)</f>
        <v>60</v>
      </c>
      <c r="G45">
        <f>SUMPRODUCT(Tema5!C45:H45,Weights!$B$6:$G$6)</f>
        <v>0</v>
      </c>
      <c r="H45">
        <f>Proiect!C45</f>
        <v>0</v>
      </c>
      <c r="I45">
        <f>SUMPRODUCT(Examen!C45:H45,Weights!$B$8:$G$8)</f>
        <v>33</v>
      </c>
      <c r="J45" s="9">
        <f>IF(I45&gt;O$2,MAX(4,ROUND(MIN(10,1+0.6*(C45/(10*SUM(Weights!$B$2:$I$2))+D45/(10*SUM(Weights!$B$3:$H$3))+E45/(10*SUM(Weights!$B$4:$H$4))+F45/(10*SUM(Weights!$B$5:$H$5))+G45/(10*SUM(Weights!$B$6:$G$6)))+I45/60*7+H45/100+M45),0)),IF(I45=0,"Absent",4))</f>
        <v>7</v>
      </c>
      <c r="L45">
        <f>C45/(10*SUM(Weights!$B$2:$I$2))+D45/(10*SUM(Weights!$B$3:$H$3))+E45/(10*SUM(Weights!$B$4:$H$4))+F45/(10*SUM(Weights!$B$5:$H$5))+G45/(10*SUM(Weights!$B$6:$G$6))</f>
        <v>3.098214285714286</v>
      </c>
      <c r="N45">
        <f>MAX(4,ROUND(MIN(10,1+0.6*(C45/(10*SUM(Weights!$B$2:$I$2))+D45/(10*SUM(Weights!$B$3:$H$3))+E45/(10*SUM(Weights!$B$4:$H$4))+F45/(10*SUM(Weights!$B$5:$H$5))+G45/(10*SUM(Weights!$B$6:$G$6)))+I45/60*7+H45/100 + M45),0))</f>
        <v>7</v>
      </c>
      <c r="Q45">
        <f>MIN(10,1+0.6*(C45/(10*SUM(Weights!$B$2:$I$2))+D45/(10*SUM(Weights!$B$3:$H$3))+E45/(10*SUM(Weights!$B$4:$H$4))+F45/(10*SUM(Weights!$B$5:$H$5))+G45/(10*SUM(Weights!$B$6:$G$6)))+I45/60*7+H45/100+M45)</f>
        <v>6.7089285714285722</v>
      </c>
    </row>
    <row r="46" spans="1:17" hidden="1" x14ac:dyDescent="0.25">
      <c r="A46" s="2" t="s">
        <v>49</v>
      </c>
      <c r="B46">
        <v>242</v>
      </c>
      <c r="C46">
        <f>SUMPRODUCT(Tema1!C46:J46,Weights!$B$2:$I$2)</f>
        <v>35</v>
      </c>
      <c r="D46">
        <f>SUMPRODUCT(Tema2!C46:I46,Weights!$B$3:$H$3)</f>
        <v>43</v>
      </c>
      <c r="E46">
        <f>SUMPRODUCT(Tema3!C46:I46,Weights!$B$4:$H$4)</f>
        <v>32</v>
      </c>
      <c r="F46">
        <f>SUMPRODUCT(Tema4!C46:I46,Weights!$B$5:$H$5)</f>
        <v>45</v>
      </c>
      <c r="G46">
        <f>SUMPRODUCT(Tema5!C46:H46,Weights!$B$6:$G$6)</f>
        <v>27</v>
      </c>
      <c r="H46">
        <f>Proiect!C46</f>
        <v>0</v>
      </c>
      <c r="I46">
        <f>SUMPRODUCT(Examen!C46:H46,Weights!$B$8:$G$8)</f>
        <v>30</v>
      </c>
      <c r="J46" s="9">
        <f>IF(I46&gt;O$2,MAX(4,ROUND(MIN(10,1+0.6*(C46/(10*SUM(Weights!$B$2:$I$2))+D46/(10*SUM(Weights!$B$3:$H$3))+E46/(10*SUM(Weights!$B$4:$H$4))+F46/(10*SUM(Weights!$B$5:$H$5))+G46/(10*SUM(Weights!$B$6:$G$6)))+I46/60*7+H46/100+M46),0)),IF(I46=0,"Absent",4))</f>
        <v>6</v>
      </c>
      <c r="L46">
        <f>C46/(10*SUM(Weights!$B$2:$I$2))+D46/(10*SUM(Weights!$B$3:$H$3))+E46/(10*SUM(Weights!$B$4:$H$4))+F46/(10*SUM(Weights!$B$5:$H$5))+G46/(10*SUM(Weights!$B$6:$G$6))</f>
        <v>2.6017857142857146</v>
      </c>
      <c r="N46">
        <f>MAX(4,ROUND(MIN(10,1+0.6*(C46/(10*SUM(Weights!$B$2:$I$2))+D46/(10*SUM(Weights!$B$3:$H$3))+E46/(10*SUM(Weights!$B$4:$H$4))+F46/(10*SUM(Weights!$B$5:$H$5))+G46/(10*SUM(Weights!$B$6:$G$6)))+I46/60*7+H46/100 + M46),0))</f>
        <v>6</v>
      </c>
      <c r="Q46">
        <f>MIN(10,1+0.6*(C46/(10*SUM(Weights!$B$2:$I$2))+D46/(10*SUM(Weights!$B$3:$H$3))+E46/(10*SUM(Weights!$B$4:$H$4))+F46/(10*SUM(Weights!$B$5:$H$5))+G46/(10*SUM(Weights!$B$6:$G$6)))+I46/60*7+H46/100+M46)</f>
        <v>6.0610714285714291</v>
      </c>
    </row>
    <row r="47" spans="1:17" hidden="1" x14ac:dyDescent="0.25">
      <c r="A47" s="2" t="s">
        <v>50</v>
      </c>
      <c r="B47">
        <v>242</v>
      </c>
      <c r="C47">
        <f>SUMPRODUCT(Tema1!C47:J47,Weights!$B$2:$I$2)</f>
        <v>56</v>
      </c>
      <c r="D47">
        <f>SUMPRODUCT(Tema2!C47:I47,Weights!$B$3:$H$3)</f>
        <v>63</v>
      </c>
      <c r="E47">
        <f>SUMPRODUCT(Tema3!C47:I47,Weights!$B$4:$H$4)</f>
        <v>38</v>
      </c>
      <c r="F47">
        <f>SUMPRODUCT(Tema4!C47:I47,Weights!$B$5:$H$5)</f>
        <v>32</v>
      </c>
      <c r="G47">
        <f>SUMPRODUCT(Tema5!C47:H47,Weights!$B$6:$G$6)</f>
        <v>0</v>
      </c>
      <c r="H47">
        <f>Proiect!C47</f>
        <v>0</v>
      </c>
      <c r="I47">
        <f>SUMPRODUCT(Examen!C47:H47,Weights!$B$8:$G$8)</f>
        <v>29</v>
      </c>
      <c r="J47" s="9">
        <f>IF(I47&gt;O$2,MAX(4,ROUND(MIN(10,1+0.6*(C47/(10*SUM(Weights!$B$2:$I$2))+D47/(10*SUM(Weights!$B$3:$H$3))+E47/(10*SUM(Weights!$B$4:$H$4))+F47/(10*SUM(Weights!$B$5:$H$5))+G47/(10*SUM(Weights!$B$6:$G$6)))+I47/60*7+H47/100+M47),0)),IF(I47=0,"Absent",4))</f>
        <v>6</v>
      </c>
      <c r="L47">
        <f>C47/(10*SUM(Weights!$B$2:$I$2))+D47/(10*SUM(Weights!$B$3:$H$3))+E47/(10*SUM(Weights!$B$4:$H$4))+F47/(10*SUM(Weights!$B$5:$H$5))+G47/(10*SUM(Weights!$B$6:$G$6))</f>
        <v>2.6</v>
      </c>
      <c r="N47">
        <f>MAX(4,ROUND(MIN(10,1+0.6*(C47/(10*SUM(Weights!$B$2:$I$2))+D47/(10*SUM(Weights!$B$3:$H$3))+E47/(10*SUM(Weights!$B$4:$H$4))+F47/(10*SUM(Weights!$B$5:$H$5))+G47/(10*SUM(Weights!$B$6:$G$6)))+I47/60*7+H47/100 + M47),0))</f>
        <v>6</v>
      </c>
      <c r="Q47">
        <f>MIN(10,1+0.6*(C47/(10*SUM(Weights!$B$2:$I$2))+D47/(10*SUM(Weights!$B$3:$H$3))+E47/(10*SUM(Weights!$B$4:$H$4))+F47/(10*SUM(Weights!$B$5:$H$5))+G47/(10*SUM(Weights!$B$6:$G$6)))+I47/60*7+H47/100+M47)</f>
        <v>5.9433333333333334</v>
      </c>
    </row>
    <row r="48" spans="1:17" hidden="1" x14ac:dyDescent="0.25">
      <c r="A48" s="2" t="s">
        <v>51</v>
      </c>
      <c r="B48">
        <v>242</v>
      </c>
      <c r="C48">
        <f>SUMPRODUCT(Tema1!C48:J48,Weights!$B$2:$I$2)</f>
        <v>31</v>
      </c>
      <c r="D48">
        <f>SUMPRODUCT(Tema2!C48:I48,Weights!$B$3:$H$3)</f>
        <v>27</v>
      </c>
      <c r="E48">
        <f>SUMPRODUCT(Tema3!C48:I48,Weights!$B$4:$H$4)</f>
        <v>27</v>
      </c>
      <c r="F48">
        <f>SUMPRODUCT(Tema4!C48:I48,Weights!$B$5:$H$5)</f>
        <v>7</v>
      </c>
      <c r="G48">
        <f>SUMPRODUCT(Tema5!C48:H48,Weights!$B$6:$G$6)</f>
        <v>0</v>
      </c>
      <c r="H48">
        <f>Proiect!C48</f>
        <v>0</v>
      </c>
      <c r="I48">
        <f>SUMPRODUCT(Examen!C48:H48,Weights!$B$8:$G$8)</f>
        <v>20</v>
      </c>
      <c r="J48" s="9">
        <f>IF(I48&gt;O$2,MAX(4,ROUND(MIN(10,1+0.6*(C48/(10*SUM(Weights!$B$2:$I$2))+D48/(10*SUM(Weights!$B$3:$H$3))+E48/(10*SUM(Weights!$B$4:$H$4))+F48/(10*SUM(Weights!$B$5:$H$5))+G48/(10*SUM(Weights!$B$6:$G$6)))+I48/60*7+H48/100+M48),0)),IF(I48=0,"Absent",4))</f>
        <v>4</v>
      </c>
      <c r="L48">
        <f>C48/(10*SUM(Weights!$B$2:$I$2))+D48/(10*SUM(Weights!$B$3:$H$3))+E48/(10*SUM(Weights!$B$4:$H$4))+F48/(10*SUM(Weights!$B$5:$H$5))+G48/(10*SUM(Weights!$B$6:$G$6))</f>
        <v>1.2589285714285716</v>
      </c>
      <c r="N48">
        <f>MAX(4,ROUND(MIN(10,1+0.6*(C48/(10*SUM(Weights!$B$2:$I$2))+D48/(10*SUM(Weights!$B$3:$H$3))+E48/(10*SUM(Weights!$B$4:$H$4))+F48/(10*SUM(Weights!$B$5:$H$5))+G48/(10*SUM(Weights!$B$6:$G$6)))+I48/60*7+H48/100 + M48),0))</f>
        <v>4</v>
      </c>
      <c r="Q48">
        <f>MIN(10,1+0.6*(C48/(10*SUM(Weights!$B$2:$I$2))+D48/(10*SUM(Weights!$B$3:$H$3))+E48/(10*SUM(Weights!$B$4:$H$4))+F48/(10*SUM(Weights!$B$5:$H$5))+G48/(10*SUM(Weights!$B$6:$G$6)))+I48/60*7+H48/100+M48)</f>
        <v>4.0886904761904761</v>
      </c>
    </row>
    <row r="49" spans="1:17" hidden="1" x14ac:dyDescent="0.25">
      <c r="A49" s="2" t="s">
        <v>52</v>
      </c>
      <c r="B49">
        <v>242</v>
      </c>
      <c r="C49">
        <f>SUMPRODUCT(Tema1!C49:J49,Weights!$B$2:$I$2)</f>
        <v>47</v>
      </c>
      <c r="D49">
        <f>SUMPRODUCT(Tema2!C49:I49,Weights!$B$3:$H$3)</f>
        <v>59</v>
      </c>
      <c r="E49">
        <f>SUMPRODUCT(Tema3!C49:I49,Weights!$B$4:$H$4)</f>
        <v>40</v>
      </c>
      <c r="F49">
        <f>SUMPRODUCT(Tema4!C49:I49,Weights!$B$5:$H$5)</f>
        <v>57</v>
      </c>
      <c r="G49">
        <f>SUMPRODUCT(Tema5!C49:H49,Weights!$B$6:$G$6)</f>
        <v>47</v>
      </c>
      <c r="H49">
        <f>Proiect!C49</f>
        <v>0</v>
      </c>
      <c r="I49">
        <f>SUMPRODUCT(Examen!C49:H49,Weights!$B$8:$G$8)</f>
        <v>26</v>
      </c>
      <c r="J49" s="9">
        <f>IF(I49&gt;O$2,MAX(4,ROUND(MIN(10,1+0.6*(C49/(10*SUM(Weights!$B$2:$I$2))+D49/(10*SUM(Weights!$B$3:$H$3))+E49/(10*SUM(Weights!$B$4:$H$4))+F49/(10*SUM(Weights!$B$5:$H$5))+G49/(10*SUM(Weights!$B$6:$G$6)))+I49/60*7+H49/100+M49),0)),IF(I49=0,"Absent",4))</f>
        <v>6</v>
      </c>
      <c r="L49">
        <f>C49/(10*SUM(Weights!$B$2:$I$2))+D49/(10*SUM(Weights!$B$3:$H$3))+E49/(10*SUM(Weights!$B$4:$H$4))+F49/(10*SUM(Weights!$B$5:$H$5))+G49/(10*SUM(Weights!$B$6:$G$6))</f>
        <v>3.5994047619047613</v>
      </c>
      <c r="N49">
        <f>MAX(4,ROUND(MIN(10,1+0.6*(C49/(10*SUM(Weights!$B$2:$I$2))+D49/(10*SUM(Weights!$B$3:$H$3))+E49/(10*SUM(Weights!$B$4:$H$4))+F49/(10*SUM(Weights!$B$5:$H$5))+G49/(10*SUM(Weights!$B$6:$G$6)))+I49/60*7+H49/100 + M49),0))</f>
        <v>6</v>
      </c>
      <c r="Q49">
        <f>MIN(10,1+0.6*(C49/(10*SUM(Weights!$B$2:$I$2))+D49/(10*SUM(Weights!$B$3:$H$3))+E49/(10*SUM(Weights!$B$4:$H$4))+F49/(10*SUM(Weights!$B$5:$H$5))+G49/(10*SUM(Weights!$B$6:$G$6)))+I49/60*7+H49/100+M49)</f>
        <v>6.1929761904761893</v>
      </c>
    </row>
    <row r="50" spans="1:17" hidden="1" x14ac:dyDescent="0.25">
      <c r="A50" s="2" t="s">
        <v>53</v>
      </c>
      <c r="B50">
        <v>242</v>
      </c>
      <c r="C50">
        <f>SUMPRODUCT(Tema1!C50:J50,Weights!$B$2:$I$2)</f>
        <v>43</v>
      </c>
      <c r="D50">
        <f>SUMPRODUCT(Tema2!C50:I50,Weights!$B$3:$H$3)</f>
        <v>28</v>
      </c>
      <c r="E50">
        <f>SUMPRODUCT(Tema3!C50:I50,Weights!$B$4:$H$4)</f>
        <v>0</v>
      </c>
      <c r="F50">
        <f>SUMPRODUCT(Tema4!C50:I50,Weights!$B$5:$H$5)</f>
        <v>0</v>
      </c>
      <c r="G50">
        <f>SUMPRODUCT(Tema5!C50:H50,Weights!$B$6:$G$6)</f>
        <v>0</v>
      </c>
      <c r="H50">
        <f>Proiect!C50</f>
        <v>0</v>
      </c>
      <c r="I50">
        <f>SUMPRODUCT(Examen!C50:H50,Weights!$B$8:$G$8)</f>
        <v>28</v>
      </c>
      <c r="J50" s="9">
        <f>IF(I50&gt;O$2,MAX(4,ROUND(MIN(10,1+0.6*(C50/(10*SUM(Weights!$B$2:$I$2))+D50/(10*SUM(Weights!$B$3:$H$3))+E50/(10*SUM(Weights!$B$4:$H$4))+F50/(10*SUM(Weights!$B$5:$H$5))+G50/(10*SUM(Weights!$B$6:$G$6)))+I50/60*7+H50/100+M50),0)),IF(I50=0,"Absent",4))</f>
        <v>5</v>
      </c>
      <c r="L50">
        <f>C50/(10*SUM(Weights!$B$2:$I$2))+D50/(10*SUM(Weights!$B$3:$H$3))+E50/(10*SUM(Weights!$B$4:$H$4))+F50/(10*SUM(Weights!$B$5:$H$5))+G50/(10*SUM(Weights!$B$6:$G$6))</f>
        <v>0.9375</v>
      </c>
      <c r="N50">
        <f>MAX(4,ROUND(MIN(10,1+0.6*(C50/(10*SUM(Weights!$B$2:$I$2))+D50/(10*SUM(Weights!$B$3:$H$3))+E50/(10*SUM(Weights!$B$4:$H$4))+F50/(10*SUM(Weights!$B$5:$H$5))+G50/(10*SUM(Weights!$B$6:$G$6)))+I50/60*7+H50/100 + M50),0))</f>
        <v>5</v>
      </c>
      <c r="Q50">
        <f>MIN(10,1+0.6*(C50/(10*SUM(Weights!$B$2:$I$2))+D50/(10*SUM(Weights!$B$3:$H$3))+E50/(10*SUM(Weights!$B$4:$H$4))+F50/(10*SUM(Weights!$B$5:$H$5))+G50/(10*SUM(Weights!$B$6:$G$6)))+I50/60*7+H50/100+M50)</f>
        <v>4.8291666666666666</v>
      </c>
    </row>
    <row r="51" spans="1:17" hidden="1" x14ac:dyDescent="0.25">
      <c r="A51" s="2" t="s">
        <v>54</v>
      </c>
      <c r="B51">
        <v>242</v>
      </c>
      <c r="C51">
        <f>SUMPRODUCT(Tema1!C51:J51,Weights!$B$2:$I$2)</f>
        <v>37</v>
      </c>
      <c r="D51">
        <f>SUMPRODUCT(Tema2!C51:I51,Weights!$B$3:$H$3)</f>
        <v>45</v>
      </c>
      <c r="E51">
        <f>SUMPRODUCT(Tema3!C51:I51,Weights!$B$4:$H$4)</f>
        <v>46</v>
      </c>
      <c r="F51">
        <f>SUMPRODUCT(Tema4!C51:I51,Weights!$B$5:$H$5)</f>
        <v>49</v>
      </c>
      <c r="G51">
        <f>SUMPRODUCT(Tema5!C51:H51,Weights!$B$6:$G$6)</f>
        <v>8</v>
      </c>
      <c r="H51">
        <f>Proiect!C51</f>
        <v>70</v>
      </c>
      <c r="I51">
        <f>SUMPRODUCT(Examen!C51:H51,Weights!$B$8:$G$8)</f>
        <v>23</v>
      </c>
      <c r="J51" s="9">
        <f>IF(I51&gt;O$2,MAX(4,ROUND(MIN(10,1+0.6*(C51/(10*SUM(Weights!$B$2:$I$2))+D51/(10*SUM(Weights!$B$3:$H$3))+E51/(10*SUM(Weights!$B$4:$H$4))+F51/(10*SUM(Weights!$B$5:$H$5))+G51/(10*SUM(Weights!$B$6:$G$6)))+I51/60*7+H51/100+M51),0)),IF(I51=0,"Absent",4))</f>
        <v>6</v>
      </c>
      <c r="L51">
        <f>C51/(10*SUM(Weights!$B$2:$I$2))+D51/(10*SUM(Weights!$B$3:$H$3))+E51/(10*SUM(Weights!$B$4:$H$4))+F51/(10*SUM(Weights!$B$5:$H$5))+G51/(10*SUM(Weights!$B$6:$G$6))</f>
        <v>2.5958333333333337</v>
      </c>
      <c r="N51">
        <f>MAX(4,ROUND(MIN(10,1+0.6*(C51/(10*SUM(Weights!$B$2:$I$2))+D51/(10*SUM(Weights!$B$3:$H$3))+E51/(10*SUM(Weights!$B$4:$H$4))+F51/(10*SUM(Weights!$B$5:$H$5))+G51/(10*SUM(Weights!$B$6:$G$6)))+I51/60*7+H51/100 + M51),0))</f>
        <v>6</v>
      </c>
      <c r="Q51">
        <f>MIN(10,1+0.6*(C51/(10*SUM(Weights!$B$2:$I$2))+D51/(10*SUM(Weights!$B$3:$H$3))+E51/(10*SUM(Weights!$B$4:$H$4))+F51/(10*SUM(Weights!$B$5:$H$5))+G51/(10*SUM(Weights!$B$6:$G$6)))+I51/60*7+H51/100+M51)</f>
        <v>5.9408333333333339</v>
      </c>
    </row>
    <row r="52" spans="1:17" hidden="1" x14ac:dyDescent="0.25">
      <c r="A52" s="2" t="s">
        <v>55</v>
      </c>
      <c r="B52">
        <v>242</v>
      </c>
      <c r="C52">
        <f>SUMPRODUCT(Tema1!C52:J52,Weights!$B$2:$I$2)</f>
        <v>32</v>
      </c>
      <c r="D52">
        <f>SUMPRODUCT(Tema2!C52:I52,Weights!$B$3:$H$3)</f>
        <v>41</v>
      </c>
      <c r="E52">
        <f>SUMPRODUCT(Tema3!C52:I52,Weights!$B$4:$H$4)</f>
        <v>0</v>
      </c>
      <c r="F52">
        <f>SUMPRODUCT(Tema4!C52:I52,Weights!$B$5:$H$5)</f>
        <v>0</v>
      </c>
      <c r="G52">
        <f>SUMPRODUCT(Tema5!C52:H52,Weights!$B$6:$G$6)</f>
        <v>0</v>
      </c>
      <c r="H52">
        <f>Proiect!C52</f>
        <v>0</v>
      </c>
      <c r="I52">
        <f>SUMPRODUCT(Examen!C52:H52,Weights!$B$8:$G$8)</f>
        <v>25</v>
      </c>
      <c r="J52" s="9">
        <f>IF(I52&gt;O$2,MAX(4,ROUND(MIN(10,1+0.6*(C52/(10*SUM(Weights!$B$2:$I$2))+D52/(10*SUM(Weights!$B$3:$H$3))+E52/(10*SUM(Weights!$B$4:$H$4))+F52/(10*SUM(Weights!$B$5:$H$5))+G52/(10*SUM(Weights!$B$6:$G$6)))+I52/60*7+H52/100+M52),0)),IF(I52=0,"Absent",4))</f>
        <v>5</v>
      </c>
      <c r="L52">
        <f>C52/(10*SUM(Weights!$B$2:$I$2))+D52/(10*SUM(Weights!$B$3:$H$3))+E52/(10*SUM(Weights!$B$4:$H$4))+F52/(10*SUM(Weights!$B$5:$H$5))+G52/(10*SUM(Weights!$B$6:$G$6))</f>
        <v>0.98571428571428577</v>
      </c>
      <c r="N52">
        <f>MAX(4,ROUND(MIN(10,1+0.6*(C52/(10*SUM(Weights!$B$2:$I$2))+D52/(10*SUM(Weights!$B$3:$H$3))+E52/(10*SUM(Weights!$B$4:$H$4))+F52/(10*SUM(Weights!$B$5:$H$5))+G52/(10*SUM(Weights!$B$6:$G$6)))+I52/60*7+H52/100 + M52),0))</f>
        <v>5</v>
      </c>
      <c r="Q52">
        <f>MIN(10,1+0.6*(C52/(10*SUM(Weights!$B$2:$I$2))+D52/(10*SUM(Weights!$B$3:$H$3))+E52/(10*SUM(Weights!$B$4:$H$4))+F52/(10*SUM(Weights!$B$5:$H$5))+G52/(10*SUM(Weights!$B$6:$G$6)))+I52/60*7+H52/100+M52)</f>
        <v>4.5080952380952386</v>
      </c>
    </row>
    <row r="53" spans="1:17" hidden="1" x14ac:dyDescent="0.25">
      <c r="A53" s="2" t="s">
        <v>56</v>
      </c>
      <c r="B53">
        <v>242</v>
      </c>
      <c r="C53">
        <f>SUMPRODUCT(Tema1!C53:J53,Weights!$B$2:$I$2)</f>
        <v>25</v>
      </c>
      <c r="D53">
        <f>SUMPRODUCT(Tema2!C53:I53,Weights!$B$3:$H$3)</f>
        <v>0</v>
      </c>
      <c r="E53">
        <f>SUMPRODUCT(Tema3!C53:I53,Weights!$B$4:$H$4)</f>
        <v>0</v>
      </c>
      <c r="F53">
        <f>SUMPRODUCT(Tema4!C53:I53,Weights!$B$5:$H$5)</f>
        <v>0</v>
      </c>
      <c r="G53">
        <f>SUMPRODUCT(Tema5!C53:H53,Weights!$B$6:$G$6)</f>
        <v>0</v>
      </c>
      <c r="H53">
        <f>Proiect!C53</f>
        <v>0</v>
      </c>
      <c r="I53">
        <f>SUMPRODUCT(Examen!C53:H53,Weights!$B$8:$G$8)</f>
        <v>0</v>
      </c>
      <c r="J53" s="9" t="str">
        <f>IF(I53&gt;O$2,MAX(4,ROUND(MIN(10,1+0.6*(C53/(10*SUM(Weights!$B$2:$I$2))+D53/(10*SUM(Weights!$B$3:$H$3))+E53/(10*SUM(Weights!$B$4:$H$4))+F53/(10*SUM(Weights!$B$5:$H$5))+G53/(10*SUM(Weights!$B$6:$G$6)))+I53/60*7+H53/100+M53),0)),IF(I53=0,"Absent",4))</f>
        <v>Absent</v>
      </c>
      <c r="L53">
        <f>C53/(10*SUM(Weights!$B$2:$I$2))+D53/(10*SUM(Weights!$B$3:$H$3))+E53/(10*SUM(Weights!$B$4:$H$4))+F53/(10*SUM(Weights!$B$5:$H$5))+G53/(10*SUM(Weights!$B$6:$G$6))</f>
        <v>0.3125</v>
      </c>
      <c r="N53">
        <f>MAX(4,ROUND(MIN(10,1+0.6*(C53/(10*SUM(Weights!$B$2:$I$2))+D53/(10*SUM(Weights!$B$3:$H$3))+E53/(10*SUM(Weights!$B$4:$H$4))+F53/(10*SUM(Weights!$B$5:$H$5))+G53/(10*SUM(Weights!$B$6:$G$6)))+I53/60*7+H53/100 + M53),0))</f>
        <v>4</v>
      </c>
      <c r="Q53">
        <f>MIN(10,1+0.6*(C53/(10*SUM(Weights!$B$2:$I$2))+D53/(10*SUM(Weights!$B$3:$H$3))+E53/(10*SUM(Weights!$B$4:$H$4))+F53/(10*SUM(Weights!$B$5:$H$5))+G53/(10*SUM(Weights!$B$6:$G$6)))+I53/60*7+H53/100+M53)</f>
        <v>1.1875</v>
      </c>
    </row>
    <row r="54" spans="1:17" hidden="1" x14ac:dyDescent="0.25">
      <c r="A54" s="2" t="s">
        <v>57</v>
      </c>
      <c r="B54">
        <v>242</v>
      </c>
      <c r="C54">
        <f>SUMPRODUCT(Tema1!C54:J54,Weights!$B$2:$I$2)</f>
        <v>54</v>
      </c>
      <c r="D54">
        <f>SUMPRODUCT(Tema2!C54:I54,Weights!$B$3:$H$3)</f>
        <v>22</v>
      </c>
      <c r="E54">
        <f>SUMPRODUCT(Tema3!C54:I54,Weights!$B$4:$H$4)</f>
        <v>0</v>
      </c>
      <c r="F54">
        <f>SUMPRODUCT(Tema4!C54:I54,Weights!$B$5:$H$5)</f>
        <v>0</v>
      </c>
      <c r="G54">
        <f>SUMPRODUCT(Tema5!C54:H54,Weights!$B$6:$G$6)</f>
        <v>0</v>
      </c>
      <c r="H54">
        <f>Proiect!C54</f>
        <v>70</v>
      </c>
      <c r="I54">
        <f>SUMPRODUCT(Examen!C54:H54,Weights!$B$8:$G$8)</f>
        <v>10</v>
      </c>
      <c r="J54" s="9">
        <f>IF(I54&gt;O$2,MAX(4,ROUND(MIN(10,1+0.6*(C54/(10*SUM(Weights!$B$2:$I$2))+D54/(10*SUM(Weights!$B$3:$H$3))+E54/(10*SUM(Weights!$B$4:$H$4))+F54/(10*SUM(Weights!$B$5:$H$5))+G54/(10*SUM(Weights!$B$6:$G$6)))+I54/60*7+H54/100+M54),0)),IF(I54=0,"Absent",4))</f>
        <v>4</v>
      </c>
      <c r="L54">
        <f>C54/(10*SUM(Weights!$B$2:$I$2))+D54/(10*SUM(Weights!$B$3:$H$3))+E54/(10*SUM(Weights!$B$4:$H$4))+F54/(10*SUM(Weights!$B$5:$H$5))+G54/(10*SUM(Weights!$B$6:$G$6))</f>
        <v>0.98928571428571432</v>
      </c>
      <c r="N54">
        <f>MAX(4,ROUND(MIN(10,1+0.6*(C54/(10*SUM(Weights!$B$2:$I$2))+D54/(10*SUM(Weights!$B$3:$H$3))+E54/(10*SUM(Weights!$B$4:$H$4))+F54/(10*SUM(Weights!$B$5:$H$5))+G54/(10*SUM(Weights!$B$6:$G$6)))+I54/60*7+H54/100 + M54),0))</f>
        <v>4</v>
      </c>
      <c r="Q54">
        <f>MIN(10,1+0.6*(C54/(10*SUM(Weights!$B$2:$I$2))+D54/(10*SUM(Weights!$B$3:$H$3))+E54/(10*SUM(Weights!$B$4:$H$4))+F54/(10*SUM(Weights!$B$5:$H$5))+G54/(10*SUM(Weights!$B$6:$G$6)))+I54/60*7+H54/100+M54)</f>
        <v>3.4602380952380951</v>
      </c>
    </row>
    <row r="55" spans="1:17" hidden="1" x14ac:dyDescent="0.25">
      <c r="A55" s="2" t="s">
        <v>58</v>
      </c>
      <c r="B55">
        <v>242</v>
      </c>
      <c r="C55">
        <f>SUMPRODUCT(Tema1!C55:J55,Weights!$B$2:$I$2)</f>
        <v>59</v>
      </c>
      <c r="D55">
        <f>SUMPRODUCT(Tema2!C55:I55,Weights!$B$3:$H$3)</f>
        <v>42</v>
      </c>
      <c r="E55">
        <f>SUMPRODUCT(Tema3!C55:I55,Weights!$B$4:$H$4)</f>
        <v>47</v>
      </c>
      <c r="F55">
        <f>SUMPRODUCT(Tema4!C55:I55,Weights!$B$5:$H$5)</f>
        <v>0</v>
      </c>
      <c r="G55">
        <f>SUMPRODUCT(Tema5!C55:H55,Weights!$B$6:$G$6)</f>
        <v>0</v>
      </c>
      <c r="H55">
        <f>Proiect!C55</f>
        <v>0</v>
      </c>
      <c r="I55">
        <f>SUMPRODUCT(Examen!C55:H55,Weights!$B$8:$G$8)</f>
        <v>25</v>
      </c>
      <c r="J55" s="9">
        <f>IF(I55&gt;O$2,MAX(4,ROUND(MIN(10,1+0.6*(C55/(10*SUM(Weights!$B$2:$I$2))+D55/(10*SUM(Weights!$B$3:$H$3))+E55/(10*SUM(Weights!$B$4:$H$4))+F55/(10*SUM(Weights!$B$5:$H$5))+G55/(10*SUM(Weights!$B$6:$G$6)))+I55/60*7+H55/100+M55),0)),IF(I55=0,"Absent",4))</f>
        <v>5</v>
      </c>
      <c r="L55">
        <f>C55/(10*SUM(Weights!$B$2:$I$2))+D55/(10*SUM(Weights!$B$3:$H$3))+E55/(10*SUM(Weights!$B$4:$H$4))+F55/(10*SUM(Weights!$B$5:$H$5))+G55/(10*SUM(Weights!$B$6:$G$6))</f>
        <v>2.0089285714285712</v>
      </c>
      <c r="N55">
        <f>MAX(4,ROUND(MIN(10,1+0.6*(C55/(10*SUM(Weights!$B$2:$I$2))+D55/(10*SUM(Weights!$B$3:$H$3))+E55/(10*SUM(Weights!$B$4:$H$4))+F55/(10*SUM(Weights!$B$5:$H$5))+G55/(10*SUM(Weights!$B$6:$G$6)))+I55/60*7+H55/100 + M55),0))</f>
        <v>5</v>
      </c>
      <c r="Q55">
        <f>MIN(10,1+0.6*(C55/(10*SUM(Weights!$B$2:$I$2))+D55/(10*SUM(Weights!$B$3:$H$3))+E55/(10*SUM(Weights!$B$4:$H$4))+F55/(10*SUM(Weights!$B$5:$H$5))+G55/(10*SUM(Weights!$B$6:$G$6)))+I55/60*7+H55/100+M55)</f>
        <v>5.1220238095238093</v>
      </c>
    </row>
    <row r="56" spans="1:17" hidden="1" x14ac:dyDescent="0.25">
      <c r="A56" s="2" t="s">
        <v>59</v>
      </c>
      <c r="B56">
        <v>242</v>
      </c>
      <c r="C56">
        <f>SUMPRODUCT(Tema1!C56:J56,Weights!$B$2:$I$2)</f>
        <v>0</v>
      </c>
      <c r="D56">
        <f>SUMPRODUCT(Tema2!C56:I56,Weights!$B$3:$H$3)</f>
        <v>0</v>
      </c>
      <c r="E56">
        <f>SUMPRODUCT(Tema3!C56:I56,Weights!$B$4:$H$4)</f>
        <v>0</v>
      </c>
      <c r="F56">
        <f>SUMPRODUCT(Tema4!C56:I56,Weights!$B$5:$H$5)</f>
        <v>0</v>
      </c>
      <c r="G56">
        <f>SUMPRODUCT(Tema5!C56:H56,Weights!$B$6:$G$6)</f>
        <v>0</v>
      </c>
      <c r="H56">
        <f>Proiect!C56</f>
        <v>0</v>
      </c>
      <c r="I56">
        <f>SUMPRODUCT(Examen!C56:H56,Weights!$B$8:$G$8)</f>
        <v>0</v>
      </c>
      <c r="J56" s="9" t="str">
        <f>IF(I56&gt;O$2,MAX(4,ROUND(MIN(10,1+0.6*(C56/(10*SUM(Weights!$B$2:$I$2))+D56/(10*SUM(Weights!$B$3:$H$3))+E56/(10*SUM(Weights!$B$4:$H$4))+F56/(10*SUM(Weights!$B$5:$H$5))+G56/(10*SUM(Weights!$B$6:$G$6)))+I56/60*7+H56/100+M56),0)),IF(I56=0,"Absent",4))</f>
        <v>Absent</v>
      </c>
      <c r="L56">
        <f>C56/(10*SUM(Weights!$B$2:$I$2))+D56/(10*SUM(Weights!$B$3:$H$3))+E56/(10*SUM(Weights!$B$4:$H$4))+F56/(10*SUM(Weights!$B$5:$H$5))+G56/(10*SUM(Weights!$B$6:$G$6))</f>
        <v>0</v>
      </c>
      <c r="N56">
        <f>MAX(4,ROUND(MIN(10,1+0.6*(C56/(10*SUM(Weights!$B$2:$I$2))+D56/(10*SUM(Weights!$B$3:$H$3))+E56/(10*SUM(Weights!$B$4:$H$4))+F56/(10*SUM(Weights!$B$5:$H$5))+G56/(10*SUM(Weights!$B$6:$G$6)))+I56/60*7+H56/100 + M56),0))</f>
        <v>4</v>
      </c>
      <c r="Q56">
        <f>MIN(10,1+0.6*(C56/(10*SUM(Weights!$B$2:$I$2))+D56/(10*SUM(Weights!$B$3:$H$3))+E56/(10*SUM(Weights!$B$4:$H$4))+F56/(10*SUM(Weights!$B$5:$H$5))+G56/(10*SUM(Weights!$B$6:$G$6)))+I56/60*7+H56/100+M56)</f>
        <v>1</v>
      </c>
    </row>
    <row r="57" spans="1:17" hidden="1" x14ac:dyDescent="0.25">
      <c r="A57" s="2" t="s">
        <v>60</v>
      </c>
      <c r="B57">
        <v>242</v>
      </c>
      <c r="C57">
        <f>SUMPRODUCT(Tema1!C57:J57,Weights!$B$2:$I$2)</f>
        <v>48</v>
      </c>
      <c r="D57">
        <f>SUMPRODUCT(Tema2!C57:I57,Weights!$B$3:$H$3)</f>
        <v>46</v>
      </c>
      <c r="E57">
        <f>SUMPRODUCT(Tema3!C57:I57,Weights!$B$4:$H$4)</f>
        <v>38</v>
      </c>
      <c r="F57">
        <f>SUMPRODUCT(Tema4!C57:I57,Weights!$B$5:$H$5)</f>
        <v>52</v>
      </c>
      <c r="G57">
        <f>SUMPRODUCT(Tema5!C57:H57,Weights!$B$6:$G$6)</f>
        <v>0</v>
      </c>
      <c r="H57">
        <f>Proiect!C57</f>
        <v>0</v>
      </c>
      <c r="I57">
        <f>SUMPRODUCT(Examen!C57:H57,Weights!$B$8:$G$8)</f>
        <v>26</v>
      </c>
      <c r="J57" s="9">
        <f>IF(I57&gt;O$2,MAX(4,ROUND(MIN(10,1+0.6*(C57/(10*SUM(Weights!$B$2:$I$2))+D57/(10*SUM(Weights!$B$3:$H$3))+E57/(10*SUM(Weights!$B$4:$H$4))+F57/(10*SUM(Weights!$B$5:$H$5))+G57/(10*SUM(Weights!$B$6:$G$6)))+I57/60*7+H57/100+M57),0)),IF(I57=0,"Absent",4))</f>
        <v>6</v>
      </c>
      <c r="L57">
        <f>C57/(10*SUM(Weights!$B$2:$I$2))+D57/(10*SUM(Weights!$B$3:$H$3))+E57/(10*SUM(Weights!$B$4:$H$4))+F57/(10*SUM(Weights!$B$5:$H$5))+G57/(10*SUM(Weights!$B$6:$G$6))</f>
        <v>2.5428571428571427</v>
      </c>
      <c r="N57">
        <f>MAX(4,ROUND(MIN(10,1+0.6*(C57/(10*SUM(Weights!$B$2:$I$2))+D57/(10*SUM(Weights!$B$3:$H$3))+E57/(10*SUM(Weights!$B$4:$H$4))+F57/(10*SUM(Weights!$B$5:$H$5))+G57/(10*SUM(Weights!$B$6:$G$6)))+I57/60*7+H57/100 + M57),0))</f>
        <v>6</v>
      </c>
      <c r="Q57">
        <f>MIN(10,1+0.6*(C57/(10*SUM(Weights!$B$2:$I$2))+D57/(10*SUM(Weights!$B$3:$H$3))+E57/(10*SUM(Weights!$B$4:$H$4))+F57/(10*SUM(Weights!$B$5:$H$5))+G57/(10*SUM(Weights!$B$6:$G$6)))+I57/60*7+H57/100+M57)</f>
        <v>5.559047619047619</v>
      </c>
    </row>
    <row r="58" spans="1:17" s="4" customFormat="1" hidden="1" x14ac:dyDescent="0.25">
      <c r="A58" s="5" t="s">
        <v>61</v>
      </c>
      <c r="B58" s="4">
        <v>242</v>
      </c>
      <c r="C58">
        <f>SUMPRODUCT(Tema1!C58:J58,Weights!$B$2:$I$2)</f>
        <v>57</v>
      </c>
      <c r="D58">
        <f>SUMPRODUCT(Tema2!C58:I58,Weights!$B$3:$H$3)</f>
        <v>44</v>
      </c>
      <c r="E58">
        <f>SUMPRODUCT(Tema3!C58:I58,Weights!$B$4:$H$4)</f>
        <v>44</v>
      </c>
      <c r="F58">
        <f>SUMPRODUCT(Tema4!C58:I58,Weights!$B$5:$H$5)</f>
        <v>51</v>
      </c>
      <c r="G58">
        <f>SUMPRODUCT(Tema5!C58:H58,Weights!$B$6:$G$6)</f>
        <v>0</v>
      </c>
      <c r="H58">
        <f>Proiect!C58</f>
        <v>180</v>
      </c>
      <c r="I58">
        <f>SUMPRODUCT(Examen!C58:H58,Weights!$B$8:$G$8)</f>
        <v>37</v>
      </c>
      <c r="J58" s="9">
        <f>IF(I58&gt;O$2,MAX(4,ROUND(MIN(10,1+0.6*(C58/(10*SUM(Weights!$B$2:$I$2))+D58/(10*SUM(Weights!$B$3:$H$3))+E58/(10*SUM(Weights!$B$4:$H$4))+F58/(10*SUM(Weights!$B$5:$H$5))+G58/(10*SUM(Weights!$B$6:$G$6)))+I58/60*7+H58/100+M58),0)),IF(I58=0,"Absent",4))</f>
        <v>9</v>
      </c>
      <c r="L58">
        <f>C58/(10*SUM(Weights!$B$2:$I$2))+D58/(10*SUM(Weights!$B$3:$H$3))+E58/(10*SUM(Weights!$B$4:$H$4))+F58/(10*SUM(Weights!$B$5:$H$5))+G58/(10*SUM(Weights!$B$6:$G$6))</f>
        <v>2.6982142857142857</v>
      </c>
      <c r="M58" s="4">
        <v>0.15</v>
      </c>
      <c r="N58">
        <f>MAX(4,ROUND(MIN(10,1+0.6*(C58/(10*SUM(Weights!$B$2:$I$2))+D58/(10*SUM(Weights!$B$3:$H$3))+E58/(10*SUM(Weights!$B$4:$H$4))+F58/(10*SUM(Weights!$B$5:$H$5))+G58/(10*SUM(Weights!$B$6:$G$6)))+I58/60*7+H58/100 + M58),0))</f>
        <v>9</v>
      </c>
      <c r="Q58">
        <f>MIN(10,1+0.6*(C58/(10*SUM(Weights!$B$2:$I$2))+D58/(10*SUM(Weights!$B$3:$H$3))+E58/(10*SUM(Weights!$B$4:$H$4))+F58/(10*SUM(Weights!$B$5:$H$5))+G58/(10*SUM(Weights!$B$6:$G$6)))+I58/60*7+H58/100+M58)</f>
        <v>8.8855952380952381</v>
      </c>
    </row>
    <row r="59" spans="1:17" hidden="1" x14ac:dyDescent="0.25">
      <c r="A59" s="2" t="s">
        <v>62</v>
      </c>
      <c r="B59">
        <v>243</v>
      </c>
      <c r="C59">
        <f>SUMPRODUCT(Tema1!C59:J59,Weights!$B$2:$I$2)</f>
        <v>0</v>
      </c>
      <c r="D59">
        <f>SUMPRODUCT(Tema2!C59:I59,Weights!$B$3:$H$3)</f>
        <v>36</v>
      </c>
      <c r="E59">
        <f>SUMPRODUCT(Tema3!C59:I59,Weights!$B$4:$H$4)</f>
        <v>0</v>
      </c>
      <c r="F59">
        <f>SUMPRODUCT(Tema4!C59:I59,Weights!$B$5:$H$5)</f>
        <v>0</v>
      </c>
      <c r="G59">
        <f>SUMPRODUCT(Tema5!C59:H59,Weights!$B$6:$G$6)</f>
        <v>0</v>
      </c>
      <c r="H59">
        <f>Proiect!C59</f>
        <v>0</v>
      </c>
      <c r="I59">
        <f>SUMPRODUCT(Examen!C59:H59,Weights!$B$8:$G$8)</f>
        <v>18</v>
      </c>
      <c r="J59" s="9">
        <f>IF(I59&gt;O$2,MAX(4,ROUND(MIN(10,1+0.6*(C59/(10*SUM(Weights!$B$2:$I$2))+D59/(10*SUM(Weights!$B$3:$H$3))+E59/(10*SUM(Weights!$B$4:$H$4))+F59/(10*SUM(Weights!$B$5:$H$5))+G59/(10*SUM(Weights!$B$6:$G$6)))+I59/60*7+H59/100+M59),0)),IF(I59=0,"Absent",4))</f>
        <v>4</v>
      </c>
      <c r="L59">
        <f>C59/(10*SUM(Weights!$B$2:$I$2))+D59/(10*SUM(Weights!$B$3:$H$3))+E59/(10*SUM(Weights!$B$4:$H$4))+F59/(10*SUM(Weights!$B$5:$H$5))+G59/(10*SUM(Weights!$B$6:$G$6))</f>
        <v>0.51428571428571423</v>
      </c>
      <c r="N59">
        <f>MAX(4,ROUND(MIN(10,1+0.6*(C59/(10*SUM(Weights!$B$2:$I$2))+D59/(10*SUM(Weights!$B$3:$H$3))+E59/(10*SUM(Weights!$B$4:$H$4))+F59/(10*SUM(Weights!$B$5:$H$5))+G59/(10*SUM(Weights!$B$6:$G$6)))+I59/60*7+H59/100 + M59),0))</f>
        <v>4</v>
      </c>
      <c r="Q59">
        <f>MIN(10,1+0.6*(C59/(10*SUM(Weights!$B$2:$I$2))+D59/(10*SUM(Weights!$B$3:$H$3))+E59/(10*SUM(Weights!$B$4:$H$4))+F59/(10*SUM(Weights!$B$5:$H$5))+G59/(10*SUM(Weights!$B$6:$G$6)))+I59/60*7+H59/100+M59)</f>
        <v>3.4085714285714284</v>
      </c>
    </row>
    <row r="60" spans="1:17" hidden="1" x14ac:dyDescent="0.25">
      <c r="A60" s="2" t="s">
        <v>63</v>
      </c>
      <c r="B60">
        <v>243</v>
      </c>
      <c r="C60">
        <f>SUMPRODUCT(Tema1!C60:J60,Weights!$B$2:$I$2)</f>
        <v>42</v>
      </c>
      <c r="D60">
        <f>SUMPRODUCT(Tema2!C60:I60,Weights!$B$3:$H$3)</f>
        <v>55</v>
      </c>
      <c r="E60">
        <f>SUMPRODUCT(Tema3!C60:I60,Weights!$B$4:$H$4)</f>
        <v>37</v>
      </c>
      <c r="F60">
        <f>SUMPRODUCT(Tema4!C60:I60,Weights!$B$5:$H$5)</f>
        <v>0</v>
      </c>
      <c r="G60">
        <f>SUMPRODUCT(Tema5!C60:H60,Weights!$B$6:$G$6)</f>
        <v>0</v>
      </c>
      <c r="H60">
        <f>Proiect!C60</f>
        <v>0</v>
      </c>
      <c r="I60">
        <f>SUMPRODUCT(Examen!C60:H60,Weights!$B$8:$G$8)</f>
        <v>29</v>
      </c>
      <c r="J60" s="9">
        <f>IF(I60&gt;O$2,MAX(4,ROUND(MIN(10,1+0.6*(C60/(10*SUM(Weights!$B$2:$I$2))+D60/(10*SUM(Weights!$B$3:$H$3))+E60/(10*SUM(Weights!$B$4:$H$4))+F60/(10*SUM(Weights!$B$5:$H$5))+G60/(10*SUM(Weights!$B$6:$G$6)))+I60/60*7+H60/100+M60),0)),IF(I60=0,"Absent",4))</f>
        <v>5</v>
      </c>
      <c r="L60">
        <f>C60/(10*SUM(Weights!$B$2:$I$2))+D60/(10*SUM(Weights!$B$3:$H$3))+E60/(10*SUM(Weights!$B$4:$H$4))+F60/(10*SUM(Weights!$B$5:$H$5))+G60/(10*SUM(Weights!$B$6:$G$6))</f>
        <v>1.8392857142857144</v>
      </c>
      <c r="N60">
        <f>MAX(4,ROUND(MIN(10,1+0.6*(C60/(10*SUM(Weights!$B$2:$I$2))+D60/(10*SUM(Weights!$B$3:$H$3))+E60/(10*SUM(Weights!$B$4:$H$4))+F60/(10*SUM(Weights!$B$5:$H$5))+G60/(10*SUM(Weights!$B$6:$G$6)))+I60/60*7+H60/100 + M60),0))</f>
        <v>5</v>
      </c>
      <c r="Q60">
        <f>MIN(10,1+0.6*(C60/(10*SUM(Weights!$B$2:$I$2))+D60/(10*SUM(Weights!$B$3:$H$3))+E60/(10*SUM(Weights!$B$4:$H$4))+F60/(10*SUM(Weights!$B$5:$H$5))+G60/(10*SUM(Weights!$B$6:$G$6)))+I60/60*7+H60/100+M60)</f>
        <v>5.4869047619047624</v>
      </c>
    </row>
    <row r="61" spans="1:17" hidden="1" x14ac:dyDescent="0.25">
      <c r="A61" s="2" t="s">
        <v>64</v>
      </c>
      <c r="B61">
        <v>243</v>
      </c>
      <c r="C61">
        <f>SUMPRODUCT(Tema1!C61:J61,Weights!$B$2:$I$2)</f>
        <v>71</v>
      </c>
      <c r="D61">
        <f>SUMPRODUCT(Tema2!C61:I61,Weights!$B$3:$H$3)</f>
        <v>66</v>
      </c>
      <c r="E61">
        <f>SUMPRODUCT(Tema3!C61:I61,Weights!$B$4:$H$4)</f>
        <v>53</v>
      </c>
      <c r="F61">
        <f>SUMPRODUCT(Tema4!C61:I61,Weights!$B$5:$H$5)</f>
        <v>53</v>
      </c>
      <c r="G61">
        <f>SUMPRODUCT(Tema5!C61:H61,Weights!$B$6:$G$6)</f>
        <v>0</v>
      </c>
      <c r="H61">
        <f>Proiect!C61</f>
        <v>80</v>
      </c>
      <c r="I61">
        <f>SUMPRODUCT(Examen!C61:H61,Weights!$B$8:$G$8)</f>
        <v>31</v>
      </c>
      <c r="J61" s="9">
        <f>IF(I61&gt;O$2,MAX(4,ROUND(MIN(10,1+0.6*(C61/(10*SUM(Weights!$B$2:$I$2))+D61/(10*SUM(Weights!$B$3:$H$3))+E61/(10*SUM(Weights!$B$4:$H$4))+F61/(10*SUM(Weights!$B$5:$H$5))+G61/(10*SUM(Weights!$B$6:$G$6)))+I61/60*7+H61/100+M61),0)),IF(I61=0,"Absent",4))</f>
        <v>7</v>
      </c>
      <c r="L61">
        <f>C61/(10*SUM(Weights!$B$2:$I$2))+D61/(10*SUM(Weights!$B$3:$H$3))+E61/(10*SUM(Weights!$B$4:$H$4))+F61/(10*SUM(Weights!$B$5:$H$5))+G61/(10*SUM(Weights!$B$6:$G$6))</f>
        <v>3.344642857142857</v>
      </c>
      <c r="N61">
        <f>MAX(4,ROUND(MIN(10,1+0.6*(C61/(10*SUM(Weights!$B$2:$I$2))+D61/(10*SUM(Weights!$B$3:$H$3))+E61/(10*SUM(Weights!$B$4:$H$4))+F61/(10*SUM(Weights!$B$5:$H$5))+G61/(10*SUM(Weights!$B$6:$G$6)))+I61/60*7+H61/100 + M61),0))</f>
        <v>7</v>
      </c>
      <c r="Q61">
        <f>MIN(10,1+0.6*(C61/(10*SUM(Weights!$B$2:$I$2))+D61/(10*SUM(Weights!$B$3:$H$3))+E61/(10*SUM(Weights!$B$4:$H$4))+F61/(10*SUM(Weights!$B$5:$H$5))+G61/(10*SUM(Weights!$B$6:$G$6)))+I61/60*7+H61/100+M61)</f>
        <v>7.4234523809523809</v>
      </c>
    </row>
    <row r="62" spans="1:17" hidden="1" x14ac:dyDescent="0.25">
      <c r="A62" s="2" t="s">
        <v>65</v>
      </c>
      <c r="B62">
        <v>243</v>
      </c>
      <c r="C62">
        <f>SUMPRODUCT(Tema1!C62:J62,Weights!$B$2:$I$2)</f>
        <v>0</v>
      </c>
      <c r="D62">
        <f>SUMPRODUCT(Tema2!C62:I62,Weights!$B$3:$H$3)</f>
        <v>0</v>
      </c>
      <c r="E62">
        <f>SUMPRODUCT(Tema3!C62:I62,Weights!$B$4:$H$4)</f>
        <v>0</v>
      </c>
      <c r="F62">
        <f>SUMPRODUCT(Tema4!C62:I62,Weights!$B$5:$H$5)</f>
        <v>0</v>
      </c>
      <c r="G62">
        <f>SUMPRODUCT(Tema5!C62:H62,Weights!$B$6:$G$6)</f>
        <v>0</v>
      </c>
      <c r="H62">
        <f>Proiect!C62</f>
        <v>0</v>
      </c>
      <c r="I62">
        <f>SUMPRODUCT(Examen!C62:H62,Weights!$B$8:$G$8)</f>
        <v>0</v>
      </c>
      <c r="J62" s="9" t="str">
        <f>IF(I62&gt;O$2,MAX(4,ROUND(MIN(10,1+0.6*(C62/(10*SUM(Weights!$B$2:$I$2))+D62/(10*SUM(Weights!$B$3:$H$3))+E62/(10*SUM(Weights!$B$4:$H$4))+F62/(10*SUM(Weights!$B$5:$H$5))+G62/(10*SUM(Weights!$B$6:$G$6)))+I62/60*7+H62/100+M62),0)),IF(I62=0,"Absent",4))</f>
        <v>Absent</v>
      </c>
      <c r="L62">
        <f>C62/(10*SUM(Weights!$B$2:$I$2))+D62/(10*SUM(Weights!$B$3:$H$3))+E62/(10*SUM(Weights!$B$4:$H$4))+F62/(10*SUM(Weights!$B$5:$H$5))+G62/(10*SUM(Weights!$B$6:$G$6))</f>
        <v>0</v>
      </c>
      <c r="N62">
        <f>MAX(4,ROUND(MIN(10,1+0.6*(C62/(10*SUM(Weights!$B$2:$I$2))+D62/(10*SUM(Weights!$B$3:$H$3))+E62/(10*SUM(Weights!$B$4:$H$4))+F62/(10*SUM(Weights!$B$5:$H$5))+G62/(10*SUM(Weights!$B$6:$G$6)))+I62/60*7+H62/100 + M62),0))</f>
        <v>4</v>
      </c>
      <c r="Q62">
        <f>MIN(10,1+0.6*(C62/(10*SUM(Weights!$B$2:$I$2))+D62/(10*SUM(Weights!$B$3:$H$3))+E62/(10*SUM(Weights!$B$4:$H$4))+F62/(10*SUM(Weights!$B$5:$H$5))+G62/(10*SUM(Weights!$B$6:$G$6)))+I62/60*7+H62/100+M62)</f>
        <v>1</v>
      </c>
    </row>
    <row r="63" spans="1:17" hidden="1" x14ac:dyDescent="0.25">
      <c r="A63" s="2" t="s">
        <v>66</v>
      </c>
      <c r="B63">
        <v>243</v>
      </c>
      <c r="C63">
        <f>SUMPRODUCT(Tema1!C63:J63,Weights!$B$2:$I$2)</f>
        <v>0</v>
      </c>
      <c r="D63">
        <f>SUMPRODUCT(Tema2!C63:I63,Weights!$B$3:$H$3)</f>
        <v>0</v>
      </c>
      <c r="E63">
        <f>SUMPRODUCT(Tema3!C63:I63,Weights!$B$4:$H$4)</f>
        <v>0</v>
      </c>
      <c r="F63">
        <f>SUMPRODUCT(Tema4!C63:I63,Weights!$B$5:$H$5)</f>
        <v>0</v>
      </c>
      <c r="G63">
        <f>SUMPRODUCT(Tema5!C63:H63,Weights!$B$6:$G$6)</f>
        <v>0</v>
      </c>
      <c r="H63">
        <f>Proiect!C63</f>
        <v>0</v>
      </c>
      <c r="I63">
        <f>SUMPRODUCT(Examen!C63:H63,Weights!$B$8:$G$8)</f>
        <v>16</v>
      </c>
      <c r="J63" s="9">
        <f>IF(I63&gt;O$2,MAX(4,ROUND(MIN(10,1+0.6*(C63/(10*SUM(Weights!$B$2:$I$2))+D63/(10*SUM(Weights!$B$3:$H$3))+E63/(10*SUM(Weights!$B$4:$H$4))+F63/(10*SUM(Weights!$B$5:$H$5))+G63/(10*SUM(Weights!$B$6:$G$6)))+I63/60*7+H63/100+M63),0)),IF(I63=0,"Absent",4))</f>
        <v>4</v>
      </c>
      <c r="L63">
        <f>C63/(10*SUM(Weights!$B$2:$I$2))+D63/(10*SUM(Weights!$B$3:$H$3))+E63/(10*SUM(Weights!$B$4:$H$4))+F63/(10*SUM(Weights!$B$5:$H$5))+G63/(10*SUM(Weights!$B$6:$G$6))</f>
        <v>0</v>
      </c>
      <c r="N63">
        <f>MAX(4,ROUND(MIN(10,1+0.6*(C63/(10*SUM(Weights!$B$2:$I$2))+D63/(10*SUM(Weights!$B$3:$H$3))+E63/(10*SUM(Weights!$B$4:$H$4))+F63/(10*SUM(Weights!$B$5:$H$5))+G63/(10*SUM(Weights!$B$6:$G$6)))+I63/60*7+H63/100 + M63),0))</f>
        <v>4</v>
      </c>
      <c r="Q63">
        <f>MIN(10,1+0.6*(C63/(10*SUM(Weights!$B$2:$I$2))+D63/(10*SUM(Weights!$B$3:$H$3))+E63/(10*SUM(Weights!$B$4:$H$4))+F63/(10*SUM(Weights!$B$5:$H$5))+G63/(10*SUM(Weights!$B$6:$G$6)))+I63/60*7+H63/100+M63)</f>
        <v>2.8666666666666667</v>
      </c>
    </row>
    <row r="64" spans="1:17" hidden="1" x14ac:dyDescent="0.25">
      <c r="A64" s="2" t="s">
        <v>67</v>
      </c>
      <c r="B64">
        <v>243</v>
      </c>
      <c r="C64">
        <f>SUMPRODUCT(Tema1!C64:J64,Weights!$B$2:$I$2)</f>
        <v>0</v>
      </c>
      <c r="D64">
        <f>SUMPRODUCT(Tema2!C64:I64,Weights!$B$3:$H$3)</f>
        <v>0</v>
      </c>
      <c r="E64">
        <f>SUMPRODUCT(Tema3!C64:I64,Weights!$B$4:$H$4)</f>
        <v>0</v>
      </c>
      <c r="F64">
        <f>SUMPRODUCT(Tema4!C64:I64,Weights!$B$5:$H$5)</f>
        <v>0</v>
      </c>
      <c r="G64">
        <f>SUMPRODUCT(Tema5!C64:H64,Weights!$B$6:$G$6)</f>
        <v>0</v>
      </c>
      <c r="H64">
        <f>Proiect!C64</f>
        <v>0</v>
      </c>
      <c r="I64">
        <f>SUMPRODUCT(Examen!C64:H64,Weights!$B$8:$G$8)</f>
        <v>0</v>
      </c>
      <c r="J64" s="9" t="str">
        <f>IF(I64&gt;O$2,MAX(4,ROUND(MIN(10,1+0.6*(C64/(10*SUM(Weights!$B$2:$I$2))+D64/(10*SUM(Weights!$B$3:$H$3))+E64/(10*SUM(Weights!$B$4:$H$4))+F64/(10*SUM(Weights!$B$5:$H$5))+G64/(10*SUM(Weights!$B$6:$G$6)))+I64/60*7+H64/100+M64),0)),IF(I64=0,"Absent",4))</f>
        <v>Absent</v>
      </c>
      <c r="L64">
        <f>C64/(10*SUM(Weights!$B$2:$I$2))+D64/(10*SUM(Weights!$B$3:$H$3))+E64/(10*SUM(Weights!$B$4:$H$4))+F64/(10*SUM(Weights!$B$5:$H$5))+G64/(10*SUM(Weights!$B$6:$G$6))</f>
        <v>0</v>
      </c>
      <c r="N64">
        <f>MAX(4,ROUND(MIN(10,1+0.6*(C64/(10*SUM(Weights!$B$2:$I$2))+D64/(10*SUM(Weights!$B$3:$H$3))+E64/(10*SUM(Weights!$B$4:$H$4))+F64/(10*SUM(Weights!$B$5:$H$5))+G64/(10*SUM(Weights!$B$6:$G$6)))+I64/60*7+H64/100 + M64),0))</f>
        <v>4</v>
      </c>
      <c r="Q64">
        <f>MIN(10,1+0.6*(C64/(10*SUM(Weights!$B$2:$I$2))+D64/(10*SUM(Weights!$B$3:$H$3))+E64/(10*SUM(Weights!$B$4:$H$4))+F64/(10*SUM(Weights!$B$5:$H$5))+G64/(10*SUM(Weights!$B$6:$G$6)))+I64/60*7+H64/100+M64)</f>
        <v>1</v>
      </c>
    </row>
    <row r="65" spans="1:17" hidden="1" x14ac:dyDescent="0.25">
      <c r="A65" s="2" t="s">
        <v>68</v>
      </c>
      <c r="B65">
        <v>243</v>
      </c>
      <c r="C65">
        <f>SUMPRODUCT(Tema1!C65:J65,Weights!$B$2:$I$2)</f>
        <v>58</v>
      </c>
      <c r="D65">
        <f>SUMPRODUCT(Tema2!C65:I65,Weights!$B$3:$H$3)</f>
        <v>61</v>
      </c>
      <c r="E65">
        <f>SUMPRODUCT(Tema3!C65:I65,Weights!$B$4:$H$4)</f>
        <v>45</v>
      </c>
      <c r="F65">
        <f>SUMPRODUCT(Tema4!C65:I65,Weights!$B$5:$H$5)</f>
        <v>0</v>
      </c>
      <c r="G65">
        <f>SUMPRODUCT(Tema5!C65:H65,Weights!$B$6:$G$6)</f>
        <v>0</v>
      </c>
      <c r="H65">
        <f>Proiect!C65</f>
        <v>0</v>
      </c>
      <c r="I65">
        <f>SUMPRODUCT(Examen!C65:H65,Weights!$B$8:$G$8)</f>
        <v>31</v>
      </c>
      <c r="J65" s="9">
        <f>IF(I65&gt;O$2,MAX(4,ROUND(MIN(10,1+0.6*(C65/(10*SUM(Weights!$B$2:$I$2))+D65/(10*SUM(Weights!$B$3:$H$3))+E65/(10*SUM(Weights!$B$4:$H$4))+F65/(10*SUM(Weights!$B$5:$H$5))+G65/(10*SUM(Weights!$B$6:$G$6)))+I65/60*7+H65/100+M65),0)),IF(I65=0,"Absent",4))</f>
        <v>6</v>
      </c>
      <c r="L65">
        <f>C65/(10*SUM(Weights!$B$2:$I$2))+D65/(10*SUM(Weights!$B$3:$H$3))+E65/(10*SUM(Weights!$B$4:$H$4))+F65/(10*SUM(Weights!$B$5:$H$5))+G65/(10*SUM(Weights!$B$6:$G$6))</f>
        <v>2.2392857142857143</v>
      </c>
      <c r="N65">
        <f>MAX(4,ROUND(MIN(10,1+0.6*(C65/(10*SUM(Weights!$B$2:$I$2))+D65/(10*SUM(Weights!$B$3:$H$3))+E65/(10*SUM(Weights!$B$4:$H$4))+F65/(10*SUM(Weights!$B$5:$H$5))+G65/(10*SUM(Weights!$B$6:$G$6)))+I65/60*7+H65/100 + M65),0))</f>
        <v>6</v>
      </c>
      <c r="Q65">
        <f>MIN(10,1+0.6*(C65/(10*SUM(Weights!$B$2:$I$2))+D65/(10*SUM(Weights!$B$3:$H$3))+E65/(10*SUM(Weights!$B$4:$H$4))+F65/(10*SUM(Weights!$B$5:$H$5))+G65/(10*SUM(Weights!$B$6:$G$6)))+I65/60*7+H65/100+M65)</f>
        <v>5.960238095238096</v>
      </c>
    </row>
    <row r="66" spans="1:17" hidden="1" x14ac:dyDescent="0.25">
      <c r="A66" s="2" t="s">
        <v>69</v>
      </c>
      <c r="B66">
        <v>243</v>
      </c>
      <c r="C66">
        <f>SUMPRODUCT(Tema1!C66:J66,Weights!$B$2:$I$2)</f>
        <v>35</v>
      </c>
      <c r="D66">
        <f>SUMPRODUCT(Tema2!C66:I66,Weights!$B$3:$H$3)</f>
        <v>39</v>
      </c>
      <c r="E66">
        <f>SUMPRODUCT(Tema3!C66:I66,Weights!$B$4:$H$4)</f>
        <v>17</v>
      </c>
      <c r="F66">
        <f>SUMPRODUCT(Tema4!C66:I66,Weights!$B$5:$H$5)</f>
        <v>0</v>
      </c>
      <c r="G66">
        <f>SUMPRODUCT(Tema5!C66:H66,Weights!$B$6:$G$6)</f>
        <v>0</v>
      </c>
      <c r="H66">
        <f>Proiect!C66</f>
        <v>0</v>
      </c>
      <c r="I66">
        <f>SUMPRODUCT(Examen!C66:H66,Weights!$B$8:$G$8)</f>
        <v>9</v>
      </c>
      <c r="J66" s="9">
        <f>IF(I66&gt;O$2,MAX(4,ROUND(MIN(10,1+0.6*(C66/(10*SUM(Weights!$B$2:$I$2))+D66/(10*SUM(Weights!$B$3:$H$3))+E66/(10*SUM(Weights!$B$4:$H$4))+F66/(10*SUM(Weights!$B$5:$H$5))+G66/(10*SUM(Weights!$B$6:$G$6)))+I66/60*7+H66/100+M66),0)),IF(I66=0,"Absent",4))</f>
        <v>4</v>
      </c>
      <c r="L66">
        <f>C66/(10*SUM(Weights!$B$2:$I$2))+D66/(10*SUM(Weights!$B$3:$H$3))+E66/(10*SUM(Weights!$B$4:$H$4))+F66/(10*SUM(Weights!$B$5:$H$5))+G66/(10*SUM(Weights!$B$6:$G$6))</f>
        <v>1.2375</v>
      </c>
      <c r="N66">
        <f>MAX(4,ROUND(MIN(10,1+0.6*(C66/(10*SUM(Weights!$B$2:$I$2))+D66/(10*SUM(Weights!$B$3:$H$3))+E66/(10*SUM(Weights!$B$4:$H$4))+F66/(10*SUM(Weights!$B$5:$H$5))+G66/(10*SUM(Weights!$B$6:$G$6)))+I66/60*7+H66/100 + M66),0))</f>
        <v>4</v>
      </c>
      <c r="Q66">
        <f>MIN(10,1+0.6*(C66/(10*SUM(Weights!$B$2:$I$2))+D66/(10*SUM(Weights!$B$3:$H$3))+E66/(10*SUM(Weights!$B$4:$H$4))+F66/(10*SUM(Weights!$B$5:$H$5))+G66/(10*SUM(Weights!$B$6:$G$6)))+I66/60*7+H66/100+M66)</f>
        <v>2.7925000000000004</v>
      </c>
    </row>
    <row r="67" spans="1:17" hidden="1" x14ac:dyDescent="0.25">
      <c r="A67" s="2" t="s">
        <v>70</v>
      </c>
      <c r="B67">
        <v>243</v>
      </c>
      <c r="C67">
        <f>SUMPRODUCT(Tema1!C67:J67,Weights!$B$2:$I$2)</f>
        <v>61</v>
      </c>
      <c r="D67">
        <f>SUMPRODUCT(Tema2!C67:I67,Weights!$B$3:$H$3)</f>
        <v>34</v>
      </c>
      <c r="E67">
        <f>SUMPRODUCT(Tema3!C67:I67,Weights!$B$4:$H$4)</f>
        <v>28</v>
      </c>
      <c r="F67">
        <f>SUMPRODUCT(Tema4!C67:I67,Weights!$B$5:$H$5)</f>
        <v>0</v>
      </c>
      <c r="G67">
        <f>SUMPRODUCT(Tema5!C67:H67,Weights!$B$6:$G$6)</f>
        <v>0</v>
      </c>
      <c r="H67">
        <f>Proiect!C67</f>
        <v>0</v>
      </c>
      <c r="I67">
        <f>SUMPRODUCT(Examen!C67:H67,Weights!$B$8:$G$8)</f>
        <v>34</v>
      </c>
      <c r="J67" s="9">
        <f>IF(I67&gt;O$2,MAX(4,ROUND(MIN(10,1+0.6*(C67/(10*SUM(Weights!$B$2:$I$2))+D67/(10*SUM(Weights!$B$3:$H$3))+E67/(10*SUM(Weights!$B$4:$H$4))+F67/(10*SUM(Weights!$B$5:$H$5))+G67/(10*SUM(Weights!$B$6:$G$6)))+I67/60*7+H67/100+M67),0)),IF(I67=0,"Absent",4))</f>
        <v>6</v>
      </c>
      <c r="L67">
        <f>C67/(10*SUM(Weights!$B$2:$I$2))+D67/(10*SUM(Weights!$B$3:$H$3))+E67/(10*SUM(Weights!$B$4:$H$4))+F67/(10*SUM(Weights!$B$5:$H$5))+G67/(10*SUM(Weights!$B$6:$G$6))</f>
        <v>1.6482142857142859</v>
      </c>
      <c r="N67">
        <f>MAX(4,ROUND(MIN(10,1+0.6*(C67/(10*SUM(Weights!$B$2:$I$2))+D67/(10*SUM(Weights!$B$3:$H$3))+E67/(10*SUM(Weights!$B$4:$H$4))+F67/(10*SUM(Weights!$B$5:$H$5))+G67/(10*SUM(Weights!$B$6:$G$6)))+I67/60*7+H67/100 + M67),0))</f>
        <v>6</v>
      </c>
      <c r="Q67">
        <f>MIN(10,1+0.6*(C67/(10*SUM(Weights!$B$2:$I$2))+D67/(10*SUM(Weights!$B$3:$H$3))+E67/(10*SUM(Weights!$B$4:$H$4))+F67/(10*SUM(Weights!$B$5:$H$5))+G67/(10*SUM(Weights!$B$6:$G$6)))+I67/60*7+H67/100+M67)</f>
        <v>5.9555952380952384</v>
      </c>
    </row>
    <row r="68" spans="1:17" hidden="1" x14ac:dyDescent="0.25">
      <c r="A68" s="2" t="s">
        <v>71</v>
      </c>
      <c r="B68">
        <v>243</v>
      </c>
      <c r="C68">
        <f>SUMPRODUCT(Tema1!C68:J68,Weights!$B$2:$I$2)</f>
        <v>44</v>
      </c>
      <c r="D68">
        <f>SUMPRODUCT(Tema2!C68:I68,Weights!$B$3:$H$3)</f>
        <v>59</v>
      </c>
      <c r="E68">
        <f>SUMPRODUCT(Tema3!C68:I68,Weights!$B$4:$H$4)</f>
        <v>38</v>
      </c>
      <c r="F68">
        <f>SUMPRODUCT(Tema4!C68:I68,Weights!$B$5:$H$5)</f>
        <v>19</v>
      </c>
      <c r="G68">
        <f>SUMPRODUCT(Tema5!C68:H68,Weights!$B$6:$G$6)</f>
        <v>0</v>
      </c>
      <c r="H68">
        <f>Proiect!C68</f>
        <v>0</v>
      </c>
      <c r="I68">
        <f>SUMPRODUCT(Examen!C68:H68,Weights!$B$8:$G$8)</f>
        <v>28</v>
      </c>
      <c r="J68" s="9">
        <f>IF(I68&gt;O$2,MAX(4,ROUND(MIN(10,1+0.6*(C68/(10*SUM(Weights!$B$2:$I$2))+D68/(10*SUM(Weights!$B$3:$H$3))+E68/(10*SUM(Weights!$B$4:$H$4))+F68/(10*SUM(Weights!$B$5:$H$5))+G68/(10*SUM(Weights!$B$6:$G$6)))+I68/60*7+H68/100+M68),0)),IF(I68=0,"Absent",4))</f>
        <v>6</v>
      </c>
      <c r="L68">
        <f>C68/(10*SUM(Weights!$B$2:$I$2))+D68/(10*SUM(Weights!$B$3:$H$3))+E68/(10*SUM(Weights!$B$4:$H$4))+F68/(10*SUM(Weights!$B$5:$H$5))+G68/(10*SUM(Weights!$B$6:$G$6))</f>
        <v>2.2071428571428569</v>
      </c>
      <c r="N68">
        <f>MAX(4,ROUND(MIN(10,1+0.6*(C68/(10*SUM(Weights!$B$2:$I$2))+D68/(10*SUM(Weights!$B$3:$H$3))+E68/(10*SUM(Weights!$B$4:$H$4))+F68/(10*SUM(Weights!$B$5:$H$5))+G68/(10*SUM(Weights!$B$6:$G$6)))+I68/60*7+H68/100 + M68),0))</f>
        <v>6</v>
      </c>
      <c r="Q68">
        <f>MIN(10,1+0.6*(C68/(10*SUM(Weights!$B$2:$I$2))+D68/(10*SUM(Weights!$B$3:$H$3))+E68/(10*SUM(Weights!$B$4:$H$4))+F68/(10*SUM(Weights!$B$5:$H$5))+G68/(10*SUM(Weights!$B$6:$G$6)))+I68/60*7+H68/100+M68)</f>
        <v>5.5909523809523805</v>
      </c>
    </row>
    <row r="69" spans="1:17" hidden="1" x14ac:dyDescent="0.25">
      <c r="A69" s="2" t="s">
        <v>72</v>
      </c>
      <c r="B69">
        <v>243</v>
      </c>
      <c r="C69">
        <f>SUMPRODUCT(Tema1!C69:J69,Weights!$B$2:$I$2)</f>
        <v>41</v>
      </c>
      <c r="D69">
        <f>SUMPRODUCT(Tema2!C69:I69,Weights!$B$3:$H$3)</f>
        <v>31</v>
      </c>
      <c r="E69">
        <f>SUMPRODUCT(Tema3!C69:I69,Weights!$B$4:$H$4)</f>
        <v>18</v>
      </c>
      <c r="F69">
        <f>SUMPRODUCT(Tema4!C69:I69,Weights!$B$5:$H$5)</f>
        <v>0</v>
      </c>
      <c r="G69">
        <f>SUMPRODUCT(Tema5!C69:H69,Weights!$B$6:$G$6)</f>
        <v>0</v>
      </c>
      <c r="H69">
        <f>Proiect!C69</f>
        <v>0</v>
      </c>
      <c r="I69">
        <f>SUMPRODUCT(Examen!C69:H69,Weights!$B$8:$G$8)</f>
        <v>12</v>
      </c>
      <c r="J69" s="9">
        <f>IF(I69&gt;O$2,MAX(4,ROUND(MIN(10,1+0.6*(C69/(10*SUM(Weights!$B$2:$I$2))+D69/(10*SUM(Weights!$B$3:$H$3))+E69/(10*SUM(Weights!$B$4:$H$4))+F69/(10*SUM(Weights!$B$5:$H$5))+G69/(10*SUM(Weights!$B$6:$G$6)))+I69/60*7+H69/100+M69),0)),IF(I69=0,"Absent",4))</f>
        <v>4</v>
      </c>
      <c r="L69">
        <f>C69/(10*SUM(Weights!$B$2:$I$2))+D69/(10*SUM(Weights!$B$3:$H$3))+E69/(10*SUM(Weights!$B$4:$H$4))+F69/(10*SUM(Weights!$B$5:$H$5))+G69/(10*SUM(Weights!$B$6:$G$6))</f>
        <v>1.2124999999999999</v>
      </c>
      <c r="N69">
        <f>MAX(4,ROUND(MIN(10,1+0.6*(C69/(10*SUM(Weights!$B$2:$I$2))+D69/(10*SUM(Weights!$B$3:$H$3))+E69/(10*SUM(Weights!$B$4:$H$4))+F69/(10*SUM(Weights!$B$5:$H$5))+G69/(10*SUM(Weights!$B$6:$G$6)))+I69/60*7+H69/100 + M69),0))</f>
        <v>4</v>
      </c>
      <c r="Q69">
        <f>MIN(10,1+0.6*(C69/(10*SUM(Weights!$B$2:$I$2))+D69/(10*SUM(Weights!$B$3:$H$3))+E69/(10*SUM(Weights!$B$4:$H$4))+F69/(10*SUM(Weights!$B$5:$H$5))+G69/(10*SUM(Weights!$B$6:$G$6)))+I69/60*7+H69/100+M69)</f>
        <v>3.1275000000000004</v>
      </c>
    </row>
    <row r="70" spans="1:17" hidden="1" x14ac:dyDescent="0.25">
      <c r="A70" s="2" t="s">
        <v>73</v>
      </c>
      <c r="B70">
        <v>243</v>
      </c>
      <c r="C70">
        <f>SUMPRODUCT(Tema1!C70:J70,Weights!$B$2:$I$2)</f>
        <v>0</v>
      </c>
      <c r="D70">
        <f>SUMPRODUCT(Tema2!C70:I70,Weights!$B$3:$H$3)</f>
        <v>30</v>
      </c>
      <c r="E70">
        <f>SUMPRODUCT(Tema3!C70:I70,Weights!$B$4:$H$4)</f>
        <v>0</v>
      </c>
      <c r="F70">
        <f>SUMPRODUCT(Tema4!C70:I70,Weights!$B$5:$H$5)</f>
        <v>0</v>
      </c>
      <c r="G70">
        <f>SUMPRODUCT(Tema5!C70:H70,Weights!$B$6:$G$6)</f>
        <v>0</v>
      </c>
      <c r="H70">
        <f>Proiect!C70</f>
        <v>0</v>
      </c>
      <c r="I70">
        <f>SUMPRODUCT(Examen!C70:H70,Weights!$B$8:$G$8)</f>
        <v>0</v>
      </c>
      <c r="J70" s="9" t="str">
        <f>IF(I70&gt;O$2,MAX(4,ROUND(MIN(10,1+0.6*(C70/(10*SUM(Weights!$B$2:$I$2))+D70/(10*SUM(Weights!$B$3:$H$3))+E70/(10*SUM(Weights!$B$4:$H$4))+F70/(10*SUM(Weights!$B$5:$H$5))+G70/(10*SUM(Weights!$B$6:$G$6)))+I70/60*7+H70/100+M70),0)),IF(I70=0,"Absent",4))</f>
        <v>Absent</v>
      </c>
      <c r="L70">
        <f>C70/(10*SUM(Weights!$B$2:$I$2))+D70/(10*SUM(Weights!$B$3:$H$3))+E70/(10*SUM(Weights!$B$4:$H$4))+F70/(10*SUM(Weights!$B$5:$H$5))+G70/(10*SUM(Weights!$B$6:$G$6))</f>
        <v>0.42857142857142855</v>
      </c>
      <c r="N70">
        <f>MAX(4,ROUND(MIN(10,1+0.6*(C70/(10*SUM(Weights!$B$2:$I$2))+D70/(10*SUM(Weights!$B$3:$H$3))+E70/(10*SUM(Weights!$B$4:$H$4))+F70/(10*SUM(Weights!$B$5:$H$5))+G70/(10*SUM(Weights!$B$6:$G$6)))+I70/60*7+H70/100 + M70),0))</f>
        <v>4</v>
      </c>
      <c r="Q70">
        <f>MIN(10,1+0.6*(C70/(10*SUM(Weights!$B$2:$I$2))+D70/(10*SUM(Weights!$B$3:$H$3))+E70/(10*SUM(Weights!$B$4:$H$4))+F70/(10*SUM(Weights!$B$5:$H$5))+G70/(10*SUM(Weights!$B$6:$G$6)))+I70/60*7+H70/100+M70)</f>
        <v>1.2571428571428571</v>
      </c>
    </row>
    <row r="71" spans="1:17" hidden="1" x14ac:dyDescent="0.25">
      <c r="A71" s="2" t="s">
        <v>74</v>
      </c>
      <c r="B71">
        <v>243</v>
      </c>
      <c r="C71">
        <f>SUMPRODUCT(Tema1!C71:J71,Weights!$B$2:$I$2)</f>
        <v>54</v>
      </c>
      <c r="D71">
        <f>SUMPRODUCT(Tema2!C71:I71,Weights!$B$3:$H$3)</f>
        <v>35</v>
      </c>
      <c r="E71">
        <f>SUMPRODUCT(Tema3!C71:I71,Weights!$B$4:$H$4)</f>
        <v>37</v>
      </c>
      <c r="F71">
        <f>SUMPRODUCT(Tema4!C71:I71,Weights!$B$5:$H$5)</f>
        <v>41</v>
      </c>
      <c r="G71">
        <f>SUMPRODUCT(Tema5!C71:H71,Weights!$B$6:$G$6)</f>
        <v>0</v>
      </c>
      <c r="H71">
        <f>Proiect!C71</f>
        <v>0</v>
      </c>
      <c r="I71">
        <f>SUMPRODUCT(Examen!C71:H71,Weights!$B$8:$G$8)</f>
        <v>23</v>
      </c>
      <c r="J71" s="9">
        <f>IF(I71&gt;O$2,MAX(4,ROUND(MIN(10,1+0.6*(C71/(10*SUM(Weights!$B$2:$I$2))+D71/(10*SUM(Weights!$B$3:$H$3))+E71/(10*SUM(Weights!$B$4:$H$4))+F71/(10*SUM(Weights!$B$5:$H$5))+G71/(10*SUM(Weights!$B$6:$G$6)))+I71/60*7+H71/100+M71),0)),IF(I71=0,"Absent",4))</f>
        <v>5</v>
      </c>
      <c r="L71">
        <f>C71/(10*SUM(Weights!$B$2:$I$2))+D71/(10*SUM(Weights!$B$3:$H$3))+E71/(10*SUM(Weights!$B$4:$H$4))+F71/(10*SUM(Weights!$B$5:$H$5))+G71/(10*SUM(Weights!$B$6:$G$6))</f>
        <v>2.2892857142857146</v>
      </c>
      <c r="N71">
        <f>MAX(4,ROUND(MIN(10,1+0.6*(C71/(10*SUM(Weights!$B$2:$I$2))+D71/(10*SUM(Weights!$B$3:$H$3))+E71/(10*SUM(Weights!$B$4:$H$4))+F71/(10*SUM(Weights!$B$5:$H$5))+G71/(10*SUM(Weights!$B$6:$G$6)))+I71/60*7+H71/100 + M71),0))</f>
        <v>5</v>
      </c>
      <c r="Q71">
        <f>MIN(10,1+0.6*(C71/(10*SUM(Weights!$B$2:$I$2))+D71/(10*SUM(Weights!$B$3:$H$3))+E71/(10*SUM(Weights!$B$4:$H$4))+F71/(10*SUM(Weights!$B$5:$H$5))+G71/(10*SUM(Weights!$B$6:$G$6)))+I71/60*7+H71/100+M71)</f>
        <v>5.0569047619047627</v>
      </c>
    </row>
    <row r="72" spans="1:17" hidden="1" x14ac:dyDescent="0.25">
      <c r="A72" s="2" t="s">
        <v>75</v>
      </c>
      <c r="B72">
        <v>243</v>
      </c>
      <c r="C72">
        <f>SUMPRODUCT(Tema1!C72:J72,Weights!$B$2:$I$2)</f>
        <v>22</v>
      </c>
      <c r="D72">
        <f>SUMPRODUCT(Tema2!C72:I72,Weights!$B$3:$H$3)</f>
        <v>0</v>
      </c>
      <c r="E72">
        <f>SUMPRODUCT(Tema3!C72:I72,Weights!$B$4:$H$4)</f>
        <v>0</v>
      </c>
      <c r="F72">
        <f>SUMPRODUCT(Tema4!C72:I72,Weights!$B$5:$H$5)</f>
        <v>0</v>
      </c>
      <c r="G72">
        <f>SUMPRODUCT(Tema5!C72:H72,Weights!$B$6:$G$6)</f>
        <v>0</v>
      </c>
      <c r="H72">
        <f>Proiect!C72</f>
        <v>0</v>
      </c>
      <c r="I72">
        <f>SUMPRODUCT(Examen!C72:H72,Weights!$B$8:$G$8)</f>
        <v>10</v>
      </c>
      <c r="J72" s="9">
        <f>IF(I72&gt;O$2,MAX(4,ROUND(MIN(10,1+0.6*(C72/(10*SUM(Weights!$B$2:$I$2))+D72/(10*SUM(Weights!$B$3:$H$3))+E72/(10*SUM(Weights!$B$4:$H$4))+F72/(10*SUM(Weights!$B$5:$H$5))+G72/(10*SUM(Weights!$B$6:$G$6)))+I72/60*7+H72/100+M72),0)),IF(I72=0,"Absent",4))</f>
        <v>4</v>
      </c>
      <c r="L72">
        <f>C72/(10*SUM(Weights!$B$2:$I$2))+D72/(10*SUM(Weights!$B$3:$H$3))+E72/(10*SUM(Weights!$B$4:$H$4))+F72/(10*SUM(Weights!$B$5:$H$5))+G72/(10*SUM(Weights!$B$6:$G$6))</f>
        <v>0.27500000000000002</v>
      </c>
      <c r="N72">
        <f>MAX(4,ROUND(MIN(10,1+0.6*(C72/(10*SUM(Weights!$B$2:$I$2))+D72/(10*SUM(Weights!$B$3:$H$3))+E72/(10*SUM(Weights!$B$4:$H$4))+F72/(10*SUM(Weights!$B$5:$H$5))+G72/(10*SUM(Weights!$B$6:$G$6)))+I72/60*7+H72/100 + M72),0))</f>
        <v>4</v>
      </c>
      <c r="Q72">
        <f>MIN(10,1+0.6*(C72/(10*SUM(Weights!$B$2:$I$2))+D72/(10*SUM(Weights!$B$3:$H$3))+E72/(10*SUM(Weights!$B$4:$H$4))+F72/(10*SUM(Weights!$B$5:$H$5))+G72/(10*SUM(Weights!$B$6:$G$6)))+I72/60*7+H72/100+M72)</f>
        <v>2.3316666666666666</v>
      </c>
    </row>
    <row r="73" spans="1:17" hidden="1" x14ac:dyDescent="0.25">
      <c r="A73" s="2" t="s">
        <v>76</v>
      </c>
      <c r="B73">
        <v>243</v>
      </c>
      <c r="C73">
        <f>SUMPRODUCT(Tema1!C73:J73,Weights!$B$2:$I$2)</f>
        <v>46</v>
      </c>
      <c r="D73">
        <f>SUMPRODUCT(Tema2!C73:I73,Weights!$B$3:$H$3)</f>
        <v>55</v>
      </c>
      <c r="E73">
        <f>SUMPRODUCT(Tema3!C73:I73,Weights!$B$4:$H$4)</f>
        <v>38</v>
      </c>
      <c r="F73">
        <f>SUMPRODUCT(Tema4!C73:I73,Weights!$B$5:$H$5)</f>
        <v>16</v>
      </c>
      <c r="G73">
        <f>SUMPRODUCT(Tema5!C73:H73,Weights!$B$6:$G$6)</f>
        <v>0</v>
      </c>
      <c r="H73">
        <f>Proiect!C73</f>
        <v>0</v>
      </c>
      <c r="I73">
        <f>SUMPRODUCT(Examen!C73:H73,Weights!$B$8:$G$8)</f>
        <v>31</v>
      </c>
      <c r="J73" s="9">
        <f>IF(I73&gt;O$2,MAX(4,ROUND(MIN(10,1+0.6*(C73/(10*SUM(Weights!$B$2:$I$2))+D73/(10*SUM(Weights!$B$3:$H$3))+E73/(10*SUM(Weights!$B$4:$H$4))+F73/(10*SUM(Weights!$B$5:$H$5))+G73/(10*SUM(Weights!$B$6:$G$6)))+I73/60*7+H73/100+M73),0)),IF(I73=0,"Absent",4))</f>
        <v>6</v>
      </c>
      <c r="L73">
        <f>C73/(10*SUM(Weights!$B$2:$I$2))+D73/(10*SUM(Weights!$B$3:$H$3))+E73/(10*SUM(Weights!$B$4:$H$4))+F73/(10*SUM(Weights!$B$5:$H$5))+G73/(10*SUM(Weights!$B$6:$G$6))</f>
        <v>2.1321428571428571</v>
      </c>
      <c r="N73">
        <f>MAX(4,ROUND(MIN(10,1+0.6*(C73/(10*SUM(Weights!$B$2:$I$2))+D73/(10*SUM(Weights!$B$3:$H$3))+E73/(10*SUM(Weights!$B$4:$H$4))+F73/(10*SUM(Weights!$B$5:$H$5))+G73/(10*SUM(Weights!$B$6:$G$6)))+I73/60*7+H73/100 + M73),0))</f>
        <v>6</v>
      </c>
      <c r="Q73">
        <f>MIN(10,1+0.6*(C73/(10*SUM(Weights!$B$2:$I$2))+D73/(10*SUM(Weights!$B$3:$H$3))+E73/(10*SUM(Weights!$B$4:$H$4))+F73/(10*SUM(Weights!$B$5:$H$5))+G73/(10*SUM(Weights!$B$6:$G$6)))+I73/60*7+H73/100+M73)</f>
        <v>5.8959523809523811</v>
      </c>
    </row>
    <row r="74" spans="1:17" hidden="1" x14ac:dyDescent="0.25">
      <c r="A74" s="2" t="s">
        <v>77</v>
      </c>
      <c r="B74">
        <v>243</v>
      </c>
      <c r="C74">
        <f>SUMPRODUCT(Tema1!C74:J74,Weights!$B$2:$I$2)</f>
        <v>37</v>
      </c>
      <c r="D74">
        <f>SUMPRODUCT(Tema2!C74:I74,Weights!$B$3:$H$3)</f>
        <v>0</v>
      </c>
      <c r="E74">
        <f>SUMPRODUCT(Tema3!C74:I74,Weights!$B$4:$H$4)</f>
        <v>17</v>
      </c>
      <c r="F74">
        <f>SUMPRODUCT(Tema4!C74:I74,Weights!$B$5:$H$5)</f>
        <v>0</v>
      </c>
      <c r="G74">
        <f>SUMPRODUCT(Tema5!C74:H74,Weights!$B$6:$G$6)</f>
        <v>0</v>
      </c>
      <c r="H74">
        <f>Proiect!C74</f>
        <v>0</v>
      </c>
      <c r="I74">
        <f>SUMPRODUCT(Examen!C74:H74,Weights!$B$8:$G$8)</f>
        <v>20</v>
      </c>
      <c r="J74" s="9">
        <f>IF(I74&gt;O$2,MAX(4,ROUND(MIN(10,1+0.6*(C74/(10*SUM(Weights!$B$2:$I$2))+D74/(10*SUM(Weights!$B$3:$H$3))+E74/(10*SUM(Weights!$B$4:$H$4))+F74/(10*SUM(Weights!$B$5:$H$5))+G74/(10*SUM(Weights!$B$6:$G$6)))+I74/60*7+H74/100+M74),0)),IF(I74=0,"Absent",4))</f>
        <v>4</v>
      </c>
      <c r="L74">
        <f>C74/(10*SUM(Weights!$B$2:$I$2))+D74/(10*SUM(Weights!$B$3:$H$3))+E74/(10*SUM(Weights!$B$4:$H$4))+F74/(10*SUM(Weights!$B$5:$H$5))+G74/(10*SUM(Weights!$B$6:$G$6))</f>
        <v>0.7053571428571429</v>
      </c>
      <c r="N74">
        <f>MAX(4,ROUND(MIN(10,1+0.6*(C74/(10*SUM(Weights!$B$2:$I$2))+D74/(10*SUM(Weights!$B$3:$H$3))+E74/(10*SUM(Weights!$B$4:$H$4))+F74/(10*SUM(Weights!$B$5:$H$5))+G74/(10*SUM(Weights!$B$6:$G$6)))+I74/60*7+H74/100 + M74),0))</f>
        <v>4</v>
      </c>
      <c r="Q74">
        <f>MIN(10,1+0.6*(C74/(10*SUM(Weights!$B$2:$I$2))+D74/(10*SUM(Weights!$B$3:$H$3))+E74/(10*SUM(Weights!$B$4:$H$4))+F74/(10*SUM(Weights!$B$5:$H$5))+G74/(10*SUM(Weights!$B$6:$G$6)))+I74/60*7+H74/100+M74)</f>
        <v>3.7565476190476188</v>
      </c>
    </row>
    <row r="75" spans="1:17" hidden="1" x14ac:dyDescent="0.25">
      <c r="A75" s="2" t="s">
        <v>78</v>
      </c>
      <c r="B75">
        <v>243</v>
      </c>
      <c r="C75">
        <f>SUMPRODUCT(Tema1!C75:J75,Weights!$B$2:$I$2)</f>
        <v>43</v>
      </c>
      <c r="D75">
        <f>SUMPRODUCT(Tema2!C75:I75,Weights!$B$3:$H$3)</f>
        <v>39</v>
      </c>
      <c r="E75">
        <f>SUMPRODUCT(Tema3!C75:I75,Weights!$B$4:$H$4)</f>
        <v>24</v>
      </c>
      <c r="F75">
        <f>SUMPRODUCT(Tema4!C75:I75,Weights!$B$5:$H$5)</f>
        <v>0</v>
      </c>
      <c r="G75">
        <f>SUMPRODUCT(Tema5!C75:H75,Weights!$B$6:$G$6)</f>
        <v>0</v>
      </c>
      <c r="H75">
        <f>Proiect!C75</f>
        <v>80</v>
      </c>
      <c r="I75">
        <f>SUMPRODUCT(Examen!C75:H75,Weights!$B$8:$G$8)</f>
        <v>28</v>
      </c>
      <c r="J75" s="9">
        <f>IF(I75&gt;O$2,MAX(4,ROUND(MIN(10,1+0.6*(C75/(10*SUM(Weights!$B$2:$I$2))+D75/(10*SUM(Weights!$B$3:$H$3))+E75/(10*SUM(Weights!$B$4:$H$4))+F75/(10*SUM(Weights!$B$5:$H$5))+G75/(10*SUM(Weights!$B$6:$G$6)))+I75/60*7+H75/100+M75),0)),IF(I75=0,"Absent",4))</f>
        <v>6</v>
      </c>
      <c r="L75">
        <f>C75/(10*SUM(Weights!$B$2:$I$2))+D75/(10*SUM(Weights!$B$3:$H$3))+E75/(10*SUM(Weights!$B$4:$H$4))+F75/(10*SUM(Weights!$B$5:$H$5))+G75/(10*SUM(Weights!$B$6:$G$6))</f>
        <v>1.4375</v>
      </c>
      <c r="N75">
        <f>MAX(4,ROUND(MIN(10,1+0.6*(C75/(10*SUM(Weights!$B$2:$I$2))+D75/(10*SUM(Weights!$B$3:$H$3))+E75/(10*SUM(Weights!$B$4:$H$4))+F75/(10*SUM(Weights!$B$5:$H$5))+G75/(10*SUM(Weights!$B$6:$G$6)))+I75/60*7+H75/100 + M75),0))</f>
        <v>6</v>
      </c>
      <c r="Q75">
        <f>MIN(10,1+0.6*(C75/(10*SUM(Weights!$B$2:$I$2))+D75/(10*SUM(Weights!$B$3:$H$3))+E75/(10*SUM(Weights!$B$4:$H$4))+F75/(10*SUM(Weights!$B$5:$H$5))+G75/(10*SUM(Weights!$B$6:$G$6)))+I75/60*7+H75/100+M75)</f>
        <v>5.9291666666666663</v>
      </c>
    </row>
    <row r="76" spans="1:17" hidden="1" x14ac:dyDescent="0.25">
      <c r="A76" s="2" t="s">
        <v>79</v>
      </c>
      <c r="B76">
        <v>243</v>
      </c>
      <c r="C76">
        <f>SUMPRODUCT(Tema1!C76:J76,Weights!$B$2:$I$2)</f>
        <v>49</v>
      </c>
      <c r="D76">
        <f>SUMPRODUCT(Tema2!C76:I76,Weights!$B$3:$H$3)</f>
        <v>36</v>
      </c>
      <c r="E76">
        <f>SUMPRODUCT(Tema3!C76:I76,Weights!$B$4:$H$4)</f>
        <v>27</v>
      </c>
      <c r="F76">
        <f>SUMPRODUCT(Tema4!C76:I76,Weights!$B$5:$H$5)</f>
        <v>0</v>
      </c>
      <c r="G76">
        <f>SUMPRODUCT(Tema5!C76:H76,Weights!$B$6:$G$6)</f>
        <v>0</v>
      </c>
      <c r="H76">
        <f>Proiect!C76</f>
        <v>0</v>
      </c>
      <c r="I76">
        <f>SUMPRODUCT(Examen!C76:H76,Weights!$B$8:$G$8)</f>
        <v>25</v>
      </c>
      <c r="J76" s="9">
        <f>IF(I76&gt;O$2,MAX(4,ROUND(MIN(10,1+0.6*(C76/(10*SUM(Weights!$B$2:$I$2))+D76/(10*SUM(Weights!$B$3:$H$3))+E76/(10*SUM(Weights!$B$4:$H$4))+F76/(10*SUM(Weights!$B$5:$H$5))+G76/(10*SUM(Weights!$B$6:$G$6)))+I76/60*7+H76/100+M76),0)),IF(I76=0,"Absent",4))</f>
        <v>5</v>
      </c>
      <c r="L76">
        <f>C76/(10*SUM(Weights!$B$2:$I$2))+D76/(10*SUM(Weights!$B$3:$H$3))+E76/(10*SUM(Weights!$B$4:$H$4))+F76/(10*SUM(Weights!$B$5:$H$5))+G76/(10*SUM(Weights!$B$6:$G$6))</f>
        <v>1.5125</v>
      </c>
      <c r="N76">
        <f>MAX(4,ROUND(MIN(10,1+0.6*(C76/(10*SUM(Weights!$B$2:$I$2))+D76/(10*SUM(Weights!$B$3:$H$3))+E76/(10*SUM(Weights!$B$4:$H$4))+F76/(10*SUM(Weights!$B$5:$H$5))+G76/(10*SUM(Weights!$B$6:$G$6)))+I76/60*7+H76/100 + M76),0))</f>
        <v>5</v>
      </c>
      <c r="Q76">
        <f>MIN(10,1+0.6*(C76/(10*SUM(Weights!$B$2:$I$2))+D76/(10*SUM(Weights!$B$3:$H$3))+E76/(10*SUM(Weights!$B$4:$H$4))+F76/(10*SUM(Weights!$B$5:$H$5))+G76/(10*SUM(Weights!$B$6:$G$6)))+I76/60*7+H76/100+M76)</f>
        <v>4.8241666666666667</v>
      </c>
    </row>
    <row r="77" spans="1:17" hidden="1" x14ac:dyDescent="0.25">
      <c r="A77" s="2" t="s">
        <v>80</v>
      </c>
      <c r="B77">
        <v>243</v>
      </c>
      <c r="C77">
        <f>SUMPRODUCT(Tema1!C77:J77,Weights!$B$2:$I$2)</f>
        <v>56</v>
      </c>
      <c r="D77">
        <f>SUMPRODUCT(Tema2!C77:I77,Weights!$B$3:$H$3)</f>
        <v>35</v>
      </c>
      <c r="E77">
        <f>SUMPRODUCT(Tema3!C77:I77,Weights!$B$4:$H$4)</f>
        <v>27</v>
      </c>
      <c r="F77">
        <f>SUMPRODUCT(Tema4!C77:I77,Weights!$B$5:$H$5)</f>
        <v>0</v>
      </c>
      <c r="G77">
        <f>SUMPRODUCT(Tema5!C77:H77,Weights!$B$6:$G$6)</f>
        <v>0</v>
      </c>
      <c r="H77">
        <f>Proiect!C77</f>
        <v>0</v>
      </c>
      <c r="I77">
        <f>SUMPRODUCT(Examen!C77:H77,Weights!$B$8:$G$8)</f>
        <v>30</v>
      </c>
      <c r="J77" s="9">
        <f>IF(I77&gt;O$2,MAX(4,ROUND(MIN(10,1+0.6*(C77/(10*SUM(Weights!$B$2:$I$2))+D77/(10*SUM(Weights!$B$3:$H$3))+E77/(10*SUM(Weights!$B$4:$H$4))+F77/(10*SUM(Weights!$B$5:$H$5))+G77/(10*SUM(Weights!$B$6:$G$6)))+I77/60*7+H77/100+M77),0)),IF(I77=0,"Absent",4))</f>
        <v>5</v>
      </c>
      <c r="L77">
        <f>C77/(10*SUM(Weights!$B$2:$I$2))+D77/(10*SUM(Weights!$B$3:$H$3))+E77/(10*SUM(Weights!$B$4:$H$4))+F77/(10*SUM(Weights!$B$5:$H$5))+G77/(10*SUM(Weights!$B$6:$G$6))</f>
        <v>1.5857142857142856</v>
      </c>
      <c r="N77">
        <f>MAX(4,ROUND(MIN(10,1+0.6*(C77/(10*SUM(Weights!$B$2:$I$2))+D77/(10*SUM(Weights!$B$3:$H$3))+E77/(10*SUM(Weights!$B$4:$H$4))+F77/(10*SUM(Weights!$B$5:$H$5))+G77/(10*SUM(Weights!$B$6:$G$6)))+I77/60*7+H77/100 + M77),0))</f>
        <v>5</v>
      </c>
      <c r="Q77">
        <f>MIN(10,1+0.6*(C77/(10*SUM(Weights!$B$2:$I$2))+D77/(10*SUM(Weights!$B$3:$H$3))+E77/(10*SUM(Weights!$B$4:$H$4))+F77/(10*SUM(Weights!$B$5:$H$5))+G77/(10*SUM(Weights!$B$6:$G$6)))+I77/60*7+H77/100+M77)</f>
        <v>5.4514285714285711</v>
      </c>
    </row>
    <row r="78" spans="1:17" hidden="1" x14ac:dyDescent="0.25">
      <c r="A78" s="2" t="s">
        <v>81</v>
      </c>
      <c r="B78">
        <v>243</v>
      </c>
      <c r="C78">
        <f>SUMPRODUCT(Tema1!C78:J78,Weights!$B$2:$I$2)</f>
        <v>52</v>
      </c>
      <c r="D78">
        <f>SUMPRODUCT(Tema2!C78:I78,Weights!$B$3:$H$3)</f>
        <v>61</v>
      </c>
      <c r="E78">
        <f>SUMPRODUCT(Tema3!C78:I78,Weights!$B$4:$H$4)</f>
        <v>28</v>
      </c>
      <c r="F78">
        <f>SUMPRODUCT(Tema4!C78:I78,Weights!$B$5:$H$5)</f>
        <v>0</v>
      </c>
      <c r="G78">
        <f>SUMPRODUCT(Tema5!C78:H78,Weights!$B$6:$G$6)</f>
        <v>0</v>
      </c>
      <c r="H78">
        <f>Proiect!C78</f>
        <v>0</v>
      </c>
      <c r="I78">
        <f>SUMPRODUCT(Examen!C78:H78,Weights!$B$8:$G$8)</f>
        <v>27</v>
      </c>
      <c r="J78" s="9">
        <f>IF(I78&gt;O$2,MAX(4,ROUND(MIN(10,1+0.6*(C78/(10*SUM(Weights!$B$2:$I$2))+D78/(10*SUM(Weights!$B$3:$H$3))+E78/(10*SUM(Weights!$B$4:$H$4))+F78/(10*SUM(Weights!$B$5:$H$5))+G78/(10*SUM(Weights!$B$6:$G$6)))+I78/60*7+H78/100+M78),0)),IF(I78=0,"Absent",4))</f>
        <v>5</v>
      </c>
      <c r="L78">
        <f>C78/(10*SUM(Weights!$B$2:$I$2))+D78/(10*SUM(Weights!$B$3:$H$3))+E78/(10*SUM(Weights!$B$4:$H$4))+F78/(10*SUM(Weights!$B$5:$H$5))+G78/(10*SUM(Weights!$B$6:$G$6))</f>
        <v>1.9214285714285713</v>
      </c>
      <c r="N78">
        <f>MAX(4,ROUND(MIN(10,1+0.6*(C78/(10*SUM(Weights!$B$2:$I$2))+D78/(10*SUM(Weights!$B$3:$H$3))+E78/(10*SUM(Weights!$B$4:$H$4))+F78/(10*SUM(Weights!$B$5:$H$5))+G78/(10*SUM(Weights!$B$6:$G$6)))+I78/60*7+H78/100 + M78),0))</f>
        <v>5</v>
      </c>
      <c r="Q78">
        <f>MIN(10,1+0.6*(C78/(10*SUM(Weights!$B$2:$I$2))+D78/(10*SUM(Weights!$B$3:$H$3))+E78/(10*SUM(Weights!$B$4:$H$4))+F78/(10*SUM(Weights!$B$5:$H$5))+G78/(10*SUM(Weights!$B$6:$G$6)))+I78/60*7+H78/100+M78)</f>
        <v>5.3028571428571425</v>
      </c>
    </row>
    <row r="79" spans="1:17" hidden="1" x14ac:dyDescent="0.25">
      <c r="A79" s="2" t="s">
        <v>82</v>
      </c>
      <c r="B79">
        <v>243</v>
      </c>
      <c r="C79">
        <f>SUMPRODUCT(Tema1!C79:J79,Weights!$B$2:$I$2)</f>
        <v>28</v>
      </c>
      <c r="D79">
        <f>SUMPRODUCT(Tema2!C79:I79,Weights!$B$3:$H$3)</f>
        <v>39</v>
      </c>
      <c r="E79">
        <f>SUMPRODUCT(Tema3!C79:I79,Weights!$B$4:$H$4)</f>
        <v>19</v>
      </c>
      <c r="F79">
        <f>SUMPRODUCT(Tema4!C79:I79,Weights!$B$5:$H$5)</f>
        <v>0</v>
      </c>
      <c r="G79">
        <f>SUMPRODUCT(Tema5!C79:H79,Weights!$B$6:$G$6)</f>
        <v>0</v>
      </c>
      <c r="H79">
        <f>Proiect!C79</f>
        <v>0</v>
      </c>
      <c r="I79">
        <f>SUMPRODUCT(Examen!C79:H79,Weights!$B$8:$G$8)</f>
        <v>24</v>
      </c>
      <c r="J79" s="9">
        <f>IF(I79&gt;O$2,MAX(4,ROUND(MIN(10,1+0.6*(C79/(10*SUM(Weights!$B$2:$I$2))+D79/(10*SUM(Weights!$B$3:$H$3))+E79/(10*SUM(Weights!$B$4:$H$4))+F79/(10*SUM(Weights!$B$5:$H$5))+G79/(10*SUM(Weights!$B$6:$G$6)))+I79/60*7+H79/100+M79),0)),IF(I79=0,"Absent",4))</f>
        <v>5</v>
      </c>
      <c r="L79">
        <f>C79/(10*SUM(Weights!$B$2:$I$2))+D79/(10*SUM(Weights!$B$3:$H$3))+E79/(10*SUM(Weights!$B$4:$H$4))+F79/(10*SUM(Weights!$B$5:$H$5))+G79/(10*SUM(Weights!$B$6:$G$6))</f>
        <v>1.1785714285714286</v>
      </c>
      <c r="N79">
        <f>MAX(4,ROUND(MIN(10,1+0.6*(C79/(10*SUM(Weights!$B$2:$I$2))+D79/(10*SUM(Weights!$B$3:$H$3))+E79/(10*SUM(Weights!$B$4:$H$4))+F79/(10*SUM(Weights!$B$5:$H$5))+G79/(10*SUM(Weights!$B$6:$G$6)))+I79/60*7+H79/100 + M79),0))</f>
        <v>5</v>
      </c>
      <c r="Q79">
        <f>MIN(10,1+0.6*(C79/(10*SUM(Weights!$B$2:$I$2))+D79/(10*SUM(Weights!$B$3:$H$3))+E79/(10*SUM(Weights!$B$4:$H$4))+F79/(10*SUM(Weights!$B$5:$H$5))+G79/(10*SUM(Weights!$B$6:$G$6)))+I79/60*7+H79/100+M79)</f>
        <v>4.507142857142858</v>
      </c>
    </row>
    <row r="80" spans="1:17" hidden="1" x14ac:dyDescent="0.25">
      <c r="A80" s="2" t="s">
        <v>83</v>
      </c>
      <c r="B80">
        <v>243</v>
      </c>
      <c r="C80">
        <f>SUMPRODUCT(Tema1!C80:J80,Weights!$B$2:$I$2)</f>
        <v>28</v>
      </c>
      <c r="D80">
        <f>SUMPRODUCT(Tema2!C80:I80,Weights!$B$3:$H$3)</f>
        <v>31</v>
      </c>
      <c r="E80">
        <f>SUMPRODUCT(Tema3!C80:I80,Weights!$B$4:$H$4)</f>
        <v>14</v>
      </c>
      <c r="F80">
        <f>SUMPRODUCT(Tema4!C80:I80,Weights!$B$5:$H$5)</f>
        <v>0</v>
      </c>
      <c r="G80">
        <f>SUMPRODUCT(Tema5!C80:H80,Weights!$B$6:$G$6)</f>
        <v>0</v>
      </c>
      <c r="H80">
        <f>Proiect!C80</f>
        <v>0</v>
      </c>
      <c r="I80">
        <f>SUMPRODUCT(Examen!C80:H80,Weights!$B$8:$G$8)</f>
        <v>25</v>
      </c>
      <c r="J80" s="9">
        <f>IF(I80&gt;O$2,MAX(4,ROUND(MIN(10,1+0.6*(C80/(10*SUM(Weights!$B$2:$I$2))+D80/(10*SUM(Weights!$B$3:$H$3))+E80/(10*SUM(Weights!$B$4:$H$4))+F80/(10*SUM(Weights!$B$5:$H$5))+G80/(10*SUM(Weights!$B$6:$G$6)))+I80/60*7+H80/100+M80),0)),IF(I80=0,"Absent",4))</f>
        <v>5</v>
      </c>
      <c r="L80">
        <f>C80/(10*SUM(Weights!$B$2:$I$2))+D80/(10*SUM(Weights!$B$3:$H$3))+E80/(10*SUM(Weights!$B$4:$H$4))+F80/(10*SUM(Weights!$B$5:$H$5))+G80/(10*SUM(Weights!$B$6:$G$6))</f>
        <v>0.99285714285714288</v>
      </c>
      <c r="N80">
        <f>MAX(4,ROUND(MIN(10,1+0.6*(C80/(10*SUM(Weights!$B$2:$I$2))+D80/(10*SUM(Weights!$B$3:$H$3))+E80/(10*SUM(Weights!$B$4:$H$4))+F80/(10*SUM(Weights!$B$5:$H$5))+G80/(10*SUM(Weights!$B$6:$G$6)))+I80/60*7+H80/100 + M80),0))</f>
        <v>5</v>
      </c>
      <c r="Q80">
        <f>MIN(10,1+0.6*(C80/(10*SUM(Weights!$B$2:$I$2))+D80/(10*SUM(Weights!$B$3:$H$3))+E80/(10*SUM(Weights!$B$4:$H$4))+F80/(10*SUM(Weights!$B$5:$H$5))+G80/(10*SUM(Weights!$B$6:$G$6)))+I80/60*7+H80/100+M80)</f>
        <v>4.512380952380953</v>
      </c>
    </row>
    <row r="81" spans="1:17" hidden="1" x14ac:dyDescent="0.25">
      <c r="A81" s="2" t="s">
        <v>84</v>
      </c>
      <c r="B81">
        <v>243</v>
      </c>
      <c r="C81">
        <f>SUMPRODUCT(Tema1!C81:J81,Weights!$B$2:$I$2)</f>
        <v>62</v>
      </c>
      <c r="D81">
        <f>SUMPRODUCT(Tema2!C81:I81,Weights!$B$3:$H$3)</f>
        <v>62</v>
      </c>
      <c r="E81">
        <f>SUMPRODUCT(Tema3!C81:I81,Weights!$B$4:$H$4)</f>
        <v>28</v>
      </c>
      <c r="F81">
        <f>SUMPRODUCT(Tema4!C81:I81,Weights!$B$5:$H$5)</f>
        <v>0</v>
      </c>
      <c r="G81">
        <f>SUMPRODUCT(Tema5!C81:H81,Weights!$B$6:$G$6)</f>
        <v>0</v>
      </c>
      <c r="H81">
        <f>Proiect!C81</f>
        <v>0</v>
      </c>
      <c r="I81">
        <f>SUMPRODUCT(Examen!C81:H81,Weights!$B$8:$G$8)</f>
        <v>38</v>
      </c>
      <c r="J81" s="9">
        <f>IF(I81&gt;O$2,MAX(4,ROUND(MIN(10,1+0.6*(C81/(10*SUM(Weights!$B$2:$I$2))+D81/(10*SUM(Weights!$B$3:$H$3))+E81/(10*SUM(Weights!$B$4:$H$4))+F81/(10*SUM(Weights!$B$5:$H$5))+G81/(10*SUM(Weights!$B$6:$G$6)))+I81/60*7+H81/100+M81),0)),IF(I81=0,"Absent",4))</f>
        <v>7</v>
      </c>
      <c r="L81">
        <f>C81/(10*SUM(Weights!$B$2:$I$2))+D81/(10*SUM(Weights!$B$3:$H$3))+E81/(10*SUM(Weights!$B$4:$H$4))+F81/(10*SUM(Weights!$B$5:$H$5))+G81/(10*SUM(Weights!$B$6:$G$6))</f>
        <v>2.0607142857142855</v>
      </c>
      <c r="N81">
        <f>MAX(4,ROUND(MIN(10,1+0.6*(C81/(10*SUM(Weights!$B$2:$I$2))+D81/(10*SUM(Weights!$B$3:$H$3))+E81/(10*SUM(Weights!$B$4:$H$4))+F81/(10*SUM(Weights!$B$5:$H$5))+G81/(10*SUM(Weights!$B$6:$G$6)))+I81/60*7+H81/100 + M81),0))</f>
        <v>7</v>
      </c>
      <c r="Q81">
        <f>MIN(10,1+0.6*(C81/(10*SUM(Weights!$B$2:$I$2))+D81/(10*SUM(Weights!$B$3:$H$3))+E81/(10*SUM(Weights!$B$4:$H$4))+F81/(10*SUM(Weights!$B$5:$H$5))+G81/(10*SUM(Weights!$B$6:$G$6)))+I81/60*7+H81/100+M81)</f>
        <v>6.6697619047619048</v>
      </c>
    </row>
    <row r="82" spans="1:17" hidden="1" x14ac:dyDescent="0.25">
      <c r="A82" s="2" t="s">
        <v>85</v>
      </c>
      <c r="B82">
        <v>243</v>
      </c>
      <c r="C82">
        <f>SUMPRODUCT(Tema1!C82:J82,Weights!$B$2:$I$2)</f>
        <v>61</v>
      </c>
      <c r="D82">
        <f>SUMPRODUCT(Tema2!C82:I82,Weights!$B$3:$H$3)</f>
        <v>56</v>
      </c>
      <c r="E82">
        <f>SUMPRODUCT(Tema3!C82:I82,Weights!$B$4:$H$4)</f>
        <v>46</v>
      </c>
      <c r="F82">
        <f>SUMPRODUCT(Tema4!C82:I82,Weights!$B$5:$H$5)</f>
        <v>42</v>
      </c>
      <c r="G82">
        <f>SUMPRODUCT(Tema5!C82:H82,Weights!$B$6:$G$6)</f>
        <v>0</v>
      </c>
      <c r="H82">
        <f>Proiect!C82</f>
        <v>0</v>
      </c>
      <c r="I82">
        <f>SUMPRODUCT(Examen!C82:H82,Weights!$B$8:$G$8)</f>
        <v>30</v>
      </c>
      <c r="J82" s="9">
        <f>IF(I82&gt;O$2,MAX(4,ROUND(MIN(10,1+0.6*(C82/(10*SUM(Weights!$B$2:$I$2))+D82/(10*SUM(Weights!$B$3:$H$3))+E82/(10*SUM(Weights!$B$4:$H$4))+F82/(10*SUM(Weights!$B$5:$H$5))+G82/(10*SUM(Weights!$B$6:$G$6)))+I82/60*7+H82/100+M82),0)),IF(I82=0,"Absent",4))</f>
        <v>6</v>
      </c>
      <c r="L82">
        <f>C82/(10*SUM(Weights!$B$2:$I$2))+D82/(10*SUM(Weights!$B$3:$H$3))+E82/(10*SUM(Weights!$B$4:$H$4))+F82/(10*SUM(Weights!$B$5:$H$5))+G82/(10*SUM(Weights!$B$6:$G$6))</f>
        <v>2.8196428571428571</v>
      </c>
      <c r="M82">
        <v>0.15</v>
      </c>
      <c r="N82">
        <f>MAX(4,ROUND(MIN(10,1+0.6*(C82/(10*SUM(Weights!$B$2:$I$2))+D82/(10*SUM(Weights!$B$3:$H$3))+E82/(10*SUM(Weights!$B$4:$H$4))+F82/(10*SUM(Weights!$B$5:$H$5))+G82/(10*SUM(Weights!$B$6:$G$6)))+I82/60*7+H82/100 + M82),0))</f>
        <v>6</v>
      </c>
      <c r="Q82">
        <f>MIN(10,1+0.6*(C82/(10*SUM(Weights!$B$2:$I$2))+D82/(10*SUM(Weights!$B$3:$H$3))+E82/(10*SUM(Weights!$B$4:$H$4))+F82/(10*SUM(Weights!$B$5:$H$5))+G82/(10*SUM(Weights!$B$6:$G$6)))+I82/60*7+H82/100+M82)</f>
        <v>6.3417857142857148</v>
      </c>
    </row>
    <row r="83" spans="1:17" hidden="1" x14ac:dyDescent="0.25">
      <c r="A83" s="2" t="s">
        <v>86</v>
      </c>
      <c r="B83">
        <v>243</v>
      </c>
      <c r="C83">
        <f>SUMPRODUCT(Tema1!C83:J83,Weights!$B$2:$I$2)</f>
        <v>32</v>
      </c>
      <c r="D83">
        <f>SUMPRODUCT(Tema2!C83:I83,Weights!$B$3:$H$3)</f>
        <v>0</v>
      </c>
      <c r="E83">
        <f>SUMPRODUCT(Tema3!C83:I83,Weights!$B$4:$H$4)</f>
        <v>26</v>
      </c>
      <c r="F83">
        <f>SUMPRODUCT(Tema4!C83:I83,Weights!$B$5:$H$5)</f>
        <v>0</v>
      </c>
      <c r="G83">
        <f>SUMPRODUCT(Tema5!C83:H83,Weights!$B$6:$G$6)</f>
        <v>0</v>
      </c>
      <c r="H83">
        <f>Proiect!C83</f>
        <v>0</v>
      </c>
      <c r="I83">
        <f>SUMPRODUCT(Examen!C83:H83,Weights!$B$8:$G$8)</f>
        <v>11</v>
      </c>
      <c r="J83" s="9">
        <f>IF(I83&gt;O$2,MAX(4,ROUND(MIN(10,1+0.6*(C83/(10*SUM(Weights!$B$2:$I$2))+D83/(10*SUM(Weights!$B$3:$H$3))+E83/(10*SUM(Weights!$B$4:$H$4))+F83/(10*SUM(Weights!$B$5:$H$5))+G83/(10*SUM(Weights!$B$6:$G$6)))+I83/60*7+H83/100+M83),0)),IF(I83=0,"Absent",4))</f>
        <v>4</v>
      </c>
      <c r="L83">
        <f>C83/(10*SUM(Weights!$B$2:$I$2))+D83/(10*SUM(Weights!$B$3:$H$3))+E83/(10*SUM(Weights!$B$4:$H$4))+F83/(10*SUM(Weights!$B$5:$H$5))+G83/(10*SUM(Weights!$B$6:$G$6))</f>
        <v>0.77142857142857146</v>
      </c>
      <c r="N83">
        <f>MAX(4,ROUND(MIN(10,1+0.6*(C83/(10*SUM(Weights!$B$2:$I$2))+D83/(10*SUM(Weights!$B$3:$H$3))+E83/(10*SUM(Weights!$B$4:$H$4))+F83/(10*SUM(Weights!$B$5:$H$5))+G83/(10*SUM(Weights!$B$6:$G$6)))+I83/60*7+H83/100 + M83),0))</f>
        <v>4</v>
      </c>
      <c r="Q83">
        <f>MIN(10,1+0.6*(C83/(10*SUM(Weights!$B$2:$I$2))+D83/(10*SUM(Weights!$B$3:$H$3))+E83/(10*SUM(Weights!$B$4:$H$4))+F83/(10*SUM(Weights!$B$5:$H$5))+G83/(10*SUM(Weights!$B$6:$G$6)))+I83/60*7+H83/100+M83)</f>
        <v>2.7461904761904758</v>
      </c>
    </row>
    <row r="84" spans="1:17" hidden="1" x14ac:dyDescent="0.25">
      <c r="A84" s="2" t="s">
        <v>87</v>
      </c>
      <c r="B84">
        <v>243</v>
      </c>
      <c r="C84">
        <f>SUMPRODUCT(Tema1!C84:J84,Weights!$B$2:$I$2)</f>
        <v>43</v>
      </c>
      <c r="D84">
        <f>SUMPRODUCT(Tema2!C84:I84,Weights!$B$3:$H$3)</f>
        <v>0</v>
      </c>
      <c r="E84">
        <f>SUMPRODUCT(Tema3!C84:I84,Weights!$B$4:$H$4)</f>
        <v>17</v>
      </c>
      <c r="F84">
        <f>SUMPRODUCT(Tema4!C84:I84,Weights!$B$5:$H$5)</f>
        <v>0</v>
      </c>
      <c r="G84">
        <f>SUMPRODUCT(Tema5!C84:H84,Weights!$B$6:$G$6)</f>
        <v>0</v>
      </c>
      <c r="H84">
        <f>Proiect!C84</f>
        <v>0</v>
      </c>
      <c r="I84">
        <f>SUMPRODUCT(Examen!C84:H84,Weights!$B$8:$G$8)</f>
        <v>21</v>
      </c>
      <c r="J84" s="9">
        <f>IF(I84&gt;O$2,MAX(4,ROUND(MIN(10,1+0.6*(C84/(10*SUM(Weights!$B$2:$I$2))+D84/(10*SUM(Weights!$B$3:$H$3))+E84/(10*SUM(Weights!$B$4:$H$4))+F84/(10*SUM(Weights!$B$5:$H$5))+G84/(10*SUM(Weights!$B$6:$G$6)))+I84/60*7+H84/100+M84),0)),IF(I84=0,"Absent",4))</f>
        <v>4</v>
      </c>
      <c r="L84">
        <f>C84/(10*SUM(Weights!$B$2:$I$2))+D84/(10*SUM(Weights!$B$3:$H$3))+E84/(10*SUM(Weights!$B$4:$H$4))+F84/(10*SUM(Weights!$B$5:$H$5))+G84/(10*SUM(Weights!$B$6:$G$6))</f>
        <v>0.78035714285714286</v>
      </c>
      <c r="N84">
        <f>MAX(4,ROUND(MIN(10,1+0.6*(C84/(10*SUM(Weights!$B$2:$I$2))+D84/(10*SUM(Weights!$B$3:$H$3))+E84/(10*SUM(Weights!$B$4:$H$4))+F84/(10*SUM(Weights!$B$5:$H$5))+G84/(10*SUM(Weights!$B$6:$G$6)))+I84/60*7+H84/100 + M84),0))</f>
        <v>4</v>
      </c>
      <c r="Q84">
        <f>MIN(10,1+0.6*(C84/(10*SUM(Weights!$B$2:$I$2))+D84/(10*SUM(Weights!$B$3:$H$3))+E84/(10*SUM(Weights!$B$4:$H$4))+F84/(10*SUM(Weights!$B$5:$H$5))+G84/(10*SUM(Weights!$B$6:$G$6)))+I84/60*7+H84/100+M84)</f>
        <v>3.9182142857142854</v>
      </c>
    </row>
    <row r="85" spans="1:17" hidden="1" x14ac:dyDescent="0.25">
      <c r="A85" s="2" t="s">
        <v>88</v>
      </c>
      <c r="B85">
        <v>243</v>
      </c>
      <c r="C85">
        <f>SUMPRODUCT(Tema1!C85:J85,Weights!$B$2:$I$2)</f>
        <v>36</v>
      </c>
      <c r="D85">
        <f>SUMPRODUCT(Tema2!C85:I85,Weights!$B$3:$H$3)</f>
        <v>40</v>
      </c>
      <c r="E85">
        <f>SUMPRODUCT(Tema3!C85:I85,Weights!$B$4:$H$4)</f>
        <v>16</v>
      </c>
      <c r="F85">
        <f>SUMPRODUCT(Tema4!C85:I85,Weights!$B$5:$H$5)</f>
        <v>0</v>
      </c>
      <c r="G85">
        <f>SUMPRODUCT(Tema5!C85:H85,Weights!$B$6:$G$6)</f>
        <v>0</v>
      </c>
      <c r="H85">
        <f>Proiect!C85</f>
        <v>0</v>
      </c>
      <c r="I85">
        <f>SUMPRODUCT(Examen!C85:H85,Weights!$B$8:$G$8)</f>
        <v>27</v>
      </c>
      <c r="J85" s="9">
        <f>IF(I85&gt;O$2,MAX(4,ROUND(MIN(10,1+0.6*(C85/(10*SUM(Weights!$B$2:$I$2))+D85/(10*SUM(Weights!$B$3:$H$3))+E85/(10*SUM(Weights!$B$4:$H$4))+F85/(10*SUM(Weights!$B$5:$H$5))+G85/(10*SUM(Weights!$B$6:$G$6)))+I85/60*7+H85/100+M85),0)),IF(I85=0,"Absent",4))</f>
        <v>5</v>
      </c>
      <c r="L85">
        <f>C85/(10*SUM(Weights!$B$2:$I$2))+D85/(10*SUM(Weights!$B$3:$H$3))+E85/(10*SUM(Weights!$B$4:$H$4))+F85/(10*SUM(Weights!$B$5:$H$5))+G85/(10*SUM(Weights!$B$6:$G$6))</f>
        <v>1.25</v>
      </c>
      <c r="N85">
        <f>MAX(4,ROUND(MIN(10,1+0.6*(C85/(10*SUM(Weights!$B$2:$I$2))+D85/(10*SUM(Weights!$B$3:$H$3))+E85/(10*SUM(Weights!$B$4:$H$4))+F85/(10*SUM(Weights!$B$5:$H$5))+G85/(10*SUM(Weights!$B$6:$G$6)))+I85/60*7+H85/100 + M85),0))</f>
        <v>5</v>
      </c>
      <c r="Q85">
        <f>MIN(10,1+0.6*(C85/(10*SUM(Weights!$B$2:$I$2))+D85/(10*SUM(Weights!$B$3:$H$3))+E85/(10*SUM(Weights!$B$4:$H$4))+F85/(10*SUM(Weights!$B$5:$H$5))+G85/(10*SUM(Weights!$B$6:$G$6)))+I85/60*7+H85/100+M85)</f>
        <v>4.9000000000000004</v>
      </c>
    </row>
    <row r="86" spans="1:17" s="4" customFormat="1" hidden="1" x14ac:dyDescent="0.25">
      <c r="A86" s="5" t="s">
        <v>89</v>
      </c>
      <c r="B86" s="4">
        <v>243</v>
      </c>
      <c r="C86">
        <f>SUMPRODUCT(Tema1!C86:J86,Weights!$B$2:$I$2)</f>
        <v>32</v>
      </c>
      <c r="D86">
        <f>SUMPRODUCT(Tema2!C86:I86,Weights!$B$3:$H$3)</f>
        <v>17</v>
      </c>
      <c r="E86">
        <f>SUMPRODUCT(Tema3!C86:I86,Weights!$B$4:$H$4)</f>
        <v>21</v>
      </c>
      <c r="F86">
        <f>SUMPRODUCT(Tema4!C86:I86,Weights!$B$5:$H$5)</f>
        <v>0</v>
      </c>
      <c r="G86">
        <f>SUMPRODUCT(Tema5!C86:H86,Weights!$B$6:$G$6)</f>
        <v>0</v>
      </c>
      <c r="H86">
        <f>Proiect!C86</f>
        <v>80</v>
      </c>
      <c r="I86">
        <f>SUMPRODUCT(Examen!C86:H86,Weights!$B$8:$G$8)</f>
        <v>27</v>
      </c>
      <c r="J86" s="9">
        <f>IF(I86&gt;O$2,MAX(4,ROUND(MIN(10,1+0.6*(C86/(10*SUM(Weights!$B$2:$I$2))+D86/(10*SUM(Weights!$B$3:$H$3))+E86/(10*SUM(Weights!$B$4:$H$4))+F86/(10*SUM(Weights!$B$5:$H$5))+G86/(10*SUM(Weights!$B$6:$G$6)))+I86/60*7+H86/100+M86),0)),IF(I86=0,"Absent",4))</f>
        <v>6</v>
      </c>
      <c r="L86">
        <f>C86/(10*SUM(Weights!$B$2:$I$2))+D86/(10*SUM(Weights!$B$3:$H$3))+E86/(10*SUM(Weights!$B$4:$H$4))+F86/(10*SUM(Weights!$B$5:$H$5))+G86/(10*SUM(Weights!$B$6:$G$6))</f>
        <v>0.94285714285714284</v>
      </c>
      <c r="N86">
        <f>MAX(4,ROUND(MIN(10,1+0.6*(C86/(10*SUM(Weights!$B$2:$I$2))+D86/(10*SUM(Weights!$B$3:$H$3))+E86/(10*SUM(Weights!$B$4:$H$4))+F86/(10*SUM(Weights!$B$5:$H$5))+G86/(10*SUM(Weights!$B$6:$G$6)))+I86/60*7+H86/100 + M86),0))</f>
        <v>6</v>
      </c>
      <c r="Q86">
        <f>MIN(10,1+0.6*(C86/(10*SUM(Weights!$B$2:$I$2))+D86/(10*SUM(Weights!$B$3:$H$3))+E86/(10*SUM(Weights!$B$4:$H$4))+F86/(10*SUM(Weights!$B$5:$H$5))+G86/(10*SUM(Weights!$B$6:$G$6)))+I86/60*7+H86/100+M86)</f>
        <v>5.515714285714286</v>
      </c>
    </row>
    <row r="87" spans="1:17" x14ac:dyDescent="0.25">
      <c r="A87" s="2" t="s">
        <v>90</v>
      </c>
      <c r="B87">
        <v>244</v>
      </c>
      <c r="C87">
        <f>SUMPRODUCT(Tema1!C87:J87,Weights!$B$2:$I$2)</f>
        <v>65</v>
      </c>
      <c r="D87">
        <f>SUMPRODUCT(Tema2!C87:I87,Weights!$B$3:$H$3)</f>
        <v>65</v>
      </c>
      <c r="E87">
        <f>SUMPRODUCT(Tema3!C87:I87,Weights!$B$4:$H$4)</f>
        <v>45</v>
      </c>
      <c r="F87">
        <f>SUMPRODUCT(Tema4!C87:I87,Weights!$B$5:$H$5)</f>
        <v>52</v>
      </c>
      <c r="G87">
        <f>SUMPRODUCT(Tema5!C87:H87,Weights!$B$6:$G$6)</f>
        <v>0</v>
      </c>
      <c r="H87">
        <f>Proiect!C87</f>
        <v>0</v>
      </c>
      <c r="I87">
        <f>SUMPRODUCT(Examen!C87:H87,Weights!$B$8:$G$8)</f>
        <v>29</v>
      </c>
      <c r="J87" s="9">
        <f>IF(I87&gt;O$2,MAX(4,ROUND(MIN(10,1+0.6*(C87/(10*SUM(Weights!$B$2:$I$2))+D87/(10*SUM(Weights!$B$3:$H$3))+E87/(10*SUM(Weights!$B$4:$H$4))+F87/(10*SUM(Weights!$B$5:$H$5))+G87/(10*SUM(Weights!$B$6:$G$6)))+I87/60*7+H87/100+M87),0)),IF(I87=0,"Absent",4))</f>
        <v>6</v>
      </c>
      <c r="L87">
        <f>C87/(10*SUM(Weights!$B$2:$I$2))+D87/(10*SUM(Weights!$B$3:$H$3))+E87/(10*SUM(Weights!$B$4:$H$4))+F87/(10*SUM(Weights!$B$5:$H$5))+G87/(10*SUM(Weights!$B$6:$G$6))</f>
        <v>3.1267857142857145</v>
      </c>
      <c r="N87">
        <f>MAX(4,ROUND(MIN(10,1+0.6*(C87/(10*SUM(Weights!$B$2:$I$2))+D87/(10*SUM(Weights!$B$3:$H$3))+E87/(10*SUM(Weights!$B$4:$H$4))+F87/(10*SUM(Weights!$B$5:$H$5))+G87/(10*SUM(Weights!$B$6:$G$6)))+I87/60*7+H87/100 + M87),0))</f>
        <v>6</v>
      </c>
      <c r="Q87">
        <f>MIN(10,1+0.6*(C87/(10*SUM(Weights!$B$2:$I$2))+D87/(10*SUM(Weights!$B$3:$H$3))+E87/(10*SUM(Weights!$B$4:$H$4))+F87/(10*SUM(Weights!$B$5:$H$5))+G87/(10*SUM(Weights!$B$6:$G$6)))+I87/60*7+H87/100+M87)</f>
        <v>6.2594047619047615</v>
      </c>
    </row>
    <row r="88" spans="1:17" x14ac:dyDescent="0.25">
      <c r="A88" s="2" t="s">
        <v>91</v>
      </c>
      <c r="B88">
        <v>244</v>
      </c>
      <c r="C88">
        <f>SUMPRODUCT(Tema1!C88:J88,Weights!$B$2:$I$2)</f>
        <v>47</v>
      </c>
      <c r="D88">
        <f>SUMPRODUCT(Tema2!C88:I88,Weights!$B$3:$H$3)</f>
        <v>36</v>
      </c>
      <c r="E88">
        <f>SUMPRODUCT(Tema3!C88:I88,Weights!$B$4:$H$4)</f>
        <v>0</v>
      </c>
      <c r="F88">
        <f>SUMPRODUCT(Tema4!C88:I88,Weights!$B$5:$H$5)</f>
        <v>50</v>
      </c>
      <c r="G88">
        <f>SUMPRODUCT(Tema5!C88:H88,Weights!$B$6:$G$6)</f>
        <v>0</v>
      </c>
      <c r="H88">
        <f>Proiect!C88</f>
        <v>0</v>
      </c>
      <c r="I88">
        <f>SUMPRODUCT(Examen!C88:H88,Weights!$B$8:$G$8)</f>
        <v>22</v>
      </c>
      <c r="J88" s="9">
        <f>IF(I88&gt;O$2,MAX(4,ROUND(MIN(10,1+0.6*(C88/(10*SUM(Weights!$B$2:$I$2))+D88/(10*SUM(Weights!$B$3:$H$3))+E88/(10*SUM(Weights!$B$4:$H$4))+F88/(10*SUM(Weights!$B$5:$H$5))+G88/(10*SUM(Weights!$B$6:$G$6)))+I88/60*7+H88/100+M88),0)),IF(I88=0,"Absent",4))</f>
        <v>5</v>
      </c>
      <c r="L88">
        <f>C88/(10*SUM(Weights!$B$2:$I$2))+D88/(10*SUM(Weights!$B$3:$H$3))+E88/(10*SUM(Weights!$B$4:$H$4))+F88/(10*SUM(Weights!$B$5:$H$5))+G88/(10*SUM(Weights!$B$6:$G$6))</f>
        <v>1.8160714285714286</v>
      </c>
      <c r="N88">
        <f>MAX(4,ROUND(MIN(10,1+0.6*(C88/(10*SUM(Weights!$B$2:$I$2))+D88/(10*SUM(Weights!$B$3:$H$3))+E88/(10*SUM(Weights!$B$4:$H$4))+F88/(10*SUM(Weights!$B$5:$H$5))+G88/(10*SUM(Weights!$B$6:$G$6)))+I88/60*7+H88/100 + M88),0))</f>
        <v>5</v>
      </c>
      <c r="Q88">
        <f>MIN(10,1+0.6*(C88/(10*SUM(Weights!$B$2:$I$2))+D88/(10*SUM(Weights!$B$3:$H$3))+E88/(10*SUM(Weights!$B$4:$H$4))+F88/(10*SUM(Weights!$B$5:$H$5))+G88/(10*SUM(Weights!$B$6:$G$6)))+I88/60*7+H88/100+M88)</f>
        <v>4.656309523809524</v>
      </c>
    </row>
    <row r="89" spans="1:17" x14ac:dyDescent="0.25">
      <c r="A89" s="2" t="s">
        <v>92</v>
      </c>
      <c r="B89">
        <v>244</v>
      </c>
      <c r="C89">
        <f>SUMPRODUCT(Tema1!C89:J89,Weights!$B$2:$I$2)</f>
        <v>69</v>
      </c>
      <c r="D89">
        <f>SUMPRODUCT(Tema2!C89:I89,Weights!$B$3:$H$3)</f>
        <v>63</v>
      </c>
      <c r="E89">
        <f>SUMPRODUCT(Tema3!C89:I89,Weights!$B$4:$H$4)</f>
        <v>0</v>
      </c>
      <c r="F89">
        <f>SUMPRODUCT(Tema4!C89:I89,Weights!$B$5:$H$5)</f>
        <v>0</v>
      </c>
      <c r="G89">
        <f>SUMPRODUCT(Tema5!C89:H89,Weights!$B$6:$G$6)</f>
        <v>0</v>
      </c>
      <c r="H89">
        <f>Proiect!C89</f>
        <v>140</v>
      </c>
      <c r="I89">
        <f>SUMPRODUCT(Examen!C89:H89,Weights!$B$8:$G$8)</f>
        <v>29</v>
      </c>
      <c r="J89" s="9">
        <f>IF(I89&gt;O$2,MAX(4,ROUND(MIN(10,1+0.6*(C89/(10*SUM(Weights!$B$2:$I$2))+D89/(10*SUM(Weights!$B$3:$H$3))+E89/(10*SUM(Weights!$B$4:$H$4))+F89/(10*SUM(Weights!$B$5:$H$5))+G89/(10*SUM(Weights!$B$6:$G$6)))+I89/60*7+H89/100+M89),0)),IF(I89=0,"Absent",4))</f>
        <v>7</v>
      </c>
      <c r="L89">
        <f>C89/(10*SUM(Weights!$B$2:$I$2))+D89/(10*SUM(Weights!$B$3:$H$3))+E89/(10*SUM(Weights!$B$4:$H$4))+F89/(10*SUM(Weights!$B$5:$H$5))+G89/(10*SUM(Weights!$B$6:$G$6))</f>
        <v>1.7625000000000002</v>
      </c>
      <c r="N89">
        <f>MAX(4,ROUND(MIN(10,1+0.6*(C89/(10*SUM(Weights!$B$2:$I$2))+D89/(10*SUM(Weights!$B$3:$H$3))+E89/(10*SUM(Weights!$B$4:$H$4))+F89/(10*SUM(Weights!$B$5:$H$5))+G89/(10*SUM(Weights!$B$6:$G$6)))+I89/60*7+H89/100 + M89),0))</f>
        <v>7</v>
      </c>
      <c r="Q89">
        <f>MIN(10,1+0.6*(C89/(10*SUM(Weights!$B$2:$I$2))+D89/(10*SUM(Weights!$B$3:$H$3))+E89/(10*SUM(Weights!$B$4:$H$4))+F89/(10*SUM(Weights!$B$5:$H$5))+G89/(10*SUM(Weights!$B$6:$G$6)))+I89/60*7+H89/100+M89)</f>
        <v>6.8408333333333342</v>
      </c>
    </row>
    <row r="90" spans="1:17" x14ac:dyDescent="0.25">
      <c r="A90" s="2" t="s">
        <v>132</v>
      </c>
      <c r="B90">
        <v>244</v>
      </c>
      <c r="C90">
        <f>SUMPRODUCT(Tema1!C90:J90,Weights!$B$2:$I$2)</f>
        <v>35</v>
      </c>
      <c r="D90">
        <f>SUMPRODUCT(Tema2!C90:I90,Weights!$B$3:$H$3)</f>
        <v>33</v>
      </c>
      <c r="E90">
        <f>SUMPRODUCT(Tema3!C90:I90,Weights!$B$4:$H$4)</f>
        <v>0</v>
      </c>
      <c r="F90">
        <f>SUMPRODUCT(Tema4!C90:I90,Weights!$B$5:$H$5)</f>
        <v>32</v>
      </c>
      <c r="G90">
        <f>SUMPRODUCT(Tema5!C90:H90,Weights!$B$6:$G$6)</f>
        <v>0</v>
      </c>
      <c r="H90">
        <f>Proiect!C90</f>
        <v>0</v>
      </c>
      <c r="I90">
        <f>SUMPRODUCT(Examen!C90:H90,Weights!$B$8:$G$8)</f>
        <v>12</v>
      </c>
      <c r="J90" s="9">
        <f>IF(I90&gt;O$2,MAX(4,ROUND(MIN(10,1+0.6*(C90/(10*SUM(Weights!$B$2:$I$2))+D90/(10*SUM(Weights!$B$3:$H$3))+E90/(10*SUM(Weights!$B$4:$H$4))+F90/(10*SUM(Weights!$B$5:$H$5))+G90/(10*SUM(Weights!$B$6:$G$6)))+I90/60*7+H90/100+M90),0)),IF(I90=0,"Absent",4))</f>
        <v>4</v>
      </c>
      <c r="L90">
        <f>C90/(10*SUM(Weights!$B$2:$I$2))+D90/(10*SUM(Weights!$B$3:$H$3))+E90/(10*SUM(Weights!$B$4:$H$4))+F90/(10*SUM(Weights!$B$5:$H$5))+G90/(10*SUM(Weights!$B$6:$G$6))</f>
        <v>1.3660714285714286</v>
      </c>
      <c r="N90">
        <f>MAX(4,ROUND(MIN(10,1+0.6*(C90/(10*SUM(Weights!$B$2:$I$2))+D90/(10*SUM(Weights!$B$3:$H$3))+E90/(10*SUM(Weights!$B$4:$H$4))+F90/(10*SUM(Weights!$B$5:$H$5))+G90/(10*SUM(Weights!$B$6:$G$6)))+I90/60*7+H90/100 + M90),0))</f>
        <v>4</v>
      </c>
      <c r="Q90">
        <f>MIN(10,1+0.6*(C90/(10*SUM(Weights!$B$2:$I$2))+D90/(10*SUM(Weights!$B$3:$H$3))+E90/(10*SUM(Weights!$B$4:$H$4))+F90/(10*SUM(Weights!$B$5:$H$5))+G90/(10*SUM(Weights!$B$6:$G$6)))+I90/60*7+H90/100+M90)</f>
        <v>3.2196428571428575</v>
      </c>
    </row>
    <row r="91" spans="1:17" x14ac:dyDescent="0.25">
      <c r="A91" s="2" t="s">
        <v>93</v>
      </c>
      <c r="B91">
        <v>244</v>
      </c>
      <c r="C91">
        <f>SUMPRODUCT(Tema1!C91:J91,Weights!$B$2:$I$2)</f>
        <v>44</v>
      </c>
      <c r="D91">
        <f>SUMPRODUCT(Tema2!C91:I91,Weights!$B$3:$H$3)</f>
        <v>50</v>
      </c>
      <c r="E91">
        <f>SUMPRODUCT(Tema3!C91:I91,Weights!$B$4:$H$4)</f>
        <v>0</v>
      </c>
      <c r="F91">
        <f>SUMPRODUCT(Tema4!C91:I91,Weights!$B$5:$H$5)</f>
        <v>0</v>
      </c>
      <c r="G91">
        <f>SUMPRODUCT(Tema5!C91:H91,Weights!$B$6:$G$6)</f>
        <v>0</v>
      </c>
      <c r="H91">
        <f>Proiect!C91</f>
        <v>0</v>
      </c>
      <c r="I91">
        <f>SUMPRODUCT(Examen!C91:H91,Weights!$B$8:$G$8)</f>
        <v>29</v>
      </c>
      <c r="J91" s="9">
        <f>IF(I91&gt;O$2,MAX(4,ROUND(MIN(10,1+0.6*(C91/(10*SUM(Weights!$B$2:$I$2))+D91/(10*SUM(Weights!$B$3:$H$3))+E91/(10*SUM(Weights!$B$4:$H$4))+F91/(10*SUM(Weights!$B$5:$H$5))+G91/(10*SUM(Weights!$B$6:$G$6)))+I91/60*7+H91/100+M91),0)),IF(I91=0,"Absent",4))</f>
        <v>5</v>
      </c>
      <c r="L91">
        <f>C91/(10*SUM(Weights!$B$2:$I$2))+D91/(10*SUM(Weights!$B$3:$H$3))+E91/(10*SUM(Weights!$B$4:$H$4))+F91/(10*SUM(Weights!$B$5:$H$5))+G91/(10*SUM(Weights!$B$6:$G$6))</f>
        <v>1.2642857142857142</v>
      </c>
      <c r="N91">
        <f>MAX(4,ROUND(MIN(10,1+0.6*(C91/(10*SUM(Weights!$B$2:$I$2))+D91/(10*SUM(Weights!$B$3:$H$3))+E91/(10*SUM(Weights!$B$4:$H$4))+F91/(10*SUM(Weights!$B$5:$H$5))+G91/(10*SUM(Weights!$B$6:$G$6)))+I91/60*7+H91/100 + M91),0))</f>
        <v>5</v>
      </c>
      <c r="Q91">
        <f>MIN(10,1+0.6*(C91/(10*SUM(Weights!$B$2:$I$2))+D91/(10*SUM(Weights!$B$3:$H$3))+E91/(10*SUM(Weights!$B$4:$H$4))+F91/(10*SUM(Weights!$B$5:$H$5))+G91/(10*SUM(Weights!$B$6:$G$6)))+I91/60*7+H91/100+M91)</f>
        <v>5.1419047619047618</v>
      </c>
    </row>
    <row r="92" spans="1:17" x14ac:dyDescent="0.25">
      <c r="A92" s="2" t="s">
        <v>94</v>
      </c>
      <c r="B92">
        <v>244</v>
      </c>
      <c r="C92">
        <f>SUMPRODUCT(Tema1!C92:J92,Weights!$B$2:$I$2)</f>
        <v>0</v>
      </c>
      <c r="D92">
        <f>SUMPRODUCT(Tema2!C92:I92,Weights!$B$3:$H$3)</f>
        <v>0</v>
      </c>
      <c r="E92">
        <f>SUMPRODUCT(Tema3!C92:I92,Weights!$B$4:$H$4)</f>
        <v>0</v>
      </c>
      <c r="F92">
        <f>SUMPRODUCT(Tema4!C92:I92,Weights!$B$5:$H$5)</f>
        <v>0</v>
      </c>
      <c r="G92">
        <f>SUMPRODUCT(Tema5!C92:H92,Weights!$B$6:$G$6)</f>
        <v>0</v>
      </c>
      <c r="H92">
        <f>Proiect!C92</f>
        <v>0</v>
      </c>
      <c r="I92">
        <f>SUMPRODUCT(Examen!C92:H92,Weights!$B$8:$G$8)</f>
        <v>18</v>
      </c>
      <c r="J92" s="9">
        <f>IF(I92&gt;O$2,MAX(4,ROUND(MIN(10,1+0.6*(C92/(10*SUM(Weights!$B$2:$I$2))+D92/(10*SUM(Weights!$B$3:$H$3))+E92/(10*SUM(Weights!$B$4:$H$4))+F92/(10*SUM(Weights!$B$5:$H$5))+G92/(10*SUM(Weights!$B$6:$G$6)))+I92/60*7+H92/100+M92),0)),IF(I92=0,"Absent",4))</f>
        <v>4</v>
      </c>
      <c r="L92">
        <f>C92/(10*SUM(Weights!$B$2:$I$2))+D92/(10*SUM(Weights!$B$3:$H$3))+E92/(10*SUM(Weights!$B$4:$H$4))+F92/(10*SUM(Weights!$B$5:$H$5))+G92/(10*SUM(Weights!$B$6:$G$6))</f>
        <v>0</v>
      </c>
      <c r="N92">
        <f>MAX(4,ROUND(MIN(10,1+0.6*(C92/(10*SUM(Weights!$B$2:$I$2))+D92/(10*SUM(Weights!$B$3:$H$3))+E92/(10*SUM(Weights!$B$4:$H$4))+F92/(10*SUM(Weights!$B$5:$H$5))+G92/(10*SUM(Weights!$B$6:$G$6)))+I92/60*7+H92/100 + M92),0))</f>
        <v>4</v>
      </c>
      <c r="Q92">
        <f>MIN(10,1+0.6*(C92/(10*SUM(Weights!$B$2:$I$2))+D92/(10*SUM(Weights!$B$3:$H$3))+E92/(10*SUM(Weights!$B$4:$H$4))+F92/(10*SUM(Weights!$B$5:$H$5))+G92/(10*SUM(Weights!$B$6:$G$6)))+I92/60*7+H92/100+M92)</f>
        <v>3.1</v>
      </c>
    </row>
    <row r="93" spans="1:17" x14ac:dyDescent="0.25">
      <c r="A93" s="2" t="s">
        <v>95</v>
      </c>
      <c r="B93">
        <v>244</v>
      </c>
      <c r="C93">
        <f>SUMPRODUCT(Tema1!C93:J93,Weights!$B$2:$I$2)</f>
        <v>26</v>
      </c>
      <c r="D93">
        <f>SUMPRODUCT(Tema2!C93:I93,Weights!$B$3:$H$3)</f>
        <v>0</v>
      </c>
      <c r="E93">
        <f>SUMPRODUCT(Tema3!C93:I93,Weights!$B$4:$H$4)</f>
        <v>0</v>
      </c>
      <c r="F93">
        <f>SUMPRODUCT(Tema4!C93:I93,Weights!$B$5:$H$5)</f>
        <v>0</v>
      </c>
      <c r="G93">
        <f>SUMPRODUCT(Tema5!C93:H93,Weights!$B$6:$G$6)</f>
        <v>0</v>
      </c>
      <c r="H93">
        <f>Proiect!C93</f>
        <v>80</v>
      </c>
      <c r="I93">
        <f>SUMPRODUCT(Examen!C93:H93,Weights!$B$8:$G$8)</f>
        <v>23</v>
      </c>
      <c r="J93" s="9">
        <f>IF(I93&gt;O$2,MAX(4,ROUND(MIN(10,1+0.6*(C93/(10*SUM(Weights!$B$2:$I$2))+D93/(10*SUM(Weights!$B$3:$H$3))+E93/(10*SUM(Weights!$B$4:$H$4))+F93/(10*SUM(Weights!$B$5:$H$5))+G93/(10*SUM(Weights!$B$6:$G$6)))+I93/60*7+H93/100+M93),0)),IF(I93=0,"Absent",4))</f>
        <v>5</v>
      </c>
      <c r="L93">
        <f>C93/(10*SUM(Weights!$B$2:$I$2))+D93/(10*SUM(Weights!$B$3:$H$3))+E93/(10*SUM(Weights!$B$4:$H$4))+F93/(10*SUM(Weights!$B$5:$H$5))+G93/(10*SUM(Weights!$B$6:$G$6))</f>
        <v>0.32500000000000001</v>
      </c>
      <c r="N93">
        <f>MAX(4,ROUND(MIN(10,1+0.6*(C93/(10*SUM(Weights!$B$2:$I$2))+D93/(10*SUM(Weights!$B$3:$H$3))+E93/(10*SUM(Weights!$B$4:$H$4))+F93/(10*SUM(Weights!$B$5:$H$5))+G93/(10*SUM(Weights!$B$6:$G$6)))+I93/60*7+H93/100 + M93),0))</f>
        <v>5</v>
      </c>
      <c r="Q93">
        <f>MIN(10,1+0.6*(C93/(10*SUM(Weights!$B$2:$I$2))+D93/(10*SUM(Weights!$B$3:$H$3))+E93/(10*SUM(Weights!$B$4:$H$4))+F93/(10*SUM(Weights!$B$5:$H$5))+G93/(10*SUM(Weights!$B$6:$G$6)))+I93/60*7+H93/100+M93)</f>
        <v>4.6783333333333337</v>
      </c>
    </row>
    <row r="94" spans="1:17" x14ac:dyDescent="0.25">
      <c r="A94" s="2" t="s">
        <v>96</v>
      </c>
      <c r="B94">
        <v>244</v>
      </c>
      <c r="C94">
        <f>SUMPRODUCT(Tema1!C94:J94,Weights!$B$2:$I$2)</f>
        <v>53</v>
      </c>
      <c r="D94">
        <f>SUMPRODUCT(Tema2!C94:I94,Weights!$B$3:$H$3)</f>
        <v>0</v>
      </c>
      <c r="E94">
        <f>SUMPRODUCT(Tema3!C94:I94,Weights!$B$4:$H$4)</f>
        <v>0</v>
      </c>
      <c r="F94">
        <f>SUMPRODUCT(Tema4!C94:I94,Weights!$B$5:$H$5)</f>
        <v>0</v>
      </c>
      <c r="G94">
        <f>SUMPRODUCT(Tema5!C94:H94,Weights!$B$6:$G$6)</f>
        <v>0</v>
      </c>
      <c r="H94">
        <f>Proiect!C94</f>
        <v>0</v>
      </c>
      <c r="I94">
        <f>SUMPRODUCT(Examen!C94:H94,Weights!$B$8:$G$8)</f>
        <v>0</v>
      </c>
      <c r="J94" s="9" t="str">
        <f>IF(I94&gt;O$2,MAX(4,ROUND(MIN(10,1+0.6*(C94/(10*SUM(Weights!$B$2:$I$2))+D94/(10*SUM(Weights!$B$3:$H$3))+E94/(10*SUM(Weights!$B$4:$H$4))+F94/(10*SUM(Weights!$B$5:$H$5))+G94/(10*SUM(Weights!$B$6:$G$6)))+I94/60*7+H94/100+M94),0)),IF(I94=0,"Absent",4))</f>
        <v>Absent</v>
      </c>
      <c r="L94">
        <f>C94/(10*SUM(Weights!$B$2:$I$2))+D94/(10*SUM(Weights!$B$3:$H$3))+E94/(10*SUM(Weights!$B$4:$H$4))+F94/(10*SUM(Weights!$B$5:$H$5))+G94/(10*SUM(Weights!$B$6:$G$6))</f>
        <v>0.66249999999999998</v>
      </c>
      <c r="N94">
        <f>MAX(4,ROUND(MIN(10,1+0.6*(C94/(10*SUM(Weights!$B$2:$I$2))+D94/(10*SUM(Weights!$B$3:$H$3))+E94/(10*SUM(Weights!$B$4:$H$4))+F94/(10*SUM(Weights!$B$5:$H$5))+G94/(10*SUM(Weights!$B$6:$G$6)))+I94/60*7+H94/100 + M94),0))</f>
        <v>4</v>
      </c>
      <c r="Q94">
        <f>MIN(10,1+0.6*(C94/(10*SUM(Weights!$B$2:$I$2))+D94/(10*SUM(Weights!$B$3:$H$3))+E94/(10*SUM(Weights!$B$4:$H$4))+F94/(10*SUM(Weights!$B$5:$H$5))+G94/(10*SUM(Weights!$B$6:$G$6)))+I94/60*7+H94/100+M94)</f>
        <v>1.3975</v>
      </c>
    </row>
    <row r="95" spans="1:17" x14ac:dyDescent="0.25">
      <c r="A95" s="2" t="s">
        <v>97</v>
      </c>
      <c r="B95">
        <v>244</v>
      </c>
      <c r="C95">
        <f>SUMPRODUCT(Tema1!C95:J95,Weights!$B$2:$I$2)</f>
        <v>0</v>
      </c>
      <c r="D95">
        <f>SUMPRODUCT(Tema2!C95:I95,Weights!$B$3:$H$3)</f>
        <v>0</v>
      </c>
      <c r="E95">
        <f>SUMPRODUCT(Tema3!C95:I95,Weights!$B$4:$H$4)</f>
        <v>0</v>
      </c>
      <c r="F95">
        <f>SUMPRODUCT(Tema4!C95:I95,Weights!$B$5:$H$5)</f>
        <v>0</v>
      </c>
      <c r="G95">
        <f>SUMPRODUCT(Tema5!C95:H95,Weights!$B$6:$G$6)</f>
        <v>0</v>
      </c>
      <c r="H95">
        <f>Proiect!C95</f>
        <v>0</v>
      </c>
      <c r="I95">
        <f>SUMPRODUCT(Examen!C95:H95,Weights!$B$8:$G$8)</f>
        <v>3</v>
      </c>
      <c r="J95" s="9">
        <f>IF(I95&gt;O$2,MAX(4,ROUND(MIN(10,1+0.6*(C95/(10*SUM(Weights!$B$2:$I$2))+D95/(10*SUM(Weights!$B$3:$H$3))+E95/(10*SUM(Weights!$B$4:$H$4))+F95/(10*SUM(Weights!$B$5:$H$5))+G95/(10*SUM(Weights!$B$6:$G$6)))+I95/60*7+H95/100+M95),0)),IF(I95=0,"Absent",4))</f>
        <v>4</v>
      </c>
      <c r="L95">
        <f>C95/(10*SUM(Weights!$B$2:$I$2))+D95/(10*SUM(Weights!$B$3:$H$3))+E95/(10*SUM(Weights!$B$4:$H$4))+F95/(10*SUM(Weights!$B$5:$H$5))+G95/(10*SUM(Weights!$B$6:$G$6))</f>
        <v>0</v>
      </c>
      <c r="N95">
        <f>MAX(4,ROUND(MIN(10,1+0.6*(C95/(10*SUM(Weights!$B$2:$I$2))+D95/(10*SUM(Weights!$B$3:$H$3))+E95/(10*SUM(Weights!$B$4:$H$4))+F95/(10*SUM(Weights!$B$5:$H$5))+G95/(10*SUM(Weights!$B$6:$G$6)))+I95/60*7+H95/100 + M95),0))</f>
        <v>4</v>
      </c>
      <c r="Q95">
        <f>MIN(10,1+0.6*(C95/(10*SUM(Weights!$B$2:$I$2))+D95/(10*SUM(Weights!$B$3:$H$3))+E95/(10*SUM(Weights!$B$4:$H$4))+F95/(10*SUM(Weights!$B$5:$H$5))+G95/(10*SUM(Weights!$B$6:$G$6)))+I95/60*7+H95/100+M95)</f>
        <v>1.35</v>
      </c>
    </row>
    <row r="96" spans="1:17" x14ac:dyDescent="0.25">
      <c r="A96" s="2" t="s">
        <v>98</v>
      </c>
      <c r="B96">
        <v>244</v>
      </c>
      <c r="C96">
        <f>SUMPRODUCT(Tema1!C96:J96,Weights!$B$2:$I$2)</f>
        <v>0</v>
      </c>
      <c r="D96">
        <f>SUMPRODUCT(Tema2!C96:I96,Weights!$B$3:$H$3)</f>
        <v>0</v>
      </c>
      <c r="E96">
        <f>SUMPRODUCT(Tema3!C96:I96,Weights!$B$4:$H$4)</f>
        <v>0</v>
      </c>
      <c r="F96">
        <f>SUMPRODUCT(Tema4!C96:I96,Weights!$B$5:$H$5)</f>
        <v>0</v>
      </c>
      <c r="G96">
        <f>SUMPRODUCT(Tema5!C96:H96,Weights!$B$6:$G$6)</f>
        <v>0</v>
      </c>
      <c r="H96">
        <f>Proiect!C96</f>
        <v>0</v>
      </c>
      <c r="I96">
        <f>SUMPRODUCT(Examen!C96:H96,Weights!$B$8:$G$8)</f>
        <v>5</v>
      </c>
      <c r="J96" s="9">
        <f>IF(I96&gt;O$2,MAX(4,ROUND(MIN(10,1+0.6*(C96/(10*SUM(Weights!$B$2:$I$2))+D96/(10*SUM(Weights!$B$3:$H$3))+E96/(10*SUM(Weights!$B$4:$H$4))+F96/(10*SUM(Weights!$B$5:$H$5))+G96/(10*SUM(Weights!$B$6:$G$6)))+I96/60*7+H96/100+M96),0)),IF(I96=0,"Absent",4))</f>
        <v>4</v>
      </c>
      <c r="L96">
        <f>C96/(10*SUM(Weights!$B$2:$I$2))+D96/(10*SUM(Weights!$B$3:$H$3))+E96/(10*SUM(Weights!$B$4:$H$4))+F96/(10*SUM(Weights!$B$5:$H$5))+G96/(10*SUM(Weights!$B$6:$G$6))</f>
        <v>0</v>
      </c>
      <c r="N96">
        <f>MAX(4,ROUND(MIN(10,1+0.6*(C96/(10*SUM(Weights!$B$2:$I$2))+D96/(10*SUM(Weights!$B$3:$H$3))+E96/(10*SUM(Weights!$B$4:$H$4))+F96/(10*SUM(Weights!$B$5:$H$5))+G96/(10*SUM(Weights!$B$6:$G$6)))+I96/60*7+H96/100 + M96),0))</f>
        <v>4</v>
      </c>
      <c r="Q96">
        <f>MIN(10,1+0.6*(C96/(10*SUM(Weights!$B$2:$I$2))+D96/(10*SUM(Weights!$B$3:$H$3))+E96/(10*SUM(Weights!$B$4:$H$4))+F96/(10*SUM(Weights!$B$5:$H$5))+G96/(10*SUM(Weights!$B$6:$G$6)))+I96/60*7+H96/100+M96)</f>
        <v>1.5833333333333333</v>
      </c>
    </row>
    <row r="97" spans="1:17" x14ac:dyDescent="0.25">
      <c r="A97" s="2" t="s">
        <v>99</v>
      </c>
      <c r="B97">
        <v>244</v>
      </c>
      <c r="C97">
        <f>SUMPRODUCT(Tema1!C97:J97,Weights!$B$2:$I$2)</f>
        <v>18</v>
      </c>
      <c r="D97">
        <f>SUMPRODUCT(Tema2!C97:I97,Weights!$B$3:$H$3)</f>
        <v>0</v>
      </c>
      <c r="E97">
        <f>SUMPRODUCT(Tema3!C97:I97,Weights!$B$4:$H$4)</f>
        <v>0</v>
      </c>
      <c r="F97">
        <f>SUMPRODUCT(Tema4!C97:I97,Weights!$B$5:$H$5)</f>
        <v>0</v>
      </c>
      <c r="G97">
        <f>SUMPRODUCT(Tema5!C97:H97,Weights!$B$6:$G$6)</f>
        <v>0</v>
      </c>
      <c r="H97">
        <f>Proiect!C97</f>
        <v>80</v>
      </c>
      <c r="I97">
        <f>SUMPRODUCT(Examen!C97:H97,Weights!$B$8:$G$8)</f>
        <v>0</v>
      </c>
      <c r="J97" s="9" t="str">
        <f>IF(I97&gt;O$2,MAX(4,ROUND(MIN(10,1+0.6*(C97/(10*SUM(Weights!$B$2:$I$2))+D97/(10*SUM(Weights!$B$3:$H$3))+E97/(10*SUM(Weights!$B$4:$H$4))+F97/(10*SUM(Weights!$B$5:$H$5))+G97/(10*SUM(Weights!$B$6:$G$6)))+I97/60*7+H97/100+M97),0)),IF(I97=0,"Absent",4))</f>
        <v>Absent</v>
      </c>
      <c r="L97">
        <f>C97/(10*SUM(Weights!$B$2:$I$2))+D97/(10*SUM(Weights!$B$3:$H$3))+E97/(10*SUM(Weights!$B$4:$H$4))+F97/(10*SUM(Weights!$B$5:$H$5))+G97/(10*SUM(Weights!$B$6:$G$6))</f>
        <v>0.22500000000000001</v>
      </c>
      <c r="N97">
        <f>MAX(4,ROUND(MIN(10,1+0.6*(C97/(10*SUM(Weights!$B$2:$I$2))+D97/(10*SUM(Weights!$B$3:$H$3))+E97/(10*SUM(Weights!$B$4:$H$4))+F97/(10*SUM(Weights!$B$5:$H$5))+G97/(10*SUM(Weights!$B$6:$G$6)))+I97/60*7+H97/100 + M97),0))</f>
        <v>4</v>
      </c>
      <c r="Q97">
        <f>MIN(10,1+0.6*(C97/(10*SUM(Weights!$B$2:$I$2))+D97/(10*SUM(Weights!$B$3:$H$3))+E97/(10*SUM(Weights!$B$4:$H$4))+F97/(10*SUM(Weights!$B$5:$H$5))+G97/(10*SUM(Weights!$B$6:$G$6)))+I97/60*7+H97/100+M97)</f>
        <v>1.9350000000000001</v>
      </c>
    </row>
    <row r="98" spans="1:17" x14ac:dyDescent="0.25">
      <c r="A98" s="2" t="s">
        <v>100</v>
      </c>
      <c r="B98">
        <v>244</v>
      </c>
      <c r="C98">
        <f>SUMPRODUCT(Tema1!C98:J98,Weights!$B$2:$I$2)</f>
        <v>30</v>
      </c>
      <c r="D98">
        <f>SUMPRODUCT(Tema2!C98:I98,Weights!$B$3:$H$3)</f>
        <v>0</v>
      </c>
      <c r="E98">
        <f>SUMPRODUCT(Tema3!C98:I98,Weights!$B$4:$H$4)</f>
        <v>0</v>
      </c>
      <c r="F98">
        <f>SUMPRODUCT(Tema4!C98:I98,Weights!$B$5:$H$5)</f>
        <v>25</v>
      </c>
      <c r="G98">
        <f>SUMPRODUCT(Tema5!C98:H98,Weights!$B$6:$G$6)</f>
        <v>0</v>
      </c>
      <c r="H98">
        <f>Proiect!C98</f>
        <v>0</v>
      </c>
      <c r="I98">
        <f>SUMPRODUCT(Examen!C98:H98,Weights!$B$8:$G$8)</f>
        <v>7</v>
      </c>
      <c r="J98" s="9">
        <f>IF(I98&gt;O$2,MAX(4,ROUND(MIN(10,1+0.6*(C98/(10*SUM(Weights!$B$2:$I$2))+D98/(10*SUM(Weights!$B$3:$H$3))+E98/(10*SUM(Weights!$B$4:$H$4))+F98/(10*SUM(Weights!$B$5:$H$5))+G98/(10*SUM(Weights!$B$6:$G$6)))+I98/60*7+H98/100+M98),0)),IF(I98=0,"Absent",4))</f>
        <v>4</v>
      </c>
      <c r="L98">
        <f>C98/(10*SUM(Weights!$B$2:$I$2))+D98/(10*SUM(Weights!$B$3:$H$3))+E98/(10*SUM(Weights!$B$4:$H$4))+F98/(10*SUM(Weights!$B$5:$H$5))+G98/(10*SUM(Weights!$B$6:$G$6))</f>
        <v>0.73214285714285721</v>
      </c>
      <c r="N98">
        <f>MAX(4,ROUND(MIN(10,1+0.6*(C98/(10*SUM(Weights!$B$2:$I$2))+D98/(10*SUM(Weights!$B$3:$H$3))+E98/(10*SUM(Weights!$B$4:$H$4))+F98/(10*SUM(Weights!$B$5:$H$5))+G98/(10*SUM(Weights!$B$6:$G$6)))+I98/60*7+H98/100 + M98),0))</f>
        <v>4</v>
      </c>
      <c r="Q98">
        <f>MIN(10,1+0.6*(C98/(10*SUM(Weights!$B$2:$I$2))+D98/(10*SUM(Weights!$B$3:$H$3))+E98/(10*SUM(Weights!$B$4:$H$4))+F98/(10*SUM(Weights!$B$5:$H$5))+G98/(10*SUM(Weights!$B$6:$G$6)))+I98/60*7+H98/100+M98)</f>
        <v>2.2559523809523809</v>
      </c>
    </row>
    <row r="99" spans="1:17" x14ac:dyDescent="0.25">
      <c r="A99" s="2" t="s">
        <v>101</v>
      </c>
      <c r="B99">
        <v>244</v>
      </c>
      <c r="C99">
        <f>SUMPRODUCT(Tema1!C99:J99,Weights!$B$2:$I$2)</f>
        <v>50</v>
      </c>
      <c r="D99">
        <f>SUMPRODUCT(Tema2!C99:I99,Weights!$B$3:$H$3)</f>
        <v>43</v>
      </c>
      <c r="E99">
        <f>SUMPRODUCT(Tema3!C99:I99,Weights!$B$4:$H$4)</f>
        <v>32</v>
      </c>
      <c r="F99">
        <f>SUMPRODUCT(Tema4!C99:I99,Weights!$B$5:$H$5)</f>
        <v>34</v>
      </c>
      <c r="G99">
        <f>SUMPRODUCT(Tema5!C99:H99,Weights!$B$6:$G$6)</f>
        <v>0</v>
      </c>
      <c r="H99">
        <f>Proiect!C99</f>
        <v>80</v>
      </c>
      <c r="I99">
        <f>SUMPRODUCT(Examen!C99:H99,Weights!$B$8:$G$8)</f>
        <v>33</v>
      </c>
      <c r="J99" s="9">
        <f>IF(I99&gt;O$2,MAX(4,ROUND(MIN(10,1+0.6*(C99/(10*SUM(Weights!$B$2:$I$2))+D99/(10*SUM(Weights!$B$3:$H$3))+E99/(10*SUM(Weights!$B$4:$H$4))+F99/(10*SUM(Weights!$B$5:$H$5))+G99/(10*SUM(Weights!$B$6:$G$6)))+I99/60*7+H99/100+M99),0)),IF(I99=0,"Absent",4))</f>
        <v>7</v>
      </c>
      <c r="L99">
        <f>C99/(10*SUM(Weights!$B$2:$I$2))+D99/(10*SUM(Weights!$B$3:$H$3))+E99/(10*SUM(Weights!$B$4:$H$4))+F99/(10*SUM(Weights!$B$5:$H$5))+G99/(10*SUM(Weights!$B$6:$G$6))</f>
        <v>2.1821428571428569</v>
      </c>
      <c r="N99">
        <f>MAX(4,ROUND(MIN(10,1+0.6*(C99/(10*SUM(Weights!$B$2:$I$2))+D99/(10*SUM(Weights!$B$3:$H$3))+E99/(10*SUM(Weights!$B$4:$H$4))+F99/(10*SUM(Weights!$B$5:$H$5))+G99/(10*SUM(Weights!$B$6:$G$6)))+I99/60*7+H99/100 + M99),0))</f>
        <v>7</v>
      </c>
      <c r="Q99">
        <f>MIN(10,1+0.6*(C99/(10*SUM(Weights!$B$2:$I$2))+D99/(10*SUM(Weights!$B$3:$H$3))+E99/(10*SUM(Weights!$B$4:$H$4))+F99/(10*SUM(Weights!$B$5:$H$5))+G99/(10*SUM(Weights!$B$6:$G$6)))+I99/60*7+H99/100+M99)</f>
        <v>6.9592857142857145</v>
      </c>
    </row>
    <row r="100" spans="1:17" x14ac:dyDescent="0.25">
      <c r="A100" s="2" t="s">
        <v>102</v>
      </c>
      <c r="B100">
        <v>244</v>
      </c>
      <c r="C100">
        <f>SUMPRODUCT(Tema1!C100:J100,Weights!$B$2:$I$2)</f>
        <v>29</v>
      </c>
      <c r="D100">
        <f>SUMPRODUCT(Tema2!C100:I100,Weights!$B$3:$H$3)</f>
        <v>33</v>
      </c>
      <c r="E100">
        <f>SUMPRODUCT(Tema3!C100:I100,Weights!$B$4:$H$4)</f>
        <v>0</v>
      </c>
      <c r="F100">
        <f>SUMPRODUCT(Tema4!C100:I100,Weights!$B$5:$H$5)</f>
        <v>0</v>
      </c>
      <c r="G100">
        <f>SUMPRODUCT(Tema5!C100:H100,Weights!$B$6:$G$6)</f>
        <v>0</v>
      </c>
      <c r="H100">
        <f>Proiect!C100</f>
        <v>0</v>
      </c>
      <c r="I100">
        <f>SUMPRODUCT(Examen!C100:H100,Weights!$B$8:$G$8)</f>
        <v>15</v>
      </c>
      <c r="J100" s="9">
        <f>IF(I100&gt;O$2,MAX(4,ROUND(MIN(10,1+0.6*(C100/(10*SUM(Weights!$B$2:$I$2))+D100/(10*SUM(Weights!$B$3:$H$3))+E100/(10*SUM(Weights!$B$4:$H$4))+F100/(10*SUM(Weights!$B$5:$H$5))+G100/(10*SUM(Weights!$B$6:$G$6)))+I100/60*7+H100/100+M100),0)),IF(I100=0,"Absent",4))</f>
        <v>4</v>
      </c>
      <c r="L100">
        <f>C100/(10*SUM(Weights!$B$2:$I$2))+D100/(10*SUM(Weights!$B$3:$H$3))+E100/(10*SUM(Weights!$B$4:$H$4))+F100/(10*SUM(Weights!$B$5:$H$5))+G100/(10*SUM(Weights!$B$6:$G$6))</f>
        <v>0.83392857142857135</v>
      </c>
      <c r="N100">
        <f>MAX(4,ROUND(MIN(10,1+0.6*(C100/(10*SUM(Weights!$B$2:$I$2))+D100/(10*SUM(Weights!$B$3:$H$3))+E100/(10*SUM(Weights!$B$4:$H$4))+F100/(10*SUM(Weights!$B$5:$H$5))+G100/(10*SUM(Weights!$B$6:$G$6)))+I100/60*7+H100/100 + M100),0))</f>
        <v>4</v>
      </c>
      <c r="Q100">
        <f>MIN(10,1+0.6*(C100/(10*SUM(Weights!$B$2:$I$2))+D100/(10*SUM(Weights!$B$3:$H$3))+E100/(10*SUM(Weights!$B$4:$H$4))+F100/(10*SUM(Weights!$B$5:$H$5))+G100/(10*SUM(Weights!$B$6:$G$6)))+I100/60*7+H100/100+M100)</f>
        <v>3.2503571428571427</v>
      </c>
    </row>
    <row r="101" spans="1:17" x14ac:dyDescent="0.25">
      <c r="A101" s="2" t="s">
        <v>103</v>
      </c>
      <c r="B101">
        <v>244</v>
      </c>
      <c r="C101">
        <f>SUMPRODUCT(Tema1!C101:J101,Weights!$B$2:$I$2)</f>
        <v>30</v>
      </c>
      <c r="D101">
        <f>SUMPRODUCT(Tema2!C101:I101,Weights!$B$3:$H$3)</f>
        <v>0</v>
      </c>
      <c r="E101">
        <f>SUMPRODUCT(Tema3!C101:I101,Weights!$B$4:$H$4)</f>
        <v>16</v>
      </c>
      <c r="F101">
        <f>SUMPRODUCT(Tema4!C101:I101,Weights!$B$5:$H$5)</f>
        <v>0</v>
      </c>
      <c r="G101">
        <f>SUMPRODUCT(Tema5!C101:H101,Weights!$B$6:$G$6)</f>
        <v>0</v>
      </c>
      <c r="H101">
        <f>Proiect!C101</f>
        <v>0</v>
      </c>
      <c r="I101">
        <f>SUMPRODUCT(Examen!C101:H101,Weights!$B$8:$G$8)</f>
        <v>24</v>
      </c>
      <c r="J101" s="9">
        <f>IF(I101&gt;O$2,MAX(4,ROUND(MIN(10,1+0.6*(C101/(10*SUM(Weights!$B$2:$I$2))+D101/(10*SUM(Weights!$B$3:$H$3))+E101/(10*SUM(Weights!$B$4:$H$4))+F101/(10*SUM(Weights!$B$5:$H$5))+G101/(10*SUM(Weights!$B$6:$G$6)))+I101/60*7+H101/100+M101),0)),IF(I101=0,"Absent",4))</f>
        <v>4</v>
      </c>
      <c r="L101">
        <f>C101/(10*SUM(Weights!$B$2:$I$2))+D101/(10*SUM(Weights!$B$3:$H$3))+E101/(10*SUM(Weights!$B$4:$H$4))+F101/(10*SUM(Weights!$B$5:$H$5))+G101/(10*SUM(Weights!$B$6:$G$6))</f>
        <v>0.60357142857142854</v>
      </c>
      <c r="N101">
        <f>MAX(4,ROUND(MIN(10,1+0.6*(C101/(10*SUM(Weights!$B$2:$I$2))+D101/(10*SUM(Weights!$B$3:$H$3))+E101/(10*SUM(Weights!$B$4:$H$4))+F101/(10*SUM(Weights!$B$5:$H$5))+G101/(10*SUM(Weights!$B$6:$G$6)))+I101/60*7+H101/100 + M101),0))</f>
        <v>4</v>
      </c>
      <c r="Q101">
        <f>MIN(10,1+0.6*(C101/(10*SUM(Weights!$B$2:$I$2))+D101/(10*SUM(Weights!$B$3:$H$3))+E101/(10*SUM(Weights!$B$4:$H$4))+F101/(10*SUM(Weights!$B$5:$H$5))+G101/(10*SUM(Weights!$B$6:$G$6)))+I101/60*7+H101/100+M101)</f>
        <v>4.1621428571428574</v>
      </c>
    </row>
    <row r="102" spans="1:17" x14ac:dyDescent="0.25">
      <c r="A102" s="2" t="s">
        <v>104</v>
      </c>
      <c r="B102">
        <v>244</v>
      </c>
      <c r="C102">
        <f>SUMPRODUCT(Tema1!C102:J102,Weights!$B$2:$I$2)</f>
        <v>45</v>
      </c>
      <c r="D102">
        <f>SUMPRODUCT(Tema2!C102:I102,Weights!$B$3:$H$3)</f>
        <v>60</v>
      </c>
      <c r="E102">
        <f>SUMPRODUCT(Tema3!C102:I102,Weights!$B$4:$H$4)</f>
        <v>9</v>
      </c>
      <c r="F102">
        <f>SUMPRODUCT(Tema4!C102:I102,Weights!$B$5:$H$5)</f>
        <v>46</v>
      </c>
      <c r="G102">
        <f>SUMPRODUCT(Tema5!C102:H102,Weights!$B$6:$G$6)</f>
        <v>0</v>
      </c>
      <c r="H102">
        <f>Proiect!C102</f>
        <v>0</v>
      </c>
      <c r="I102">
        <f>SUMPRODUCT(Examen!C102:H102,Weights!$B$8:$G$8)</f>
        <v>20</v>
      </c>
      <c r="J102" s="9">
        <f>IF(I102&gt;O$2,MAX(4,ROUND(MIN(10,1+0.6*(C102/(10*SUM(Weights!$B$2:$I$2))+D102/(10*SUM(Weights!$B$3:$H$3))+E102/(10*SUM(Weights!$B$4:$H$4))+F102/(10*SUM(Weights!$B$5:$H$5))+G102/(10*SUM(Weights!$B$6:$G$6)))+I102/60*7+H102/100+M102),0)),IF(I102=0,"Absent",4))</f>
        <v>5</v>
      </c>
      <c r="L102">
        <f>C102/(10*SUM(Weights!$B$2:$I$2))+D102/(10*SUM(Weights!$B$3:$H$3))+E102/(10*SUM(Weights!$B$4:$H$4))+F102/(10*SUM(Weights!$B$5:$H$5))+G102/(10*SUM(Weights!$B$6:$G$6))</f>
        <v>2.2053571428571428</v>
      </c>
      <c r="N102">
        <f>MAX(4,ROUND(MIN(10,1+0.6*(C102/(10*SUM(Weights!$B$2:$I$2))+D102/(10*SUM(Weights!$B$3:$H$3))+E102/(10*SUM(Weights!$B$4:$H$4))+F102/(10*SUM(Weights!$B$5:$H$5))+G102/(10*SUM(Weights!$B$6:$G$6)))+I102/60*7+H102/100 + M102),0))</f>
        <v>5</v>
      </c>
      <c r="Q102">
        <f>MIN(10,1+0.6*(C102/(10*SUM(Weights!$B$2:$I$2))+D102/(10*SUM(Weights!$B$3:$H$3))+E102/(10*SUM(Weights!$B$4:$H$4))+F102/(10*SUM(Weights!$B$5:$H$5))+G102/(10*SUM(Weights!$B$6:$G$6)))+I102/60*7+H102/100+M102)</f>
        <v>4.6565476190476183</v>
      </c>
    </row>
    <row r="103" spans="1:17" x14ac:dyDescent="0.25">
      <c r="A103" s="2" t="s">
        <v>105</v>
      </c>
      <c r="B103">
        <v>244</v>
      </c>
      <c r="C103">
        <f>SUMPRODUCT(Tema1!C103:J103,Weights!$B$2:$I$2)</f>
        <v>63</v>
      </c>
      <c r="D103">
        <f>SUMPRODUCT(Tema2!C103:I103,Weights!$B$3:$H$3)</f>
        <v>64</v>
      </c>
      <c r="E103">
        <f>SUMPRODUCT(Tema3!C103:I103,Weights!$B$4:$H$4)</f>
        <v>37</v>
      </c>
      <c r="F103">
        <f>SUMPRODUCT(Tema4!C103:I103,Weights!$B$5:$H$5)</f>
        <v>50</v>
      </c>
      <c r="G103">
        <f>SUMPRODUCT(Tema5!C103:H103,Weights!$B$6:$G$6)</f>
        <v>0</v>
      </c>
      <c r="H103">
        <f>Proiect!C103</f>
        <v>0</v>
      </c>
      <c r="I103">
        <f>SUMPRODUCT(Examen!C103:H103,Weights!$B$8:$G$8)</f>
        <v>27</v>
      </c>
      <c r="J103" s="9">
        <f>IF(I103&gt;O$2,MAX(4,ROUND(MIN(10,1+0.6*(C103/(10*SUM(Weights!$B$2:$I$2))+D103/(10*SUM(Weights!$B$3:$H$3))+E103/(10*SUM(Weights!$B$4:$H$4))+F103/(10*SUM(Weights!$B$5:$H$5))+G103/(10*SUM(Weights!$B$6:$G$6)))+I103/60*7+H103/100+M103),0)),IF(I103=0,"Absent",4))</f>
        <v>6</v>
      </c>
      <c r="L103">
        <f>C103/(10*SUM(Weights!$B$2:$I$2))+D103/(10*SUM(Weights!$B$3:$H$3))+E103/(10*SUM(Weights!$B$4:$H$4))+F103/(10*SUM(Weights!$B$5:$H$5))+G103/(10*SUM(Weights!$B$6:$G$6))</f>
        <v>2.9446428571428571</v>
      </c>
      <c r="N103">
        <f>MAX(4,ROUND(MIN(10,1+0.6*(C103/(10*SUM(Weights!$B$2:$I$2))+D103/(10*SUM(Weights!$B$3:$H$3))+E103/(10*SUM(Weights!$B$4:$H$4))+F103/(10*SUM(Weights!$B$5:$H$5))+G103/(10*SUM(Weights!$B$6:$G$6)))+I103/60*7+H103/100 + M103),0))</f>
        <v>6</v>
      </c>
      <c r="Q103">
        <f>MIN(10,1+0.6*(C103/(10*SUM(Weights!$B$2:$I$2))+D103/(10*SUM(Weights!$B$3:$H$3))+E103/(10*SUM(Weights!$B$4:$H$4))+F103/(10*SUM(Weights!$B$5:$H$5))+G103/(10*SUM(Weights!$B$6:$G$6)))+I103/60*7+H103/100+M103)</f>
        <v>5.9167857142857141</v>
      </c>
    </row>
    <row r="104" spans="1:17" x14ac:dyDescent="0.25">
      <c r="A104" s="2" t="s">
        <v>106</v>
      </c>
      <c r="B104">
        <v>244</v>
      </c>
      <c r="C104">
        <f>SUMPRODUCT(Tema1!C104:J104,Weights!$B$2:$I$2)</f>
        <v>0</v>
      </c>
      <c r="D104">
        <f>SUMPRODUCT(Tema2!C104:I104,Weights!$B$3:$H$3)</f>
        <v>27</v>
      </c>
      <c r="E104">
        <f>SUMPRODUCT(Tema3!C104:I104,Weights!$B$4:$H$4)</f>
        <v>9</v>
      </c>
      <c r="F104">
        <f>SUMPRODUCT(Tema4!C104:I104,Weights!$B$5:$H$5)</f>
        <v>0</v>
      </c>
      <c r="G104">
        <f>SUMPRODUCT(Tema5!C104:H104,Weights!$B$6:$G$6)</f>
        <v>0</v>
      </c>
      <c r="H104">
        <f>Proiect!C104</f>
        <v>80</v>
      </c>
      <c r="I104">
        <f>SUMPRODUCT(Examen!C104:H104,Weights!$B$8:$G$8)</f>
        <v>21</v>
      </c>
      <c r="J104" s="9">
        <f>IF(I104&gt;O$2,MAX(4,ROUND(MIN(10,1+0.6*(C104/(10*SUM(Weights!$B$2:$I$2))+D104/(10*SUM(Weights!$B$3:$H$3))+E104/(10*SUM(Weights!$B$4:$H$4))+F104/(10*SUM(Weights!$B$5:$H$5))+G104/(10*SUM(Weights!$B$6:$G$6)))+I104/60*7+H104/100+M104),0)),IF(I104=0,"Absent",4))</f>
        <v>5</v>
      </c>
      <c r="L104">
        <f>C104/(10*SUM(Weights!$B$2:$I$2))+D104/(10*SUM(Weights!$B$3:$H$3))+E104/(10*SUM(Weights!$B$4:$H$4))+F104/(10*SUM(Weights!$B$5:$H$5))+G104/(10*SUM(Weights!$B$6:$G$6))</f>
        <v>0.51428571428571423</v>
      </c>
      <c r="N104">
        <f>MAX(4,ROUND(MIN(10,1+0.6*(C104/(10*SUM(Weights!$B$2:$I$2))+D104/(10*SUM(Weights!$B$3:$H$3))+E104/(10*SUM(Weights!$B$4:$H$4))+F104/(10*SUM(Weights!$B$5:$H$5))+G104/(10*SUM(Weights!$B$6:$G$6)))+I104/60*7+H104/100 + M104),0))</f>
        <v>5</v>
      </c>
      <c r="Q104">
        <f>MIN(10,1+0.6*(C104/(10*SUM(Weights!$B$2:$I$2))+D104/(10*SUM(Weights!$B$3:$H$3))+E104/(10*SUM(Weights!$B$4:$H$4))+F104/(10*SUM(Weights!$B$5:$H$5))+G104/(10*SUM(Weights!$B$6:$G$6)))+I104/60*7+H104/100+M104)</f>
        <v>4.5585714285714278</v>
      </c>
    </row>
    <row r="105" spans="1:17" x14ac:dyDescent="0.25">
      <c r="A105" s="2" t="s">
        <v>107</v>
      </c>
      <c r="B105">
        <v>244</v>
      </c>
      <c r="C105">
        <f>SUMPRODUCT(Tema1!C105:J105,Weights!$B$2:$I$2)</f>
        <v>31</v>
      </c>
      <c r="D105">
        <f>SUMPRODUCT(Tema2!C105:I105,Weights!$B$3:$H$3)</f>
        <v>0</v>
      </c>
      <c r="E105">
        <f>SUMPRODUCT(Tema3!C105:I105,Weights!$B$4:$H$4)</f>
        <v>0</v>
      </c>
      <c r="F105">
        <f>SUMPRODUCT(Tema4!C105:I105,Weights!$B$5:$H$5)</f>
        <v>0</v>
      </c>
      <c r="G105">
        <f>SUMPRODUCT(Tema5!C105:H105,Weights!$B$6:$G$6)</f>
        <v>0</v>
      </c>
      <c r="H105">
        <f>Proiect!C105</f>
        <v>0</v>
      </c>
      <c r="I105">
        <f>SUMPRODUCT(Examen!C105:H105,Weights!$B$8:$G$8)</f>
        <v>0</v>
      </c>
      <c r="J105" s="9" t="str">
        <f>IF(I105&gt;O$2,MAX(4,ROUND(MIN(10,1+0.6*(C105/(10*SUM(Weights!$B$2:$I$2))+D105/(10*SUM(Weights!$B$3:$H$3))+E105/(10*SUM(Weights!$B$4:$H$4))+F105/(10*SUM(Weights!$B$5:$H$5))+G105/(10*SUM(Weights!$B$6:$G$6)))+I105/60*7+H105/100+M105),0)),IF(I105=0,"Absent",4))</f>
        <v>Absent</v>
      </c>
      <c r="L105">
        <f>C105/(10*SUM(Weights!$B$2:$I$2))+D105/(10*SUM(Weights!$B$3:$H$3))+E105/(10*SUM(Weights!$B$4:$H$4))+F105/(10*SUM(Weights!$B$5:$H$5))+G105/(10*SUM(Weights!$B$6:$G$6))</f>
        <v>0.38750000000000001</v>
      </c>
      <c r="N105">
        <f>MAX(4,ROUND(MIN(10,1+0.6*(C105/(10*SUM(Weights!$B$2:$I$2))+D105/(10*SUM(Weights!$B$3:$H$3))+E105/(10*SUM(Weights!$B$4:$H$4))+F105/(10*SUM(Weights!$B$5:$H$5))+G105/(10*SUM(Weights!$B$6:$G$6)))+I105/60*7+H105/100 + M105),0))</f>
        <v>4</v>
      </c>
      <c r="Q105">
        <f>MIN(10,1+0.6*(C105/(10*SUM(Weights!$B$2:$I$2))+D105/(10*SUM(Weights!$B$3:$H$3))+E105/(10*SUM(Weights!$B$4:$H$4))+F105/(10*SUM(Weights!$B$5:$H$5))+G105/(10*SUM(Weights!$B$6:$G$6)))+I105/60*7+H105/100+M105)</f>
        <v>1.2324999999999999</v>
      </c>
    </row>
    <row r="106" spans="1:17" x14ac:dyDescent="0.25">
      <c r="A106" s="2" t="s">
        <v>108</v>
      </c>
      <c r="B106">
        <v>244</v>
      </c>
      <c r="C106">
        <f>SUMPRODUCT(Tema1!C106:J106,Weights!$B$2:$I$2)</f>
        <v>34</v>
      </c>
      <c r="D106">
        <f>SUMPRODUCT(Tema2!C106:I106,Weights!$B$3:$H$3)</f>
        <v>0</v>
      </c>
      <c r="E106">
        <f>SUMPRODUCT(Tema3!C106:I106,Weights!$B$4:$H$4)</f>
        <v>0</v>
      </c>
      <c r="F106">
        <f>SUMPRODUCT(Tema4!C106:I106,Weights!$B$5:$H$5)</f>
        <v>0</v>
      </c>
      <c r="G106">
        <f>SUMPRODUCT(Tema5!C106:H106,Weights!$B$6:$G$6)</f>
        <v>0</v>
      </c>
      <c r="H106">
        <f>Proiect!C106</f>
        <v>0</v>
      </c>
      <c r="I106">
        <f>SUMPRODUCT(Examen!C106:H106,Weights!$B$8:$G$8)</f>
        <v>20</v>
      </c>
      <c r="J106" s="9">
        <f>IF(I106&gt;O$2,MAX(4,ROUND(MIN(10,1+0.6*(C106/(10*SUM(Weights!$B$2:$I$2))+D106/(10*SUM(Weights!$B$3:$H$3))+E106/(10*SUM(Weights!$B$4:$H$4))+F106/(10*SUM(Weights!$B$5:$H$5))+G106/(10*SUM(Weights!$B$6:$G$6)))+I106/60*7+H106/100+M106),0)),IF(I106=0,"Absent",4))</f>
        <v>4</v>
      </c>
      <c r="L106">
        <f>C106/(10*SUM(Weights!$B$2:$I$2))+D106/(10*SUM(Weights!$B$3:$H$3))+E106/(10*SUM(Weights!$B$4:$H$4))+F106/(10*SUM(Weights!$B$5:$H$5))+G106/(10*SUM(Weights!$B$6:$G$6))</f>
        <v>0.42499999999999999</v>
      </c>
      <c r="N106">
        <f>MAX(4,ROUND(MIN(10,1+0.6*(C106/(10*SUM(Weights!$B$2:$I$2))+D106/(10*SUM(Weights!$B$3:$H$3))+E106/(10*SUM(Weights!$B$4:$H$4))+F106/(10*SUM(Weights!$B$5:$H$5))+G106/(10*SUM(Weights!$B$6:$G$6)))+I106/60*7+H106/100 + M106),0))</f>
        <v>4</v>
      </c>
      <c r="Q106">
        <f>MIN(10,1+0.6*(C106/(10*SUM(Weights!$B$2:$I$2))+D106/(10*SUM(Weights!$B$3:$H$3))+E106/(10*SUM(Weights!$B$4:$H$4))+F106/(10*SUM(Weights!$B$5:$H$5))+G106/(10*SUM(Weights!$B$6:$G$6)))+I106/60*7+H106/100+M106)</f>
        <v>3.5883333333333329</v>
      </c>
    </row>
    <row r="107" spans="1:17" x14ac:dyDescent="0.25">
      <c r="A107" s="2" t="s">
        <v>109</v>
      </c>
      <c r="B107">
        <v>244</v>
      </c>
      <c r="C107">
        <f>SUMPRODUCT(Tema1!C107:J107,Weights!$B$2:$I$2)</f>
        <v>50</v>
      </c>
      <c r="D107">
        <f>SUMPRODUCT(Tema2!C107:I107,Weights!$B$3:$H$3)</f>
        <v>60</v>
      </c>
      <c r="E107">
        <f>SUMPRODUCT(Tema3!C107:I107,Weights!$B$4:$H$4)</f>
        <v>29</v>
      </c>
      <c r="F107">
        <f>SUMPRODUCT(Tema4!C107:I107,Weights!$B$5:$H$5)</f>
        <v>39</v>
      </c>
      <c r="G107">
        <f>SUMPRODUCT(Tema5!C107:H107,Weights!$B$6:$G$6)</f>
        <v>0</v>
      </c>
      <c r="H107">
        <f>Proiect!C107</f>
        <v>0</v>
      </c>
      <c r="I107">
        <f>SUMPRODUCT(Examen!C107:H107,Weights!$B$8:$G$8)</f>
        <v>21</v>
      </c>
      <c r="J107" s="9">
        <f>IF(I107&gt;O$2,MAX(4,ROUND(MIN(10,1+0.6*(C107/(10*SUM(Weights!$B$2:$I$2))+D107/(10*SUM(Weights!$B$3:$H$3))+E107/(10*SUM(Weights!$B$4:$H$4))+F107/(10*SUM(Weights!$B$5:$H$5))+G107/(10*SUM(Weights!$B$6:$G$6)))+I107/60*7+H107/100+M107),0)),IF(I107=0,"Absent",4))</f>
        <v>5</v>
      </c>
      <c r="L107">
        <f>C107/(10*SUM(Weights!$B$2:$I$2))+D107/(10*SUM(Weights!$B$3:$H$3))+E107/(10*SUM(Weights!$B$4:$H$4))+F107/(10*SUM(Weights!$B$5:$H$5))+G107/(10*SUM(Weights!$B$6:$G$6))</f>
        <v>2.4535714285714287</v>
      </c>
      <c r="N107">
        <f>MAX(4,ROUND(MIN(10,1+0.6*(C107/(10*SUM(Weights!$B$2:$I$2))+D107/(10*SUM(Weights!$B$3:$H$3))+E107/(10*SUM(Weights!$B$4:$H$4))+F107/(10*SUM(Weights!$B$5:$H$5))+G107/(10*SUM(Weights!$B$6:$G$6)))+I107/60*7+H107/100 + M107),0))</f>
        <v>5</v>
      </c>
      <c r="Q107">
        <f>MIN(10,1+0.6*(C107/(10*SUM(Weights!$B$2:$I$2))+D107/(10*SUM(Weights!$B$3:$H$3))+E107/(10*SUM(Weights!$B$4:$H$4))+F107/(10*SUM(Weights!$B$5:$H$5))+G107/(10*SUM(Weights!$B$6:$G$6)))+I107/60*7+H107/100+M107)</f>
        <v>4.9221428571428572</v>
      </c>
    </row>
    <row r="108" spans="1:17" x14ac:dyDescent="0.25">
      <c r="A108" s="2" t="s">
        <v>110</v>
      </c>
      <c r="B108">
        <v>244</v>
      </c>
      <c r="C108">
        <f>SUMPRODUCT(Tema1!C108:J108,Weights!$B$2:$I$2)</f>
        <v>0</v>
      </c>
      <c r="D108">
        <f>SUMPRODUCT(Tema2!C108:I108,Weights!$B$3:$H$3)</f>
        <v>0</v>
      </c>
      <c r="E108">
        <f>SUMPRODUCT(Tema3!C108:I108,Weights!$B$4:$H$4)</f>
        <v>0</v>
      </c>
      <c r="F108">
        <f>SUMPRODUCT(Tema4!C108:I108,Weights!$B$5:$H$5)</f>
        <v>0</v>
      </c>
      <c r="G108">
        <f>SUMPRODUCT(Tema5!C108:H108,Weights!$B$6:$G$6)</f>
        <v>0</v>
      </c>
      <c r="H108">
        <f>Proiect!C108</f>
        <v>0</v>
      </c>
      <c r="I108">
        <f>SUMPRODUCT(Examen!C108:H108,Weights!$B$8:$G$8)</f>
        <v>24</v>
      </c>
      <c r="J108" s="9">
        <f>IF(I108&gt;O$2,MAX(4,ROUND(MIN(10,1+0.6*(C108/(10*SUM(Weights!$B$2:$I$2))+D108/(10*SUM(Weights!$B$3:$H$3))+E108/(10*SUM(Weights!$B$4:$H$4))+F108/(10*SUM(Weights!$B$5:$H$5))+G108/(10*SUM(Weights!$B$6:$G$6)))+I108/60*7+H108/100+M108),0)),IF(I108=0,"Absent",4))</f>
        <v>4</v>
      </c>
      <c r="L108">
        <f>C108/(10*SUM(Weights!$B$2:$I$2))+D108/(10*SUM(Weights!$B$3:$H$3))+E108/(10*SUM(Weights!$B$4:$H$4))+F108/(10*SUM(Weights!$B$5:$H$5))+G108/(10*SUM(Weights!$B$6:$G$6))</f>
        <v>0</v>
      </c>
      <c r="N108">
        <f>MAX(4,ROUND(MIN(10,1+0.6*(C108/(10*SUM(Weights!$B$2:$I$2))+D108/(10*SUM(Weights!$B$3:$H$3))+E108/(10*SUM(Weights!$B$4:$H$4))+F108/(10*SUM(Weights!$B$5:$H$5))+G108/(10*SUM(Weights!$B$6:$G$6)))+I108/60*7+H108/100 + M108),0))</f>
        <v>4</v>
      </c>
      <c r="Q108">
        <f>MIN(10,1+0.6*(C108/(10*SUM(Weights!$B$2:$I$2))+D108/(10*SUM(Weights!$B$3:$H$3))+E108/(10*SUM(Weights!$B$4:$H$4))+F108/(10*SUM(Weights!$B$5:$H$5))+G108/(10*SUM(Weights!$B$6:$G$6)))+I108/60*7+H108/100+M108)</f>
        <v>3.8000000000000003</v>
      </c>
    </row>
    <row r="109" spans="1:17" x14ac:dyDescent="0.25">
      <c r="A109" s="2" t="s">
        <v>111</v>
      </c>
      <c r="B109">
        <v>244</v>
      </c>
      <c r="C109">
        <f>SUMPRODUCT(Tema1!C109:J109,Weights!$B$2:$I$2)</f>
        <v>28</v>
      </c>
      <c r="D109">
        <f>SUMPRODUCT(Tema2!C109:I109,Weights!$B$3:$H$3)</f>
        <v>0</v>
      </c>
      <c r="E109">
        <f>SUMPRODUCT(Tema3!C109:I109,Weights!$B$4:$H$4)</f>
        <v>0</v>
      </c>
      <c r="F109">
        <f>SUMPRODUCT(Tema4!C109:I109,Weights!$B$5:$H$5)</f>
        <v>0</v>
      </c>
      <c r="G109">
        <f>SUMPRODUCT(Tema5!C109:H109,Weights!$B$6:$G$6)</f>
        <v>0</v>
      </c>
      <c r="H109">
        <f>Proiect!C109</f>
        <v>0</v>
      </c>
      <c r="I109">
        <f>SUMPRODUCT(Examen!C109:H109,Weights!$B$8:$G$8)</f>
        <v>12</v>
      </c>
      <c r="J109" s="9">
        <f>IF(I109&gt;O$2,MAX(4,ROUND(MIN(10,1+0.6*(C109/(10*SUM(Weights!$B$2:$I$2))+D109/(10*SUM(Weights!$B$3:$H$3))+E109/(10*SUM(Weights!$B$4:$H$4))+F109/(10*SUM(Weights!$B$5:$H$5))+G109/(10*SUM(Weights!$B$6:$G$6)))+I109/60*7+H109/100+M109),0)),IF(I109=0,"Absent",4))</f>
        <v>4</v>
      </c>
      <c r="L109">
        <f>C109/(10*SUM(Weights!$B$2:$I$2))+D109/(10*SUM(Weights!$B$3:$H$3))+E109/(10*SUM(Weights!$B$4:$H$4))+F109/(10*SUM(Weights!$B$5:$H$5))+G109/(10*SUM(Weights!$B$6:$G$6))</f>
        <v>0.35</v>
      </c>
      <c r="N109">
        <f>MAX(4,ROUND(MIN(10,1+0.6*(C109/(10*SUM(Weights!$B$2:$I$2))+D109/(10*SUM(Weights!$B$3:$H$3))+E109/(10*SUM(Weights!$B$4:$H$4))+F109/(10*SUM(Weights!$B$5:$H$5))+G109/(10*SUM(Weights!$B$6:$G$6)))+I109/60*7+H109/100 + M109),0))</f>
        <v>4</v>
      </c>
      <c r="Q109">
        <f>MIN(10,1+0.6*(C109/(10*SUM(Weights!$B$2:$I$2))+D109/(10*SUM(Weights!$B$3:$H$3))+E109/(10*SUM(Weights!$B$4:$H$4))+F109/(10*SUM(Weights!$B$5:$H$5))+G109/(10*SUM(Weights!$B$6:$G$6)))+I109/60*7+H109/100+M109)</f>
        <v>2.6100000000000003</v>
      </c>
    </row>
    <row r="110" spans="1:17" x14ac:dyDescent="0.25">
      <c r="A110" s="2" t="s">
        <v>112</v>
      </c>
      <c r="B110">
        <v>244</v>
      </c>
      <c r="C110">
        <f>SUMPRODUCT(Tema1!C110:J110,Weights!$B$2:$I$2)</f>
        <v>65</v>
      </c>
      <c r="D110">
        <f>SUMPRODUCT(Tema2!C110:I110,Weights!$B$3:$H$3)</f>
        <v>49</v>
      </c>
      <c r="E110">
        <f>SUMPRODUCT(Tema3!C110:I110,Weights!$B$4:$H$4)</f>
        <v>49</v>
      </c>
      <c r="F110">
        <f>SUMPRODUCT(Tema4!C110:I110,Weights!$B$5:$H$5)</f>
        <v>36</v>
      </c>
      <c r="G110">
        <f>SUMPRODUCT(Tema5!C110:H110,Weights!$B$6:$G$6)</f>
        <v>35</v>
      </c>
      <c r="H110">
        <f>Proiect!C110</f>
        <v>0</v>
      </c>
      <c r="I110">
        <f>SUMPRODUCT(Examen!C110:H110,Weights!$B$8:$G$8)</f>
        <v>33</v>
      </c>
      <c r="J110" s="9">
        <f>IF(I110&gt;O$2,MAX(4,ROUND(MIN(10,1+0.6*(C110/(10*SUM(Weights!$B$2:$I$2))+D110/(10*SUM(Weights!$B$3:$H$3))+E110/(10*SUM(Weights!$B$4:$H$4))+F110/(10*SUM(Weights!$B$5:$H$5))+G110/(10*SUM(Weights!$B$6:$G$6)))+I110/60*7+H110/100+M110),0)),IF(I110=0,"Absent",4))</f>
        <v>7</v>
      </c>
      <c r="L110">
        <f>C110/(10*SUM(Weights!$B$2:$I$2))+D110/(10*SUM(Weights!$B$3:$H$3))+E110/(10*SUM(Weights!$B$4:$H$4))+F110/(10*SUM(Weights!$B$5:$H$5))+G110/(10*SUM(Weights!$B$6:$G$6))</f>
        <v>3.3101190476190476</v>
      </c>
      <c r="N110">
        <f>MAX(4,ROUND(MIN(10,1+0.6*(C110/(10*SUM(Weights!$B$2:$I$2))+D110/(10*SUM(Weights!$B$3:$H$3))+E110/(10*SUM(Weights!$B$4:$H$4))+F110/(10*SUM(Weights!$B$5:$H$5))+G110/(10*SUM(Weights!$B$6:$G$6)))+I110/60*7+H110/100 + M110),0))</f>
        <v>7</v>
      </c>
      <c r="Q110">
        <f>MIN(10,1+0.6*(C110/(10*SUM(Weights!$B$2:$I$2))+D110/(10*SUM(Weights!$B$3:$H$3))+E110/(10*SUM(Weights!$B$4:$H$4))+F110/(10*SUM(Weights!$B$5:$H$5))+G110/(10*SUM(Weights!$B$6:$G$6)))+I110/60*7+H110/100+M110)</f>
        <v>6.8360714285714295</v>
      </c>
    </row>
    <row r="111" spans="1:17" x14ac:dyDescent="0.25">
      <c r="A111" s="2" t="s">
        <v>113</v>
      </c>
      <c r="B111">
        <v>244</v>
      </c>
      <c r="C111">
        <f>SUMPRODUCT(Tema1!C111:J111,Weights!$B$2:$I$2)</f>
        <v>49</v>
      </c>
      <c r="D111">
        <f>SUMPRODUCT(Tema2!C111:I111,Weights!$B$3:$H$3)</f>
        <v>25</v>
      </c>
      <c r="E111">
        <f>SUMPRODUCT(Tema3!C111:I111,Weights!$B$4:$H$4)</f>
        <v>17</v>
      </c>
      <c r="F111">
        <f>SUMPRODUCT(Tema4!C111:I111,Weights!$B$5:$H$5)</f>
        <v>0</v>
      </c>
      <c r="G111">
        <f>SUMPRODUCT(Tema5!C111:H111,Weights!$B$6:$G$6)</f>
        <v>0</v>
      </c>
      <c r="H111">
        <f>Proiect!C111</f>
        <v>70</v>
      </c>
      <c r="I111">
        <f>SUMPRODUCT(Examen!C111:H111,Weights!$B$8:$G$8)</f>
        <v>26</v>
      </c>
      <c r="J111" s="9">
        <f>IF(I111&gt;O$2,MAX(4,ROUND(MIN(10,1+0.6*(C111/(10*SUM(Weights!$B$2:$I$2))+D111/(10*SUM(Weights!$B$3:$H$3))+E111/(10*SUM(Weights!$B$4:$H$4))+F111/(10*SUM(Weights!$B$5:$H$5))+G111/(10*SUM(Weights!$B$6:$G$6)))+I111/60*7+H111/100+M111),0)),IF(I111=0,"Absent",4))</f>
        <v>5</v>
      </c>
      <c r="L111">
        <f>C111/(10*SUM(Weights!$B$2:$I$2))+D111/(10*SUM(Weights!$B$3:$H$3))+E111/(10*SUM(Weights!$B$4:$H$4))+F111/(10*SUM(Weights!$B$5:$H$5))+G111/(10*SUM(Weights!$B$6:$G$6))</f>
        <v>1.2125000000000001</v>
      </c>
      <c r="N111">
        <f>MAX(4,ROUND(MIN(10,1+0.6*(C111/(10*SUM(Weights!$B$2:$I$2))+D111/(10*SUM(Weights!$B$3:$H$3))+E111/(10*SUM(Weights!$B$4:$H$4))+F111/(10*SUM(Weights!$B$5:$H$5))+G111/(10*SUM(Weights!$B$6:$G$6)))+I111/60*7+H111/100 + M111),0))</f>
        <v>5</v>
      </c>
      <c r="Q111">
        <f>MIN(10,1+0.6*(C111/(10*SUM(Weights!$B$2:$I$2))+D111/(10*SUM(Weights!$B$3:$H$3))+E111/(10*SUM(Weights!$B$4:$H$4))+F111/(10*SUM(Weights!$B$5:$H$5))+G111/(10*SUM(Weights!$B$6:$G$6)))+I111/60*7+H111/100+M111)</f>
        <v>5.4608333333333334</v>
      </c>
    </row>
    <row r="112" spans="1:17" x14ac:dyDescent="0.25">
      <c r="A112" s="2" t="s">
        <v>114</v>
      </c>
      <c r="B112">
        <v>244</v>
      </c>
      <c r="C112">
        <f>SUMPRODUCT(Tema1!C112:J112,Weights!$B$2:$I$2)</f>
        <v>57</v>
      </c>
      <c r="D112">
        <f>SUMPRODUCT(Tema2!C112:I112,Weights!$B$3:$H$3)</f>
        <v>33</v>
      </c>
      <c r="E112">
        <f>SUMPRODUCT(Tema3!C112:I112,Weights!$B$4:$H$4)</f>
        <v>53</v>
      </c>
      <c r="F112">
        <f>SUMPRODUCT(Tema4!C112:I112,Weights!$B$5:$H$5)</f>
        <v>40</v>
      </c>
      <c r="G112">
        <f>SUMPRODUCT(Tema5!C112:H112,Weights!$B$6:$G$6)</f>
        <v>23</v>
      </c>
      <c r="H112">
        <f>Proiect!C112</f>
        <v>80</v>
      </c>
      <c r="I112">
        <f>SUMPRODUCT(Examen!C112:H112,Weights!$B$8:$G$8)</f>
        <v>35</v>
      </c>
      <c r="J112" s="9">
        <f>IF(I112&gt;O$2,MAX(4,ROUND(MIN(10,1+0.6*(C112/(10*SUM(Weights!$B$2:$I$2))+D112/(10*SUM(Weights!$B$3:$H$3))+E112/(10*SUM(Weights!$B$4:$H$4))+F112/(10*SUM(Weights!$B$5:$H$5))+G112/(10*SUM(Weights!$B$6:$G$6)))+I112/60*7+H112/100+M112),0)),IF(I112=0,"Absent",4))</f>
        <v>8</v>
      </c>
      <c r="L112">
        <f>C112/(10*SUM(Weights!$B$2:$I$2))+D112/(10*SUM(Weights!$B$3:$H$3))+E112/(10*SUM(Weights!$B$4:$H$4))+F112/(10*SUM(Weights!$B$5:$H$5))+G112/(10*SUM(Weights!$B$6:$G$6))</f>
        <v>2.8958333333333335</v>
      </c>
      <c r="N112">
        <f>MAX(4,ROUND(MIN(10,1+0.6*(C112/(10*SUM(Weights!$B$2:$I$2))+D112/(10*SUM(Weights!$B$3:$H$3))+E112/(10*SUM(Weights!$B$4:$H$4))+F112/(10*SUM(Weights!$B$5:$H$5))+G112/(10*SUM(Weights!$B$6:$G$6)))+I112/60*7+H112/100 + M112),0))</f>
        <v>8</v>
      </c>
      <c r="Q112">
        <f>MIN(10,1+0.6*(C112/(10*SUM(Weights!$B$2:$I$2))+D112/(10*SUM(Weights!$B$3:$H$3))+E112/(10*SUM(Weights!$B$4:$H$4))+F112/(10*SUM(Weights!$B$5:$H$5))+G112/(10*SUM(Weights!$B$6:$G$6)))+I112/60*7+H112/100+M112)</f>
        <v>7.6208333333333336</v>
      </c>
    </row>
    <row r="113" spans="1:17" x14ac:dyDescent="0.25">
      <c r="A113" s="2" t="s">
        <v>115</v>
      </c>
      <c r="B113">
        <v>244</v>
      </c>
      <c r="C113">
        <f>SUMPRODUCT(Tema1!C113:J113,Weights!$B$2:$I$2)</f>
        <v>57</v>
      </c>
      <c r="D113">
        <f>SUMPRODUCT(Tema2!C113:I113,Weights!$B$3:$H$3)</f>
        <v>0</v>
      </c>
      <c r="E113">
        <f>SUMPRODUCT(Tema3!C113:I113,Weights!$B$4:$H$4)</f>
        <v>0</v>
      </c>
      <c r="F113">
        <f>SUMPRODUCT(Tema4!C113:I113,Weights!$B$5:$H$5)</f>
        <v>26</v>
      </c>
      <c r="G113">
        <f>SUMPRODUCT(Tema5!C113:H113,Weights!$B$6:$G$6)</f>
        <v>0</v>
      </c>
      <c r="H113">
        <f>Proiect!C113</f>
        <v>30</v>
      </c>
      <c r="I113">
        <f>SUMPRODUCT(Examen!C113:H113,Weights!$B$8:$G$8)</f>
        <v>27</v>
      </c>
      <c r="J113" s="9">
        <f>IF(I113&gt;O$2,MAX(4,ROUND(MIN(10,1+0.6*(C113/(10*SUM(Weights!$B$2:$I$2))+D113/(10*SUM(Weights!$B$3:$H$3))+E113/(10*SUM(Weights!$B$4:$H$4))+F113/(10*SUM(Weights!$B$5:$H$5))+G113/(10*SUM(Weights!$B$6:$G$6)))+I113/60*7+H113/100+M113),0)),IF(I113=0,"Absent",4))</f>
        <v>5</v>
      </c>
      <c r="L113">
        <f>C113/(10*SUM(Weights!$B$2:$I$2))+D113/(10*SUM(Weights!$B$3:$H$3))+E113/(10*SUM(Weights!$B$4:$H$4))+F113/(10*SUM(Weights!$B$5:$H$5))+G113/(10*SUM(Weights!$B$6:$G$6))</f>
        <v>1.0839285714285714</v>
      </c>
      <c r="N113">
        <f>MAX(4,ROUND(MIN(10,1+0.6*(C113/(10*SUM(Weights!$B$2:$I$2))+D113/(10*SUM(Weights!$B$3:$H$3))+E113/(10*SUM(Weights!$B$4:$H$4))+F113/(10*SUM(Weights!$B$5:$H$5))+G113/(10*SUM(Weights!$B$6:$G$6)))+I113/60*7+H113/100 + M113),0))</f>
        <v>5</v>
      </c>
      <c r="Q113">
        <f>MIN(10,1+0.6*(C113/(10*SUM(Weights!$B$2:$I$2))+D113/(10*SUM(Weights!$B$3:$H$3))+E113/(10*SUM(Weights!$B$4:$H$4))+F113/(10*SUM(Weights!$B$5:$H$5))+G113/(10*SUM(Weights!$B$6:$G$6)))+I113/60*7+H113/100+M113)</f>
        <v>5.1003571428571428</v>
      </c>
    </row>
    <row r="114" spans="1:17" x14ac:dyDescent="0.25">
      <c r="A114" s="2" t="s">
        <v>116</v>
      </c>
      <c r="B114">
        <v>244</v>
      </c>
      <c r="C114">
        <f>SUMPRODUCT(Tema1!C114:J114,Weights!$B$2:$I$2)</f>
        <v>15</v>
      </c>
      <c r="D114">
        <f>SUMPRODUCT(Tema2!C114:I114,Weights!$B$3:$H$3)</f>
        <v>0</v>
      </c>
      <c r="E114">
        <f>SUMPRODUCT(Tema3!C114:I114,Weights!$B$4:$H$4)</f>
        <v>0</v>
      </c>
      <c r="F114">
        <f>SUMPRODUCT(Tema4!C114:I114,Weights!$B$5:$H$5)</f>
        <v>0</v>
      </c>
      <c r="G114">
        <f>SUMPRODUCT(Tema5!C114:H114,Weights!$B$6:$G$6)</f>
        <v>0</v>
      </c>
      <c r="H114">
        <f>Proiect!C114</f>
        <v>140</v>
      </c>
      <c r="I114">
        <f>SUMPRODUCT(Examen!C114:H114,Weights!$B$8:$G$8)</f>
        <v>5</v>
      </c>
      <c r="J114" s="9">
        <f>IF(I114&gt;O$2,MAX(4,ROUND(MIN(10,1+0.6*(C114/(10*SUM(Weights!$B$2:$I$2))+D114/(10*SUM(Weights!$B$3:$H$3))+E114/(10*SUM(Weights!$B$4:$H$4))+F114/(10*SUM(Weights!$B$5:$H$5))+G114/(10*SUM(Weights!$B$6:$G$6)))+I114/60*7+H114/100+M114),0)),IF(I114=0,"Absent",4))</f>
        <v>4</v>
      </c>
      <c r="L114">
        <f>C114/(10*SUM(Weights!$B$2:$I$2))+D114/(10*SUM(Weights!$B$3:$H$3))+E114/(10*SUM(Weights!$B$4:$H$4))+F114/(10*SUM(Weights!$B$5:$H$5))+G114/(10*SUM(Weights!$B$6:$G$6))</f>
        <v>0.1875</v>
      </c>
      <c r="N114">
        <f>MAX(4,ROUND(MIN(10,1+0.6*(C114/(10*SUM(Weights!$B$2:$I$2))+D114/(10*SUM(Weights!$B$3:$H$3))+E114/(10*SUM(Weights!$B$4:$H$4))+F114/(10*SUM(Weights!$B$5:$H$5))+G114/(10*SUM(Weights!$B$6:$G$6)))+I114/60*7+H114/100 + M114),0))</f>
        <v>4</v>
      </c>
      <c r="Q114">
        <f>MIN(10,1+0.6*(C114/(10*SUM(Weights!$B$2:$I$2))+D114/(10*SUM(Weights!$B$3:$H$3))+E114/(10*SUM(Weights!$B$4:$H$4))+F114/(10*SUM(Weights!$B$5:$H$5))+G114/(10*SUM(Weights!$B$6:$G$6)))+I114/60*7+H114/100+M114)</f>
        <v>3.0958333333333332</v>
      </c>
    </row>
    <row r="115" spans="1:17" x14ac:dyDescent="0.25">
      <c r="A115" s="2" t="s">
        <v>117</v>
      </c>
      <c r="B115">
        <v>244</v>
      </c>
      <c r="C115">
        <f>SUMPRODUCT(Tema1!C115:J115,Weights!$B$2:$I$2)</f>
        <v>0</v>
      </c>
      <c r="D115">
        <f>SUMPRODUCT(Tema2!C115:I115,Weights!$B$3:$H$3)</f>
        <v>0</v>
      </c>
      <c r="E115">
        <f>SUMPRODUCT(Tema3!C115:I115,Weights!$B$4:$H$4)</f>
        <v>0</v>
      </c>
      <c r="F115">
        <f>SUMPRODUCT(Tema4!C115:I115,Weights!$B$5:$H$5)</f>
        <v>0</v>
      </c>
      <c r="G115">
        <f>SUMPRODUCT(Tema5!C115:H115,Weights!$B$6:$G$6)</f>
        <v>0</v>
      </c>
      <c r="H115">
        <f>Proiect!C115</f>
        <v>80</v>
      </c>
      <c r="I115">
        <f>SUMPRODUCT(Examen!C115:H115,Weights!$B$8:$G$8)</f>
        <v>9</v>
      </c>
      <c r="J115" s="9">
        <f>IF(I115&gt;O$2,MAX(4,ROUND(MIN(10,1+0.6*(C115/(10*SUM(Weights!$B$2:$I$2))+D115/(10*SUM(Weights!$B$3:$H$3))+E115/(10*SUM(Weights!$B$4:$H$4))+F115/(10*SUM(Weights!$B$5:$H$5))+G115/(10*SUM(Weights!$B$6:$G$6)))+I115/60*7+H115/100+M115),0)),IF(I115=0,"Absent",4))</f>
        <v>4</v>
      </c>
      <c r="L115">
        <f>C115/(10*SUM(Weights!$B$2:$I$2))+D115/(10*SUM(Weights!$B$3:$H$3))+E115/(10*SUM(Weights!$B$4:$H$4))+F115/(10*SUM(Weights!$B$5:$H$5))+G115/(10*SUM(Weights!$B$6:$G$6))</f>
        <v>0</v>
      </c>
      <c r="N115">
        <f>MAX(4,ROUND(MIN(10,1+0.6*(C115/(10*SUM(Weights!$B$2:$I$2))+D115/(10*SUM(Weights!$B$3:$H$3))+E115/(10*SUM(Weights!$B$4:$H$4))+F115/(10*SUM(Weights!$B$5:$H$5))+G115/(10*SUM(Weights!$B$6:$G$6)))+I115/60*7+H115/100 + M115),0))</f>
        <v>4</v>
      </c>
      <c r="Q115">
        <f>MIN(10,1+0.6*(C115/(10*SUM(Weights!$B$2:$I$2))+D115/(10*SUM(Weights!$B$3:$H$3))+E115/(10*SUM(Weights!$B$4:$H$4))+F115/(10*SUM(Weights!$B$5:$H$5))+G115/(10*SUM(Weights!$B$6:$G$6)))+I115/60*7+H115/100+M115)</f>
        <v>2.8499999999999996</v>
      </c>
    </row>
    <row r="116" spans="1:17" x14ac:dyDescent="0.25">
      <c r="A116" s="2" t="s">
        <v>118</v>
      </c>
      <c r="B116">
        <v>244</v>
      </c>
      <c r="C116">
        <f>SUMPRODUCT(Tema1!C116:J116,Weights!$B$2:$I$2)</f>
        <v>0</v>
      </c>
      <c r="D116">
        <f>SUMPRODUCT(Tema2!C116:I116,Weights!$B$3:$H$3)</f>
        <v>0</v>
      </c>
      <c r="E116">
        <f>SUMPRODUCT(Tema3!C116:I116,Weights!$B$4:$H$4)</f>
        <v>0</v>
      </c>
      <c r="F116">
        <f>SUMPRODUCT(Tema4!C116:I116,Weights!$B$5:$H$5)</f>
        <v>0</v>
      </c>
      <c r="G116">
        <f>SUMPRODUCT(Tema5!C116:H116,Weights!$B$6:$G$6)</f>
        <v>0</v>
      </c>
      <c r="H116">
        <f>Proiect!C116</f>
        <v>0</v>
      </c>
      <c r="I116">
        <f>SUMPRODUCT(Examen!C116:H116,Weights!$B$8:$G$8)</f>
        <v>17</v>
      </c>
      <c r="J116" s="9">
        <f>IF(I116&gt;O$2,MAX(4,ROUND(MIN(10,1+0.6*(C116/(10*SUM(Weights!$B$2:$I$2))+D116/(10*SUM(Weights!$B$3:$H$3))+E116/(10*SUM(Weights!$B$4:$H$4))+F116/(10*SUM(Weights!$B$5:$H$5))+G116/(10*SUM(Weights!$B$6:$G$6)))+I116/60*7+H116/100+M116),0)),IF(I116=0,"Absent",4))</f>
        <v>4</v>
      </c>
      <c r="L116">
        <f>C116/(10*SUM(Weights!$B$2:$I$2))+D116/(10*SUM(Weights!$B$3:$H$3))+E116/(10*SUM(Weights!$B$4:$H$4))+F116/(10*SUM(Weights!$B$5:$H$5))+G116/(10*SUM(Weights!$B$6:$G$6))</f>
        <v>0</v>
      </c>
      <c r="N116">
        <f>MAX(4,ROUND(MIN(10,1+0.6*(C116/(10*SUM(Weights!$B$2:$I$2))+D116/(10*SUM(Weights!$B$3:$H$3))+E116/(10*SUM(Weights!$B$4:$H$4))+F116/(10*SUM(Weights!$B$5:$H$5))+G116/(10*SUM(Weights!$B$6:$G$6)))+I116/60*7+H116/100 + M116),0))</f>
        <v>4</v>
      </c>
      <c r="Q116">
        <f>MIN(10,1+0.6*(C116/(10*SUM(Weights!$B$2:$I$2))+D116/(10*SUM(Weights!$B$3:$H$3))+E116/(10*SUM(Weights!$B$4:$H$4))+F116/(10*SUM(Weights!$B$5:$H$5))+G116/(10*SUM(Weights!$B$6:$G$6)))+I116/60*7+H116/100+M116)</f>
        <v>2.9833333333333334</v>
      </c>
    </row>
    <row r="117" spans="1:17" hidden="1" x14ac:dyDescent="0.25">
      <c r="A117" s="2" t="s">
        <v>140</v>
      </c>
      <c r="B117">
        <v>343</v>
      </c>
      <c r="C117">
        <f>SUMPRODUCT(Tema1!C117:J117,Weights!$B$2:$I$2)</f>
        <v>0</v>
      </c>
      <c r="D117">
        <f>SUMPRODUCT(Tema2!C117:I117,Weights!$B$3:$H$3)</f>
        <v>0</v>
      </c>
      <c r="E117">
        <f>SUMPRODUCT(Tema3!C117:I117,Weights!$B$4:$H$4)</f>
        <v>0</v>
      </c>
      <c r="F117">
        <f>SUMPRODUCT(Tema4!C117:I117,Weights!$B$5:$H$5)</f>
        <v>0</v>
      </c>
      <c r="G117">
        <f>SUMPRODUCT(Tema5!C117:H117,Weights!$B$6:$G$6)</f>
        <v>0</v>
      </c>
      <c r="H117">
        <f>Proiect!C117</f>
        <v>0</v>
      </c>
      <c r="I117">
        <f>SUMPRODUCT(Examen!C117:H117,Weights!$B$8:$G$8)</f>
        <v>13</v>
      </c>
      <c r="J117" s="9">
        <f>IF(I117&gt;O$2,MAX(4,ROUND(MIN(10,1+0.6*(C117/(10*SUM(Weights!$B$2:$I$2))+D117/(10*SUM(Weights!$B$3:$H$3))+E117/(10*SUM(Weights!$B$4:$H$4))+F117/(10*SUM(Weights!$B$5:$H$5))+G117/(10*SUM(Weights!$B$6:$G$6)))+I117/60*7+H117/100+M117),0)),IF(I117=0,"Absent",4))</f>
        <v>4</v>
      </c>
      <c r="L117">
        <f>C117/(10*SUM(Weights!$B$2:$I$2))+D117/(10*SUM(Weights!$B$3:$H$3))+E117/(10*SUM(Weights!$B$4:$H$4))+F117/(10*SUM(Weights!$B$5:$H$5))+G117/(10*SUM(Weights!$B$6:$G$6))</f>
        <v>0</v>
      </c>
      <c r="N117">
        <f>MAX(4,ROUND(MIN(10,1+0.6*(C117/(10*SUM(Weights!$B$2:$I$2))+D117/(10*SUM(Weights!$B$3:$H$3))+E117/(10*SUM(Weights!$B$4:$H$4))+F117/(10*SUM(Weights!$B$5:$H$5))+G117/(10*SUM(Weights!$B$6:$G$6)))+I117/60*7+H117/100 + M117),0))</f>
        <v>4</v>
      </c>
      <c r="Q117">
        <f>MIN(10,1+0.6*(C117/(10*SUM(Weights!$B$2:$I$2))+D117/(10*SUM(Weights!$B$3:$H$3))+E117/(10*SUM(Weights!$B$4:$H$4))+F117/(10*SUM(Weights!$B$5:$H$5))+G117/(10*SUM(Weights!$B$6:$G$6)))+I117/60*7+H117/100+M117)</f>
        <v>2.5166666666666666</v>
      </c>
    </row>
  </sheetData>
  <autoFilter ref="A1:J117" xr:uid="{B0F39B5D-5942-4108-8793-C6414B5853E2}">
    <filterColumn colId="1">
      <filters>
        <filter val="244"/>
      </filters>
    </filterColumn>
  </autoFilter>
  <conditionalFormatting sqref="I2:I117">
    <cfRule type="cellIs" dxfId="22" priority="12" operator="greaterThan">
      <formula>23.5</formula>
    </cfRule>
    <cfRule type="cellIs" dxfId="21" priority="11" operator="greaterThan">
      <formula>13.5</formula>
    </cfRule>
    <cfRule type="cellIs" dxfId="20" priority="10" operator="lessThan">
      <formula>23.5</formula>
    </cfRule>
    <cfRule type="cellIs" dxfId="19" priority="9" operator="greaterThan">
      <formula>$O$2</formula>
    </cfRule>
    <cfRule type="cellIs" dxfId="18" priority="8" operator="lessThan">
      <formula>$O$2</formula>
    </cfRule>
    <cfRule type="cellIs" dxfId="17" priority="7" operator="equal">
      <formula>0</formula>
    </cfRule>
    <cfRule type="cellIs" dxfId="16" priority="6" operator="greaterThan">
      <formula>$O$2</formula>
    </cfRule>
    <cfRule type="cellIs" dxfId="15" priority="5" operator="greaterThan">
      <formula>$O$2</formula>
    </cfRule>
  </conditionalFormatting>
  <conditionalFormatting sqref="J2:J117">
    <cfRule type="cellIs" dxfId="14" priority="4" operator="equal">
      <formula>4</formula>
    </cfRule>
    <cfRule type="cellIs" dxfId="13" priority="2" operator="equal">
      <formula>"Absent"</formula>
    </cfRule>
  </conditionalFormatting>
  <conditionalFormatting sqref="N2:N117">
    <cfRule type="cellIs" dxfId="12" priority="3" operator="equal">
      <formula>4</formula>
    </cfRule>
  </conditionalFormatting>
  <conditionalFormatting sqref="Q2:Q117">
    <cfRule type="cellIs" dxfId="0" priority="1" operator="greaterThan">
      <formula>4.25</formula>
    </cfRule>
  </conditionalFormatting>
  <pageMargins left="0.7" right="0.7" top="0.75" bottom="0.75" header="0.3" footer="0.3"/>
  <pageSetup paperSize="9" orientation="portrait" r:id="rId1"/>
  <ignoredErrors>
    <ignoredError sqref="F2:F116 G3:G116 E2:E4 D2:D116 C3:C116 E6:E116 I2:I1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745E-BF66-4D8A-A150-540A07F48DEA}">
  <dimension ref="A1:J117"/>
  <sheetViews>
    <sheetView workbookViewId="0">
      <pane ySplit="1" topLeftCell="A95" activePane="bottomLeft" state="frozen"/>
      <selection pane="bottomLeft" activeCell="D101" sqref="D101"/>
    </sheetView>
  </sheetViews>
  <sheetFormatPr defaultRowHeight="15" x14ac:dyDescent="0.25"/>
  <cols>
    <col min="1" max="1" width="40.140625" style="2" customWidth="1"/>
  </cols>
  <sheetData>
    <row r="1" spans="1:10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</row>
    <row r="2" spans="1:10" x14ac:dyDescent="0.25">
      <c r="A2" s="1" t="s">
        <v>10</v>
      </c>
      <c r="B2">
        <v>241</v>
      </c>
    </row>
    <row r="3" spans="1:10" x14ac:dyDescent="0.25">
      <c r="A3" s="1" t="s">
        <v>11</v>
      </c>
      <c r="B3">
        <v>241</v>
      </c>
      <c r="C3">
        <v>9</v>
      </c>
      <c r="D3">
        <v>9</v>
      </c>
      <c r="F3">
        <v>8</v>
      </c>
      <c r="I3">
        <v>6</v>
      </c>
    </row>
    <row r="4" spans="1:10" x14ac:dyDescent="0.25">
      <c r="A4" s="1" t="s">
        <v>12</v>
      </c>
      <c r="B4">
        <v>241</v>
      </c>
      <c r="C4">
        <v>10</v>
      </c>
      <c r="D4">
        <v>9</v>
      </c>
      <c r="F4">
        <v>6</v>
      </c>
      <c r="G4">
        <v>6</v>
      </c>
      <c r="H4">
        <v>5</v>
      </c>
      <c r="I4">
        <v>4</v>
      </c>
      <c r="J4">
        <v>5</v>
      </c>
    </row>
    <row r="5" spans="1:10" x14ac:dyDescent="0.25">
      <c r="A5" s="1" t="s">
        <v>127</v>
      </c>
      <c r="B5">
        <v>241</v>
      </c>
      <c r="C5">
        <v>9</v>
      </c>
      <c r="D5">
        <v>9</v>
      </c>
      <c r="E5">
        <v>3</v>
      </c>
      <c r="F5">
        <v>5</v>
      </c>
      <c r="G5">
        <v>10</v>
      </c>
      <c r="H5">
        <v>5</v>
      </c>
      <c r="J5">
        <v>4</v>
      </c>
    </row>
    <row r="6" spans="1:10" x14ac:dyDescent="0.25">
      <c r="A6" s="1" t="s">
        <v>128</v>
      </c>
      <c r="B6">
        <v>241</v>
      </c>
      <c r="C6">
        <v>10</v>
      </c>
      <c r="D6">
        <v>9</v>
      </c>
      <c r="G6">
        <v>8</v>
      </c>
      <c r="H6">
        <v>9</v>
      </c>
    </row>
    <row r="7" spans="1:10" x14ac:dyDescent="0.25">
      <c r="A7" s="1" t="s">
        <v>13</v>
      </c>
      <c r="B7">
        <v>241</v>
      </c>
      <c r="C7">
        <v>8</v>
      </c>
      <c r="D7">
        <v>9</v>
      </c>
      <c r="F7">
        <v>9</v>
      </c>
      <c r="G7">
        <v>2</v>
      </c>
      <c r="J7">
        <v>7</v>
      </c>
    </row>
    <row r="8" spans="1:10" x14ac:dyDescent="0.25">
      <c r="A8" s="1" t="s">
        <v>32</v>
      </c>
      <c r="B8">
        <v>241</v>
      </c>
      <c r="C8">
        <v>9</v>
      </c>
      <c r="D8">
        <v>9</v>
      </c>
      <c r="E8">
        <v>4</v>
      </c>
      <c r="G8">
        <v>9</v>
      </c>
      <c r="H8">
        <v>1</v>
      </c>
      <c r="J8">
        <v>2</v>
      </c>
    </row>
    <row r="9" spans="1:10" x14ac:dyDescent="0.25">
      <c r="A9" s="1" t="s">
        <v>14</v>
      </c>
      <c r="B9">
        <v>241</v>
      </c>
      <c r="C9">
        <v>7</v>
      </c>
      <c r="D9">
        <v>8</v>
      </c>
      <c r="E9">
        <v>7</v>
      </c>
      <c r="F9">
        <v>9</v>
      </c>
      <c r="G9">
        <v>5</v>
      </c>
      <c r="H9">
        <v>9</v>
      </c>
      <c r="I9">
        <v>3</v>
      </c>
      <c r="J9">
        <v>7</v>
      </c>
    </row>
    <row r="10" spans="1:10" x14ac:dyDescent="0.25">
      <c r="A10" s="1" t="s">
        <v>15</v>
      </c>
      <c r="B10">
        <v>241</v>
      </c>
      <c r="C10">
        <v>10</v>
      </c>
      <c r="D10">
        <v>9</v>
      </c>
      <c r="E10">
        <v>7</v>
      </c>
      <c r="F10">
        <v>9</v>
      </c>
      <c r="G10">
        <v>9</v>
      </c>
      <c r="H10">
        <v>8</v>
      </c>
      <c r="I10">
        <v>9</v>
      </c>
      <c r="J10">
        <v>9</v>
      </c>
    </row>
    <row r="11" spans="1:10" x14ac:dyDescent="0.25">
      <c r="A11" s="1" t="s">
        <v>16</v>
      </c>
      <c r="B11">
        <v>241</v>
      </c>
      <c r="C11">
        <v>8</v>
      </c>
      <c r="D11">
        <v>9</v>
      </c>
      <c r="F11">
        <v>6</v>
      </c>
      <c r="G11">
        <v>9</v>
      </c>
      <c r="H11">
        <v>6</v>
      </c>
      <c r="J11">
        <v>5</v>
      </c>
    </row>
    <row r="12" spans="1:10" x14ac:dyDescent="0.25">
      <c r="A12" s="1" t="s">
        <v>17</v>
      </c>
      <c r="B12">
        <v>241</v>
      </c>
      <c r="C12">
        <v>9</v>
      </c>
      <c r="D12">
        <v>9</v>
      </c>
      <c r="E12">
        <v>8</v>
      </c>
      <c r="G12">
        <v>8</v>
      </c>
      <c r="H12">
        <v>8</v>
      </c>
      <c r="I12">
        <v>3</v>
      </c>
    </row>
    <row r="13" spans="1:10" x14ac:dyDescent="0.25">
      <c r="A13" s="1" t="s">
        <v>33</v>
      </c>
      <c r="B13">
        <v>241</v>
      </c>
      <c r="C13">
        <v>9</v>
      </c>
      <c r="D13">
        <v>9</v>
      </c>
      <c r="E13">
        <v>8</v>
      </c>
      <c r="F13">
        <v>8</v>
      </c>
      <c r="G13">
        <v>9</v>
      </c>
      <c r="H13">
        <v>8</v>
      </c>
      <c r="I13">
        <v>5</v>
      </c>
    </row>
    <row r="14" spans="1:10" x14ac:dyDescent="0.25">
      <c r="A14" s="1" t="s">
        <v>18</v>
      </c>
      <c r="B14">
        <v>241</v>
      </c>
      <c r="C14">
        <v>9</v>
      </c>
      <c r="D14">
        <v>8</v>
      </c>
      <c r="F14">
        <v>5</v>
      </c>
      <c r="G14">
        <v>3</v>
      </c>
      <c r="J14">
        <v>7</v>
      </c>
    </row>
    <row r="15" spans="1:10" x14ac:dyDescent="0.25">
      <c r="A15" s="1" t="s">
        <v>19</v>
      </c>
      <c r="B15">
        <v>241</v>
      </c>
      <c r="C15">
        <v>9</v>
      </c>
      <c r="D15">
        <v>3</v>
      </c>
    </row>
    <row r="16" spans="1:10" x14ac:dyDescent="0.25">
      <c r="A16" s="1" t="s">
        <v>34</v>
      </c>
      <c r="B16">
        <v>241</v>
      </c>
      <c r="C16">
        <v>7</v>
      </c>
      <c r="D16">
        <v>8</v>
      </c>
      <c r="E16">
        <v>9</v>
      </c>
      <c r="F16">
        <v>5</v>
      </c>
      <c r="G16">
        <v>9</v>
      </c>
      <c r="H16">
        <v>10</v>
      </c>
      <c r="I16">
        <v>8</v>
      </c>
      <c r="J16">
        <v>8</v>
      </c>
    </row>
    <row r="17" spans="1:10" x14ac:dyDescent="0.25">
      <c r="A17" s="1" t="s">
        <v>129</v>
      </c>
      <c r="B17">
        <v>241</v>
      </c>
      <c r="C17">
        <v>9</v>
      </c>
      <c r="D17">
        <v>10</v>
      </c>
      <c r="E17">
        <v>7</v>
      </c>
      <c r="F17">
        <v>5</v>
      </c>
      <c r="G17">
        <v>10</v>
      </c>
      <c r="H17">
        <v>5</v>
      </c>
    </row>
    <row r="18" spans="1:10" x14ac:dyDescent="0.25">
      <c r="A18" s="1" t="s">
        <v>35</v>
      </c>
      <c r="B18">
        <v>241</v>
      </c>
      <c r="C18">
        <v>5</v>
      </c>
      <c r="F18">
        <v>4</v>
      </c>
      <c r="H18">
        <v>4</v>
      </c>
    </row>
    <row r="19" spans="1:10" x14ac:dyDescent="0.25">
      <c r="A19" s="1" t="s">
        <v>20</v>
      </c>
      <c r="B19">
        <v>241</v>
      </c>
      <c r="C19">
        <v>9</v>
      </c>
      <c r="D19">
        <v>10</v>
      </c>
      <c r="E19">
        <v>8</v>
      </c>
      <c r="F19">
        <v>8</v>
      </c>
      <c r="G19">
        <v>4</v>
      </c>
      <c r="H19">
        <v>6</v>
      </c>
      <c r="I19">
        <v>6</v>
      </c>
      <c r="J19">
        <v>5</v>
      </c>
    </row>
    <row r="20" spans="1:10" x14ac:dyDescent="0.25">
      <c r="A20" s="1" t="s">
        <v>21</v>
      </c>
      <c r="B20">
        <v>241</v>
      </c>
      <c r="C20">
        <v>9</v>
      </c>
      <c r="D20">
        <v>10</v>
      </c>
      <c r="E20">
        <v>9</v>
      </c>
      <c r="F20">
        <v>9</v>
      </c>
      <c r="G20">
        <v>10</v>
      </c>
      <c r="H20">
        <v>9</v>
      </c>
      <c r="I20">
        <v>9</v>
      </c>
      <c r="J20">
        <v>8</v>
      </c>
    </row>
    <row r="21" spans="1:10" x14ac:dyDescent="0.25">
      <c r="A21" s="1" t="s">
        <v>22</v>
      </c>
      <c r="B21">
        <v>241</v>
      </c>
      <c r="C21">
        <v>9</v>
      </c>
      <c r="D21">
        <v>6</v>
      </c>
      <c r="F21">
        <v>6</v>
      </c>
      <c r="H21">
        <v>4</v>
      </c>
    </row>
    <row r="22" spans="1:10" x14ac:dyDescent="0.25">
      <c r="A22" s="1" t="s">
        <v>23</v>
      </c>
      <c r="B22">
        <v>241</v>
      </c>
      <c r="C22">
        <v>9</v>
      </c>
      <c r="D22">
        <v>10</v>
      </c>
      <c r="E22">
        <v>9</v>
      </c>
      <c r="F22">
        <v>9</v>
      </c>
      <c r="G22">
        <v>10</v>
      </c>
      <c r="H22">
        <v>8</v>
      </c>
      <c r="I22">
        <v>8</v>
      </c>
      <c r="J22">
        <v>9</v>
      </c>
    </row>
    <row r="23" spans="1:10" x14ac:dyDescent="0.25">
      <c r="A23" s="1" t="s">
        <v>36</v>
      </c>
      <c r="B23">
        <v>241</v>
      </c>
    </row>
    <row r="24" spans="1:10" x14ac:dyDescent="0.25">
      <c r="A24" s="1" t="s">
        <v>130</v>
      </c>
      <c r="B24">
        <v>241</v>
      </c>
      <c r="C24">
        <v>8</v>
      </c>
      <c r="D24">
        <v>9</v>
      </c>
      <c r="F24">
        <v>8</v>
      </c>
      <c r="H24">
        <v>6</v>
      </c>
      <c r="I24">
        <v>2</v>
      </c>
      <c r="J24">
        <v>7</v>
      </c>
    </row>
    <row r="25" spans="1:10" x14ac:dyDescent="0.25">
      <c r="A25" s="1" t="s">
        <v>24</v>
      </c>
      <c r="B25">
        <v>241</v>
      </c>
      <c r="C25">
        <v>8</v>
      </c>
      <c r="D25">
        <v>3</v>
      </c>
      <c r="E25">
        <v>5</v>
      </c>
      <c r="F25">
        <v>6</v>
      </c>
      <c r="J25">
        <v>6</v>
      </c>
    </row>
    <row r="26" spans="1:10" x14ac:dyDescent="0.25">
      <c r="A26" s="1" t="s">
        <v>25</v>
      </c>
      <c r="B26">
        <v>241</v>
      </c>
      <c r="C26">
        <v>8</v>
      </c>
      <c r="D26">
        <v>8</v>
      </c>
      <c r="E26">
        <v>3</v>
      </c>
      <c r="F26">
        <v>8</v>
      </c>
      <c r="G26">
        <v>3</v>
      </c>
      <c r="H26">
        <v>2</v>
      </c>
      <c r="I26">
        <v>3</v>
      </c>
      <c r="J26">
        <v>6</v>
      </c>
    </row>
    <row r="27" spans="1:10" x14ac:dyDescent="0.25">
      <c r="A27" s="1" t="s">
        <v>26</v>
      </c>
      <c r="B27">
        <v>241</v>
      </c>
      <c r="C27">
        <v>9</v>
      </c>
      <c r="D27">
        <v>5</v>
      </c>
      <c r="E27">
        <v>3</v>
      </c>
      <c r="F27">
        <v>8</v>
      </c>
      <c r="G27">
        <v>9</v>
      </c>
      <c r="H27">
        <v>3</v>
      </c>
      <c r="I27">
        <v>2</v>
      </c>
      <c r="J27">
        <v>4</v>
      </c>
    </row>
    <row r="28" spans="1:10" x14ac:dyDescent="0.25">
      <c r="A28" s="1" t="s">
        <v>27</v>
      </c>
      <c r="B28">
        <v>241</v>
      </c>
      <c r="C28">
        <v>9</v>
      </c>
      <c r="D28">
        <v>10</v>
      </c>
      <c r="E28">
        <v>8</v>
      </c>
      <c r="F28">
        <v>9</v>
      </c>
      <c r="G28">
        <v>10</v>
      </c>
      <c r="H28">
        <v>7</v>
      </c>
      <c r="J28">
        <v>8</v>
      </c>
    </row>
    <row r="29" spans="1:10" x14ac:dyDescent="0.25">
      <c r="A29" s="1" t="s">
        <v>28</v>
      </c>
      <c r="B29">
        <v>241</v>
      </c>
      <c r="C29">
        <v>9</v>
      </c>
      <c r="D29">
        <v>8</v>
      </c>
      <c r="F29">
        <v>5</v>
      </c>
      <c r="G29">
        <v>8</v>
      </c>
      <c r="H29">
        <v>6</v>
      </c>
      <c r="J29">
        <v>3</v>
      </c>
    </row>
    <row r="30" spans="1:10" x14ac:dyDescent="0.25">
      <c r="A30" s="1" t="s">
        <v>29</v>
      </c>
      <c r="B30">
        <v>241</v>
      </c>
    </row>
    <row r="31" spans="1:10" x14ac:dyDescent="0.25">
      <c r="A31" s="1" t="s">
        <v>31</v>
      </c>
      <c r="B31">
        <v>241</v>
      </c>
      <c r="C31">
        <v>10</v>
      </c>
      <c r="D31">
        <v>10</v>
      </c>
      <c r="E31">
        <v>9</v>
      </c>
      <c r="F31">
        <v>8</v>
      </c>
      <c r="G31">
        <v>4</v>
      </c>
      <c r="J31">
        <v>2</v>
      </c>
    </row>
    <row r="32" spans="1:10" x14ac:dyDescent="0.25">
      <c r="A32" s="1" t="s">
        <v>30</v>
      </c>
      <c r="B32">
        <v>241</v>
      </c>
      <c r="C32">
        <v>10</v>
      </c>
      <c r="D32">
        <v>10</v>
      </c>
      <c r="F32">
        <v>10</v>
      </c>
      <c r="G32">
        <v>10</v>
      </c>
      <c r="H32">
        <v>10</v>
      </c>
      <c r="I32">
        <v>9</v>
      </c>
      <c r="J32">
        <v>9</v>
      </c>
    </row>
    <row r="33" spans="1:10" x14ac:dyDescent="0.25">
      <c r="A33" s="2" t="s">
        <v>37</v>
      </c>
      <c r="B33">
        <v>242</v>
      </c>
      <c r="C33">
        <v>9</v>
      </c>
      <c r="D33">
        <v>9</v>
      </c>
      <c r="E33">
        <v>7</v>
      </c>
      <c r="G33">
        <v>10</v>
      </c>
      <c r="H33">
        <v>4</v>
      </c>
    </row>
    <row r="34" spans="1:10" x14ac:dyDescent="0.25">
      <c r="A34" s="2" t="s">
        <v>38</v>
      </c>
      <c r="B34">
        <v>242</v>
      </c>
    </row>
    <row r="35" spans="1:10" x14ac:dyDescent="0.25">
      <c r="A35" s="2" t="s">
        <v>39</v>
      </c>
      <c r="B35">
        <v>242</v>
      </c>
    </row>
    <row r="36" spans="1:10" x14ac:dyDescent="0.25">
      <c r="A36" s="2" t="s">
        <v>40</v>
      </c>
      <c r="B36">
        <v>242</v>
      </c>
      <c r="C36">
        <v>9</v>
      </c>
      <c r="D36">
        <v>10</v>
      </c>
      <c r="G36">
        <v>8</v>
      </c>
      <c r="H36">
        <v>7</v>
      </c>
    </row>
    <row r="37" spans="1:10" x14ac:dyDescent="0.25">
      <c r="A37" s="2" t="s">
        <v>41</v>
      </c>
      <c r="B37">
        <v>242</v>
      </c>
      <c r="C37">
        <v>9</v>
      </c>
      <c r="D37">
        <v>10</v>
      </c>
      <c r="E37">
        <v>10</v>
      </c>
      <c r="F37">
        <v>9</v>
      </c>
      <c r="G37">
        <v>10</v>
      </c>
      <c r="H37">
        <v>5</v>
      </c>
      <c r="I37">
        <v>10</v>
      </c>
      <c r="J37">
        <v>8</v>
      </c>
    </row>
    <row r="38" spans="1:10" x14ac:dyDescent="0.25">
      <c r="A38" s="2" t="s">
        <v>42</v>
      </c>
      <c r="B38">
        <v>242</v>
      </c>
      <c r="C38">
        <v>9</v>
      </c>
      <c r="D38">
        <v>10</v>
      </c>
      <c r="E38">
        <v>9</v>
      </c>
      <c r="G38">
        <v>10</v>
      </c>
      <c r="H38">
        <v>7</v>
      </c>
    </row>
    <row r="39" spans="1:10" x14ac:dyDescent="0.25">
      <c r="A39" s="2" t="s">
        <v>43</v>
      </c>
      <c r="B39">
        <v>242</v>
      </c>
      <c r="C39">
        <v>9</v>
      </c>
      <c r="D39">
        <v>9</v>
      </c>
      <c r="F39">
        <v>8</v>
      </c>
      <c r="G39">
        <v>6</v>
      </c>
      <c r="H39">
        <v>8</v>
      </c>
      <c r="J39">
        <v>1</v>
      </c>
    </row>
    <row r="40" spans="1:10" x14ac:dyDescent="0.25">
      <c r="A40" s="2" t="s">
        <v>131</v>
      </c>
      <c r="B40">
        <v>242</v>
      </c>
    </row>
    <row r="41" spans="1:10" x14ac:dyDescent="0.25">
      <c r="A41" s="2" t="s">
        <v>44</v>
      </c>
      <c r="B41">
        <v>242</v>
      </c>
      <c r="C41">
        <v>9</v>
      </c>
      <c r="D41">
        <v>10</v>
      </c>
      <c r="E41">
        <v>8</v>
      </c>
      <c r="F41">
        <v>8</v>
      </c>
      <c r="G41">
        <v>10</v>
      </c>
      <c r="H41">
        <v>10</v>
      </c>
      <c r="I41">
        <v>2</v>
      </c>
    </row>
    <row r="42" spans="1:10" x14ac:dyDescent="0.25">
      <c r="A42" s="2" t="s">
        <v>45</v>
      </c>
      <c r="B42">
        <v>242</v>
      </c>
      <c r="C42">
        <v>9</v>
      </c>
      <c r="D42">
        <v>10</v>
      </c>
      <c r="E42">
        <v>8</v>
      </c>
      <c r="F42">
        <v>7</v>
      </c>
      <c r="G42">
        <v>10</v>
      </c>
      <c r="H42">
        <v>6</v>
      </c>
    </row>
    <row r="43" spans="1:10" x14ac:dyDescent="0.25">
      <c r="A43" s="2" t="s">
        <v>46</v>
      </c>
      <c r="B43">
        <v>242</v>
      </c>
    </row>
    <row r="44" spans="1:10" x14ac:dyDescent="0.25">
      <c r="A44" s="2" t="s">
        <v>47</v>
      </c>
      <c r="B44">
        <v>242</v>
      </c>
      <c r="C44">
        <v>9</v>
      </c>
      <c r="D44">
        <v>10</v>
      </c>
      <c r="E44">
        <v>9</v>
      </c>
      <c r="F44">
        <v>8</v>
      </c>
      <c r="G44">
        <v>9</v>
      </c>
      <c r="H44">
        <v>8</v>
      </c>
      <c r="I44">
        <v>6</v>
      </c>
    </row>
    <row r="45" spans="1:10" x14ac:dyDescent="0.25">
      <c r="A45" s="2" t="s">
        <v>48</v>
      </c>
      <c r="B45">
        <v>242</v>
      </c>
      <c r="C45">
        <v>9</v>
      </c>
      <c r="D45">
        <v>10</v>
      </c>
      <c r="E45">
        <v>6</v>
      </c>
      <c r="F45">
        <v>5</v>
      </c>
      <c r="G45">
        <v>7</v>
      </c>
      <c r="H45">
        <v>8</v>
      </c>
      <c r="I45">
        <v>8</v>
      </c>
      <c r="J45">
        <v>4</v>
      </c>
    </row>
    <row r="46" spans="1:10" x14ac:dyDescent="0.25">
      <c r="A46" s="2" t="s">
        <v>49</v>
      </c>
      <c r="B46">
        <v>242</v>
      </c>
      <c r="C46">
        <v>9</v>
      </c>
      <c r="D46">
        <v>9</v>
      </c>
      <c r="E46">
        <v>8</v>
      </c>
      <c r="F46">
        <v>9</v>
      </c>
    </row>
    <row r="47" spans="1:10" x14ac:dyDescent="0.25">
      <c r="A47" s="2" t="s">
        <v>50</v>
      </c>
      <c r="B47">
        <v>242</v>
      </c>
      <c r="C47">
        <v>9</v>
      </c>
      <c r="D47">
        <v>10</v>
      </c>
      <c r="F47">
        <v>8</v>
      </c>
      <c r="G47">
        <v>9</v>
      </c>
      <c r="H47">
        <v>9</v>
      </c>
      <c r="I47">
        <v>7</v>
      </c>
      <c r="J47">
        <v>4</v>
      </c>
    </row>
    <row r="48" spans="1:10" x14ac:dyDescent="0.25">
      <c r="A48" s="2" t="s">
        <v>51</v>
      </c>
      <c r="B48">
        <v>242</v>
      </c>
      <c r="C48">
        <v>9</v>
      </c>
      <c r="D48">
        <v>9</v>
      </c>
      <c r="E48">
        <v>3</v>
      </c>
      <c r="F48">
        <v>4</v>
      </c>
      <c r="G48">
        <v>1</v>
      </c>
      <c r="I48">
        <v>3</v>
      </c>
      <c r="J48">
        <v>2</v>
      </c>
    </row>
    <row r="49" spans="1:10" x14ac:dyDescent="0.25">
      <c r="A49" s="2" t="s">
        <v>52</v>
      </c>
      <c r="B49">
        <v>242</v>
      </c>
      <c r="C49">
        <v>9</v>
      </c>
      <c r="D49">
        <v>9</v>
      </c>
      <c r="E49">
        <v>8</v>
      </c>
      <c r="F49">
        <v>3</v>
      </c>
      <c r="G49">
        <v>9</v>
      </c>
      <c r="H49">
        <v>9</v>
      </c>
    </row>
    <row r="50" spans="1:10" x14ac:dyDescent="0.25">
      <c r="A50" s="2" t="s">
        <v>53</v>
      </c>
      <c r="B50">
        <v>242</v>
      </c>
      <c r="C50">
        <v>9</v>
      </c>
      <c r="D50">
        <v>9</v>
      </c>
      <c r="F50">
        <v>8</v>
      </c>
      <c r="G50">
        <v>8</v>
      </c>
      <c r="H50">
        <v>7</v>
      </c>
      <c r="I50">
        <v>2</v>
      </c>
    </row>
    <row r="51" spans="1:10" x14ac:dyDescent="0.25">
      <c r="A51" s="2" t="s">
        <v>54</v>
      </c>
      <c r="B51">
        <v>242</v>
      </c>
      <c r="C51">
        <v>9</v>
      </c>
      <c r="D51">
        <v>10</v>
      </c>
      <c r="G51">
        <v>9</v>
      </c>
      <c r="H51">
        <v>9</v>
      </c>
    </row>
    <row r="52" spans="1:10" x14ac:dyDescent="0.25">
      <c r="A52" s="2" t="s">
        <v>55</v>
      </c>
      <c r="B52">
        <v>242</v>
      </c>
      <c r="C52">
        <v>9</v>
      </c>
      <c r="D52">
        <v>9</v>
      </c>
      <c r="G52">
        <v>8</v>
      </c>
      <c r="H52">
        <v>6</v>
      </c>
    </row>
    <row r="53" spans="1:10" x14ac:dyDescent="0.25">
      <c r="A53" s="2" t="s">
        <v>56</v>
      </c>
      <c r="B53">
        <v>242</v>
      </c>
      <c r="C53">
        <v>9</v>
      </c>
      <c r="D53">
        <v>10</v>
      </c>
      <c r="F53">
        <v>3</v>
      </c>
      <c r="I53">
        <v>3</v>
      </c>
    </row>
    <row r="54" spans="1:10" x14ac:dyDescent="0.25">
      <c r="A54" s="2" t="s">
        <v>57</v>
      </c>
      <c r="B54">
        <v>242</v>
      </c>
      <c r="C54">
        <v>9</v>
      </c>
      <c r="D54">
        <v>10</v>
      </c>
      <c r="E54">
        <v>7</v>
      </c>
      <c r="F54">
        <v>8</v>
      </c>
      <c r="G54">
        <v>8</v>
      </c>
      <c r="I54">
        <v>6</v>
      </c>
      <c r="J54">
        <v>6</v>
      </c>
    </row>
    <row r="55" spans="1:10" x14ac:dyDescent="0.25">
      <c r="A55" s="2" t="s">
        <v>58</v>
      </c>
      <c r="B55">
        <v>242</v>
      </c>
      <c r="C55">
        <v>9</v>
      </c>
      <c r="D55">
        <v>10</v>
      </c>
      <c r="E55">
        <v>7</v>
      </c>
      <c r="G55">
        <v>9</v>
      </c>
      <c r="H55">
        <v>8</v>
      </c>
      <c r="I55">
        <v>9</v>
      </c>
      <c r="J55">
        <v>7</v>
      </c>
    </row>
    <row r="56" spans="1:10" x14ac:dyDescent="0.25">
      <c r="A56" s="2" t="s">
        <v>59</v>
      </c>
      <c r="B56">
        <v>242</v>
      </c>
    </row>
    <row r="57" spans="1:10" x14ac:dyDescent="0.25">
      <c r="A57" s="2" t="s">
        <v>60</v>
      </c>
      <c r="B57">
        <v>242</v>
      </c>
      <c r="C57">
        <v>9</v>
      </c>
      <c r="D57">
        <v>10</v>
      </c>
      <c r="E57">
        <v>6</v>
      </c>
      <c r="F57">
        <v>3</v>
      </c>
      <c r="G57">
        <v>9</v>
      </c>
      <c r="H57">
        <v>9</v>
      </c>
      <c r="I57">
        <v>2</v>
      </c>
    </row>
    <row r="58" spans="1:10" x14ac:dyDescent="0.25">
      <c r="A58" s="2" t="s">
        <v>61</v>
      </c>
      <c r="B58">
        <v>242</v>
      </c>
      <c r="C58">
        <v>9</v>
      </c>
      <c r="D58">
        <v>10</v>
      </c>
      <c r="E58">
        <v>6</v>
      </c>
      <c r="F58">
        <v>2</v>
      </c>
      <c r="G58">
        <v>8</v>
      </c>
      <c r="H58">
        <v>8</v>
      </c>
      <c r="I58">
        <v>8</v>
      </c>
      <c r="J58">
        <v>6</v>
      </c>
    </row>
    <row r="59" spans="1:10" x14ac:dyDescent="0.25">
      <c r="A59" s="2" t="s">
        <v>62</v>
      </c>
      <c r="B59">
        <v>243</v>
      </c>
    </row>
    <row r="60" spans="1:10" x14ac:dyDescent="0.25">
      <c r="A60" s="2" t="s">
        <v>63</v>
      </c>
      <c r="B60">
        <v>243</v>
      </c>
      <c r="C60">
        <v>9</v>
      </c>
      <c r="D60">
        <v>10</v>
      </c>
      <c r="F60">
        <v>4</v>
      </c>
      <c r="G60">
        <v>10</v>
      </c>
      <c r="H60">
        <v>9</v>
      </c>
    </row>
    <row r="61" spans="1:10" x14ac:dyDescent="0.25">
      <c r="A61" s="2" t="s">
        <v>64</v>
      </c>
      <c r="B61">
        <v>243</v>
      </c>
      <c r="C61">
        <v>9</v>
      </c>
      <c r="D61">
        <v>10</v>
      </c>
      <c r="E61">
        <v>6</v>
      </c>
      <c r="F61">
        <v>7</v>
      </c>
      <c r="G61">
        <v>10</v>
      </c>
      <c r="H61">
        <v>10</v>
      </c>
      <c r="I61">
        <v>10</v>
      </c>
      <c r="J61">
        <v>9</v>
      </c>
    </row>
    <row r="62" spans="1:10" x14ac:dyDescent="0.25">
      <c r="A62" s="2" t="s">
        <v>65</v>
      </c>
      <c r="B62">
        <v>243</v>
      </c>
    </row>
    <row r="63" spans="1:10" x14ac:dyDescent="0.25">
      <c r="A63" s="2" t="s">
        <v>66</v>
      </c>
      <c r="B63">
        <v>243</v>
      </c>
    </row>
    <row r="64" spans="1:10" x14ac:dyDescent="0.25">
      <c r="A64" s="2" t="s">
        <v>67</v>
      </c>
      <c r="B64">
        <v>243</v>
      </c>
    </row>
    <row r="65" spans="1:10" x14ac:dyDescent="0.25">
      <c r="A65" s="2" t="s">
        <v>68</v>
      </c>
      <c r="B65">
        <v>243</v>
      </c>
      <c r="C65">
        <v>9</v>
      </c>
      <c r="D65">
        <v>10</v>
      </c>
      <c r="E65">
        <v>3</v>
      </c>
      <c r="F65">
        <v>7</v>
      </c>
      <c r="G65">
        <v>9</v>
      </c>
      <c r="H65">
        <v>3</v>
      </c>
      <c r="I65">
        <v>9</v>
      </c>
      <c r="J65">
        <v>8</v>
      </c>
    </row>
    <row r="66" spans="1:10" x14ac:dyDescent="0.25">
      <c r="A66" s="2" t="s">
        <v>69</v>
      </c>
      <c r="B66">
        <v>243</v>
      </c>
      <c r="C66">
        <v>9</v>
      </c>
      <c r="D66">
        <v>9</v>
      </c>
      <c r="G66">
        <v>9</v>
      </c>
      <c r="H66">
        <v>2</v>
      </c>
      <c r="I66">
        <v>6</v>
      </c>
    </row>
    <row r="67" spans="1:10" x14ac:dyDescent="0.25">
      <c r="A67" s="2" t="s">
        <v>70</v>
      </c>
      <c r="B67">
        <v>243</v>
      </c>
      <c r="C67">
        <v>9</v>
      </c>
      <c r="D67">
        <v>10</v>
      </c>
      <c r="E67">
        <v>4</v>
      </c>
      <c r="F67">
        <v>8</v>
      </c>
      <c r="G67">
        <v>9</v>
      </c>
      <c r="H67">
        <v>5</v>
      </c>
      <c r="I67">
        <v>9</v>
      </c>
      <c r="J67">
        <v>7</v>
      </c>
    </row>
    <row r="68" spans="1:10" x14ac:dyDescent="0.25">
      <c r="A68" s="2" t="s">
        <v>71</v>
      </c>
      <c r="B68">
        <v>243</v>
      </c>
      <c r="C68">
        <v>9</v>
      </c>
      <c r="D68">
        <v>10</v>
      </c>
      <c r="F68">
        <v>8</v>
      </c>
      <c r="G68">
        <v>9</v>
      </c>
      <c r="I68">
        <v>8</v>
      </c>
    </row>
    <row r="69" spans="1:10" x14ac:dyDescent="0.25">
      <c r="A69" s="2" t="s">
        <v>72</v>
      </c>
      <c r="B69">
        <v>243</v>
      </c>
      <c r="C69">
        <v>9</v>
      </c>
      <c r="D69">
        <v>10</v>
      </c>
      <c r="E69">
        <v>2</v>
      </c>
      <c r="F69">
        <v>6</v>
      </c>
      <c r="G69">
        <v>9</v>
      </c>
      <c r="H69">
        <v>5</v>
      </c>
    </row>
    <row r="70" spans="1:10" x14ac:dyDescent="0.25">
      <c r="A70" s="2" t="s">
        <v>73</v>
      </c>
      <c r="B70">
        <v>243</v>
      </c>
    </row>
    <row r="71" spans="1:10" x14ac:dyDescent="0.25">
      <c r="A71" s="2" t="s">
        <v>74</v>
      </c>
      <c r="B71">
        <v>243</v>
      </c>
      <c r="C71">
        <v>9</v>
      </c>
      <c r="D71">
        <v>10</v>
      </c>
      <c r="E71">
        <v>2</v>
      </c>
      <c r="F71">
        <v>10</v>
      </c>
      <c r="G71">
        <v>9</v>
      </c>
      <c r="H71">
        <v>7</v>
      </c>
      <c r="J71">
        <v>7</v>
      </c>
    </row>
    <row r="72" spans="1:10" x14ac:dyDescent="0.25">
      <c r="A72" s="2" t="s">
        <v>75</v>
      </c>
      <c r="B72">
        <v>243</v>
      </c>
      <c r="C72">
        <v>9</v>
      </c>
      <c r="D72">
        <v>10</v>
      </c>
      <c r="F72">
        <v>3</v>
      </c>
    </row>
    <row r="73" spans="1:10" x14ac:dyDescent="0.25">
      <c r="A73" s="2" t="s">
        <v>76</v>
      </c>
      <c r="B73">
        <v>243</v>
      </c>
      <c r="C73">
        <v>9</v>
      </c>
      <c r="D73">
        <v>10</v>
      </c>
      <c r="F73">
        <v>10</v>
      </c>
      <c r="G73">
        <v>9</v>
      </c>
      <c r="I73">
        <v>8</v>
      </c>
    </row>
    <row r="74" spans="1:10" x14ac:dyDescent="0.25">
      <c r="A74" s="2" t="s">
        <v>77</v>
      </c>
      <c r="B74">
        <v>243</v>
      </c>
      <c r="C74">
        <v>9</v>
      </c>
      <c r="D74">
        <v>9</v>
      </c>
      <c r="G74">
        <v>8</v>
      </c>
      <c r="H74">
        <v>4</v>
      </c>
      <c r="I74">
        <v>4</v>
      </c>
      <c r="J74">
        <v>3</v>
      </c>
    </row>
    <row r="75" spans="1:10" x14ac:dyDescent="0.25">
      <c r="A75" s="2" t="s">
        <v>78</v>
      </c>
      <c r="B75">
        <v>243</v>
      </c>
      <c r="C75">
        <v>9</v>
      </c>
      <c r="D75">
        <v>9</v>
      </c>
      <c r="F75">
        <v>6</v>
      </c>
      <c r="G75">
        <v>8</v>
      </c>
      <c r="H75">
        <v>3</v>
      </c>
      <c r="J75">
        <v>8</v>
      </c>
    </row>
    <row r="76" spans="1:10" x14ac:dyDescent="0.25">
      <c r="A76" s="2" t="s">
        <v>79</v>
      </c>
      <c r="B76">
        <v>243</v>
      </c>
      <c r="C76">
        <v>9</v>
      </c>
      <c r="D76">
        <v>9</v>
      </c>
      <c r="G76">
        <v>9</v>
      </c>
      <c r="H76">
        <v>6</v>
      </c>
      <c r="I76">
        <v>8</v>
      </c>
      <c r="J76">
        <v>8</v>
      </c>
    </row>
    <row r="77" spans="1:10" x14ac:dyDescent="0.25">
      <c r="A77" s="2" t="s">
        <v>80</v>
      </c>
      <c r="B77">
        <v>243</v>
      </c>
      <c r="C77">
        <v>9</v>
      </c>
      <c r="D77">
        <v>10</v>
      </c>
      <c r="F77">
        <v>6</v>
      </c>
      <c r="G77">
        <v>9</v>
      </c>
      <c r="H77">
        <v>8</v>
      </c>
      <c r="I77">
        <v>6</v>
      </c>
      <c r="J77">
        <v>8</v>
      </c>
    </row>
    <row r="78" spans="1:10" x14ac:dyDescent="0.25">
      <c r="A78" s="2" t="s">
        <v>81</v>
      </c>
      <c r="B78">
        <v>243</v>
      </c>
      <c r="C78">
        <v>9</v>
      </c>
      <c r="D78">
        <v>10</v>
      </c>
      <c r="E78">
        <v>9</v>
      </c>
      <c r="F78">
        <v>6</v>
      </c>
      <c r="G78">
        <v>9</v>
      </c>
      <c r="H78">
        <v>9</v>
      </c>
    </row>
    <row r="79" spans="1:10" x14ac:dyDescent="0.25">
      <c r="A79" s="2" t="s">
        <v>82</v>
      </c>
      <c r="B79">
        <v>243</v>
      </c>
      <c r="C79">
        <v>9</v>
      </c>
      <c r="D79">
        <v>10</v>
      </c>
      <c r="G79">
        <v>9</v>
      </c>
    </row>
    <row r="80" spans="1:10" x14ac:dyDescent="0.25">
      <c r="A80" s="2" t="s">
        <v>83</v>
      </c>
      <c r="B80">
        <v>243</v>
      </c>
      <c r="C80">
        <v>9</v>
      </c>
      <c r="F80">
        <v>6</v>
      </c>
      <c r="G80">
        <v>5</v>
      </c>
      <c r="H80">
        <v>4</v>
      </c>
      <c r="I80">
        <v>4</v>
      </c>
    </row>
    <row r="81" spans="1:10" x14ac:dyDescent="0.25">
      <c r="A81" s="2" t="s">
        <v>84</v>
      </c>
      <c r="B81">
        <v>243</v>
      </c>
      <c r="C81">
        <v>9</v>
      </c>
      <c r="D81">
        <v>10</v>
      </c>
      <c r="E81">
        <v>8</v>
      </c>
      <c r="F81">
        <v>7</v>
      </c>
      <c r="G81">
        <v>9</v>
      </c>
      <c r="H81">
        <v>5</v>
      </c>
      <c r="I81">
        <v>8</v>
      </c>
      <c r="J81">
        <v>6</v>
      </c>
    </row>
    <row r="82" spans="1:10" x14ac:dyDescent="0.25">
      <c r="A82" s="2" t="s">
        <v>85</v>
      </c>
      <c r="B82">
        <v>243</v>
      </c>
      <c r="C82">
        <v>9</v>
      </c>
      <c r="D82">
        <v>10</v>
      </c>
      <c r="E82">
        <v>10</v>
      </c>
      <c r="F82">
        <v>7</v>
      </c>
      <c r="G82">
        <v>10</v>
      </c>
      <c r="I82">
        <v>8</v>
      </c>
      <c r="J82">
        <v>7</v>
      </c>
    </row>
    <row r="83" spans="1:10" x14ac:dyDescent="0.25">
      <c r="A83" s="2" t="s">
        <v>86</v>
      </c>
      <c r="B83">
        <v>243</v>
      </c>
      <c r="C83">
        <v>9</v>
      </c>
      <c r="D83">
        <v>9</v>
      </c>
      <c r="E83">
        <v>2</v>
      </c>
      <c r="F83">
        <v>3</v>
      </c>
      <c r="G83">
        <v>9</v>
      </c>
    </row>
    <row r="84" spans="1:10" x14ac:dyDescent="0.25">
      <c r="A84" s="2" t="s">
        <v>87</v>
      </c>
      <c r="B84">
        <v>243</v>
      </c>
      <c r="C84">
        <v>9</v>
      </c>
      <c r="D84">
        <v>9</v>
      </c>
      <c r="G84">
        <v>9</v>
      </c>
      <c r="H84">
        <v>7</v>
      </c>
      <c r="I84">
        <v>6</v>
      </c>
      <c r="J84">
        <v>3</v>
      </c>
    </row>
    <row r="85" spans="1:10" x14ac:dyDescent="0.25">
      <c r="A85" s="2" t="s">
        <v>88</v>
      </c>
      <c r="B85">
        <v>243</v>
      </c>
      <c r="C85">
        <v>9</v>
      </c>
      <c r="D85">
        <v>10</v>
      </c>
      <c r="E85">
        <v>1</v>
      </c>
      <c r="F85">
        <v>7</v>
      </c>
      <c r="G85">
        <v>9</v>
      </c>
    </row>
    <row r="86" spans="1:10" x14ac:dyDescent="0.25">
      <c r="A86" s="2" t="s">
        <v>89</v>
      </c>
      <c r="B86">
        <v>243</v>
      </c>
      <c r="C86">
        <v>9</v>
      </c>
      <c r="D86">
        <v>9</v>
      </c>
      <c r="G86">
        <v>8</v>
      </c>
      <c r="H86">
        <v>6</v>
      </c>
    </row>
    <row r="87" spans="1:10" x14ac:dyDescent="0.25">
      <c r="A87" s="2" t="s">
        <v>90</v>
      </c>
      <c r="B87">
        <v>244</v>
      </c>
      <c r="C87">
        <v>9</v>
      </c>
      <c r="D87">
        <v>9</v>
      </c>
      <c r="F87">
        <v>9</v>
      </c>
      <c r="G87">
        <v>10</v>
      </c>
      <c r="H87">
        <v>10</v>
      </c>
      <c r="I87">
        <v>9</v>
      </c>
      <c r="J87">
        <v>9</v>
      </c>
    </row>
    <row r="88" spans="1:10" x14ac:dyDescent="0.25">
      <c r="A88" s="2" t="s">
        <v>91</v>
      </c>
      <c r="B88">
        <v>244</v>
      </c>
      <c r="C88">
        <v>9</v>
      </c>
      <c r="D88">
        <v>9</v>
      </c>
      <c r="F88">
        <v>9</v>
      </c>
      <c r="G88">
        <v>10</v>
      </c>
      <c r="H88">
        <v>10</v>
      </c>
    </row>
    <row r="89" spans="1:10" x14ac:dyDescent="0.25">
      <c r="A89" s="2" t="s">
        <v>92</v>
      </c>
      <c r="B89">
        <v>244</v>
      </c>
      <c r="C89">
        <v>9</v>
      </c>
      <c r="D89">
        <v>9</v>
      </c>
      <c r="E89">
        <v>8</v>
      </c>
      <c r="F89">
        <v>8</v>
      </c>
      <c r="G89">
        <v>9</v>
      </c>
      <c r="H89">
        <v>9</v>
      </c>
      <c r="I89">
        <v>9</v>
      </c>
      <c r="J89">
        <v>8</v>
      </c>
    </row>
    <row r="90" spans="1:10" x14ac:dyDescent="0.25">
      <c r="A90" s="2" t="s">
        <v>132</v>
      </c>
      <c r="B90">
        <v>244</v>
      </c>
      <c r="C90">
        <v>9</v>
      </c>
      <c r="D90">
        <v>9</v>
      </c>
      <c r="F90">
        <v>8</v>
      </c>
      <c r="G90">
        <v>9</v>
      </c>
    </row>
    <row r="91" spans="1:10" x14ac:dyDescent="0.25">
      <c r="A91" s="2" t="s">
        <v>93</v>
      </c>
      <c r="B91">
        <v>244</v>
      </c>
      <c r="C91">
        <v>9</v>
      </c>
      <c r="D91">
        <v>8</v>
      </c>
      <c r="E91">
        <v>6</v>
      </c>
      <c r="G91">
        <v>9</v>
      </c>
      <c r="H91">
        <v>7</v>
      </c>
      <c r="J91">
        <v>5</v>
      </c>
    </row>
    <row r="92" spans="1:10" x14ac:dyDescent="0.25">
      <c r="A92" s="2" t="s">
        <v>94</v>
      </c>
      <c r="B92">
        <v>244</v>
      </c>
    </row>
    <row r="93" spans="1:10" x14ac:dyDescent="0.25">
      <c r="A93" s="2" t="s">
        <v>95</v>
      </c>
      <c r="B93">
        <v>244</v>
      </c>
      <c r="C93">
        <v>9</v>
      </c>
      <c r="D93">
        <v>9</v>
      </c>
      <c r="F93">
        <v>5</v>
      </c>
      <c r="G93">
        <v>3</v>
      </c>
    </row>
    <row r="94" spans="1:10" x14ac:dyDescent="0.25">
      <c r="A94" s="2" t="s">
        <v>96</v>
      </c>
      <c r="B94">
        <v>244</v>
      </c>
      <c r="C94">
        <v>9</v>
      </c>
      <c r="D94">
        <v>9</v>
      </c>
      <c r="F94">
        <v>8</v>
      </c>
      <c r="G94">
        <v>7</v>
      </c>
      <c r="H94">
        <v>8</v>
      </c>
      <c r="I94">
        <v>6</v>
      </c>
      <c r="J94">
        <v>6</v>
      </c>
    </row>
    <row r="95" spans="1:10" x14ac:dyDescent="0.25">
      <c r="A95" s="2" t="s">
        <v>97</v>
      </c>
      <c r="B95">
        <v>244</v>
      </c>
    </row>
    <row r="96" spans="1:10" x14ac:dyDescent="0.25">
      <c r="A96" s="2" t="s">
        <v>98</v>
      </c>
      <c r="B96">
        <v>244</v>
      </c>
    </row>
    <row r="97" spans="1:10" x14ac:dyDescent="0.25">
      <c r="A97" s="2" t="s">
        <v>99</v>
      </c>
      <c r="B97">
        <v>244</v>
      </c>
      <c r="C97">
        <v>9</v>
      </c>
      <c r="D97">
        <v>9</v>
      </c>
    </row>
    <row r="98" spans="1:10" x14ac:dyDescent="0.25">
      <c r="A98" s="2" t="s">
        <v>100</v>
      </c>
      <c r="B98">
        <v>244</v>
      </c>
      <c r="C98">
        <v>9</v>
      </c>
      <c r="D98">
        <v>8</v>
      </c>
      <c r="E98">
        <v>7</v>
      </c>
      <c r="G98">
        <v>6</v>
      </c>
    </row>
    <row r="99" spans="1:10" x14ac:dyDescent="0.25">
      <c r="A99" s="2" t="s">
        <v>101</v>
      </c>
      <c r="B99">
        <v>244</v>
      </c>
      <c r="C99">
        <v>9</v>
      </c>
      <c r="D99">
        <v>9</v>
      </c>
      <c r="E99">
        <v>3</v>
      </c>
      <c r="F99">
        <v>9</v>
      </c>
      <c r="G99">
        <v>9</v>
      </c>
      <c r="H99">
        <v>7</v>
      </c>
      <c r="J99">
        <v>4</v>
      </c>
    </row>
    <row r="100" spans="1:10" x14ac:dyDescent="0.25">
      <c r="A100" s="2" t="s">
        <v>102</v>
      </c>
      <c r="B100">
        <v>244</v>
      </c>
      <c r="C100">
        <v>9</v>
      </c>
      <c r="D100">
        <v>9</v>
      </c>
      <c r="E100">
        <v>6</v>
      </c>
      <c r="F100">
        <v>5</v>
      </c>
    </row>
    <row r="101" spans="1:10" x14ac:dyDescent="0.25">
      <c r="A101" s="2" t="s">
        <v>103</v>
      </c>
      <c r="B101">
        <v>244</v>
      </c>
      <c r="C101">
        <v>9</v>
      </c>
      <c r="D101">
        <v>9</v>
      </c>
      <c r="E101">
        <v>3</v>
      </c>
      <c r="G101">
        <v>9</v>
      </c>
    </row>
    <row r="102" spans="1:10" x14ac:dyDescent="0.25">
      <c r="A102" s="2" t="s">
        <v>104</v>
      </c>
      <c r="B102">
        <v>244</v>
      </c>
      <c r="C102">
        <v>9</v>
      </c>
      <c r="D102">
        <v>9</v>
      </c>
      <c r="E102">
        <v>8</v>
      </c>
      <c r="F102">
        <v>8</v>
      </c>
      <c r="G102">
        <v>9</v>
      </c>
      <c r="I102">
        <v>2</v>
      </c>
    </row>
    <row r="103" spans="1:10" x14ac:dyDescent="0.25">
      <c r="A103" s="2" t="s">
        <v>105</v>
      </c>
      <c r="B103">
        <v>244</v>
      </c>
      <c r="C103">
        <v>9</v>
      </c>
      <c r="D103">
        <v>9</v>
      </c>
      <c r="F103">
        <v>8</v>
      </c>
      <c r="G103">
        <v>9</v>
      </c>
      <c r="H103">
        <v>10</v>
      </c>
      <c r="I103">
        <v>9</v>
      </c>
      <c r="J103">
        <v>9</v>
      </c>
    </row>
    <row r="104" spans="1:10" x14ac:dyDescent="0.25">
      <c r="A104" s="2" t="s">
        <v>106</v>
      </c>
      <c r="B104">
        <v>244</v>
      </c>
    </row>
    <row r="105" spans="1:10" x14ac:dyDescent="0.25">
      <c r="A105" s="2" t="s">
        <v>107</v>
      </c>
      <c r="B105">
        <v>244</v>
      </c>
      <c r="C105">
        <v>9</v>
      </c>
      <c r="D105">
        <v>9</v>
      </c>
      <c r="E105">
        <v>7</v>
      </c>
      <c r="G105">
        <v>6</v>
      </c>
    </row>
    <row r="106" spans="1:10" x14ac:dyDescent="0.25">
      <c r="A106" s="2" t="s">
        <v>108</v>
      </c>
      <c r="B106">
        <v>244</v>
      </c>
      <c r="C106">
        <v>9</v>
      </c>
      <c r="D106">
        <v>8</v>
      </c>
      <c r="F106">
        <v>8</v>
      </c>
      <c r="G106">
        <v>9</v>
      </c>
    </row>
    <row r="107" spans="1:10" x14ac:dyDescent="0.25">
      <c r="A107" s="2" t="s">
        <v>109</v>
      </c>
      <c r="B107">
        <v>244</v>
      </c>
      <c r="C107">
        <v>9</v>
      </c>
      <c r="D107">
        <v>9</v>
      </c>
      <c r="F107">
        <v>9</v>
      </c>
      <c r="G107">
        <v>9</v>
      </c>
      <c r="H107">
        <v>9</v>
      </c>
      <c r="I107">
        <v>5</v>
      </c>
    </row>
    <row r="108" spans="1:10" x14ac:dyDescent="0.25">
      <c r="A108" s="2" t="s">
        <v>110</v>
      </c>
      <c r="B108">
        <v>244</v>
      </c>
    </row>
    <row r="109" spans="1:10" x14ac:dyDescent="0.25">
      <c r="A109" s="2" t="s">
        <v>111</v>
      </c>
      <c r="B109">
        <v>244</v>
      </c>
      <c r="C109">
        <v>8</v>
      </c>
      <c r="D109">
        <v>7</v>
      </c>
      <c r="E109">
        <v>5</v>
      </c>
      <c r="F109">
        <v>4</v>
      </c>
      <c r="J109">
        <v>4</v>
      </c>
    </row>
    <row r="110" spans="1:10" x14ac:dyDescent="0.25">
      <c r="A110" s="2" t="s">
        <v>112</v>
      </c>
      <c r="B110">
        <v>244</v>
      </c>
      <c r="C110">
        <v>9</v>
      </c>
      <c r="D110">
        <v>9</v>
      </c>
      <c r="E110">
        <v>4</v>
      </c>
      <c r="F110">
        <v>9</v>
      </c>
      <c r="G110">
        <v>10</v>
      </c>
      <c r="H110">
        <v>8</v>
      </c>
      <c r="I110">
        <v>8</v>
      </c>
      <c r="J110">
        <v>8</v>
      </c>
    </row>
    <row r="111" spans="1:10" x14ac:dyDescent="0.25">
      <c r="A111" s="2" t="s">
        <v>113</v>
      </c>
      <c r="B111">
        <v>244</v>
      </c>
      <c r="C111">
        <v>9</v>
      </c>
      <c r="D111">
        <v>9</v>
      </c>
      <c r="E111">
        <v>3</v>
      </c>
      <c r="F111">
        <v>9</v>
      </c>
      <c r="G111">
        <v>9</v>
      </c>
      <c r="H111">
        <v>2</v>
      </c>
      <c r="I111">
        <v>4</v>
      </c>
      <c r="J111">
        <v>4</v>
      </c>
    </row>
    <row r="112" spans="1:10" x14ac:dyDescent="0.25">
      <c r="A112" s="2" t="s">
        <v>114</v>
      </c>
      <c r="B112">
        <v>244</v>
      </c>
      <c r="C112">
        <v>9</v>
      </c>
      <c r="D112">
        <v>8</v>
      </c>
      <c r="E112">
        <v>8</v>
      </c>
      <c r="F112">
        <v>9</v>
      </c>
      <c r="G112">
        <v>9</v>
      </c>
      <c r="I112">
        <v>9</v>
      </c>
      <c r="J112">
        <v>5</v>
      </c>
    </row>
    <row r="113" spans="1:10" x14ac:dyDescent="0.25">
      <c r="A113" s="2" t="s">
        <v>115</v>
      </c>
      <c r="B113">
        <v>244</v>
      </c>
      <c r="C113">
        <v>9</v>
      </c>
      <c r="D113">
        <v>10</v>
      </c>
      <c r="F113">
        <v>9</v>
      </c>
      <c r="G113">
        <v>10</v>
      </c>
      <c r="H113">
        <v>4</v>
      </c>
      <c r="I113">
        <v>8</v>
      </c>
      <c r="J113">
        <v>7</v>
      </c>
    </row>
    <row r="114" spans="1:10" x14ac:dyDescent="0.25">
      <c r="A114" s="2" t="s">
        <v>116</v>
      </c>
      <c r="B114">
        <v>244</v>
      </c>
      <c r="C114">
        <v>8</v>
      </c>
      <c r="D114">
        <v>7</v>
      </c>
    </row>
    <row r="115" spans="1:10" x14ac:dyDescent="0.25">
      <c r="A115" s="2" t="s">
        <v>117</v>
      </c>
      <c r="B115">
        <v>244</v>
      </c>
    </row>
    <row r="116" spans="1:10" x14ac:dyDescent="0.25">
      <c r="A116" s="2" t="s">
        <v>118</v>
      </c>
      <c r="B116">
        <v>244</v>
      </c>
    </row>
    <row r="117" spans="1:10" x14ac:dyDescent="0.25">
      <c r="A117" s="2" t="s">
        <v>140</v>
      </c>
      <c r="B117">
        <v>343</v>
      </c>
    </row>
  </sheetData>
  <autoFilter ref="A1:J116" xr:uid="{05644F83-4CAA-46E5-93F2-DE7EBBB01C0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A37-2B32-4DF4-8785-E4ECF68BF6A5}">
  <dimension ref="A1:I117"/>
  <sheetViews>
    <sheetView workbookViewId="0">
      <pane ySplit="1" topLeftCell="A92" activePane="bottomLeft" state="frozen"/>
      <selection pane="bottomLeft" activeCell="C101" sqref="C101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E5">
        <v>10</v>
      </c>
      <c r="F5">
        <v>9</v>
      </c>
      <c r="G5">
        <v>6</v>
      </c>
      <c r="H5">
        <v>7</v>
      </c>
      <c r="I5">
        <v>9</v>
      </c>
    </row>
    <row r="6" spans="1:9" x14ac:dyDescent="0.25">
      <c r="A6" s="1" t="s">
        <v>128</v>
      </c>
      <c r="B6">
        <v>241</v>
      </c>
      <c r="E6">
        <v>10</v>
      </c>
      <c r="G6">
        <v>10</v>
      </c>
      <c r="H6">
        <v>9</v>
      </c>
      <c r="I6">
        <v>9</v>
      </c>
    </row>
    <row r="7" spans="1:9" x14ac:dyDescent="0.25">
      <c r="A7" s="1" t="s">
        <v>13</v>
      </c>
      <c r="B7">
        <v>241</v>
      </c>
      <c r="C7">
        <v>7</v>
      </c>
      <c r="D7">
        <v>9</v>
      </c>
      <c r="E7">
        <v>7</v>
      </c>
    </row>
    <row r="8" spans="1:9" x14ac:dyDescent="0.25">
      <c r="A8" s="1" t="s">
        <v>32</v>
      </c>
      <c r="B8">
        <v>241</v>
      </c>
      <c r="C8">
        <v>8</v>
      </c>
      <c r="D8">
        <v>7</v>
      </c>
      <c r="E8">
        <v>7</v>
      </c>
      <c r="H8">
        <v>4</v>
      </c>
      <c r="I8">
        <v>5</v>
      </c>
    </row>
    <row r="9" spans="1:9" x14ac:dyDescent="0.25">
      <c r="A9" s="1" t="s">
        <v>14</v>
      </c>
      <c r="B9">
        <v>241</v>
      </c>
      <c r="C9">
        <v>8</v>
      </c>
      <c r="D9">
        <v>10</v>
      </c>
      <c r="E9">
        <v>7</v>
      </c>
      <c r="F9">
        <v>7</v>
      </c>
      <c r="G9">
        <v>5</v>
      </c>
      <c r="H9">
        <v>8</v>
      </c>
      <c r="I9">
        <v>1</v>
      </c>
    </row>
    <row r="10" spans="1:9" x14ac:dyDescent="0.25">
      <c r="A10" s="1" t="s">
        <v>15</v>
      </c>
      <c r="B10">
        <v>241</v>
      </c>
      <c r="C10">
        <v>10</v>
      </c>
      <c r="D10">
        <v>10</v>
      </c>
      <c r="E10">
        <v>9</v>
      </c>
      <c r="F10">
        <v>8</v>
      </c>
      <c r="G10">
        <v>9</v>
      </c>
      <c r="H10">
        <v>9</v>
      </c>
      <c r="I10">
        <v>8</v>
      </c>
    </row>
    <row r="11" spans="1:9" x14ac:dyDescent="0.25">
      <c r="A11" s="1" t="s">
        <v>16</v>
      </c>
      <c r="B11">
        <v>241</v>
      </c>
      <c r="C11">
        <v>6</v>
      </c>
      <c r="E11">
        <v>9</v>
      </c>
      <c r="F11">
        <v>8</v>
      </c>
      <c r="G11">
        <v>9</v>
      </c>
      <c r="H11">
        <v>8</v>
      </c>
      <c r="I11">
        <v>8</v>
      </c>
    </row>
    <row r="12" spans="1:9" x14ac:dyDescent="0.25">
      <c r="A12" s="1" t="s">
        <v>17</v>
      </c>
      <c r="B12">
        <v>241</v>
      </c>
      <c r="C12">
        <v>8</v>
      </c>
      <c r="D12">
        <v>1</v>
      </c>
      <c r="E12">
        <v>9</v>
      </c>
      <c r="F12">
        <v>8</v>
      </c>
      <c r="H12">
        <v>9</v>
      </c>
      <c r="I12">
        <v>7</v>
      </c>
    </row>
    <row r="13" spans="1:9" x14ac:dyDescent="0.25">
      <c r="A13" s="1" t="s">
        <v>33</v>
      </c>
      <c r="B13">
        <v>241</v>
      </c>
      <c r="C13">
        <v>8</v>
      </c>
      <c r="D13">
        <v>8</v>
      </c>
      <c r="E13">
        <v>7</v>
      </c>
      <c r="F13">
        <v>8</v>
      </c>
      <c r="G13">
        <v>9</v>
      </c>
      <c r="H13">
        <v>8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6</v>
      </c>
      <c r="D16">
        <v>7</v>
      </c>
      <c r="E16">
        <v>9</v>
      </c>
      <c r="F16">
        <v>8</v>
      </c>
      <c r="G16">
        <v>7</v>
      </c>
      <c r="H16">
        <v>8</v>
      </c>
      <c r="I16">
        <v>8</v>
      </c>
    </row>
    <row r="17" spans="1:9" x14ac:dyDescent="0.25">
      <c r="A17" s="1" t="s">
        <v>129</v>
      </c>
      <c r="B17">
        <v>241</v>
      </c>
      <c r="E17">
        <v>10</v>
      </c>
      <c r="F17">
        <v>9</v>
      </c>
      <c r="G17">
        <v>10</v>
      </c>
      <c r="H17">
        <v>9</v>
      </c>
      <c r="I17">
        <v>10</v>
      </c>
    </row>
    <row r="18" spans="1:9" x14ac:dyDescent="0.25">
      <c r="A18" s="1" t="s">
        <v>35</v>
      </c>
      <c r="B18">
        <v>241</v>
      </c>
      <c r="G18">
        <v>7</v>
      </c>
      <c r="H18">
        <v>8</v>
      </c>
      <c r="I18">
        <v>8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9</v>
      </c>
      <c r="D20">
        <v>9</v>
      </c>
      <c r="E20">
        <v>10</v>
      </c>
      <c r="F20">
        <v>10</v>
      </c>
      <c r="G20">
        <v>8</v>
      </c>
      <c r="H20">
        <v>10</v>
      </c>
      <c r="I20">
        <v>9</v>
      </c>
    </row>
    <row r="21" spans="1:9" x14ac:dyDescent="0.25">
      <c r="A21" s="1" t="s">
        <v>22</v>
      </c>
      <c r="B21">
        <v>241</v>
      </c>
    </row>
    <row r="22" spans="1:9" x14ac:dyDescent="0.25">
      <c r="A22" s="1" t="s">
        <v>23</v>
      </c>
      <c r="B22">
        <v>241</v>
      </c>
      <c r="C22">
        <v>8</v>
      </c>
      <c r="D22">
        <v>8</v>
      </c>
      <c r="E22">
        <v>10</v>
      </c>
      <c r="F22">
        <v>9</v>
      </c>
      <c r="G22">
        <v>8</v>
      </c>
      <c r="H22">
        <v>10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  <c r="C25">
        <v>3</v>
      </c>
      <c r="D25">
        <v>3</v>
      </c>
      <c r="E25">
        <v>9</v>
      </c>
      <c r="F25">
        <v>1</v>
      </c>
      <c r="G25">
        <v>2</v>
      </c>
      <c r="H25">
        <v>8</v>
      </c>
      <c r="I25">
        <v>3</v>
      </c>
    </row>
    <row r="26" spans="1:9" x14ac:dyDescent="0.25">
      <c r="A26" s="1" t="s">
        <v>25</v>
      </c>
      <c r="B26">
        <v>241</v>
      </c>
      <c r="C26">
        <v>4</v>
      </c>
      <c r="D26">
        <v>3</v>
      </c>
      <c r="E26">
        <v>3</v>
      </c>
      <c r="G26">
        <v>2</v>
      </c>
      <c r="H26">
        <v>8</v>
      </c>
      <c r="I26">
        <v>8</v>
      </c>
    </row>
    <row r="27" spans="1:9" x14ac:dyDescent="0.25">
      <c r="A27" s="1" t="s">
        <v>26</v>
      </c>
      <c r="B27">
        <v>241</v>
      </c>
      <c r="C27">
        <v>9</v>
      </c>
      <c r="D27">
        <v>8</v>
      </c>
      <c r="E27">
        <v>9</v>
      </c>
      <c r="F27">
        <v>8</v>
      </c>
      <c r="G27">
        <v>4</v>
      </c>
      <c r="H27">
        <v>8</v>
      </c>
      <c r="I27">
        <v>7</v>
      </c>
    </row>
    <row r="28" spans="1:9" x14ac:dyDescent="0.25">
      <c r="A28" s="1" t="s">
        <v>27</v>
      </c>
      <c r="B28">
        <v>241</v>
      </c>
      <c r="C28">
        <v>10</v>
      </c>
      <c r="D28">
        <v>10</v>
      </c>
      <c r="E28">
        <v>9</v>
      </c>
      <c r="F28">
        <v>8</v>
      </c>
      <c r="G28">
        <v>9</v>
      </c>
      <c r="H28">
        <v>10</v>
      </c>
    </row>
    <row r="29" spans="1:9" x14ac:dyDescent="0.25">
      <c r="A29" s="1" t="s">
        <v>28</v>
      </c>
      <c r="B29">
        <v>241</v>
      </c>
      <c r="D29">
        <v>9</v>
      </c>
      <c r="I29">
        <v>7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  <c r="C31">
        <v>7</v>
      </c>
      <c r="D31">
        <v>8</v>
      </c>
      <c r="E31">
        <v>9</v>
      </c>
      <c r="F31">
        <v>10</v>
      </c>
      <c r="G31">
        <v>9</v>
      </c>
      <c r="H31">
        <v>9</v>
      </c>
      <c r="I31">
        <v>8</v>
      </c>
    </row>
    <row r="32" spans="1:9" x14ac:dyDescent="0.25">
      <c r="A32" s="1" t="s">
        <v>30</v>
      </c>
      <c r="B32">
        <v>241</v>
      </c>
    </row>
    <row r="33" spans="1:9" x14ac:dyDescent="0.25">
      <c r="A33" s="2" t="s">
        <v>37</v>
      </c>
      <c r="B33">
        <v>242</v>
      </c>
      <c r="C33">
        <v>10</v>
      </c>
      <c r="D33">
        <v>9</v>
      </c>
      <c r="E33">
        <v>9</v>
      </c>
      <c r="F33">
        <v>10</v>
      </c>
      <c r="G33">
        <v>9</v>
      </c>
      <c r="H33">
        <v>9</v>
      </c>
      <c r="I33">
        <v>8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8</v>
      </c>
      <c r="D36">
        <v>7</v>
      </c>
      <c r="E36">
        <v>9</v>
      </c>
      <c r="F36">
        <v>10</v>
      </c>
    </row>
    <row r="37" spans="1:9" x14ac:dyDescent="0.25">
      <c r="A37" s="2" t="s">
        <v>41</v>
      </c>
      <c r="B37">
        <v>242</v>
      </c>
      <c r="C37">
        <v>10</v>
      </c>
      <c r="D37">
        <v>10</v>
      </c>
      <c r="E37">
        <v>10</v>
      </c>
      <c r="G37">
        <v>9</v>
      </c>
      <c r="H37">
        <v>10</v>
      </c>
      <c r="I37">
        <v>9</v>
      </c>
    </row>
    <row r="38" spans="1:9" x14ac:dyDescent="0.25">
      <c r="A38" s="2" t="s">
        <v>42</v>
      </c>
      <c r="B38">
        <v>242</v>
      </c>
      <c r="C38">
        <v>10</v>
      </c>
      <c r="D38">
        <v>8</v>
      </c>
      <c r="E38">
        <v>10</v>
      </c>
      <c r="F38">
        <v>9</v>
      </c>
      <c r="G38">
        <v>9</v>
      </c>
      <c r="H38">
        <v>9</v>
      </c>
      <c r="I38">
        <v>9</v>
      </c>
    </row>
    <row r="39" spans="1:9" x14ac:dyDescent="0.25">
      <c r="A39" s="2" t="s">
        <v>43</v>
      </c>
      <c r="B39">
        <v>242</v>
      </c>
      <c r="C39">
        <v>10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10</v>
      </c>
      <c r="D41">
        <v>8</v>
      </c>
      <c r="E41">
        <v>9</v>
      </c>
      <c r="F41">
        <v>10</v>
      </c>
      <c r="G41">
        <v>9</v>
      </c>
      <c r="H41">
        <v>9</v>
      </c>
      <c r="I41">
        <v>9</v>
      </c>
    </row>
    <row r="42" spans="1:9" x14ac:dyDescent="0.25">
      <c r="A42" s="2" t="s">
        <v>45</v>
      </c>
      <c r="B42">
        <v>242</v>
      </c>
      <c r="C42">
        <v>10</v>
      </c>
      <c r="D42">
        <v>8</v>
      </c>
      <c r="E42">
        <v>10</v>
      </c>
      <c r="F42">
        <v>9</v>
      </c>
      <c r="G42">
        <v>9</v>
      </c>
      <c r="H42">
        <v>8</v>
      </c>
      <c r="I42">
        <v>8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10</v>
      </c>
      <c r="D44">
        <v>8</v>
      </c>
      <c r="E44">
        <v>9</v>
      </c>
      <c r="F44">
        <v>9</v>
      </c>
      <c r="G44">
        <v>9</v>
      </c>
      <c r="H44">
        <v>8</v>
      </c>
      <c r="I44">
        <v>9</v>
      </c>
    </row>
    <row r="45" spans="1:9" x14ac:dyDescent="0.25">
      <c r="A45" s="2" t="s">
        <v>48</v>
      </c>
      <c r="B45">
        <v>242</v>
      </c>
      <c r="C45">
        <v>10</v>
      </c>
      <c r="D45">
        <v>9</v>
      </c>
      <c r="E45">
        <v>9</v>
      </c>
      <c r="F45">
        <v>10</v>
      </c>
      <c r="G45">
        <v>8</v>
      </c>
      <c r="H45">
        <v>10</v>
      </c>
      <c r="I45">
        <v>10</v>
      </c>
    </row>
    <row r="46" spans="1:9" x14ac:dyDescent="0.25">
      <c r="A46" s="2" t="s">
        <v>49</v>
      </c>
      <c r="B46">
        <v>242</v>
      </c>
      <c r="C46">
        <v>10</v>
      </c>
      <c r="D46">
        <v>8</v>
      </c>
      <c r="E46">
        <v>9</v>
      </c>
      <c r="G46">
        <v>8</v>
      </c>
      <c r="H46">
        <v>8</v>
      </c>
    </row>
    <row r="47" spans="1:9" x14ac:dyDescent="0.25">
      <c r="A47" s="2" t="s">
        <v>50</v>
      </c>
      <c r="B47">
        <v>242</v>
      </c>
      <c r="C47">
        <v>10</v>
      </c>
      <c r="D47">
        <v>8</v>
      </c>
      <c r="E47">
        <v>9</v>
      </c>
      <c r="F47">
        <v>10</v>
      </c>
      <c r="G47">
        <v>9</v>
      </c>
      <c r="H47">
        <v>8</v>
      </c>
      <c r="I47">
        <v>9</v>
      </c>
    </row>
    <row r="48" spans="1:9" x14ac:dyDescent="0.25">
      <c r="A48" s="2" t="s">
        <v>51</v>
      </c>
      <c r="B48">
        <v>242</v>
      </c>
      <c r="C48">
        <v>6</v>
      </c>
      <c r="D48">
        <v>3</v>
      </c>
      <c r="E48">
        <v>9</v>
      </c>
      <c r="G48">
        <v>9</v>
      </c>
    </row>
    <row r="49" spans="1:9" x14ac:dyDescent="0.25">
      <c r="A49" s="2" t="s">
        <v>52</v>
      </c>
      <c r="B49">
        <v>242</v>
      </c>
      <c r="C49">
        <v>9</v>
      </c>
      <c r="D49">
        <v>7</v>
      </c>
      <c r="E49">
        <v>9</v>
      </c>
      <c r="F49">
        <v>9</v>
      </c>
      <c r="G49">
        <v>8</v>
      </c>
      <c r="H49">
        <v>8</v>
      </c>
      <c r="I49">
        <v>9</v>
      </c>
    </row>
    <row r="50" spans="1:9" x14ac:dyDescent="0.25">
      <c r="A50" s="2" t="s">
        <v>53</v>
      </c>
      <c r="B50">
        <v>242</v>
      </c>
      <c r="D50">
        <v>9</v>
      </c>
      <c r="E50">
        <v>10</v>
      </c>
      <c r="F50">
        <v>9</v>
      </c>
    </row>
    <row r="51" spans="1:9" x14ac:dyDescent="0.25">
      <c r="A51" s="2" t="s">
        <v>54</v>
      </c>
      <c r="B51">
        <v>242</v>
      </c>
      <c r="E51">
        <v>10</v>
      </c>
      <c r="F51">
        <v>9</v>
      </c>
      <c r="G51">
        <v>9</v>
      </c>
      <c r="H51">
        <v>8</v>
      </c>
      <c r="I51">
        <v>9</v>
      </c>
    </row>
    <row r="52" spans="1:9" x14ac:dyDescent="0.25">
      <c r="A52" s="2" t="s">
        <v>55</v>
      </c>
      <c r="B52">
        <v>242</v>
      </c>
      <c r="E52">
        <v>10</v>
      </c>
      <c r="F52">
        <v>8</v>
      </c>
      <c r="G52">
        <v>8</v>
      </c>
      <c r="H52">
        <v>7</v>
      </c>
      <c r="I52">
        <v>8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  <c r="C54">
        <v>9</v>
      </c>
      <c r="D54">
        <v>4</v>
      </c>
      <c r="E54">
        <v>9</v>
      </c>
    </row>
    <row r="55" spans="1:9" x14ac:dyDescent="0.25">
      <c r="A55" s="2" t="s">
        <v>58</v>
      </c>
      <c r="B55">
        <v>242</v>
      </c>
      <c r="C55">
        <v>2</v>
      </c>
      <c r="E55">
        <v>9</v>
      </c>
      <c r="F55">
        <v>8</v>
      </c>
      <c r="G55">
        <v>8</v>
      </c>
      <c r="H55">
        <v>7</v>
      </c>
      <c r="I55">
        <v>8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3</v>
      </c>
      <c r="D57">
        <v>9</v>
      </c>
      <c r="E57">
        <v>8</v>
      </c>
      <c r="F57">
        <v>9</v>
      </c>
      <c r="G57">
        <v>9</v>
      </c>
      <c r="H57">
        <v>8</v>
      </c>
    </row>
    <row r="58" spans="1:9" x14ac:dyDescent="0.25">
      <c r="A58" s="2" t="s">
        <v>61</v>
      </c>
      <c r="B58">
        <v>242</v>
      </c>
      <c r="C58">
        <v>4</v>
      </c>
      <c r="E58">
        <v>9</v>
      </c>
      <c r="F58">
        <v>8</v>
      </c>
      <c r="G58">
        <v>8</v>
      </c>
      <c r="H58">
        <v>7</v>
      </c>
      <c r="I58">
        <v>8</v>
      </c>
    </row>
    <row r="59" spans="1:9" x14ac:dyDescent="0.25">
      <c r="A59" s="2" t="s">
        <v>62</v>
      </c>
      <c r="B59">
        <v>243</v>
      </c>
      <c r="D59">
        <v>9</v>
      </c>
      <c r="E59">
        <v>10</v>
      </c>
      <c r="G59">
        <v>9</v>
      </c>
      <c r="H59">
        <v>8</v>
      </c>
    </row>
    <row r="60" spans="1:9" x14ac:dyDescent="0.25">
      <c r="A60" s="2" t="s">
        <v>63</v>
      </c>
      <c r="B60">
        <v>243</v>
      </c>
      <c r="C60">
        <v>10</v>
      </c>
      <c r="D60">
        <v>8</v>
      </c>
      <c r="E60">
        <v>9</v>
      </c>
      <c r="F60">
        <v>10</v>
      </c>
      <c r="G60">
        <v>9</v>
      </c>
      <c r="H60">
        <v>9</v>
      </c>
    </row>
    <row r="61" spans="1:9" x14ac:dyDescent="0.25">
      <c r="A61" s="2" t="s">
        <v>64</v>
      </c>
      <c r="B61">
        <v>243</v>
      </c>
      <c r="C61">
        <v>10</v>
      </c>
      <c r="D61">
        <v>9</v>
      </c>
      <c r="E61">
        <v>10</v>
      </c>
      <c r="F61">
        <v>10</v>
      </c>
      <c r="G61">
        <v>9</v>
      </c>
      <c r="H61">
        <v>9</v>
      </c>
      <c r="I61">
        <v>9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9" x14ac:dyDescent="0.25">
      <c r="A65" s="2" t="s">
        <v>68</v>
      </c>
      <c r="B65">
        <v>243</v>
      </c>
      <c r="C65">
        <v>10</v>
      </c>
      <c r="D65">
        <v>8</v>
      </c>
      <c r="E65">
        <v>8</v>
      </c>
      <c r="F65">
        <v>9</v>
      </c>
      <c r="G65">
        <v>9</v>
      </c>
      <c r="H65">
        <v>8</v>
      </c>
      <c r="I65">
        <v>9</v>
      </c>
    </row>
    <row r="66" spans="1:9" x14ac:dyDescent="0.25">
      <c r="A66" s="2" t="s">
        <v>69</v>
      </c>
      <c r="B66">
        <v>243</v>
      </c>
      <c r="D66">
        <v>8</v>
      </c>
      <c r="E66">
        <v>8</v>
      </c>
      <c r="F66">
        <v>8</v>
      </c>
      <c r="G66">
        <v>8</v>
      </c>
      <c r="H66">
        <v>7</v>
      </c>
    </row>
    <row r="67" spans="1:9" x14ac:dyDescent="0.25">
      <c r="A67" s="2" t="s">
        <v>70</v>
      </c>
      <c r="B67">
        <v>243</v>
      </c>
      <c r="D67">
        <v>9</v>
      </c>
      <c r="E67">
        <v>9</v>
      </c>
      <c r="F67">
        <v>9</v>
      </c>
      <c r="G67">
        <v>7</v>
      </c>
    </row>
    <row r="68" spans="1:9" x14ac:dyDescent="0.25">
      <c r="A68" s="2" t="s">
        <v>71</v>
      </c>
      <c r="B68">
        <v>243</v>
      </c>
      <c r="C68">
        <v>9</v>
      </c>
      <c r="D68">
        <v>9</v>
      </c>
      <c r="E68">
        <v>10</v>
      </c>
      <c r="F68">
        <v>9</v>
      </c>
      <c r="G68">
        <v>9</v>
      </c>
      <c r="H68">
        <v>9</v>
      </c>
      <c r="I68">
        <v>4</v>
      </c>
    </row>
    <row r="69" spans="1:9" x14ac:dyDescent="0.25">
      <c r="A69" s="2" t="s">
        <v>72</v>
      </c>
      <c r="B69">
        <v>243</v>
      </c>
      <c r="D69">
        <v>7</v>
      </c>
      <c r="E69">
        <v>8</v>
      </c>
      <c r="F69">
        <v>8</v>
      </c>
      <c r="G69">
        <v>8</v>
      </c>
    </row>
    <row r="70" spans="1:9" x14ac:dyDescent="0.25">
      <c r="A70" s="2" t="s">
        <v>73</v>
      </c>
      <c r="B70">
        <v>243</v>
      </c>
      <c r="D70">
        <v>7</v>
      </c>
      <c r="E70">
        <v>9</v>
      </c>
      <c r="G70">
        <v>6</v>
      </c>
      <c r="I70">
        <v>8</v>
      </c>
    </row>
    <row r="71" spans="1:9" x14ac:dyDescent="0.25">
      <c r="A71" s="2" t="s">
        <v>74</v>
      </c>
      <c r="B71">
        <v>243</v>
      </c>
      <c r="C71">
        <v>10</v>
      </c>
      <c r="D71">
        <v>8</v>
      </c>
      <c r="E71">
        <v>8</v>
      </c>
      <c r="F71">
        <v>1</v>
      </c>
      <c r="G71">
        <v>8</v>
      </c>
    </row>
    <row r="72" spans="1:9" x14ac:dyDescent="0.25">
      <c r="A72" s="2" t="s">
        <v>75</v>
      </c>
      <c r="B72">
        <v>243</v>
      </c>
    </row>
    <row r="73" spans="1:9" x14ac:dyDescent="0.25">
      <c r="A73" s="2" t="s">
        <v>76</v>
      </c>
      <c r="B73">
        <v>243</v>
      </c>
      <c r="C73">
        <v>10</v>
      </c>
      <c r="D73">
        <v>8</v>
      </c>
      <c r="E73">
        <v>9</v>
      </c>
      <c r="F73">
        <v>9</v>
      </c>
      <c r="G73">
        <v>9</v>
      </c>
      <c r="H73">
        <v>9</v>
      </c>
      <c r="I73">
        <v>1</v>
      </c>
    </row>
    <row r="74" spans="1:9" x14ac:dyDescent="0.25">
      <c r="A74" s="2" t="s">
        <v>77</v>
      </c>
      <c r="B74">
        <v>243</v>
      </c>
    </row>
    <row r="75" spans="1:9" x14ac:dyDescent="0.25">
      <c r="A75" s="2" t="s">
        <v>78</v>
      </c>
      <c r="B75">
        <v>243</v>
      </c>
      <c r="D75">
        <v>8</v>
      </c>
      <c r="E75">
        <v>9</v>
      </c>
      <c r="G75">
        <v>9</v>
      </c>
      <c r="H75">
        <v>6</v>
      </c>
      <c r="I75">
        <v>7</v>
      </c>
    </row>
    <row r="76" spans="1:9" x14ac:dyDescent="0.25">
      <c r="A76" s="2" t="s">
        <v>79</v>
      </c>
      <c r="B76">
        <v>243</v>
      </c>
      <c r="D76">
        <v>8</v>
      </c>
      <c r="E76">
        <v>9</v>
      </c>
      <c r="G76">
        <v>8</v>
      </c>
      <c r="H76">
        <v>7</v>
      </c>
      <c r="I76">
        <v>4</v>
      </c>
    </row>
    <row r="77" spans="1:9" x14ac:dyDescent="0.25">
      <c r="A77" s="2" t="s">
        <v>80</v>
      </c>
      <c r="B77">
        <v>243</v>
      </c>
      <c r="C77">
        <v>3</v>
      </c>
      <c r="D77">
        <v>8</v>
      </c>
      <c r="E77">
        <v>9</v>
      </c>
      <c r="G77">
        <v>8</v>
      </c>
      <c r="H77">
        <v>7</v>
      </c>
    </row>
    <row r="78" spans="1:9" x14ac:dyDescent="0.25">
      <c r="A78" s="2" t="s">
        <v>81</v>
      </c>
      <c r="B78">
        <v>243</v>
      </c>
      <c r="C78">
        <v>9</v>
      </c>
      <c r="D78">
        <v>8</v>
      </c>
      <c r="E78">
        <v>9</v>
      </c>
      <c r="F78">
        <v>9</v>
      </c>
      <c r="G78">
        <v>9</v>
      </c>
      <c r="H78">
        <v>8</v>
      </c>
      <c r="I78">
        <v>9</v>
      </c>
    </row>
    <row r="79" spans="1:9" x14ac:dyDescent="0.25">
      <c r="A79" s="2" t="s">
        <v>82</v>
      </c>
      <c r="B79">
        <v>243</v>
      </c>
      <c r="C79">
        <v>8</v>
      </c>
      <c r="D79">
        <v>7</v>
      </c>
      <c r="E79">
        <v>8</v>
      </c>
      <c r="G79">
        <v>8</v>
      </c>
      <c r="H79">
        <v>8</v>
      </c>
    </row>
    <row r="80" spans="1:9" x14ac:dyDescent="0.25">
      <c r="A80" s="2" t="s">
        <v>83</v>
      </c>
      <c r="B80">
        <v>243</v>
      </c>
      <c r="C80">
        <v>7</v>
      </c>
      <c r="D80">
        <v>8</v>
      </c>
      <c r="E80">
        <v>8</v>
      </c>
      <c r="G80">
        <v>8</v>
      </c>
    </row>
    <row r="81" spans="1:9" x14ac:dyDescent="0.25">
      <c r="A81" s="2" t="s">
        <v>84</v>
      </c>
      <c r="B81">
        <v>243</v>
      </c>
      <c r="C81">
        <v>9</v>
      </c>
      <c r="D81">
        <v>9</v>
      </c>
      <c r="E81">
        <v>8</v>
      </c>
      <c r="F81">
        <v>9</v>
      </c>
      <c r="G81">
        <v>9</v>
      </c>
      <c r="H81">
        <v>9</v>
      </c>
      <c r="I81">
        <v>9</v>
      </c>
    </row>
    <row r="82" spans="1:9" x14ac:dyDescent="0.25">
      <c r="A82" s="2" t="s">
        <v>85</v>
      </c>
      <c r="B82">
        <v>243</v>
      </c>
      <c r="C82">
        <v>8</v>
      </c>
      <c r="D82">
        <v>10</v>
      </c>
      <c r="E82">
        <v>10</v>
      </c>
      <c r="F82">
        <v>9</v>
      </c>
      <c r="G82">
        <v>10</v>
      </c>
      <c r="H82">
        <v>9</v>
      </c>
    </row>
    <row r="83" spans="1:9" x14ac:dyDescent="0.25">
      <c r="A83" s="2" t="s">
        <v>86</v>
      </c>
      <c r="B83">
        <v>243</v>
      </c>
    </row>
    <row r="84" spans="1:9" x14ac:dyDescent="0.25">
      <c r="A84" s="2" t="s">
        <v>87</v>
      </c>
      <c r="B84">
        <v>243</v>
      </c>
    </row>
    <row r="85" spans="1:9" x14ac:dyDescent="0.25">
      <c r="A85" s="2" t="s">
        <v>88</v>
      </c>
      <c r="B85">
        <v>243</v>
      </c>
      <c r="C85">
        <v>7</v>
      </c>
      <c r="D85">
        <v>8</v>
      </c>
      <c r="E85">
        <v>8</v>
      </c>
      <c r="G85">
        <v>9</v>
      </c>
      <c r="H85">
        <v>8</v>
      </c>
    </row>
    <row r="86" spans="1:9" x14ac:dyDescent="0.25">
      <c r="A86" s="2" t="s">
        <v>89</v>
      </c>
      <c r="B86">
        <v>243</v>
      </c>
      <c r="D86">
        <v>5</v>
      </c>
      <c r="E86">
        <v>7</v>
      </c>
      <c r="H86">
        <v>5</v>
      </c>
    </row>
    <row r="87" spans="1:9" x14ac:dyDescent="0.25">
      <c r="A87" s="2" t="s">
        <v>90</v>
      </c>
      <c r="B87">
        <v>244</v>
      </c>
      <c r="C87">
        <v>10</v>
      </c>
      <c r="D87">
        <v>10</v>
      </c>
      <c r="E87">
        <v>9</v>
      </c>
      <c r="F87">
        <v>9</v>
      </c>
      <c r="G87">
        <v>9</v>
      </c>
      <c r="H87">
        <v>9</v>
      </c>
      <c r="I87">
        <v>9</v>
      </c>
    </row>
    <row r="88" spans="1:9" x14ac:dyDescent="0.25">
      <c r="A88" s="2" t="s">
        <v>91</v>
      </c>
      <c r="B88">
        <v>244</v>
      </c>
      <c r="E88">
        <v>9</v>
      </c>
      <c r="F88">
        <v>9</v>
      </c>
      <c r="G88">
        <v>9</v>
      </c>
      <c r="H88">
        <v>9</v>
      </c>
    </row>
    <row r="89" spans="1:9" x14ac:dyDescent="0.25">
      <c r="A89" s="2" t="s">
        <v>92</v>
      </c>
      <c r="B89">
        <v>244</v>
      </c>
      <c r="C89">
        <v>9</v>
      </c>
      <c r="D89">
        <v>8</v>
      </c>
      <c r="E89">
        <v>9</v>
      </c>
      <c r="F89">
        <v>9</v>
      </c>
      <c r="G89">
        <v>9</v>
      </c>
      <c r="H89">
        <v>9</v>
      </c>
      <c r="I89">
        <v>10</v>
      </c>
    </row>
    <row r="90" spans="1:9" x14ac:dyDescent="0.25">
      <c r="A90" s="2" t="s">
        <v>132</v>
      </c>
      <c r="B90">
        <v>244</v>
      </c>
      <c r="C90">
        <v>7</v>
      </c>
      <c r="D90">
        <v>8</v>
      </c>
      <c r="E90">
        <v>9</v>
      </c>
      <c r="G90">
        <v>9</v>
      </c>
    </row>
    <row r="91" spans="1:9" x14ac:dyDescent="0.25">
      <c r="A91" s="2" t="s">
        <v>93</v>
      </c>
      <c r="B91">
        <v>244</v>
      </c>
      <c r="C91">
        <v>7</v>
      </c>
      <c r="D91">
        <v>8</v>
      </c>
      <c r="E91">
        <v>9</v>
      </c>
      <c r="F91">
        <v>9</v>
      </c>
      <c r="G91">
        <v>9</v>
      </c>
      <c r="H91">
        <v>8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9" x14ac:dyDescent="0.25">
      <c r="A97" s="2" t="s">
        <v>99</v>
      </c>
      <c r="B97">
        <v>244</v>
      </c>
    </row>
    <row r="98" spans="1:9" x14ac:dyDescent="0.25">
      <c r="A98" s="2" t="s">
        <v>100</v>
      </c>
      <c r="B98">
        <v>244</v>
      </c>
    </row>
    <row r="99" spans="1:9" x14ac:dyDescent="0.25">
      <c r="A99" s="2" t="s">
        <v>101</v>
      </c>
      <c r="B99">
        <v>244</v>
      </c>
      <c r="C99">
        <v>8</v>
      </c>
      <c r="D99">
        <v>9</v>
      </c>
      <c r="E99">
        <v>9</v>
      </c>
      <c r="G99">
        <v>9</v>
      </c>
      <c r="H99">
        <v>8</v>
      </c>
    </row>
    <row r="100" spans="1:9" x14ac:dyDescent="0.25">
      <c r="A100" s="2" t="s">
        <v>102</v>
      </c>
      <c r="B100">
        <v>244</v>
      </c>
      <c r="C100">
        <v>7</v>
      </c>
      <c r="D100">
        <v>8</v>
      </c>
      <c r="E100">
        <v>9</v>
      </c>
      <c r="H100">
        <v>9</v>
      </c>
    </row>
    <row r="101" spans="1:9" x14ac:dyDescent="0.25">
      <c r="A101" s="2" t="s">
        <v>103</v>
      </c>
      <c r="B101">
        <v>244</v>
      </c>
    </row>
    <row r="102" spans="1:9" x14ac:dyDescent="0.25">
      <c r="A102" s="2" t="s">
        <v>104</v>
      </c>
      <c r="B102">
        <v>244</v>
      </c>
      <c r="C102">
        <v>10</v>
      </c>
      <c r="D102">
        <v>9</v>
      </c>
      <c r="E102">
        <v>10</v>
      </c>
      <c r="F102">
        <v>9</v>
      </c>
      <c r="G102">
        <v>9</v>
      </c>
      <c r="H102">
        <v>9</v>
      </c>
      <c r="I102">
        <v>4</v>
      </c>
    </row>
    <row r="103" spans="1:9" x14ac:dyDescent="0.25">
      <c r="A103" s="2" t="s">
        <v>105</v>
      </c>
      <c r="B103">
        <v>244</v>
      </c>
      <c r="C103">
        <v>10</v>
      </c>
      <c r="D103">
        <v>9</v>
      </c>
      <c r="E103">
        <v>9</v>
      </c>
      <c r="F103">
        <v>9</v>
      </c>
      <c r="G103">
        <v>9</v>
      </c>
      <c r="H103">
        <v>8</v>
      </c>
      <c r="I103">
        <v>10</v>
      </c>
    </row>
    <row r="104" spans="1:9" x14ac:dyDescent="0.25">
      <c r="A104" s="2" t="s">
        <v>106</v>
      </c>
      <c r="B104">
        <v>244</v>
      </c>
      <c r="E104">
        <v>9</v>
      </c>
      <c r="F104">
        <v>9</v>
      </c>
      <c r="G104">
        <v>9</v>
      </c>
    </row>
    <row r="105" spans="1:9" x14ac:dyDescent="0.25">
      <c r="A105" s="2" t="s">
        <v>107</v>
      </c>
      <c r="B105">
        <v>244</v>
      </c>
    </row>
    <row r="106" spans="1:9" x14ac:dyDescent="0.25">
      <c r="A106" s="2" t="s">
        <v>108</v>
      </c>
      <c r="B106">
        <v>244</v>
      </c>
    </row>
    <row r="107" spans="1:9" x14ac:dyDescent="0.25">
      <c r="A107" s="2" t="s">
        <v>109</v>
      </c>
      <c r="B107">
        <v>244</v>
      </c>
      <c r="C107">
        <v>9</v>
      </c>
      <c r="D107">
        <v>9</v>
      </c>
      <c r="E107">
        <v>9</v>
      </c>
      <c r="F107">
        <v>10</v>
      </c>
      <c r="G107">
        <v>8</v>
      </c>
      <c r="H107">
        <v>8</v>
      </c>
      <c r="I107">
        <v>7</v>
      </c>
    </row>
    <row r="108" spans="1:9" x14ac:dyDescent="0.25">
      <c r="A108" s="2" t="s">
        <v>110</v>
      </c>
      <c r="B108">
        <v>244</v>
      </c>
    </row>
    <row r="109" spans="1:9" x14ac:dyDescent="0.25">
      <c r="A109" s="2" t="s">
        <v>111</v>
      </c>
      <c r="B109">
        <v>244</v>
      </c>
    </row>
    <row r="110" spans="1:9" x14ac:dyDescent="0.25">
      <c r="A110" s="2" t="s">
        <v>112</v>
      </c>
      <c r="B110">
        <v>244</v>
      </c>
      <c r="C110">
        <v>8</v>
      </c>
      <c r="D110">
        <v>3</v>
      </c>
      <c r="E110">
        <v>8</v>
      </c>
      <c r="F110">
        <v>6</v>
      </c>
      <c r="G110">
        <v>7</v>
      </c>
      <c r="H110">
        <v>8</v>
      </c>
      <c r="I110">
        <v>9</v>
      </c>
    </row>
    <row r="111" spans="1:9" x14ac:dyDescent="0.25">
      <c r="A111" s="2" t="s">
        <v>113</v>
      </c>
      <c r="B111">
        <v>244</v>
      </c>
      <c r="E111">
        <v>8</v>
      </c>
      <c r="F111">
        <v>8</v>
      </c>
      <c r="G111">
        <v>9</v>
      </c>
    </row>
    <row r="112" spans="1:9" x14ac:dyDescent="0.25">
      <c r="A112" s="2" t="s">
        <v>114</v>
      </c>
      <c r="B112">
        <v>244</v>
      </c>
      <c r="C112">
        <v>6</v>
      </c>
      <c r="D112">
        <v>3</v>
      </c>
      <c r="E112">
        <v>8</v>
      </c>
      <c r="F112">
        <v>6</v>
      </c>
      <c r="G112">
        <v>7</v>
      </c>
      <c r="H112">
        <v>3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I116" xr:uid="{E7738072-08A8-4AB4-8FBB-9B28F67813DE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0AB0-4F0E-4D88-9E12-8C6083B798C6}">
  <dimension ref="A1:I117"/>
  <sheetViews>
    <sheetView workbookViewId="0">
      <pane ySplit="1" topLeftCell="A83" activePane="bottomLeft" state="frozen"/>
      <selection pane="bottomLeft" activeCell="G104" sqref="G104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G5">
        <v>10</v>
      </c>
      <c r="H5">
        <v>3</v>
      </c>
      <c r="I5">
        <v>9</v>
      </c>
    </row>
    <row r="6" spans="1:9" x14ac:dyDescent="0.25">
      <c r="A6" s="1" t="s">
        <v>128</v>
      </c>
      <c r="B6">
        <v>241</v>
      </c>
      <c r="I6">
        <v>9</v>
      </c>
    </row>
    <row r="7" spans="1:9" x14ac:dyDescent="0.25">
      <c r="A7" s="1" t="s">
        <v>13</v>
      </c>
      <c r="B7">
        <v>241</v>
      </c>
    </row>
    <row r="8" spans="1:9" x14ac:dyDescent="0.25">
      <c r="A8" s="1" t="s">
        <v>32</v>
      </c>
      <c r="B8">
        <v>241</v>
      </c>
    </row>
    <row r="9" spans="1:9" x14ac:dyDescent="0.25">
      <c r="A9" s="1" t="s">
        <v>14</v>
      </c>
      <c r="B9">
        <v>241</v>
      </c>
      <c r="C9">
        <v>4</v>
      </c>
      <c r="D9">
        <v>2</v>
      </c>
      <c r="E9">
        <v>1</v>
      </c>
      <c r="F9">
        <v>2</v>
      </c>
      <c r="G9">
        <v>10</v>
      </c>
      <c r="H9">
        <v>8</v>
      </c>
      <c r="I9">
        <v>9</v>
      </c>
    </row>
    <row r="10" spans="1:9" x14ac:dyDescent="0.25">
      <c r="A10" s="1" t="s">
        <v>15</v>
      </c>
      <c r="B10">
        <v>241</v>
      </c>
      <c r="C10">
        <v>2</v>
      </c>
      <c r="F10">
        <v>8</v>
      </c>
      <c r="G10">
        <v>9</v>
      </c>
      <c r="H10">
        <v>9</v>
      </c>
      <c r="I10">
        <v>9</v>
      </c>
    </row>
    <row r="11" spans="1:9" x14ac:dyDescent="0.25">
      <c r="A11" s="1" t="s">
        <v>16</v>
      </c>
      <c r="B11">
        <v>241</v>
      </c>
      <c r="F11">
        <v>8</v>
      </c>
      <c r="G11">
        <v>8</v>
      </c>
      <c r="I11">
        <v>9</v>
      </c>
    </row>
    <row r="12" spans="1:9" x14ac:dyDescent="0.25">
      <c r="A12" s="1" t="s">
        <v>17</v>
      </c>
      <c r="B12">
        <v>241</v>
      </c>
      <c r="F12">
        <v>8</v>
      </c>
      <c r="G12">
        <v>8</v>
      </c>
      <c r="H12">
        <v>9</v>
      </c>
      <c r="I12">
        <v>9</v>
      </c>
    </row>
    <row r="13" spans="1:9" x14ac:dyDescent="0.25">
      <c r="A13" s="1" t="s">
        <v>33</v>
      </c>
      <c r="B13">
        <v>241</v>
      </c>
      <c r="E13">
        <v>3</v>
      </c>
      <c r="G13">
        <v>8</v>
      </c>
      <c r="H13">
        <v>9</v>
      </c>
      <c r="I13">
        <v>9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1</v>
      </c>
      <c r="D16">
        <v>1</v>
      </c>
      <c r="E16">
        <v>1</v>
      </c>
      <c r="F16">
        <v>7</v>
      </c>
      <c r="G16">
        <v>8</v>
      </c>
      <c r="H16">
        <v>9</v>
      </c>
      <c r="I16">
        <v>9</v>
      </c>
    </row>
    <row r="17" spans="1:9" x14ac:dyDescent="0.25">
      <c r="A17" s="1" t="s">
        <v>129</v>
      </c>
      <c r="B17">
        <v>241</v>
      </c>
      <c r="G17">
        <v>8</v>
      </c>
      <c r="H17">
        <v>10</v>
      </c>
      <c r="I17">
        <v>10</v>
      </c>
    </row>
    <row r="18" spans="1:9" x14ac:dyDescent="0.25">
      <c r="A18" s="1" t="s">
        <v>35</v>
      </c>
      <c r="B18">
        <v>241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2</v>
      </c>
      <c r="D20">
        <v>3</v>
      </c>
      <c r="E20">
        <v>8</v>
      </c>
      <c r="F20">
        <v>9</v>
      </c>
      <c r="G20">
        <v>9</v>
      </c>
      <c r="H20">
        <v>9</v>
      </c>
      <c r="I20">
        <v>10</v>
      </c>
    </row>
    <row r="21" spans="1:9" x14ac:dyDescent="0.25">
      <c r="A21" s="1" t="s">
        <v>22</v>
      </c>
      <c r="B21">
        <v>241</v>
      </c>
    </row>
    <row r="22" spans="1:9" x14ac:dyDescent="0.25">
      <c r="A22" s="1" t="s">
        <v>23</v>
      </c>
      <c r="B22">
        <v>241</v>
      </c>
      <c r="C22">
        <v>7</v>
      </c>
      <c r="D22">
        <v>2</v>
      </c>
      <c r="E22">
        <v>1</v>
      </c>
      <c r="G22">
        <v>8</v>
      </c>
      <c r="H22">
        <v>9</v>
      </c>
      <c r="I22">
        <v>9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</row>
    <row r="26" spans="1:9" x14ac:dyDescent="0.25">
      <c r="A26" s="1" t="s">
        <v>25</v>
      </c>
      <c r="B26">
        <v>241</v>
      </c>
      <c r="C26">
        <v>5</v>
      </c>
      <c r="D26">
        <v>4</v>
      </c>
      <c r="E26">
        <v>2</v>
      </c>
      <c r="F26">
        <v>2</v>
      </c>
      <c r="G26">
        <v>3</v>
      </c>
      <c r="H26">
        <v>8</v>
      </c>
      <c r="I26">
        <v>8</v>
      </c>
    </row>
    <row r="27" spans="1:9" x14ac:dyDescent="0.25">
      <c r="A27" s="1" t="s">
        <v>26</v>
      </c>
      <c r="B27">
        <v>241</v>
      </c>
      <c r="C27">
        <v>1</v>
      </c>
      <c r="D27">
        <v>1</v>
      </c>
      <c r="F27">
        <v>3</v>
      </c>
      <c r="G27">
        <v>8</v>
      </c>
      <c r="H27">
        <v>8</v>
      </c>
      <c r="I27">
        <v>8</v>
      </c>
    </row>
    <row r="28" spans="1:9" x14ac:dyDescent="0.25">
      <c r="A28" s="1" t="s">
        <v>27</v>
      </c>
      <c r="B28">
        <v>241</v>
      </c>
      <c r="C28">
        <v>3</v>
      </c>
      <c r="D28">
        <v>8</v>
      </c>
      <c r="F28">
        <v>10</v>
      </c>
      <c r="G28">
        <v>10</v>
      </c>
      <c r="H28">
        <v>10</v>
      </c>
      <c r="I28">
        <v>9</v>
      </c>
    </row>
    <row r="29" spans="1:9" x14ac:dyDescent="0.25">
      <c r="A29" s="1" t="s">
        <v>28</v>
      </c>
      <c r="B29">
        <v>241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</row>
    <row r="32" spans="1:9" x14ac:dyDescent="0.25">
      <c r="A32" s="1" t="s">
        <v>30</v>
      </c>
      <c r="B32">
        <v>241</v>
      </c>
      <c r="F32">
        <v>9</v>
      </c>
      <c r="G32">
        <v>9</v>
      </c>
      <c r="H32">
        <v>9</v>
      </c>
      <c r="I32">
        <v>9</v>
      </c>
    </row>
    <row r="33" spans="1:9" x14ac:dyDescent="0.25">
      <c r="A33" s="2" t="s">
        <v>37</v>
      </c>
      <c r="B33">
        <v>242</v>
      </c>
      <c r="F33">
        <v>8</v>
      </c>
      <c r="G33">
        <v>8</v>
      </c>
      <c r="H33">
        <v>9</v>
      </c>
      <c r="I33">
        <v>9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2</v>
      </c>
      <c r="D36">
        <v>2</v>
      </c>
      <c r="E36">
        <v>3</v>
      </c>
      <c r="F36">
        <v>8</v>
      </c>
      <c r="G36">
        <v>9</v>
      </c>
      <c r="H36">
        <v>9</v>
      </c>
      <c r="I36">
        <v>8</v>
      </c>
    </row>
    <row r="37" spans="1:9" x14ac:dyDescent="0.25">
      <c r="A37" s="2" t="s">
        <v>41</v>
      </c>
      <c r="B37">
        <v>242</v>
      </c>
      <c r="D37">
        <v>6</v>
      </c>
      <c r="E37">
        <v>8</v>
      </c>
      <c r="F37">
        <v>8</v>
      </c>
      <c r="G37">
        <v>9</v>
      </c>
      <c r="H37">
        <v>10</v>
      </c>
      <c r="I37">
        <v>9</v>
      </c>
    </row>
    <row r="38" spans="1:9" x14ac:dyDescent="0.25">
      <c r="A38" s="2" t="s">
        <v>42</v>
      </c>
      <c r="B38">
        <v>242</v>
      </c>
      <c r="C38">
        <v>2</v>
      </c>
      <c r="D38">
        <v>2</v>
      </c>
      <c r="E38">
        <v>7</v>
      </c>
      <c r="F38">
        <v>9</v>
      </c>
      <c r="G38">
        <v>10</v>
      </c>
      <c r="H38">
        <v>10</v>
      </c>
      <c r="I38">
        <v>9</v>
      </c>
    </row>
    <row r="39" spans="1:9" x14ac:dyDescent="0.25">
      <c r="A39" s="2" t="s">
        <v>43</v>
      </c>
      <c r="B39">
        <v>242</v>
      </c>
      <c r="C39">
        <v>2</v>
      </c>
      <c r="D39">
        <v>4</v>
      </c>
      <c r="F39">
        <v>9</v>
      </c>
      <c r="G39">
        <v>9</v>
      </c>
      <c r="H39">
        <v>9</v>
      </c>
      <c r="I39">
        <v>9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3</v>
      </c>
      <c r="D41">
        <v>3</v>
      </c>
      <c r="F41">
        <v>3</v>
      </c>
      <c r="G41">
        <v>9</v>
      </c>
      <c r="H41">
        <v>9</v>
      </c>
      <c r="I41">
        <v>9</v>
      </c>
    </row>
    <row r="42" spans="1:9" x14ac:dyDescent="0.25">
      <c r="A42" s="2" t="s">
        <v>45</v>
      </c>
      <c r="B42">
        <v>242</v>
      </c>
      <c r="E42">
        <v>10</v>
      </c>
      <c r="F42">
        <v>9</v>
      </c>
      <c r="G42">
        <v>9</v>
      </c>
      <c r="H42">
        <v>9</v>
      </c>
      <c r="I42">
        <v>9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2</v>
      </c>
      <c r="D44">
        <v>4</v>
      </c>
      <c r="E44">
        <v>5</v>
      </c>
      <c r="F44">
        <v>9</v>
      </c>
      <c r="G44">
        <v>10</v>
      </c>
      <c r="H44">
        <v>9</v>
      </c>
      <c r="I44">
        <v>9</v>
      </c>
    </row>
    <row r="45" spans="1:9" x14ac:dyDescent="0.25">
      <c r="A45" s="2" t="s">
        <v>48</v>
      </c>
      <c r="B45">
        <v>242</v>
      </c>
      <c r="C45">
        <v>2</v>
      </c>
      <c r="D45">
        <v>4</v>
      </c>
      <c r="F45">
        <v>8</v>
      </c>
      <c r="G45">
        <v>9</v>
      </c>
      <c r="H45">
        <v>9</v>
      </c>
      <c r="I45">
        <v>9</v>
      </c>
    </row>
    <row r="46" spans="1:9" x14ac:dyDescent="0.25">
      <c r="A46" s="2" t="s">
        <v>49</v>
      </c>
      <c r="B46">
        <v>242</v>
      </c>
      <c r="E46">
        <v>4</v>
      </c>
      <c r="G46">
        <v>9</v>
      </c>
      <c r="H46">
        <v>10</v>
      </c>
      <c r="I46">
        <v>9</v>
      </c>
    </row>
    <row r="47" spans="1:9" x14ac:dyDescent="0.25">
      <c r="A47" s="2" t="s">
        <v>50</v>
      </c>
      <c r="B47">
        <v>242</v>
      </c>
      <c r="F47">
        <v>9</v>
      </c>
      <c r="G47">
        <v>10</v>
      </c>
      <c r="H47">
        <v>10</v>
      </c>
      <c r="I47">
        <v>9</v>
      </c>
    </row>
    <row r="48" spans="1:9" x14ac:dyDescent="0.25">
      <c r="A48" s="2" t="s">
        <v>51</v>
      </c>
      <c r="B48">
        <v>242</v>
      </c>
      <c r="C48">
        <v>3</v>
      </c>
      <c r="D48">
        <v>2</v>
      </c>
      <c r="F48">
        <v>4</v>
      </c>
      <c r="H48">
        <v>9</v>
      </c>
      <c r="I48">
        <v>9</v>
      </c>
    </row>
    <row r="49" spans="1:9" x14ac:dyDescent="0.25">
      <c r="A49" s="2" t="s">
        <v>52</v>
      </c>
      <c r="B49">
        <v>242</v>
      </c>
      <c r="C49">
        <v>2</v>
      </c>
      <c r="D49">
        <v>2</v>
      </c>
      <c r="F49">
        <v>8</v>
      </c>
      <c r="G49">
        <v>10</v>
      </c>
      <c r="H49">
        <v>9</v>
      </c>
      <c r="I49">
        <v>9</v>
      </c>
    </row>
    <row r="50" spans="1:9" x14ac:dyDescent="0.25">
      <c r="A50" s="2" t="s">
        <v>53</v>
      </c>
      <c r="B50">
        <v>242</v>
      </c>
    </row>
    <row r="51" spans="1:9" x14ac:dyDescent="0.25">
      <c r="A51" s="2" t="s">
        <v>54</v>
      </c>
      <c r="B51">
        <v>242</v>
      </c>
      <c r="C51">
        <v>2</v>
      </c>
      <c r="D51">
        <v>2</v>
      </c>
      <c r="E51">
        <v>6</v>
      </c>
      <c r="F51">
        <v>8</v>
      </c>
      <c r="G51">
        <v>10</v>
      </c>
      <c r="H51">
        <v>9</v>
      </c>
      <c r="I51">
        <v>9</v>
      </c>
    </row>
    <row r="52" spans="1:9" x14ac:dyDescent="0.25">
      <c r="A52" s="2" t="s">
        <v>55</v>
      </c>
      <c r="B52">
        <v>242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</row>
    <row r="55" spans="1:9" x14ac:dyDescent="0.25">
      <c r="A55" s="2" t="s">
        <v>58</v>
      </c>
      <c r="B55">
        <v>242</v>
      </c>
      <c r="C55">
        <v>4</v>
      </c>
      <c r="D55">
        <v>2</v>
      </c>
      <c r="E55">
        <v>5</v>
      </c>
      <c r="F55">
        <v>8</v>
      </c>
      <c r="G55">
        <v>10</v>
      </c>
      <c r="H55">
        <v>9</v>
      </c>
      <c r="I55">
        <v>9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2</v>
      </c>
      <c r="F57">
        <v>8</v>
      </c>
      <c r="G57">
        <v>10</v>
      </c>
      <c r="H57">
        <v>9</v>
      </c>
      <c r="I57">
        <v>9</v>
      </c>
    </row>
    <row r="58" spans="1:9" x14ac:dyDescent="0.25">
      <c r="A58" s="2" t="s">
        <v>61</v>
      </c>
      <c r="B58">
        <v>242</v>
      </c>
      <c r="C58">
        <v>3</v>
      </c>
      <c r="D58">
        <v>2</v>
      </c>
      <c r="E58">
        <v>4</v>
      </c>
      <c r="F58">
        <v>8</v>
      </c>
      <c r="G58">
        <v>10</v>
      </c>
      <c r="H58">
        <v>9</v>
      </c>
      <c r="I58">
        <v>8</v>
      </c>
    </row>
    <row r="59" spans="1:9" x14ac:dyDescent="0.25">
      <c r="A59" s="2" t="s">
        <v>62</v>
      </c>
      <c r="B59">
        <v>243</v>
      </c>
    </row>
    <row r="60" spans="1:9" x14ac:dyDescent="0.25">
      <c r="A60" s="2" t="s">
        <v>63</v>
      </c>
      <c r="B60">
        <v>243</v>
      </c>
      <c r="F60">
        <v>9</v>
      </c>
      <c r="G60">
        <v>10</v>
      </c>
      <c r="H60">
        <v>8</v>
      </c>
      <c r="I60">
        <v>10</v>
      </c>
    </row>
    <row r="61" spans="1:9" x14ac:dyDescent="0.25">
      <c r="A61" s="2" t="s">
        <v>64</v>
      </c>
      <c r="B61">
        <v>243</v>
      </c>
      <c r="C61">
        <v>4</v>
      </c>
      <c r="D61">
        <v>2</v>
      </c>
      <c r="E61">
        <v>10</v>
      </c>
      <c r="F61">
        <v>9</v>
      </c>
      <c r="G61">
        <v>10</v>
      </c>
      <c r="H61">
        <v>9</v>
      </c>
      <c r="I61">
        <v>9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9" x14ac:dyDescent="0.25">
      <c r="A65" s="2" t="s">
        <v>68</v>
      </c>
      <c r="B65">
        <v>243</v>
      </c>
      <c r="E65">
        <v>8</v>
      </c>
      <c r="F65">
        <v>9</v>
      </c>
      <c r="G65">
        <v>10</v>
      </c>
      <c r="H65">
        <v>9</v>
      </c>
      <c r="I65">
        <v>9</v>
      </c>
    </row>
    <row r="66" spans="1:9" x14ac:dyDescent="0.25">
      <c r="A66" s="2" t="s">
        <v>69</v>
      </c>
      <c r="B66">
        <v>243</v>
      </c>
      <c r="G66">
        <v>9</v>
      </c>
      <c r="I66">
        <v>8</v>
      </c>
    </row>
    <row r="67" spans="1:9" x14ac:dyDescent="0.25">
      <c r="A67" s="2" t="s">
        <v>70</v>
      </c>
      <c r="B67">
        <v>243</v>
      </c>
      <c r="F67">
        <v>8</v>
      </c>
      <c r="G67">
        <v>9</v>
      </c>
      <c r="H67">
        <v>9</v>
      </c>
      <c r="I67">
        <v>2</v>
      </c>
    </row>
    <row r="68" spans="1:9" x14ac:dyDescent="0.25">
      <c r="A68" s="2" t="s">
        <v>71</v>
      </c>
      <c r="B68">
        <v>243</v>
      </c>
      <c r="D68">
        <v>2</v>
      </c>
      <c r="F68">
        <v>8</v>
      </c>
      <c r="G68">
        <v>10</v>
      </c>
      <c r="H68">
        <v>9</v>
      </c>
      <c r="I68">
        <v>9</v>
      </c>
    </row>
    <row r="69" spans="1:9" x14ac:dyDescent="0.25">
      <c r="A69" s="2" t="s">
        <v>72</v>
      </c>
      <c r="B69">
        <v>243</v>
      </c>
      <c r="F69">
        <v>8</v>
      </c>
      <c r="G69">
        <v>10</v>
      </c>
    </row>
    <row r="70" spans="1:9" x14ac:dyDescent="0.25">
      <c r="A70" s="2" t="s">
        <v>73</v>
      </c>
      <c r="B70">
        <v>243</v>
      </c>
    </row>
    <row r="71" spans="1:9" x14ac:dyDescent="0.25">
      <c r="A71" s="2" t="s">
        <v>74</v>
      </c>
      <c r="B71">
        <v>243</v>
      </c>
      <c r="E71">
        <v>2</v>
      </c>
      <c r="F71">
        <v>8</v>
      </c>
      <c r="G71">
        <v>9</v>
      </c>
      <c r="H71">
        <v>9</v>
      </c>
      <c r="I71">
        <v>9</v>
      </c>
    </row>
    <row r="72" spans="1:9" x14ac:dyDescent="0.25">
      <c r="A72" s="2" t="s">
        <v>75</v>
      </c>
      <c r="B72">
        <v>243</v>
      </c>
    </row>
    <row r="73" spans="1:9" x14ac:dyDescent="0.25">
      <c r="A73" s="2" t="s">
        <v>76</v>
      </c>
      <c r="B73">
        <v>243</v>
      </c>
      <c r="D73">
        <v>3</v>
      </c>
      <c r="F73">
        <v>8</v>
      </c>
      <c r="G73">
        <v>9</v>
      </c>
      <c r="H73">
        <v>9</v>
      </c>
      <c r="I73">
        <v>9</v>
      </c>
    </row>
    <row r="74" spans="1:9" x14ac:dyDescent="0.25">
      <c r="A74" s="2" t="s">
        <v>77</v>
      </c>
      <c r="B74">
        <v>243</v>
      </c>
      <c r="F74">
        <v>8</v>
      </c>
      <c r="I74">
        <v>9</v>
      </c>
    </row>
    <row r="75" spans="1:9" x14ac:dyDescent="0.25">
      <c r="A75" s="2" t="s">
        <v>78</v>
      </c>
      <c r="B75">
        <v>243</v>
      </c>
      <c r="F75">
        <v>6</v>
      </c>
      <c r="G75">
        <v>9</v>
      </c>
      <c r="I75">
        <v>9</v>
      </c>
    </row>
    <row r="76" spans="1:9" x14ac:dyDescent="0.25">
      <c r="A76" s="2" t="s">
        <v>79</v>
      </c>
      <c r="B76">
        <v>243</v>
      </c>
      <c r="G76">
        <v>9</v>
      </c>
      <c r="H76">
        <v>9</v>
      </c>
      <c r="I76">
        <v>9</v>
      </c>
    </row>
    <row r="77" spans="1:9" x14ac:dyDescent="0.25">
      <c r="A77" s="2" t="s">
        <v>80</v>
      </c>
      <c r="B77">
        <v>243</v>
      </c>
      <c r="G77">
        <v>9</v>
      </c>
      <c r="H77">
        <v>9</v>
      </c>
      <c r="I77">
        <v>9</v>
      </c>
    </row>
    <row r="78" spans="1:9" x14ac:dyDescent="0.25">
      <c r="A78" s="2" t="s">
        <v>81</v>
      </c>
      <c r="B78">
        <v>243</v>
      </c>
      <c r="F78">
        <v>9</v>
      </c>
      <c r="G78">
        <v>10</v>
      </c>
      <c r="I78">
        <v>9</v>
      </c>
    </row>
    <row r="79" spans="1:9" x14ac:dyDescent="0.25">
      <c r="A79" s="2" t="s">
        <v>82</v>
      </c>
      <c r="B79">
        <v>243</v>
      </c>
      <c r="G79">
        <v>10</v>
      </c>
      <c r="H79">
        <v>9</v>
      </c>
    </row>
    <row r="80" spans="1:9" x14ac:dyDescent="0.25">
      <c r="A80" s="2" t="s">
        <v>83</v>
      </c>
      <c r="B80">
        <v>243</v>
      </c>
      <c r="C80">
        <v>4</v>
      </c>
      <c r="F80">
        <v>4</v>
      </c>
      <c r="G80">
        <v>6</v>
      </c>
    </row>
    <row r="81" spans="1:9" x14ac:dyDescent="0.25">
      <c r="A81" s="2" t="s">
        <v>84</v>
      </c>
      <c r="B81">
        <v>243</v>
      </c>
      <c r="F81">
        <v>9</v>
      </c>
      <c r="G81">
        <v>10</v>
      </c>
      <c r="I81">
        <v>9</v>
      </c>
    </row>
    <row r="82" spans="1:9" x14ac:dyDescent="0.25">
      <c r="A82" s="2" t="s">
        <v>85</v>
      </c>
      <c r="B82">
        <v>243</v>
      </c>
      <c r="C82">
        <v>4</v>
      </c>
      <c r="D82">
        <v>4</v>
      </c>
      <c r="E82">
        <v>9</v>
      </c>
      <c r="G82">
        <v>10</v>
      </c>
      <c r="H82">
        <v>10</v>
      </c>
      <c r="I82">
        <v>9</v>
      </c>
    </row>
    <row r="83" spans="1:9" x14ac:dyDescent="0.25">
      <c r="A83" s="2" t="s">
        <v>86</v>
      </c>
      <c r="B83">
        <v>243</v>
      </c>
      <c r="F83">
        <v>8</v>
      </c>
      <c r="G83">
        <v>9</v>
      </c>
      <c r="I83">
        <v>9</v>
      </c>
    </row>
    <row r="84" spans="1:9" x14ac:dyDescent="0.25">
      <c r="A84" s="2" t="s">
        <v>87</v>
      </c>
      <c r="B84">
        <v>243</v>
      </c>
      <c r="G84">
        <v>9</v>
      </c>
      <c r="I84">
        <v>8</v>
      </c>
    </row>
    <row r="85" spans="1:9" x14ac:dyDescent="0.25">
      <c r="A85" s="2" t="s">
        <v>88</v>
      </c>
      <c r="B85">
        <v>243</v>
      </c>
      <c r="F85">
        <v>8</v>
      </c>
      <c r="I85">
        <v>8</v>
      </c>
    </row>
    <row r="86" spans="1:9" x14ac:dyDescent="0.25">
      <c r="A86" s="2" t="s">
        <v>89</v>
      </c>
      <c r="B86">
        <v>243</v>
      </c>
      <c r="F86">
        <v>8</v>
      </c>
      <c r="G86">
        <v>9</v>
      </c>
      <c r="I86">
        <v>4</v>
      </c>
    </row>
    <row r="87" spans="1:9" x14ac:dyDescent="0.25">
      <c r="A87" s="2" t="s">
        <v>90</v>
      </c>
      <c r="B87">
        <v>244</v>
      </c>
      <c r="C87">
        <v>3</v>
      </c>
      <c r="D87">
        <v>1</v>
      </c>
      <c r="E87">
        <v>4</v>
      </c>
      <c r="F87">
        <v>9</v>
      </c>
      <c r="G87">
        <v>10</v>
      </c>
      <c r="H87">
        <v>9</v>
      </c>
      <c r="I87">
        <v>9</v>
      </c>
    </row>
    <row r="88" spans="1:9" x14ac:dyDescent="0.25">
      <c r="A88" s="2" t="s">
        <v>91</v>
      </c>
      <c r="B88">
        <v>244</v>
      </c>
    </row>
    <row r="89" spans="1:9" x14ac:dyDescent="0.25">
      <c r="A89" s="2" t="s">
        <v>92</v>
      </c>
      <c r="B89">
        <v>244</v>
      </c>
    </row>
    <row r="90" spans="1:9" x14ac:dyDescent="0.25">
      <c r="A90" s="2" t="s">
        <v>132</v>
      </c>
      <c r="B90">
        <v>244</v>
      </c>
    </row>
    <row r="91" spans="1:9" x14ac:dyDescent="0.25">
      <c r="A91" s="2" t="s">
        <v>93</v>
      </c>
      <c r="B91">
        <v>244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9" x14ac:dyDescent="0.25">
      <c r="A97" s="2" t="s">
        <v>99</v>
      </c>
      <c r="B97">
        <v>244</v>
      </c>
    </row>
    <row r="98" spans="1:9" x14ac:dyDescent="0.25">
      <c r="A98" s="2" t="s">
        <v>100</v>
      </c>
      <c r="B98">
        <v>244</v>
      </c>
    </row>
    <row r="99" spans="1:9" x14ac:dyDescent="0.25">
      <c r="A99" s="2" t="s">
        <v>101</v>
      </c>
      <c r="B99">
        <v>244</v>
      </c>
      <c r="D99">
        <v>4</v>
      </c>
      <c r="G99">
        <v>10</v>
      </c>
      <c r="H99">
        <v>9</v>
      </c>
      <c r="I99">
        <v>9</v>
      </c>
    </row>
    <row r="100" spans="1:9" x14ac:dyDescent="0.25">
      <c r="A100" s="2" t="s">
        <v>102</v>
      </c>
      <c r="B100">
        <v>244</v>
      </c>
    </row>
    <row r="101" spans="1:9" x14ac:dyDescent="0.25">
      <c r="A101" s="2" t="s">
        <v>103</v>
      </c>
      <c r="B101">
        <v>244</v>
      </c>
      <c r="H101">
        <v>8</v>
      </c>
      <c r="I101">
        <v>8</v>
      </c>
    </row>
    <row r="102" spans="1:9" x14ac:dyDescent="0.25">
      <c r="A102" s="2" t="s">
        <v>104</v>
      </c>
      <c r="B102">
        <v>244</v>
      </c>
      <c r="F102">
        <v>9</v>
      </c>
    </row>
    <row r="103" spans="1:9" x14ac:dyDescent="0.25">
      <c r="A103" s="2" t="s">
        <v>105</v>
      </c>
      <c r="B103">
        <v>244</v>
      </c>
      <c r="F103">
        <v>9</v>
      </c>
      <c r="G103">
        <v>10</v>
      </c>
      <c r="H103">
        <v>9</v>
      </c>
      <c r="I103">
        <v>9</v>
      </c>
    </row>
    <row r="104" spans="1:9" x14ac:dyDescent="0.25">
      <c r="A104" s="2" t="s">
        <v>106</v>
      </c>
      <c r="B104">
        <v>244</v>
      </c>
      <c r="I104">
        <v>9</v>
      </c>
    </row>
    <row r="105" spans="1:9" x14ac:dyDescent="0.25">
      <c r="A105" s="2" t="s">
        <v>107</v>
      </c>
      <c r="B105">
        <v>244</v>
      </c>
    </row>
    <row r="106" spans="1:9" x14ac:dyDescent="0.25">
      <c r="A106" s="2" t="s">
        <v>108</v>
      </c>
      <c r="B106">
        <v>244</v>
      </c>
    </row>
    <row r="107" spans="1:9" x14ac:dyDescent="0.25">
      <c r="A107" s="2" t="s">
        <v>109</v>
      </c>
      <c r="B107">
        <v>244</v>
      </c>
      <c r="C107">
        <v>2</v>
      </c>
      <c r="F107">
        <v>8</v>
      </c>
      <c r="G107">
        <v>10</v>
      </c>
      <c r="H107">
        <v>9</v>
      </c>
    </row>
    <row r="108" spans="1:9" x14ac:dyDescent="0.25">
      <c r="A108" s="2" t="s">
        <v>110</v>
      </c>
      <c r="B108">
        <v>244</v>
      </c>
    </row>
    <row r="109" spans="1:9" x14ac:dyDescent="0.25">
      <c r="A109" s="2" t="s">
        <v>111</v>
      </c>
      <c r="B109">
        <v>244</v>
      </c>
    </row>
    <row r="110" spans="1:9" x14ac:dyDescent="0.25">
      <c r="A110" s="2" t="s">
        <v>112</v>
      </c>
      <c r="B110">
        <v>244</v>
      </c>
      <c r="D110">
        <v>4</v>
      </c>
      <c r="E110">
        <v>10</v>
      </c>
      <c r="F110">
        <v>9</v>
      </c>
      <c r="G110">
        <v>10</v>
      </c>
      <c r="H110">
        <v>8</v>
      </c>
      <c r="I110">
        <v>8</v>
      </c>
    </row>
    <row r="111" spans="1:9" x14ac:dyDescent="0.25">
      <c r="A111" s="2" t="s">
        <v>113</v>
      </c>
      <c r="B111">
        <v>244</v>
      </c>
      <c r="H111">
        <v>9</v>
      </c>
      <c r="I111">
        <v>8</v>
      </c>
    </row>
    <row r="112" spans="1:9" x14ac:dyDescent="0.25">
      <c r="A112" s="2" t="s">
        <v>114</v>
      </c>
      <c r="B112">
        <v>244</v>
      </c>
      <c r="C112">
        <v>7</v>
      </c>
      <c r="D112">
        <v>9</v>
      </c>
      <c r="F112">
        <v>9</v>
      </c>
      <c r="G112">
        <v>10</v>
      </c>
      <c r="H112">
        <v>9</v>
      </c>
      <c r="I112">
        <v>9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I116" xr:uid="{B8DB16EA-5B20-48C3-92AC-C793E45D7D23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1D03-D9C0-4692-AB7D-45CA6AF711E0}">
  <dimension ref="A1:I117"/>
  <sheetViews>
    <sheetView workbookViewId="0">
      <pane ySplit="1" topLeftCell="A83" activePane="bottomLeft" state="frozen"/>
      <selection pane="bottomLeft" activeCell="A117" sqref="A117:B117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C5">
        <v>7</v>
      </c>
      <c r="D5">
        <v>9</v>
      </c>
      <c r="E5">
        <v>8</v>
      </c>
      <c r="F5">
        <v>9</v>
      </c>
      <c r="G5">
        <v>9</v>
      </c>
    </row>
    <row r="6" spans="1:9" x14ac:dyDescent="0.25">
      <c r="A6" s="1" t="s">
        <v>128</v>
      </c>
      <c r="B6">
        <v>241</v>
      </c>
      <c r="G6">
        <v>9</v>
      </c>
    </row>
    <row r="7" spans="1:9" x14ac:dyDescent="0.25">
      <c r="A7" s="1" t="s">
        <v>13</v>
      </c>
      <c r="B7">
        <v>241</v>
      </c>
      <c r="C7">
        <v>7</v>
      </c>
      <c r="D7">
        <v>9</v>
      </c>
      <c r="E7">
        <v>8</v>
      </c>
      <c r="F7">
        <v>9</v>
      </c>
      <c r="G7">
        <v>9</v>
      </c>
    </row>
    <row r="8" spans="1:9" x14ac:dyDescent="0.25">
      <c r="A8" s="1" t="s">
        <v>32</v>
      </c>
      <c r="B8">
        <v>241</v>
      </c>
    </row>
    <row r="9" spans="1:9" x14ac:dyDescent="0.25">
      <c r="A9" s="1" t="s">
        <v>14</v>
      </c>
      <c r="B9">
        <v>241</v>
      </c>
      <c r="C9">
        <v>9</v>
      </c>
      <c r="D9">
        <v>9</v>
      </c>
      <c r="E9">
        <v>8</v>
      </c>
      <c r="F9">
        <v>9</v>
      </c>
      <c r="G9">
        <v>9</v>
      </c>
    </row>
    <row r="10" spans="1:9" x14ac:dyDescent="0.25">
      <c r="A10" s="1" t="s">
        <v>15</v>
      </c>
      <c r="B10">
        <v>241</v>
      </c>
      <c r="C10">
        <v>8</v>
      </c>
      <c r="D10">
        <v>9</v>
      </c>
      <c r="E10">
        <v>8</v>
      </c>
      <c r="F10">
        <v>9</v>
      </c>
      <c r="G10">
        <v>7</v>
      </c>
      <c r="H10">
        <v>7</v>
      </c>
    </row>
    <row r="11" spans="1:9" x14ac:dyDescent="0.25">
      <c r="A11" s="1" t="s">
        <v>16</v>
      </c>
      <c r="B11">
        <v>241</v>
      </c>
      <c r="F11">
        <v>9</v>
      </c>
      <c r="G11">
        <v>7</v>
      </c>
      <c r="H11">
        <v>7</v>
      </c>
    </row>
    <row r="12" spans="1:9" x14ac:dyDescent="0.25">
      <c r="A12" s="1" t="s">
        <v>17</v>
      </c>
      <c r="B12">
        <v>241</v>
      </c>
      <c r="C12">
        <v>8</v>
      </c>
      <c r="D12">
        <v>9</v>
      </c>
      <c r="F12">
        <v>9</v>
      </c>
      <c r="G12">
        <v>8</v>
      </c>
      <c r="H12">
        <v>7</v>
      </c>
    </row>
    <row r="13" spans="1:9" x14ac:dyDescent="0.25">
      <c r="A13" s="1" t="s">
        <v>33</v>
      </c>
      <c r="B13">
        <v>241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8</v>
      </c>
      <c r="D16">
        <v>9</v>
      </c>
      <c r="E16">
        <v>5</v>
      </c>
      <c r="F16">
        <v>8</v>
      </c>
      <c r="G16">
        <v>9</v>
      </c>
      <c r="H16">
        <v>8</v>
      </c>
      <c r="I16">
        <v>1</v>
      </c>
    </row>
    <row r="17" spans="1:9" x14ac:dyDescent="0.25">
      <c r="A17" s="1" t="s">
        <v>129</v>
      </c>
      <c r="B17">
        <v>241</v>
      </c>
      <c r="C17">
        <v>8</v>
      </c>
      <c r="D17">
        <v>9</v>
      </c>
      <c r="E17">
        <v>9</v>
      </c>
      <c r="F17">
        <v>9</v>
      </c>
      <c r="G17">
        <v>9</v>
      </c>
    </row>
    <row r="18" spans="1:9" x14ac:dyDescent="0.25">
      <c r="A18" s="1" t="s">
        <v>35</v>
      </c>
      <c r="B18">
        <v>241</v>
      </c>
      <c r="C18">
        <v>7</v>
      </c>
      <c r="D18">
        <v>9</v>
      </c>
      <c r="E18">
        <v>9</v>
      </c>
      <c r="F18">
        <v>8</v>
      </c>
      <c r="G18">
        <v>8</v>
      </c>
      <c r="H18">
        <v>8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10</v>
      </c>
      <c r="D20">
        <v>10</v>
      </c>
      <c r="E20">
        <v>10</v>
      </c>
      <c r="F20">
        <v>10</v>
      </c>
      <c r="G20">
        <v>9</v>
      </c>
      <c r="I20">
        <v>3</v>
      </c>
    </row>
    <row r="21" spans="1:9" x14ac:dyDescent="0.25">
      <c r="A21" s="1" t="s">
        <v>22</v>
      </c>
      <c r="B21">
        <v>241</v>
      </c>
      <c r="C21">
        <v>7</v>
      </c>
      <c r="D21">
        <v>8</v>
      </c>
      <c r="E21">
        <v>7</v>
      </c>
      <c r="F21">
        <v>6</v>
      </c>
      <c r="G21">
        <v>7</v>
      </c>
    </row>
    <row r="22" spans="1:9" x14ac:dyDescent="0.25">
      <c r="A22" s="1" t="s">
        <v>23</v>
      </c>
      <c r="B22">
        <v>241</v>
      </c>
      <c r="C22">
        <v>8</v>
      </c>
      <c r="D22">
        <v>9</v>
      </c>
      <c r="E22">
        <v>7</v>
      </c>
      <c r="F22">
        <v>10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  <c r="C25">
        <v>2</v>
      </c>
      <c r="D25">
        <v>1</v>
      </c>
      <c r="E25">
        <v>3</v>
      </c>
      <c r="F25">
        <v>2</v>
      </c>
      <c r="H25">
        <v>8</v>
      </c>
      <c r="I25">
        <v>1</v>
      </c>
    </row>
    <row r="26" spans="1:9" x14ac:dyDescent="0.25">
      <c r="A26" s="1" t="s">
        <v>25</v>
      </c>
      <c r="B26">
        <v>241</v>
      </c>
      <c r="C26">
        <v>6</v>
      </c>
      <c r="D26">
        <v>7</v>
      </c>
      <c r="E26">
        <v>7</v>
      </c>
      <c r="F26">
        <v>3</v>
      </c>
      <c r="G26">
        <v>7</v>
      </c>
      <c r="I26">
        <v>2</v>
      </c>
    </row>
    <row r="27" spans="1:9" x14ac:dyDescent="0.25">
      <c r="A27" s="1" t="s">
        <v>26</v>
      </c>
      <c r="B27">
        <v>241</v>
      </c>
      <c r="C27">
        <v>7</v>
      </c>
      <c r="D27">
        <v>8</v>
      </c>
      <c r="E27">
        <v>8</v>
      </c>
      <c r="F27">
        <v>9</v>
      </c>
      <c r="G27">
        <v>9</v>
      </c>
      <c r="H27">
        <v>8</v>
      </c>
    </row>
    <row r="28" spans="1:9" x14ac:dyDescent="0.25">
      <c r="A28" s="1" t="s">
        <v>27</v>
      </c>
      <c r="B28">
        <v>241</v>
      </c>
      <c r="C28">
        <v>8</v>
      </c>
      <c r="D28">
        <v>10</v>
      </c>
      <c r="E28">
        <v>8</v>
      </c>
      <c r="F28">
        <v>9</v>
      </c>
      <c r="G28">
        <v>10</v>
      </c>
      <c r="H28">
        <v>8</v>
      </c>
      <c r="I28">
        <v>2</v>
      </c>
    </row>
    <row r="29" spans="1:9" x14ac:dyDescent="0.25">
      <c r="A29" s="1" t="s">
        <v>28</v>
      </c>
      <c r="B29">
        <v>241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  <c r="C31">
        <v>8</v>
      </c>
      <c r="D31">
        <v>10</v>
      </c>
      <c r="E31">
        <v>10</v>
      </c>
      <c r="F31">
        <v>10</v>
      </c>
      <c r="G31">
        <v>10</v>
      </c>
    </row>
    <row r="32" spans="1:9" x14ac:dyDescent="0.25">
      <c r="A32" s="1" t="s">
        <v>30</v>
      </c>
      <c r="B32">
        <v>241</v>
      </c>
      <c r="C32">
        <v>8</v>
      </c>
      <c r="D32">
        <v>9</v>
      </c>
      <c r="E32">
        <v>9</v>
      </c>
      <c r="F32">
        <v>9</v>
      </c>
      <c r="G32">
        <v>9</v>
      </c>
    </row>
    <row r="33" spans="1:9" x14ac:dyDescent="0.25">
      <c r="A33" s="2" t="s">
        <v>37</v>
      </c>
      <c r="B33">
        <v>242</v>
      </c>
      <c r="C33">
        <v>8</v>
      </c>
      <c r="D33">
        <v>8</v>
      </c>
      <c r="E33">
        <v>8</v>
      </c>
      <c r="F33">
        <v>9</v>
      </c>
      <c r="G33">
        <v>8</v>
      </c>
      <c r="H33">
        <v>8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8</v>
      </c>
      <c r="D36">
        <v>9</v>
      </c>
      <c r="E36">
        <v>9</v>
      </c>
      <c r="F36">
        <v>9</v>
      </c>
    </row>
    <row r="37" spans="1:9" x14ac:dyDescent="0.25">
      <c r="A37" s="2" t="s">
        <v>41</v>
      </c>
      <c r="B37">
        <v>242</v>
      </c>
      <c r="C37">
        <v>8</v>
      </c>
      <c r="D37">
        <v>10</v>
      </c>
      <c r="E37">
        <v>9</v>
      </c>
      <c r="F37">
        <v>10</v>
      </c>
      <c r="G37">
        <v>10</v>
      </c>
      <c r="H37">
        <v>9</v>
      </c>
      <c r="I37">
        <v>3</v>
      </c>
    </row>
    <row r="38" spans="1:9" x14ac:dyDescent="0.25">
      <c r="A38" s="2" t="s">
        <v>42</v>
      </c>
      <c r="B38">
        <v>242</v>
      </c>
      <c r="C38">
        <v>8</v>
      </c>
      <c r="D38">
        <v>8</v>
      </c>
      <c r="E38">
        <v>9</v>
      </c>
      <c r="F38">
        <v>10</v>
      </c>
      <c r="G38">
        <v>9</v>
      </c>
      <c r="H38">
        <v>9</v>
      </c>
    </row>
    <row r="39" spans="1:9" x14ac:dyDescent="0.25">
      <c r="A39" s="2" t="s">
        <v>43</v>
      </c>
      <c r="B39">
        <v>242</v>
      </c>
      <c r="C39">
        <v>8</v>
      </c>
      <c r="D39">
        <v>6</v>
      </c>
      <c r="E39">
        <v>9</v>
      </c>
      <c r="F39">
        <v>9</v>
      </c>
      <c r="G39">
        <v>9</v>
      </c>
      <c r="H39">
        <v>8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8</v>
      </c>
      <c r="D41">
        <v>9</v>
      </c>
      <c r="E41">
        <v>9</v>
      </c>
      <c r="F41">
        <v>9</v>
      </c>
      <c r="G41">
        <v>8</v>
      </c>
      <c r="H41">
        <v>8</v>
      </c>
      <c r="I41">
        <v>5</v>
      </c>
    </row>
    <row r="42" spans="1:9" x14ac:dyDescent="0.25">
      <c r="A42" s="2" t="s">
        <v>45</v>
      </c>
      <c r="B42">
        <v>242</v>
      </c>
      <c r="C42">
        <v>8</v>
      </c>
      <c r="D42">
        <v>8</v>
      </c>
      <c r="E42">
        <v>8</v>
      </c>
      <c r="F42">
        <v>9</v>
      </c>
      <c r="G42">
        <v>9</v>
      </c>
      <c r="H42">
        <v>8</v>
      </c>
      <c r="I42">
        <v>6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8</v>
      </c>
      <c r="D44">
        <v>9</v>
      </c>
      <c r="E44">
        <v>9</v>
      </c>
      <c r="F44">
        <v>10</v>
      </c>
      <c r="G44">
        <v>8</v>
      </c>
      <c r="H44">
        <v>8</v>
      </c>
      <c r="I44">
        <v>5</v>
      </c>
    </row>
    <row r="45" spans="1:9" x14ac:dyDescent="0.25">
      <c r="A45" s="2" t="s">
        <v>48</v>
      </c>
      <c r="B45">
        <v>242</v>
      </c>
      <c r="C45">
        <v>10</v>
      </c>
      <c r="D45">
        <v>10</v>
      </c>
      <c r="E45">
        <v>10</v>
      </c>
      <c r="F45">
        <v>9</v>
      </c>
      <c r="G45">
        <v>10</v>
      </c>
      <c r="H45">
        <v>8</v>
      </c>
      <c r="I45">
        <v>3</v>
      </c>
    </row>
    <row r="46" spans="1:9" x14ac:dyDescent="0.25">
      <c r="A46" s="2" t="s">
        <v>49</v>
      </c>
      <c r="B46">
        <v>242</v>
      </c>
      <c r="C46">
        <v>9</v>
      </c>
      <c r="D46">
        <v>9</v>
      </c>
      <c r="E46">
        <v>9</v>
      </c>
      <c r="F46">
        <v>9</v>
      </c>
      <c r="G46">
        <v>9</v>
      </c>
    </row>
    <row r="47" spans="1:9" x14ac:dyDescent="0.25">
      <c r="A47" s="2" t="s">
        <v>50</v>
      </c>
      <c r="B47">
        <v>242</v>
      </c>
      <c r="C47">
        <v>7</v>
      </c>
      <c r="D47">
        <v>10</v>
      </c>
      <c r="E47">
        <v>9</v>
      </c>
      <c r="G47">
        <v>6</v>
      </c>
    </row>
    <row r="48" spans="1:9" x14ac:dyDescent="0.25">
      <c r="A48" s="2" t="s">
        <v>51</v>
      </c>
      <c r="B48">
        <v>242</v>
      </c>
      <c r="D48">
        <v>4</v>
      </c>
      <c r="E48">
        <v>3</v>
      </c>
    </row>
    <row r="49" spans="1:9" x14ac:dyDescent="0.25">
      <c r="A49" s="2" t="s">
        <v>52</v>
      </c>
      <c r="B49">
        <v>242</v>
      </c>
      <c r="C49">
        <v>8</v>
      </c>
      <c r="D49">
        <v>9</v>
      </c>
      <c r="E49">
        <v>8</v>
      </c>
      <c r="F49">
        <v>9</v>
      </c>
      <c r="G49">
        <v>9</v>
      </c>
      <c r="H49">
        <v>8</v>
      </c>
      <c r="I49">
        <v>6</v>
      </c>
    </row>
    <row r="50" spans="1:9" x14ac:dyDescent="0.25">
      <c r="A50" s="2" t="s">
        <v>53</v>
      </c>
      <c r="B50">
        <v>242</v>
      </c>
    </row>
    <row r="51" spans="1:9" x14ac:dyDescent="0.25">
      <c r="A51" s="2" t="s">
        <v>54</v>
      </c>
      <c r="B51">
        <v>242</v>
      </c>
      <c r="C51">
        <v>8</v>
      </c>
      <c r="D51">
        <v>7</v>
      </c>
      <c r="E51">
        <v>7</v>
      </c>
      <c r="F51">
        <v>9</v>
      </c>
      <c r="G51">
        <v>9</v>
      </c>
      <c r="H51">
        <v>9</v>
      </c>
    </row>
    <row r="52" spans="1:9" x14ac:dyDescent="0.25">
      <c r="A52" s="2" t="s">
        <v>55</v>
      </c>
      <c r="B52">
        <v>242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</row>
    <row r="55" spans="1:9" x14ac:dyDescent="0.25">
      <c r="A55" s="2" t="s">
        <v>58</v>
      </c>
      <c r="B55">
        <v>242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8</v>
      </c>
      <c r="D57">
        <v>7</v>
      </c>
      <c r="E57">
        <v>9</v>
      </c>
      <c r="F57">
        <v>8</v>
      </c>
      <c r="G57">
        <v>7</v>
      </c>
      <c r="H57">
        <v>8</v>
      </c>
      <c r="I57">
        <v>5</v>
      </c>
    </row>
    <row r="58" spans="1:9" x14ac:dyDescent="0.25">
      <c r="A58" s="2" t="s">
        <v>61</v>
      </c>
      <c r="B58">
        <v>242</v>
      </c>
      <c r="C58">
        <v>8</v>
      </c>
      <c r="D58">
        <v>7</v>
      </c>
      <c r="E58">
        <v>7</v>
      </c>
      <c r="F58">
        <v>8</v>
      </c>
      <c r="G58">
        <v>8</v>
      </c>
      <c r="H58">
        <v>8</v>
      </c>
      <c r="I58">
        <v>5</v>
      </c>
    </row>
    <row r="59" spans="1:9" x14ac:dyDescent="0.25">
      <c r="A59" s="2" t="s">
        <v>62</v>
      </c>
      <c r="B59">
        <v>243</v>
      </c>
    </row>
    <row r="60" spans="1:9" x14ac:dyDescent="0.25">
      <c r="A60" s="2" t="s">
        <v>63</v>
      </c>
      <c r="B60">
        <v>243</v>
      </c>
    </row>
    <row r="61" spans="1:9" x14ac:dyDescent="0.25">
      <c r="A61" s="2" t="s">
        <v>64</v>
      </c>
      <c r="B61">
        <v>243</v>
      </c>
      <c r="C61">
        <v>8</v>
      </c>
      <c r="D61">
        <v>10</v>
      </c>
      <c r="E61">
        <v>10</v>
      </c>
      <c r="F61">
        <v>9</v>
      </c>
      <c r="G61">
        <v>8</v>
      </c>
      <c r="H61">
        <v>8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8" x14ac:dyDescent="0.25">
      <c r="A65" s="2" t="s">
        <v>68</v>
      </c>
      <c r="B65">
        <v>243</v>
      </c>
    </row>
    <row r="66" spans="1:8" x14ac:dyDescent="0.25">
      <c r="A66" s="2" t="s">
        <v>69</v>
      </c>
      <c r="B66">
        <v>243</v>
      </c>
    </row>
    <row r="67" spans="1:8" x14ac:dyDescent="0.25">
      <c r="A67" s="2" t="s">
        <v>70</v>
      </c>
      <c r="B67">
        <v>243</v>
      </c>
    </row>
    <row r="68" spans="1:8" x14ac:dyDescent="0.25">
      <c r="A68" s="2" t="s">
        <v>71</v>
      </c>
      <c r="B68">
        <v>243</v>
      </c>
      <c r="F68">
        <v>9</v>
      </c>
      <c r="G68">
        <v>10</v>
      </c>
    </row>
    <row r="69" spans="1:8" x14ac:dyDescent="0.25">
      <c r="A69" s="2" t="s">
        <v>72</v>
      </c>
      <c r="B69">
        <v>243</v>
      </c>
    </row>
    <row r="70" spans="1:8" x14ac:dyDescent="0.25">
      <c r="A70" s="2" t="s">
        <v>73</v>
      </c>
      <c r="B70">
        <v>243</v>
      </c>
    </row>
    <row r="71" spans="1:8" x14ac:dyDescent="0.25">
      <c r="A71" s="2" t="s">
        <v>74</v>
      </c>
      <c r="B71">
        <v>243</v>
      </c>
      <c r="C71">
        <v>8</v>
      </c>
      <c r="D71">
        <v>5</v>
      </c>
      <c r="E71">
        <v>8</v>
      </c>
      <c r="F71">
        <v>9</v>
      </c>
      <c r="G71">
        <v>9</v>
      </c>
      <c r="H71">
        <v>2</v>
      </c>
    </row>
    <row r="72" spans="1:8" x14ac:dyDescent="0.25">
      <c r="A72" s="2" t="s">
        <v>75</v>
      </c>
      <c r="B72">
        <v>243</v>
      </c>
    </row>
    <row r="73" spans="1:8" x14ac:dyDescent="0.25">
      <c r="A73" s="2" t="s">
        <v>76</v>
      </c>
      <c r="B73">
        <v>243</v>
      </c>
      <c r="F73">
        <v>8</v>
      </c>
      <c r="G73">
        <v>8</v>
      </c>
    </row>
    <row r="74" spans="1:8" x14ac:dyDescent="0.25">
      <c r="A74" s="2" t="s">
        <v>77</v>
      </c>
      <c r="B74">
        <v>243</v>
      </c>
    </row>
    <row r="75" spans="1:8" x14ac:dyDescent="0.25">
      <c r="A75" s="2" t="s">
        <v>78</v>
      </c>
      <c r="B75">
        <v>243</v>
      </c>
    </row>
    <row r="76" spans="1:8" x14ac:dyDescent="0.25">
      <c r="A76" s="2" t="s">
        <v>79</v>
      </c>
      <c r="B76">
        <v>243</v>
      </c>
    </row>
    <row r="77" spans="1:8" x14ac:dyDescent="0.25">
      <c r="A77" s="2" t="s">
        <v>80</v>
      </c>
      <c r="B77">
        <v>243</v>
      </c>
    </row>
    <row r="78" spans="1:8" x14ac:dyDescent="0.25">
      <c r="A78" s="2" t="s">
        <v>81</v>
      </c>
      <c r="B78">
        <v>243</v>
      </c>
    </row>
    <row r="79" spans="1:8" x14ac:dyDescent="0.25">
      <c r="A79" s="2" t="s">
        <v>82</v>
      </c>
      <c r="B79">
        <v>243</v>
      </c>
    </row>
    <row r="80" spans="1:8" x14ac:dyDescent="0.25">
      <c r="A80" s="2" t="s">
        <v>83</v>
      </c>
      <c r="B80">
        <v>243</v>
      </c>
    </row>
    <row r="81" spans="1:9" x14ac:dyDescent="0.25">
      <c r="A81" s="2" t="s">
        <v>84</v>
      </c>
      <c r="B81">
        <v>243</v>
      </c>
    </row>
    <row r="82" spans="1:9" x14ac:dyDescent="0.25">
      <c r="A82" s="2" t="s">
        <v>85</v>
      </c>
      <c r="B82">
        <v>243</v>
      </c>
      <c r="C82">
        <v>8</v>
      </c>
      <c r="D82">
        <v>9</v>
      </c>
      <c r="E82">
        <v>6</v>
      </c>
      <c r="F82">
        <v>8</v>
      </c>
      <c r="G82">
        <v>8</v>
      </c>
      <c r="I82">
        <v>3</v>
      </c>
    </row>
    <row r="83" spans="1:9" x14ac:dyDescent="0.25">
      <c r="A83" s="2" t="s">
        <v>86</v>
      </c>
      <c r="B83">
        <v>243</v>
      </c>
    </row>
    <row r="84" spans="1:9" x14ac:dyDescent="0.25">
      <c r="A84" s="2" t="s">
        <v>87</v>
      </c>
      <c r="B84">
        <v>243</v>
      </c>
    </row>
    <row r="85" spans="1:9" x14ac:dyDescent="0.25">
      <c r="A85" s="2" t="s">
        <v>88</v>
      </c>
      <c r="B85">
        <v>243</v>
      </c>
    </row>
    <row r="86" spans="1:9" x14ac:dyDescent="0.25">
      <c r="A86" s="2" t="s">
        <v>89</v>
      </c>
      <c r="B86">
        <v>243</v>
      </c>
    </row>
    <row r="87" spans="1:9" x14ac:dyDescent="0.25">
      <c r="A87" s="2" t="s">
        <v>90</v>
      </c>
      <c r="B87">
        <v>244</v>
      </c>
      <c r="C87">
        <v>8</v>
      </c>
      <c r="D87">
        <v>9</v>
      </c>
      <c r="E87">
        <v>9</v>
      </c>
      <c r="F87">
        <v>10</v>
      </c>
      <c r="G87">
        <v>8</v>
      </c>
      <c r="H87">
        <v>8</v>
      </c>
    </row>
    <row r="88" spans="1:9" x14ac:dyDescent="0.25">
      <c r="A88" s="2" t="s">
        <v>91</v>
      </c>
      <c r="B88">
        <v>244</v>
      </c>
      <c r="C88">
        <v>8</v>
      </c>
      <c r="D88">
        <v>8</v>
      </c>
      <c r="E88">
        <v>9</v>
      </c>
      <c r="F88">
        <v>9</v>
      </c>
      <c r="G88">
        <v>8</v>
      </c>
      <c r="H88">
        <v>8</v>
      </c>
    </row>
    <row r="89" spans="1:9" x14ac:dyDescent="0.25">
      <c r="A89" s="2" t="s">
        <v>92</v>
      </c>
      <c r="B89">
        <v>244</v>
      </c>
    </row>
    <row r="90" spans="1:9" x14ac:dyDescent="0.25">
      <c r="A90" s="2" t="s">
        <v>132</v>
      </c>
      <c r="B90">
        <v>244</v>
      </c>
      <c r="C90">
        <v>8</v>
      </c>
      <c r="D90">
        <v>9</v>
      </c>
      <c r="E90">
        <v>7</v>
      </c>
      <c r="F90">
        <v>8</v>
      </c>
    </row>
    <row r="91" spans="1:9" x14ac:dyDescent="0.25">
      <c r="A91" s="2" t="s">
        <v>93</v>
      </c>
      <c r="B91">
        <v>244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8" x14ac:dyDescent="0.25">
      <c r="A97" s="2" t="s">
        <v>99</v>
      </c>
      <c r="B97">
        <v>244</v>
      </c>
    </row>
    <row r="98" spans="1:8" x14ac:dyDescent="0.25">
      <c r="A98" s="2" t="s">
        <v>100</v>
      </c>
      <c r="B98">
        <v>244</v>
      </c>
      <c r="F98">
        <v>9</v>
      </c>
      <c r="G98">
        <v>8</v>
      </c>
      <c r="H98">
        <v>8</v>
      </c>
    </row>
    <row r="99" spans="1:8" x14ac:dyDescent="0.25">
      <c r="A99" s="2" t="s">
        <v>101</v>
      </c>
      <c r="B99">
        <v>244</v>
      </c>
      <c r="C99">
        <v>7</v>
      </c>
      <c r="D99">
        <v>9</v>
      </c>
      <c r="E99">
        <v>9</v>
      </c>
      <c r="G99">
        <v>9</v>
      </c>
    </row>
    <row r="100" spans="1:8" x14ac:dyDescent="0.25">
      <c r="A100" s="2" t="s">
        <v>102</v>
      </c>
      <c r="B100">
        <v>244</v>
      </c>
    </row>
    <row r="101" spans="1:8" x14ac:dyDescent="0.25">
      <c r="A101" s="2" t="s">
        <v>103</v>
      </c>
      <c r="B101">
        <v>244</v>
      </c>
    </row>
    <row r="102" spans="1:8" x14ac:dyDescent="0.25">
      <c r="A102" s="2" t="s">
        <v>104</v>
      </c>
      <c r="B102">
        <v>244</v>
      </c>
      <c r="C102">
        <v>8</v>
      </c>
      <c r="D102">
        <v>8</v>
      </c>
      <c r="E102">
        <v>7</v>
      </c>
      <c r="F102">
        <v>9</v>
      </c>
      <c r="G102">
        <v>8</v>
      </c>
      <c r="H102">
        <v>6</v>
      </c>
    </row>
    <row r="103" spans="1:8" x14ac:dyDescent="0.25">
      <c r="A103" s="2" t="s">
        <v>105</v>
      </c>
      <c r="B103">
        <v>244</v>
      </c>
      <c r="C103">
        <v>8</v>
      </c>
      <c r="D103">
        <v>8</v>
      </c>
      <c r="E103">
        <v>9</v>
      </c>
      <c r="F103">
        <v>9</v>
      </c>
      <c r="G103">
        <v>8</v>
      </c>
      <c r="H103">
        <v>8</v>
      </c>
    </row>
    <row r="104" spans="1:8" x14ac:dyDescent="0.25">
      <c r="A104" s="2" t="s">
        <v>106</v>
      </c>
      <c r="B104">
        <v>244</v>
      </c>
    </row>
    <row r="105" spans="1:8" x14ac:dyDescent="0.25">
      <c r="A105" s="2" t="s">
        <v>107</v>
      </c>
      <c r="B105">
        <v>244</v>
      </c>
    </row>
    <row r="106" spans="1:8" x14ac:dyDescent="0.25">
      <c r="A106" s="2" t="s">
        <v>108</v>
      </c>
      <c r="B106">
        <v>244</v>
      </c>
    </row>
    <row r="107" spans="1:8" x14ac:dyDescent="0.25">
      <c r="A107" s="2" t="s">
        <v>109</v>
      </c>
      <c r="B107">
        <v>244</v>
      </c>
      <c r="C107">
        <v>8</v>
      </c>
      <c r="D107">
        <v>8</v>
      </c>
      <c r="E107">
        <v>7</v>
      </c>
      <c r="F107">
        <v>8</v>
      </c>
      <c r="G107">
        <v>8</v>
      </c>
    </row>
    <row r="108" spans="1:8" x14ac:dyDescent="0.25">
      <c r="A108" s="2" t="s">
        <v>110</v>
      </c>
      <c r="B108">
        <v>244</v>
      </c>
    </row>
    <row r="109" spans="1:8" x14ac:dyDescent="0.25">
      <c r="A109" s="2" t="s">
        <v>111</v>
      </c>
      <c r="B109">
        <v>244</v>
      </c>
    </row>
    <row r="110" spans="1:8" x14ac:dyDescent="0.25">
      <c r="A110" s="2" t="s">
        <v>112</v>
      </c>
      <c r="B110">
        <v>244</v>
      </c>
      <c r="C110">
        <v>8</v>
      </c>
      <c r="D110">
        <v>8</v>
      </c>
      <c r="E110">
        <v>5</v>
      </c>
      <c r="F110">
        <v>8</v>
      </c>
      <c r="G110">
        <v>7</v>
      </c>
    </row>
    <row r="111" spans="1:8" x14ac:dyDescent="0.25">
      <c r="A111" s="2" t="s">
        <v>113</v>
      </c>
      <c r="B111">
        <v>244</v>
      </c>
    </row>
    <row r="112" spans="1:8" x14ac:dyDescent="0.25">
      <c r="A112" s="2" t="s">
        <v>114</v>
      </c>
      <c r="B112">
        <v>244</v>
      </c>
      <c r="C112">
        <v>8</v>
      </c>
      <c r="D112">
        <v>9</v>
      </c>
      <c r="E112">
        <v>6</v>
      </c>
      <c r="F112">
        <v>9</v>
      </c>
      <c r="G112">
        <v>8</v>
      </c>
    </row>
    <row r="113" spans="1:7" x14ac:dyDescent="0.25">
      <c r="A113" s="2" t="s">
        <v>115</v>
      </c>
      <c r="B113">
        <v>244</v>
      </c>
      <c r="C113">
        <v>7</v>
      </c>
      <c r="D113">
        <v>10</v>
      </c>
      <c r="G113">
        <v>9</v>
      </c>
    </row>
    <row r="114" spans="1:7" x14ac:dyDescent="0.25">
      <c r="A114" s="2" t="s">
        <v>116</v>
      </c>
      <c r="B114">
        <v>244</v>
      </c>
    </row>
    <row r="115" spans="1:7" x14ac:dyDescent="0.25">
      <c r="A115" s="2" t="s">
        <v>117</v>
      </c>
      <c r="B115">
        <v>244</v>
      </c>
    </row>
    <row r="116" spans="1:7" x14ac:dyDescent="0.25">
      <c r="A116" s="2" t="s">
        <v>118</v>
      </c>
      <c r="B116">
        <v>244</v>
      </c>
    </row>
    <row r="117" spans="1:7" x14ac:dyDescent="0.25">
      <c r="A117" s="2" t="s">
        <v>140</v>
      </c>
      <c r="B117">
        <v>343</v>
      </c>
    </row>
  </sheetData>
  <autoFilter ref="A1:I116" xr:uid="{042AD0D8-2A45-4C1C-82FF-0EBCF6ACFFFD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C10-DF93-4F70-BACA-440E976EFAE6}">
  <dimension ref="A1:H117"/>
  <sheetViews>
    <sheetView workbookViewId="0">
      <pane ySplit="1" topLeftCell="A2" activePane="bottomLeft" state="frozen"/>
      <selection pane="bottomLeft" activeCell="A117" sqref="A117:B117"/>
    </sheetView>
  </sheetViews>
  <sheetFormatPr defaultRowHeight="15" x14ac:dyDescent="0.25"/>
  <cols>
    <col min="1" max="1" width="40.140625" style="2" customWidth="1"/>
  </cols>
  <sheetData>
    <row r="1" spans="1:8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</row>
    <row r="2" spans="1:8" x14ac:dyDescent="0.25">
      <c r="A2" s="1" t="s">
        <v>10</v>
      </c>
      <c r="B2">
        <v>241</v>
      </c>
    </row>
    <row r="3" spans="1:8" x14ac:dyDescent="0.25">
      <c r="A3" s="1" t="s">
        <v>11</v>
      </c>
      <c r="B3">
        <v>241</v>
      </c>
    </row>
    <row r="4" spans="1:8" x14ac:dyDescent="0.25">
      <c r="A4" s="1" t="s">
        <v>12</v>
      </c>
      <c r="B4">
        <v>241</v>
      </c>
    </row>
    <row r="5" spans="1:8" x14ac:dyDescent="0.25">
      <c r="A5" s="1" t="s">
        <v>127</v>
      </c>
      <c r="B5">
        <v>241</v>
      </c>
      <c r="C5">
        <v>7</v>
      </c>
      <c r="D5">
        <v>7</v>
      </c>
      <c r="E5">
        <v>7</v>
      </c>
      <c r="F5">
        <v>8</v>
      </c>
      <c r="G5">
        <v>7</v>
      </c>
      <c r="H5">
        <v>8</v>
      </c>
    </row>
    <row r="6" spans="1:8" x14ac:dyDescent="0.25">
      <c r="A6" s="1" t="s">
        <v>128</v>
      </c>
      <c r="B6">
        <v>241</v>
      </c>
      <c r="C6">
        <v>7</v>
      </c>
      <c r="D6">
        <v>8</v>
      </c>
      <c r="E6">
        <v>8</v>
      </c>
      <c r="F6">
        <v>8</v>
      </c>
      <c r="G6">
        <v>7</v>
      </c>
      <c r="H6">
        <v>8</v>
      </c>
    </row>
    <row r="7" spans="1:8" x14ac:dyDescent="0.25">
      <c r="A7" s="1" t="s">
        <v>13</v>
      </c>
      <c r="B7">
        <v>241</v>
      </c>
      <c r="C7">
        <v>8</v>
      </c>
      <c r="D7">
        <v>8</v>
      </c>
      <c r="E7">
        <v>8</v>
      </c>
      <c r="F7">
        <v>8</v>
      </c>
      <c r="G7">
        <v>7</v>
      </c>
      <c r="H7">
        <v>8</v>
      </c>
    </row>
    <row r="8" spans="1:8" x14ac:dyDescent="0.25">
      <c r="A8" s="1" t="s">
        <v>32</v>
      </c>
      <c r="B8">
        <v>241</v>
      </c>
    </row>
    <row r="9" spans="1:8" x14ac:dyDescent="0.25">
      <c r="A9" s="1" t="s">
        <v>14</v>
      </c>
      <c r="B9">
        <v>241</v>
      </c>
      <c r="C9">
        <v>7</v>
      </c>
      <c r="D9">
        <v>8</v>
      </c>
      <c r="E9">
        <v>8</v>
      </c>
      <c r="F9">
        <v>8</v>
      </c>
      <c r="G9">
        <v>7</v>
      </c>
      <c r="H9">
        <v>8</v>
      </c>
    </row>
    <row r="10" spans="1:8" x14ac:dyDescent="0.25">
      <c r="A10" s="1" t="s">
        <v>15</v>
      </c>
      <c r="B10">
        <v>241</v>
      </c>
    </row>
    <row r="11" spans="1:8" x14ac:dyDescent="0.25">
      <c r="A11" s="1" t="s">
        <v>16</v>
      </c>
      <c r="B11">
        <v>241</v>
      </c>
    </row>
    <row r="12" spans="1:8" x14ac:dyDescent="0.25">
      <c r="A12" s="1" t="s">
        <v>17</v>
      </c>
      <c r="B12">
        <v>241</v>
      </c>
      <c r="D12">
        <v>6</v>
      </c>
      <c r="E12">
        <v>8</v>
      </c>
      <c r="F12">
        <v>8</v>
      </c>
      <c r="G12">
        <v>3</v>
      </c>
      <c r="H12">
        <v>6</v>
      </c>
    </row>
    <row r="13" spans="1:8" x14ac:dyDescent="0.25">
      <c r="A13" s="1" t="s">
        <v>33</v>
      </c>
      <c r="B13">
        <v>241</v>
      </c>
      <c r="C13">
        <v>7</v>
      </c>
      <c r="D13">
        <v>8</v>
      </c>
      <c r="E13">
        <v>8</v>
      </c>
      <c r="F13">
        <v>8</v>
      </c>
      <c r="G13">
        <v>7</v>
      </c>
      <c r="H13">
        <v>8</v>
      </c>
    </row>
    <row r="14" spans="1:8" x14ac:dyDescent="0.25">
      <c r="A14" s="1" t="s">
        <v>18</v>
      </c>
      <c r="B14">
        <v>241</v>
      </c>
    </row>
    <row r="15" spans="1:8" x14ac:dyDescent="0.25">
      <c r="A15" s="1" t="s">
        <v>19</v>
      </c>
      <c r="B15">
        <v>241</v>
      </c>
    </row>
    <row r="16" spans="1:8" x14ac:dyDescent="0.25">
      <c r="A16" s="1" t="s">
        <v>34</v>
      </c>
      <c r="B16">
        <v>241</v>
      </c>
      <c r="C16">
        <v>9</v>
      </c>
      <c r="D16">
        <v>7</v>
      </c>
      <c r="E16">
        <v>8</v>
      </c>
      <c r="F16">
        <v>8</v>
      </c>
      <c r="G16">
        <v>4</v>
      </c>
      <c r="H16">
        <v>8</v>
      </c>
    </row>
    <row r="17" spans="1:8" x14ac:dyDescent="0.25">
      <c r="A17" s="1" t="s">
        <v>129</v>
      </c>
      <c r="B17">
        <v>241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</row>
    <row r="18" spans="1:8" x14ac:dyDescent="0.25">
      <c r="A18" s="1" t="s">
        <v>35</v>
      </c>
      <c r="B18">
        <v>241</v>
      </c>
      <c r="C18">
        <v>7</v>
      </c>
      <c r="D18">
        <v>8</v>
      </c>
      <c r="E18">
        <v>8</v>
      </c>
      <c r="F18">
        <v>7</v>
      </c>
      <c r="G18">
        <v>8</v>
      </c>
      <c r="H18">
        <v>8</v>
      </c>
    </row>
    <row r="19" spans="1:8" x14ac:dyDescent="0.25">
      <c r="A19" s="1" t="s">
        <v>20</v>
      </c>
      <c r="B19">
        <v>241</v>
      </c>
      <c r="C19">
        <v>7</v>
      </c>
      <c r="D19">
        <v>7</v>
      </c>
      <c r="E19">
        <v>7</v>
      </c>
      <c r="F19">
        <v>8</v>
      </c>
      <c r="G19">
        <v>7</v>
      </c>
      <c r="H19">
        <v>8</v>
      </c>
    </row>
    <row r="20" spans="1:8" x14ac:dyDescent="0.25">
      <c r="A20" s="1" t="s">
        <v>21</v>
      </c>
      <c r="B20">
        <v>241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</row>
    <row r="21" spans="1:8" x14ac:dyDescent="0.25">
      <c r="A21" s="1" t="s">
        <v>22</v>
      </c>
      <c r="B21">
        <v>241</v>
      </c>
      <c r="C21">
        <v>7</v>
      </c>
      <c r="D21">
        <v>8</v>
      </c>
      <c r="E21">
        <v>8</v>
      </c>
      <c r="F21">
        <v>7</v>
      </c>
      <c r="H21">
        <v>8</v>
      </c>
    </row>
    <row r="22" spans="1:8" x14ac:dyDescent="0.25">
      <c r="A22" s="1" t="s">
        <v>23</v>
      </c>
      <c r="B22">
        <v>241</v>
      </c>
    </row>
    <row r="23" spans="1:8" x14ac:dyDescent="0.25">
      <c r="A23" s="1" t="s">
        <v>36</v>
      </c>
      <c r="B23">
        <v>241</v>
      </c>
    </row>
    <row r="24" spans="1:8" x14ac:dyDescent="0.25">
      <c r="A24" s="1" t="s">
        <v>130</v>
      </c>
      <c r="B24">
        <v>241</v>
      </c>
    </row>
    <row r="25" spans="1:8" x14ac:dyDescent="0.25">
      <c r="A25" s="1" t="s">
        <v>24</v>
      </c>
      <c r="B25">
        <v>241</v>
      </c>
    </row>
    <row r="26" spans="1:8" x14ac:dyDescent="0.25">
      <c r="A26" s="1" t="s">
        <v>25</v>
      </c>
      <c r="B26">
        <v>241</v>
      </c>
      <c r="C26">
        <v>3</v>
      </c>
      <c r="D26">
        <v>3</v>
      </c>
    </row>
    <row r="27" spans="1:8" x14ac:dyDescent="0.25">
      <c r="A27" s="1" t="s">
        <v>26</v>
      </c>
      <c r="B27">
        <v>241</v>
      </c>
      <c r="C27">
        <v>7</v>
      </c>
      <c r="D27">
        <v>8</v>
      </c>
      <c r="E27">
        <v>7</v>
      </c>
      <c r="F27">
        <v>8</v>
      </c>
      <c r="G27">
        <v>4</v>
      </c>
      <c r="H27">
        <v>8</v>
      </c>
    </row>
    <row r="28" spans="1:8" x14ac:dyDescent="0.25">
      <c r="A28" s="1" t="s">
        <v>27</v>
      </c>
      <c r="B28">
        <v>241</v>
      </c>
      <c r="D28">
        <v>8</v>
      </c>
      <c r="E28">
        <v>8</v>
      </c>
      <c r="F28">
        <v>7</v>
      </c>
      <c r="G28">
        <v>4</v>
      </c>
      <c r="H28">
        <v>8</v>
      </c>
    </row>
    <row r="29" spans="1:8" x14ac:dyDescent="0.25">
      <c r="A29" s="1" t="s">
        <v>28</v>
      </c>
      <c r="B29">
        <v>241</v>
      </c>
    </row>
    <row r="30" spans="1:8" x14ac:dyDescent="0.25">
      <c r="A30" s="1" t="s">
        <v>29</v>
      </c>
      <c r="B30">
        <v>241</v>
      </c>
      <c r="C30">
        <v>7</v>
      </c>
      <c r="D30">
        <v>7</v>
      </c>
      <c r="E30">
        <v>7</v>
      </c>
      <c r="F30">
        <v>7</v>
      </c>
      <c r="G30">
        <v>7</v>
      </c>
      <c r="H30">
        <v>8</v>
      </c>
    </row>
    <row r="31" spans="1:8" x14ac:dyDescent="0.25">
      <c r="A31" s="1" t="s">
        <v>31</v>
      </c>
      <c r="B31">
        <v>241</v>
      </c>
      <c r="C31">
        <v>8</v>
      </c>
      <c r="D31">
        <v>8</v>
      </c>
      <c r="E31">
        <v>7</v>
      </c>
      <c r="F31">
        <v>8</v>
      </c>
      <c r="G31">
        <v>7</v>
      </c>
      <c r="H31">
        <v>8</v>
      </c>
    </row>
    <row r="32" spans="1:8" x14ac:dyDescent="0.25">
      <c r="A32" s="1" t="s">
        <v>30</v>
      </c>
      <c r="B32">
        <v>241</v>
      </c>
    </row>
    <row r="33" spans="1:8" x14ac:dyDescent="0.25">
      <c r="A33" s="2" t="s">
        <v>37</v>
      </c>
      <c r="B33">
        <v>242</v>
      </c>
      <c r="C33">
        <v>9</v>
      </c>
      <c r="D33">
        <v>9</v>
      </c>
      <c r="E33">
        <v>9</v>
      </c>
      <c r="F33">
        <v>9</v>
      </c>
      <c r="G33">
        <v>9</v>
      </c>
      <c r="H33">
        <v>10</v>
      </c>
    </row>
    <row r="34" spans="1:8" x14ac:dyDescent="0.25">
      <c r="A34" s="2" t="s">
        <v>38</v>
      </c>
      <c r="B34">
        <v>242</v>
      </c>
    </row>
    <row r="35" spans="1:8" x14ac:dyDescent="0.25">
      <c r="A35" s="2" t="s">
        <v>39</v>
      </c>
      <c r="B35">
        <v>242</v>
      </c>
    </row>
    <row r="36" spans="1:8" x14ac:dyDescent="0.25">
      <c r="A36" s="2" t="s">
        <v>40</v>
      </c>
      <c r="B36">
        <v>242</v>
      </c>
      <c r="C36">
        <v>8</v>
      </c>
      <c r="D36">
        <v>8</v>
      </c>
      <c r="E36">
        <v>7</v>
      </c>
      <c r="F36">
        <v>8</v>
      </c>
      <c r="G36">
        <v>8</v>
      </c>
      <c r="H36">
        <v>8</v>
      </c>
    </row>
    <row r="37" spans="1:8" x14ac:dyDescent="0.25">
      <c r="A37" s="2" t="s">
        <v>41</v>
      </c>
      <c r="B37">
        <v>242</v>
      </c>
      <c r="C37">
        <v>7</v>
      </c>
      <c r="D37">
        <v>7</v>
      </c>
      <c r="E37">
        <v>8</v>
      </c>
      <c r="F37">
        <v>6</v>
      </c>
      <c r="G37">
        <v>8</v>
      </c>
      <c r="H37">
        <v>8</v>
      </c>
    </row>
    <row r="38" spans="1:8" x14ac:dyDescent="0.25">
      <c r="A38" s="2" t="s">
        <v>42</v>
      </c>
      <c r="B38">
        <v>242</v>
      </c>
      <c r="C38">
        <v>7</v>
      </c>
      <c r="D38">
        <v>7</v>
      </c>
      <c r="E38">
        <v>7</v>
      </c>
      <c r="F38">
        <v>7</v>
      </c>
      <c r="G38">
        <v>7</v>
      </c>
      <c r="H38">
        <v>7</v>
      </c>
    </row>
    <row r="39" spans="1:8" x14ac:dyDescent="0.25">
      <c r="A39" s="2" t="s">
        <v>43</v>
      </c>
      <c r="B39">
        <v>242</v>
      </c>
      <c r="C39">
        <v>7</v>
      </c>
      <c r="D39">
        <v>8</v>
      </c>
      <c r="E39">
        <v>7</v>
      </c>
      <c r="F39">
        <v>7</v>
      </c>
      <c r="G39">
        <v>7</v>
      </c>
      <c r="H39">
        <v>7</v>
      </c>
    </row>
    <row r="40" spans="1:8" x14ac:dyDescent="0.25">
      <c r="A40" s="2" t="s">
        <v>131</v>
      </c>
      <c r="B40">
        <v>242</v>
      </c>
    </row>
    <row r="41" spans="1:8" x14ac:dyDescent="0.25">
      <c r="A41" s="2" t="s">
        <v>44</v>
      </c>
      <c r="B41">
        <v>242</v>
      </c>
      <c r="C41">
        <v>8</v>
      </c>
      <c r="D41">
        <v>8</v>
      </c>
      <c r="E41">
        <v>7</v>
      </c>
      <c r="F41">
        <v>8</v>
      </c>
      <c r="G41">
        <v>8</v>
      </c>
      <c r="H41">
        <v>8</v>
      </c>
    </row>
    <row r="42" spans="1:8" x14ac:dyDescent="0.25">
      <c r="A42" s="2" t="s">
        <v>45</v>
      </c>
      <c r="B42">
        <v>242</v>
      </c>
      <c r="C42">
        <v>8</v>
      </c>
      <c r="D42">
        <v>8</v>
      </c>
      <c r="E42">
        <v>7</v>
      </c>
      <c r="F42">
        <v>8</v>
      </c>
      <c r="G42">
        <v>8</v>
      </c>
      <c r="H42">
        <v>8</v>
      </c>
    </row>
    <row r="43" spans="1:8" x14ac:dyDescent="0.25">
      <c r="A43" s="2" t="s">
        <v>46</v>
      </c>
      <c r="B43">
        <v>242</v>
      </c>
    </row>
    <row r="44" spans="1:8" x14ac:dyDescent="0.25">
      <c r="A44" s="2" t="s">
        <v>47</v>
      </c>
      <c r="B44">
        <v>242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</row>
    <row r="45" spans="1:8" x14ac:dyDescent="0.25">
      <c r="A45" s="2" t="s">
        <v>48</v>
      </c>
      <c r="B45">
        <v>242</v>
      </c>
    </row>
    <row r="46" spans="1:8" x14ac:dyDescent="0.25">
      <c r="A46" s="2" t="s">
        <v>49</v>
      </c>
      <c r="B46">
        <v>242</v>
      </c>
      <c r="D46">
        <v>6</v>
      </c>
      <c r="E46">
        <v>7</v>
      </c>
      <c r="F46">
        <v>7</v>
      </c>
      <c r="H46">
        <v>7</v>
      </c>
    </row>
    <row r="47" spans="1:8" x14ac:dyDescent="0.25">
      <c r="A47" s="2" t="s">
        <v>50</v>
      </c>
      <c r="B47">
        <v>242</v>
      </c>
    </row>
    <row r="48" spans="1:8" x14ac:dyDescent="0.25">
      <c r="A48" s="2" t="s">
        <v>51</v>
      </c>
      <c r="B48">
        <v>242</v>
      </c>
    </row>
    <row r="49" spans="1:8" x14ac:dyDescent="0.25">
      <c r="A49" s="2" t="s">
        <v>52</v>
      </c>
      <c r="B49">
        <v>242</v>
      </c>
      <c r="C49">
        <v>7</v>
      </c>
      <c r="D49">
        <v>8</v>
      </c>
      <c r="E49">
        <v>8</v>
      </c>
      <c r="F49">
        <v>8</v>
      </c>
      <c r="G49">
        <v>8</v>
      </c>
      <c r="H49">
        <v>8</v>
      </c>
    </row>
    <row r="50" spans="1:8" x14ac:dyDescent="0.25">
      <c r="A50" s="2" t="s">
        <v>53</v>
      </c>
      <c r="B50">
        <v>242</v>
      </c>
    </row>
    <row r="51" spans="1:8" x14ac:dyDescent="0.25">
      <c r="A51" s="2" t="s">
        <v>54</v>
      </c>
      <c r="B51">
        <v>242</v>
      </c>
      <c r="H51">
        <v>8</v>
      </c>
    </row>
    <row r="52" spans="1:8" x14ac:dyDescent="0.25">
      <c r="A52" s="2" t="s">
        <v>55</v>
      </c>
      <c r="B52">
        <v>242</v>
      </c>
    </row>
    <row r="53" spans="1:8" x14ac:dyDescent="0.25">
      <c r="A53" s="2" t="s">
        <v>56</v>
      </c>
      <c r="B53">
        <v>242</v>
      </c>
    </row>
    <row r="54" spans="1:8" x14ac:dyDescent="0.25">
      <c r="A54" s="2" t="s">
        <v>57</v>
      </c>
      <c r="B54">
        <v>242</v>
      </c>
    </row>
    <row r="55" spans="1:8" x14ac:dyDescent="0.25">
      <c r="A55" s="2" t="s">
        <v>58</v>
      </c>
      <c r="B55">
        <v>242</v>
      </c>
    </row>
    <row r="56" spans="1:8" x14ac:dyDescent="0.25">
      <c r="A56" s="2" t="s">
        <v>59</v>
      </c>
      <c r="B56">
        <v>242</v>
      </c>
    </row>
    <row r="57" spans="1:8" x14ac:dyDescent="0.25">
      <c r="A57" s="2" t="s">
        <v>60</v>
      </c>
      <c r="B57">
        <v>242</v>
      </c>
    </row>
    <row r="58" spans="1:8" x14ac:dyDescent="0.25">
      <c r="A58" s="2" t="s">
        <v>61</v>
      </c>
      <c r="B58">
        <v>242</v>
      </c>
    </row>
    <row r="59" spans="1:8" x14ac:dyDescent="0.25">
      <c r="A59" s="2" t="s">
        <v>62</v>
      </c>
      <c r="B59">
        <v>243</v>
      </c>
    </row>
    <row r="60" spans="1:8" x14ac:dyDescent="0.25">
      <c r="A60" s="2" t="s">
        <v>63</v>
      </c>
      <c r="B60">
        <v>243</v>
      </c>
    </row>
    <row r="61" spans="1:8" x14ac:dyDescent="0.25">
      <c r="A61" s="2" t="s">
        <v>64</v>
      </c>
      <c r="B61">
        <v>243</v>
      </c>
    </row>
    <row r="62" spans="1:8" x14ac:dyDescent="0.25">
      <c r="A62" s="2" t="s">
        <v>65</v>
      </c>
      <c r="B62">
        <v>243</v>
      </c>
    </row>
    <row r="63" spans="1:8" x14ac:dyDescent="0.25">
      <c r="A63" s="2" t="s">
        <v>66</v>
      </c>
      <c r="B63">
        <v>243</v>
      </c>
    </row>
    <row r="64" spans="1:8" x14ac:dyDescent="0.25">
      <c r="A64" s="2" t="s">
        <v>67</v>
      </c>
      <c r="B64">
        <v>243</v>
      </c>
    </row>
    <row r="65" spans="1:2" x14ac:dyDescent="0.25">
      <c r="A65" s="2" t="s">
        <v>68</v>
      </c>
      <c r="B65">
        <v>243</v>
      </c>
    </row>
    <row r="66" spans="1:2" x14ac:dyDescent="0.25">
      <c r="A66" s="2" t="s">
        <v>69</v>
      </c>
      <c r="B66">
        <v>243</v>
      </c>
    </row>
    <row r="67" spans="1:2" x14ac:dyDescent="0.25">
      <c r="A67" s="2" t="s">
        <v>70</v>
      </c>
      <c r="B67">
        <v>243</v>
      </c>
    </row>
    <row r="68" spans="1:2" x14ac:dyDescent="0.25">
      <c r="A68" s="2" t="s">
        <v>71</v>
      </c>
      <c r="B68">
        <v>243</v>
      </c>
    </row>
    <row r="69" spans="1:2" x14ac:dyDescent="0.25">
      <c r="A69" s="2" t="s">
        <v>72</v>
      </c>
      <c r="B69">
        <v>243</v>
      </c>
    </row>
    <row r="70" spans="1:2" x14ac:dyDescent="0.25">
      <c r="A70" s="2" t="s">
        <v>73</v>
      </c>
      <c r="B70">
        <v>243</v>
      </c>
    </row>
    <row r="71" spans="1:2" x14ac:dyDescent="0.25">
      <c r="A71" s="2" t="s">
        <v>74</v>
      </c>
      <c r="B71">
        <v>243</v>
      </c>
    </row>
    <row r="72" spans="1:2" x14ac:dyDescent="0.25">
      <c r="A72" s="2" t="s">
        <v>75</v>
      </c>
      <c r="B72">
        <v>243</v>
      </c>
    </row>
    <row r="73" spans="1:2" x14ac:dyDescent="0.25">
      <c r="A73" s="2" t="s">
        <v>76</v>
      </c>
      <c r="B73">
        <v>243</v>
      </c>
    </row>
    <row r="74" spans="1:2" x14ac:dyDescent="0.25">
      <c r="A74" s="2" t="s">
        <v>77</v>
      </c>
      <c r="B74">
        <v>243</v>
      </c>
    </row>
    <row r="75" spans="1:2" x14ac:dyDescent="0.25">
      <c r="A75" s="2" t="s">
        <v>78</v>
      </c>
      <c r="B75">
        <v>243</v>
      </c>
    </row>
    <row r="76" spans="1:2" x14ac:dyDescent="0.25">
      <c r="A76" s="2" t="s">
        <v>79</v>
      </c>
      <c r="B76">
        <v>243</v>
      </c>
    </row>
    <row r="77" spans="1:2" x14ac:dyDescent="0.25">
      <c r="A77" s="2" t="s">
        <v>80</v>
      </c>
      <c r="B77">
        <v>243</v>
      </c>
    </row>
    <row r="78" spans="1:2" x14ac:dyDescent="0.25">
      <c r="A78" s="2" t="s">
        <v>81</v>
      </c>
      <c r="B78">
        <v>243</v>
      </c>
    </row>
    <row r="79" spans="1:2" x14ac:dyDescent="0.25">
      <c r="A79" s="2" t="s">
        <v>82</v>
      </c>
      <c r="B79">
        <v>243</v>
      </c>
    </row>
    <row r="80" spans="1:2" x14ac:dyDescent="0.25">
      <c r="A80" s="2" t="s">
        <v>83</v>
      </c>
      <c r="B80">
        <v>243</v>
      </c>
    </row>
    <row r="81" spans="1:2" x14ac:dyDescent="0.25">
      <c r="A81" s="2" t="s">
        <v>84</v>
      </c>
      <c r="B81">
        <v>243</v>
      </c>
    </row>
    <row r="82" spans="1:2" x14ac:dyDescent="0.25">
      <c r="A82" s="2" t="s">
        <v>85</v>
      </c>
      <c r="B82">
        <v>243</v>
      </c>
    </row>
    <row r="83" spans="1:2" x14ac:dyDescent="0.25">
      <c r="A83" s="2" t="s">
        <v>86</v>
      </c>
      <c r="B83">
        <v>243</v>
      </c>
    </row>
    <row r="84" spans="1:2" x14ac:dyDescent="0.25">
      <c r="A84" s="2" t="s">
        <v>87</v>
      </c>
      <c r="B84">
        <v>243</v>
      </c>
    </row>
    <row r="85" spans="1:2" x14ac:dyDescent="0.25">
      <c r="A85" s="2" t="s">
        <v>88</v>
      </c>
      <c r="B85">
        <v>243</v>
      </c>
    </row>
    <row r="86" spans="1:2" x14ac:dyDescent="0.25">
      <c r="A86" s="2" t="s">
        <v>89</v>
      </c>
      <c r="B86">
        <v>243</v>
      </c>
    </row>
    <row r="87" spans="1:2" x14ac:dyDescent="0.25">
      <c r="A87" s="2" t="s">
        <v>90</v>
      </c>
      <c r="B87">
        <v>244</v>
      </c>
    </row>
    <row r="88" spans="1:2" x14ac:dyDescent="0.25">
      <c r="A88" s="2" t="s">
        <v>91</v>
      </c>
      <c r="B88">
        <v>244</v>
      </c>
    </row>
    <row r="89" spans="1:2" x14ac:dyDescent="0.25">
      <c r="A89" s="2" t="s">
        <v>92</v>
      </c>
      <c r="B89">
        <v>244</v>
      </c>
    </row>
    <row r="90" spans="1:2" x14ac:dyDescent="0.25">
      <c r="A90" s="2" t="s">
        <v>132</v>
      </c>
      <c r="B90">
        <v>244</v>
      </c>
    </row>
    <row r="91" spans="1:2" x14ac:dyDescent="0.25">
      <c r="A91" s="2" t="s">
        <v>93</v>
      </c>
      <c r="B91">
        <v>244</v>
      </c>
    </row>
    <row r="92" spans="1:2" x14ac:dyDescent="0.25">
      <c r="A92" s="2" t="s">
        <v>94</v>
      </c>
      <c r="B92">
        <v>244</v>
      </c>
    </row>
    <row r="93" spans="1:2" x14ac:dyDescent="0.25">
      <c r="A93" s="2" t="s">
        <v>95</v>
      </c>
      <c r="B93">
        <v>244</v>
      </c>
    </row>
    <row r="94" spans="1:2" x14ac:dyDescent="0.25">
      <c r="A94" s="2" t="s">
        <v>96</v>
      </c>
      <c r="B94">
        <v>244</v>
      </c>
    </row>
    <row r="95" spans="1:2" x14ac:dyDescent="0.25">
      <c r="A95" s="2" t="s">
        <v>97</v>
      </c>
      <c r="B95">
        <v>244</v>
      </c>
    </row>
    <row r="96" spans="1:2" x14ac:dyDescent="0.25">
      <c r="A96" s="2" t="s">
        <v>98</v>
      </c>
      <c r="B96">
        <v>244</v>
      </c>
    </row>
    <row r="97" spans="1:8" x14ac:dyDescent="0.25">
      <c r="A97" s="2" t="s">
        <v>99</v>
      </c>
      <c r="B97">
        <v>244</v>
      </c>
    </row>
    <row r="98" spans="1:8" x14ac:dyDescent="0.25">
      <c r="A98" s="2" t="s">
        <v>100</v>
      </c>
      <c r="B98">
        <v>244</v>
      </c>
    </row>
    <row r="99" spans="1:8" x14ac:dyDescent="0.25">
      <c r="A99" s="2" t="s">
        <v>101</v>
      </c>
      <c r="B99">
        <v>244</v>
      </c>
    </row>
    <row r="100" spans="1:8" x14ac:dyDescent="0.25">
      <c r="A100" s="2" t="s">
        <v>102</v>
      </c>
      <c r="B100">
        <v>244</v>
      </c>
    </row>
    <row r="101" spans="1:8" x14ac:dyDescent="0.25">
      <c r="A101" s="2" t="s">
        <v>103</v>
      </c>
      <c r="B101">
        <v>244</v>
      </c>
    </row>
    <row r="102" spans="1:8" x14ac:dyDescent="0.25">
      <c r="A102" s="2" t="s">
        <v>104</v>
      </c>
      <c r="B102">
        <v>244</v>
      </c>
    </row>
    <row r="103" spans="1:8" x14ac:dyDescent="0.25">
      <c r="A103" s="2" t="s">
        <v>105</v>
      </c>
      <c r="B103">
        <v>244</v>
      </c>
    </row>
    <row r="104" spans="1:8" x14ac:dyDescent="0.25">
      <c r="A104" s="2" t="s">
        <v>106</v>
      </c>
      <c r="B104">
        <v>244</v>
      </c>
    </row>
    <row r="105" spans="1:8" x14ac:dyDescent="0.25">
      <c r="A105" s="2" t="s">
        <v>107</v>
      </c>
      <c r="B105">
        <v>244</v>
      </c>
    </row>
    <row r="106" spans="1:8" x14ac:dyDescent="0.25">
      <c r="A106" s="2" t="s">
        <v>108</v>
      </c>
      <c r="B106">
        <v>244</v>
      </c>
    </row>
    <row r="107" spans="1:8" x14ac:dyDescent="0.25">
      <c r="A107" s="2" t="s">
        <v>109</v>
      </c>
      <c r="B107">
        <v>244</v>
      </c>
    </row>
    <row r="108" spans="1:8" x14ac:dyDescent="0.25">
      <c r="A108" s="2" t="s">
        <v>110</v>
      </c>
      <c r="B108">
        <v>244</v>
      </c>
    </row>
    <row r="109" spans="1:8" x14ac:dyDescent="0.25">
      <c r="A109" s="2" t="s">
        <v>111</v>
      </c>
      <c r="B109">
        <v>244</v>
      </c>
    </row>
    <row r="110" spans="1:8" x14ac:dyDescent="0.25">
      <c r="A110" s="2" t="s">
        <v>112</v>
      </c>
      <c r="B110">
        <v>244</v>
      </c>
      <c r="C110">
        <v>7</v>
      </c>
      <c r="D110">
        <v>7</v>
      </c>
      <c r="E110">
        <v>7</v>
      </c>
      <c r="F110">
        <v>7</v>
      </c>
      <c r="H110">
        <v>7</v>
      </c>
    </row>
    <row r="111" spans="1:8" x14ac:dyDescent="0.25">
      <c r="A111" s="2" t="s">
        <v>113</v>
      </c>
      <c r="B111">
        <v>244</v>
      </c>
    </row>
    <row r="112" spans="1:8" x14ac:dyDescent="0.25">
      <c r="A112" s="2" t="s">
        <v>114</v>
      </c>
      <c r="B112">
        <v>244</v>
      </c>
      <c r="C112">
        <v>8</v>
      </c>
      <c r="D112">
        <v>7</v>
      </c>
      <c r="F112">
        <v>8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H116" xr:uid="{108EC139-9F1C-45C4-B898-C13A29A8383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E91E-5EC4-4CA7-B40B-5F377BCA23A8}">
  <dimension ref="A1:J117"/>
  <sheetViews>
    <sheetView workbookViewId="0">
      <pane ySplit="1" topLeftCell="A95" activePane="bottomLeft" state="frozen"/>
      <selection pane="bottomLeft" activeCell="J101" sqref="J101"/>
    </sheetView>
  </sheetViews>
  <sheetFormatPr defaultRowHeight="15" x14ac:dyDescent="0.25"/>
  <cols>
    <col min="1" max="1" width="40.140625" style="2" customWidth="1"/>
  </cols>
  <sheetData>
    <row r="1" spans="1:10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</row>
    <row r="2" spans="1:10" x14ac:dyDescent="0.25">
      <c r="A2" s="1" t="s">
        <v>10</v>
      </c>
      <c r="B2">
        <v>241</v>
      </c>
    </row>
    <row r="3" spans="1:10" x14ac:dyDescent="0.25">
      <c r="A3" s="1" t="s">
        <v>11</v>
      </c>
      <c r="B3">
        <v>241</v>
      </c>
    </row>
    <row r="4" spans="1:10" x14ac:dyDescent="0.25">
      <c r="A4" s="1" t="s">
        <v>12</v>
      </c>
      <c r="B4">
        <v>241</v>
      </c>
      <c r="C4">
        <v>4</v>
      </c>
      <c r="D4">
        <v>5</v>
      </c>
      <c r="G4">
        <v>7</v>
      </c>
      <c r="H4">
        <v>3</v>
      </c>
      <c r="J4" s="10"/>
    </row>
    <row r="5" spans="1:10" x14ac:dyDescent="0.25">
      <c r="A5" s="1" t="s">
        <v>127</v>
      </c>
      <c r="B5">
        <v>241</v>
      </c>
      <c r="D5">
        <v>9</v>
      </c>
      <c r="F5">
        <v>1</v>
      </c>
      <c r="H5">
        <v>5</v>
      </c>
      <c r="J5" s="10"/>
    </row>
    <row r="6" spans="1:10" x14ac:dyDescent="0.25">
      <c r="A6" s="1" t="s">
        <v>128</v>
      </c>
      <c r="B6">
        <v>241</v>
      </c>
      <c r="C6">
        <v>8</v>
      </c>
      <c r="D6">
        <v>4</v>
      </c>
      <c r="G6">
        <v>4</v>
      </c>
      <c r="H6">
        <v>4</v>
      </c>
      <c r="J6" s="10"/>
    </row>
    <row r="7" spans="1:10" x14ac:dyDescent="0.25">
      <c r="A7" s="1" t="s">
        <v>13</v>
      </c>
      <c r="B7">
        <v>241</v>
      </c>
      <c r="C7">
        <v>3</v>
      </c>
      <c r="D7">
        <v>1</v>
      </c>
      <c r="G7">
        <v>8</v>
      </c>
      <c r="H7">
        <v>3</v>
      </c>
    </row>
    <row r="8" spans="1:10" x14ac:dyDescent="0.25">
      <c r="A8" s="1" t="s">
        <v>32</v>
      </c>
      <c r="B8">
        <v>241</v>
      </c>
      <c r="C8">
        <v>6</v>
      </c>
      <c r="D8">
        <v>8</v>
      </c>
      <c r="F8">
        <v>5</v>
      </c>
      <c r="G8">
        <v>8</v>
      </c>
      <c r="H8">
        <v>1</v>
      </c>
    </row>
    <row r="9" spans="1:10" x14ac:dyDescent="0.25">
      <c r="A9" s="1" t="s">
        <v>14</v>
      </c>
      <c r="B9">
        <v>241</v>
      </c>
      <c r="C9">
        <v>7</v>
      </c>
      <c r="D9">
        <v>8</v>
      </c>
      <c r="F9">
        <v>7</v>
      </c>
      <c r="G9">
        <v>3</v>
      </c>
      <c r="H9">
        <v>2</v>
      </c>
    </row>
    <row r="10" spans="1:10" x14ac:dyDescent="0.25">
      <c r="A10" s="1" t="s">
        <v>15</v>
      </c>
      <c r="B10">
        <v>241</v>
      </c>
      <c r="C10">
        <v>8</v>
      </c>
      <c r="D10">
        <v>9</v>
      </c>
      <c r="F10">
        <v>2</v>
      </c>
      <c r="G10">
        <v>8</v>
      </c>
      <c r="H10">
        <v>4</v>
      </c>
    </row>
    <row r="11" spans="1:10" x14ac:dyDescent="0.25">
      <c r="A11" s="1" t="s">
        <v>16</v>
      </c>
      <c r="B11">
        <v>241</v>
      </c>
      <c r="C11">
        <v>8</v>
      </c>
      <c r="D11">
        <v>8</v>
      </c>
      <c r="F11">
        <v>3</v>
      </c>
      <c r="G11">
        <v>7</v>
      </c>
      <c r="H11">
        <v>2</v>
      </c>
    </row>
    <row r="12" spans="1:10" x14ac:dyDescent="0.25">
      <c r="A12" s="1" t="s">
        <v>17</v>
      </c>
      <c r="B12">
        <v>241</v>
      </c>
      <c r="C12">
        <v>9</v>
      </c>
      <c r="D12">
        <v>3</v>
      </c>
      <c r="F12">
        <v>2</v>
      </c>
      <c r="H12">
        <v>2</v>
      </c>
    </row>
    <row r="13" spans="1:10" x14ac:dyDescent="0.25">
      <c r="A13" s="1" t="s">
        <v>33</v>
      </c>
      <c r="B13">
        <v>241</v>
      </c>
      <c r="C13">
        <v>8</v>
      </c>
      <c r="D13">
        <v>4</v>
      </c>
      <c r="F13">
        <v>4</v>
      </c>
      <c r="G13">
        <v>7</v>
      </c>
      <c r="H13">
        <v>3</v>
      </c>
    </row>
    <row r="14" spans="1:10" x14ac:dyDescent="0.25">
      <c r="A14" s="1" t="s">
        <v>18</v>
      </c>
      <c r="B14">
        <v>241</v>
      </c>
      <c r="C14">
        <v>7</v>
      </c>
      <c r="H14">
        <v>3</v>
      </c>
    </row>
    <row r="15" spans="1:10" x14ac:dyDescent="0.25">
      <c r="A15" s="1" t="s">
        <v>19</v>
      </c>
      <c r="B15">
        <v>241</v>
      </c>
    </row>
    <row r="16" spans="1:10" x14ac:dyDescent="0.25">
      <c r="A16" s="1" t="s">
        <v>34</v>
      </c>
      <c r="B16">
        <v>241</v>
      </c>
      <c r="C16">
        <v>7</v>
      </c>
      <c r="D16">
        <v>9</v>
      </c>
      <c r="F16">
        <v>7</v>
      </c>
      <c r="G16">
        <v>4</v>
      </c>
      <c r="H16">
        <v>2</v>
      </c>
    </row>
    <row r="17" spans="1:10" x14ac:dyDescent="0.25">
      <c r="A17" s="1" t="s">
        <v>129</v>
      </c>
      <c r="B17">
        <v>241</v>
      </c>
      <c r="C17">
        <v>9</v>
      </c>
      <c r="D17">
        <v>7</v>
      </c>
      <c r="E17">
        <v>6</v>
      </c>
      <c r="F17">
        <v>7</v>
      </c>
    </row>
    <row r="18" spans="1:10" x14ac:dyDescent="0.25">
      <c r="A18" s="1" t="s">
        <v>35</v>
      </c>
      <c r="B18">
        <v>241</v>
      </c>
      <c r="C18">
        <v>8</v>
      </c>
      <c r="D18">
        <v>1</v>
      </c>
      <c r="F18">
        <v>5</v>
      </c>
      <c r="H18">
        <v>2</v>
      </c>
    </row>
    <row r="19" spans="1:10" x14ac:dyDescent="0.25">
      <c r="A19" s="1" t="s">
        <v>20</v>
      </c>
      <c r="B19">
        <v>241</v>
      </c>
      <c r="C19">
        <v>7</v>
      </c>
      <c r="D19">
        <v>2</v>
      </c>
      <c r="E19">
        <v>1</v>
      </c>
      <c r="F19">
        <v>1</v>
      </c>
      <c r="H19">
        <v>1</v>
      </c>
    </row>
    <row r="20" spans="1:10" x14ac:dyDescent="0.25">
      <c r="A20" s="1" t="s">
        <v>21</v>
      </c>
      <c r="B20">
        <v>241</v>
      </c>
      <c r="C20">
        <v>6</v>
      </c>
      <c r="D20">
        <v>6</v>
      </c>
      <c r="E20">
        <v>1</v>
      </c>
      <c r="F20">
        <v>3</v>
      </c>
      <c r="G20">
        <v>3</v>
      </c>
      <c r="H20">
        <v>2</v>
      </c>
    </row>
    <row r="21" spans="1:10" x14ac:dyDescent="0.25">
      <c r="A21" s="1" t="s">
        <v>22</v>
      </c>
      <c r="B21">
        <v>241</v>
      </c>
      <c r="C21">
        <v>9</v>
      </c>
      <c r="D21">
        <v>9</v>
      </c>
      <c r="F21">
        <v>1</v>
      </c>
      <c r="G21">
        <v>7</v>
      </c>
      <c r="H21">
        <v>5</v>
      </c>
    </row>
    <row r="22" spans="1:10" x14ac:dyDescent="0.25">
      <c r="A22" s="1" t="s">
        <v>23</v>
      </c>
      <c r="B22">
        <v>241</v>
      </c>
      <c r="C22">
        <v>6</v>
      </c>
      <c r="D22">
        <v>9</v>
      </c>
      <c r="F22">
        <v>5</v>
      </c>
      <c r="G22">
        <v>7</v>
      </c>
    </row>
    <row r="23" spans="1:10" x14ac:dyDescent="0.25">
      <c r="A23" s="1" t="s">
        <v>36</v>
      </c>
      <c r="B23">
        <v>241</v>
      </c>
      <c r="C23">
        <v>6</v>
      </c>
      <c r="D23">
        <v>2</v>
      </c>
      <c r="G23">
        <v>4</v>
      </c>
    </row>
    <row r="24" spans="1:10" x14ac:dyDescent="0.25">
      <c r="A24" s="1" t="s">
        <v>130</v>
      </c>
      <c r="B24">
        <v>241</v>
      </c>
    </row>
    <row r="25" spans="1:10" x14ac:dyDescent="0.25">
      <c r="A25" s="1" t="s">
        <v>24</v>
      </c>
      <c r="B25">
        <v>241</v>
      </c>
      <c r="C25">
        <v>9</v>
      </c>
      <c r="D25">
        <v>8</v>
      </c>
      <c r="F25">
        <v>1</v>
      </c>
      <c r="G25">
        <v>6</v>
      </c>
      <c r="H25">
        <v>3</v>
      </c>
    </row>
    <row r="26" spans="1:10" x14ac:dyDescent="0.25">
      <c r="A26" s="1" t="s">
        <v>25</v>
      </c>
      <c r="B26">
        <v>241</v>
      </c>
      <c r="C26">
        <v>8</v>
      </c>
      <c r="D26">
        <v>9</v>
      </c>
      <c r="E26">
        <v>2</v>
      </c>
      <c r="F26">
        <v>8</v>
      </c>
      <c r="G26">
        <v>3</v>
      </c>
      <c r="H26">
        <v>3</v>
      </c>
    </row>
    <row r="27" spans="1:10" x14ac:dyDescent="0.25">
      <c r="A27" s="1" t="s">
        <v>26</v>
      </c>
      <c r="B27">
        <v>241</v>
      </c>
      <c r="C27">
        <v>8</v>
      </c>
      <c r="D27">
        <v>8</v>
      </c>
      <c r="F27">
        <v>5</v>
      </c>
      <c r="G27">
        <v>7</v>
      </c>
      <c r="H27">
        <v>3</v>
      </c>
    </row>
    <row r="28" spans="1:10" x14ac:dyDescent="0.25">
      <c r="A28" s="1" t="s">
        <v>27</v>
      </c>
      <c r="B28">
        <v>241</v>
      </c>
      <c r="C28">
        <v>5</v>
      </c>
      <c r="D28">
        <v>9</v>
      </c>
      <c r="E28">
        <v>1</v>
      </c>
      <c r="G28">
        <v>8</v>
      </c>
      <c r="H28">
        <v>2</v>
      </c>
    </row>
    <row r="29" spans="1:10" x14ac:dyDescent="0.25">
      <c r="A29" s="1" t="s">
        <v>28</v>
      </c>
      <c r="B29">
        <v>241</v>
      </c>
    </row>
    <row r="30" spans="1:10" x14ac:dyDescent="0.25">
      <c r="A30" s="1" t="s">
        <v>29</v>
      </c>
      <c r="B30">
        <v>241</v>
      </c>
    </row>
    <row r="31" spans="1:10" x14ac:dyDescent="0.25">
      <c r="A31" s="1" t="s">
        <v>31</v>
      </c>
      <c r="B31">
        <v>241</v>
      </c>
    </row>
    <row r="32" spans="1:10" x14ac:dyDescent="0.25">
      <c r="A32" s="1" t="s">
        <v>30</v>
      </c>
      <c r="B32">
        <v>241</v>
      </c>
      <c r="C32">
        <v>7</v>
      </c>
      <c r="D32">
        <v>9</v>
      </c>
      <c r="G32">
        <v>3</v>
      </c>
      <c r="H32">
        <v>2</v>
      </c>
      <c r="J32" s="10"/>
    </row>
    <row r="33" spans="1:8" x14ac:dyDescent="0.25">
      <c r="A33" s="2" t="s">
        <v>37</v>
      </c>
      <c r="B33">
        <v>242</v>
      </c>
      <c r="C33">
        <v>9</v>
      </c>
      <c r="D33">
        <v>9</v>
      </c>
      <c r="F33">
        <v>1</v>
      </c>
      <c r="G33">
        <v>9</v>
      </c>
      <c r="H33">
        <v>2</v>
      </c>
    </row>
    <row r="34" spans="1:8" x14ac:dyDescent="0.25">
      <c r="A34" s="2" t="s">
        <v>38</v>
      </c>
      <c r="B34">
        <v>242</v>
      </c>
    </row>
    <row r="35" spans="1:8" x14ac:dyDescent="0.25">
      <c r="A35" s="2" t="s">
        <v>39</v>
      </c>
      <c r="B35">
        <v>242</v>
      </c>
    </row>
    <row r="36" spans="1:8" x14ac:dyDescent="0.25">
      <c r="A36" s="2" t="s">
        <v>40</v>
      </c>
      <c r="B36">
        <v>242</v>
      </c>
      <c r="C36">
        <v>8</v>
      </c>
      <c r="D36">
        <v>9</v>
      </c>
      <c r="G36">
        <v>7</v>
      </c>
      <c r="H36">
        <v>2</v>
      </c>
    </row>
    <row r="37" spans="1:8" x14ac:dyDescent="0.25">
      <c r="A37" s="2" t="s">
        <v>41</v>
      </c>
      <c r="B37">
        <v>242</v>
      </c>
      <c r="C37">
        <v>7</v>
      </c>
      <c r="D37">
        <v>9</v>
      </c>
      <c r="E37">
        <v>8</v>
      </c>
      <c r="F37">
        <v>7</v>
      </c>
      <c r="G37">
        <v>8</v>
      </c>
      <c r="H37">
        <v>5</v>
      </c>
    </row>
    <row r="38" spans="1:8" x14ac:dyDescent="0.25">
      <c r="A38" s="2" t="s">
        <v>42</v>
      </c>
      <c r="B38">
        <v>242</v>
      </c>
      <c r="C38">
        <v>5</v>
      </c>
      <c r="D38">
        <v>8</v>
      </c>
      <c r="G38">
        <v>8</v>
      </c>
      <c r="H38">
        <v>2</v>
      </c>
    </row>
    <row r="39" spans="1:8" x14ac:dyDescent="0.25">
      <c r="A39" s="2" t="s">
        <v>43</v>
      </c>
      <c r="B39">
        <v>242</v>
      </c>
      <c r="C39">
        <v>7</v>
      </c>
      <c r="D39">
        <v>9</v>
      </c>
      <c r="G39">
        <v>8</v>
      </c>
      <c r="H39">
        <v>3</v>
      </c>
    </row>
    <row r="40" spans="1:8" x14ac:dyDescent="0.25">
      <c r="A40" s="2" t="s">
        <v>131</v>
      </c>
      <c r="B40">
        <v>242</v>
      </c>
    </row>
    <row r="41" spans="1:8" x14ac:dyDescent="0.25">
      <c r="A41" s="2" t="s">
        <v>44</v>
      </c>
      <c r="B41">
        <v>242</v>
      </c>
      <c r="C41">
        <v>8</v>
      </c>
      <c r="D41">
        <v>6</v>
      </c>
      <c r="E41">
        <v>2</v>
      </c>
      <c r="G41">
        <v>8</v>
      </c>
      <c r="H41">
        <v>4</v>
      </c>
    </row>
    <row r="42" spans="1:8" x14ac:dyDescent="0.25">
      <c r="A42" s="2" t="s">
        <v>45</v>
      </c>
      <c r="B42">
        <v>242</v>
      </c>
      <c r="C42">
        <v>8</v>
      </c>
      <c r="D42">
        <v>8</v>
      </c>
      <c r="E42">
        <v>7</v>
      </c>
      <c r="G42">
        <v>7</v>
      </c>
    </row>
    <row r="43" spans="1:8" x14ac:dyDescent="0.25">
      <c r="A43" s="2" t="s">
        <v>46</v>
      </c>
      <c r="B43">
        <v>242</v>
      </c>
    </row>
    <row r="44" spans="1:8" x14ac:dyDescent="0.25">
      <c r="A44" s="2" t="s">
        <v>47</v>
      </c>
      <c r="B44">
        <v>242</v>
      </c>
      <c r="C44">
        <v>9</v>
      </c>
      <c r="D44">
        <v>9</v>
      </c>
      <c r="E44">
        <v>5</v>
      </c>
      <c r="F44">
        <v>3</v>
      </c>
      <c r="G44">
        <v>8</v>
      </c>
      <c r="H44">
        <v>1</v>
      </c>
    </row>
    <row r="45" spans="1:8" x14ac:dyDescent="0.25">
      <c r="A45" s="2" t="s">
        <v>48</v>
      </c>
      <c r="B45">
        <v>242</v>
      </c>
      <c r="C45">
        <v>9</v>
      </c>
      <c r="D45">
        <v>9</v>
      </c>
      <c r="F45">
        <v>4</v>
      </c>
      <c r="G45">
        <v>8</v>
      </c>
      <c r="H45">
        <v>3</v>
      </c>
    </row>
    <row r="46" spans="1:8" x14ac:dyDescent="0.25">
      <c r="A46" s="2" t="s">
        <v>49</v>
      </c>
      <c r="B46">
        <v>242</v>
      </c>
      <c r="C46">
        <v>8</v>
      </c>
      <c r="D46">
        <v>9</v>
      </c>
      <c r="F46">
        <v>2</v>
      </c>
      <c r="G46">
        <v>9</v>
      </c>
      <c r="H46">
        <v>2</v>
      </c>
    </row>
    <row r="47" spans="1:8" x14ac:dyDescent="0.25">
      <c r="A47" s="2" t="s">
        <v>50</v>
      </c>
      <c r="B47">
        <v>242</v>
      </c>
      <c r="C47">
        <v>4</v>
      </c>
      <c r="D47">
        <v>9</v>
      </c>
      <c r="E47">
        <v>4</v>
      </c>
      <c r="F47">
        <v>3</v>
      </c>
      <c r="G47">
        <v>7</v>
      </c>
      <c r="H47">
        <v>2</v>
      </c>
    </row>
    <row r="48" spans="1:8" x14ac:dyDescent="0.25">
      <c r="A48" s="2" t="s">
        <v>51</v>
      </c>
      <c r="B48">
        <v>242</v>
      </c>
      <c r="C48">
        <v>8</v>
      </c>
      <c r="D48">
        <v>5</v>
      </c>
      <c r="F48">
        <v>2</v>
      </c>
      <c r="G48">
        <v>5</v>
      </c>
    </row>
    <row r="49" spans="1:8" x14ac:dyDescent="0.25">
      <c r="A49" s="2" t="s">
        <v>52</v>
      </c>
      <c r="B49">
        <v>242</v>
      </c>
      <c r="C49">
        <v>7</v>
      </c>
      <c r="D49">
        <v>9</v>
      </c>
      <c r="G49">
        <v>8</v>
      </c>
      <c r="H49">
        <v>2</v>
      </c>
    </row>
    <row r="50" spans="1:8" x14ac:dyDescent="0.25">
      <c r="A50" s="2" t="s">
        <v>53</v>
      </c>
      <c r="B50">
        <v>242</v>
      </c>
      <c r="C50">
        <v>8</v>
      </c>
      <c r="D50">
        <v>9</v>
      </c>
      <c r="F50">
        <v>5</v>
      </c>
      <c r="G50">
        <v>4</v>
      </c>
      <c r="H50">
        <v>2</v>
      </c>
    </row>
    <row r="51" spans="1:8" x14ac:dyDescent="0.25">
      <c r="A51" s="2" t="s">
        <v>54</v>
      </c>
      <c r="B51">
        <v>242</v>
      </c>
      <c r="C51">
        <v>7</v>
      </c>
      <c r="D51">
        <v>7</v>
      </c>
      <c r="G51">
        <v>6</v>
      </c>
      <c r="H51">
        <v>3</v>
      </c>
    </row>
    <row r="52" spans="1:8" x14ac:dyDescent="0.25">
      <c r="A52" s="2" t="s">
        <v>55</v>
      </c>
      <c r="B52">
        <v>242</v>
      </c>
      <c r="C52">
        <v>8</v>
      </c>
      <c r="D52">
        <v>9</v>
      </c>
      <c r="F52">
        <v>5</v>
      </c>
      <c r="H52">
        <v>3</v>
      </c>
    </row>
    <row r="53" spans="1:8" x14ac:dyDescent="0.25">
      <c r="A53" s="2" t="s">
        <v>56</v>
      </c>
      <c r="B53">
        <v>242</v>
      </c>
    </row>
    <row r="54" spans="1:8" x14ac:dyDescent="0.25">
      <c r="A54" s="2" t="s">
        <v>57</v>
      </c>
      <c r="B54">
        <v>242</v>
      </c>
      <c r="C54">
        <v>3</v>
      </c>
      <c r="D54">
        <v>4</v>
      </c>
      <c r="F54">
        <v>3</v>
      </c>
    </row>
    <row r="55" spans="1:8" x14ac:dyDescent="0.25">
      <c r="A55" s="2" t="s">
        <v>58</v>
      </c>
      <c r="B55">
        <v>242</v>
      </c>
      <c r="C55">
        <v>7</v>
      </c>
      <c r="D55">
        <v>9</v>
      </c>
      <c r="E55">
        <v>1</v>
      </c>
      <c r="F55">
        <v>3</v>
      </c>
      <c r="H55">
        <v>5</v>
      </c>
    </row>
    <row r="56" spans="1:8" x14ac:dyDescent="0.25">
      <c r="A56" s="2" t="s">
        <v>59</v>
      </c>
      <c r="B56">
        <v>242</v>
      </c>
    </row>
    <row r="57" spans="1:8" x14ac:dyDescent="0.25">
      <c r="A57" s="2" t="s">
        <v>60</v>
      </c>
      <c r="B57">
        <v>242</v>
      </c>
      <c r="C57">
        <v>9</v>
      </c>
      <c r="D57">
        <v>9</v>
      </c>
      <c r="F57">
        <v>1</v>
      </c>
      <c r="G57">
        <v>7</v>
      </c>
    </row>
    <row r="58" spans="1:8" x14ac:dyDescent="0.25">
      <c r="A58" s="2" t="s">
        <v>61</v>
      </c>
      <c r="B58">
        <v>242</v>
      </c>
      <c r="C58">
        <v>7</v>
      </c>
      <c r="D58">
        <v>8</v>
      </c>
      <c r="E58">
        <v>7</v>
      </c>
      <c r="F58">
        <v>7</v>
      </c>
      <c r="G58">
        <v>8</v>
      </c>
    </row>
    <row r="59" spans="1:8" x14ac:dyDescent="0.25">
      <c r="A59" s="2" t="s">
        <v>62</v>
      </c>
      <c r="B59">
        <v>243</v>
      </c>
      <c r="C59">
        <v>8</v>
      </c>
      <c r="D59">
        <v>9</v>
      </c>
      <c r="G59">
        <v>1</v>
      </c>
    </row>
    <row r="60" spans="1:8" x14ac:dyDescent="0.25">
      <c r="A60" s="2" t="s">
        <v>63</v>
      </c>
      <c r="B60">
        <v>243</v>
      </c>
      <c r="C60">
        <v>8</v>
      </c>
      <c r="D60">
        <v>9</v>
      </c>
      <c r="G60">
        <v>9</v>
      </c>
      <c r="H60">
        <v>3</v>
      </c>
    </row>
    <row r="61" spans="1:8" x14ac:dyDescent="0.25">
      <c r="A61" s="2" t="s">
        <v>64</v>
      </c>
      <c r="B61">
        <v>243</v>
      </c>
      <c r="C61">
        <v>8</v>
      </c>
      <c r="D61">
        <v>9</v>
      </c>
      <c r="G61">
        <v>9</v>
      </c>
      <c r="H61">
        <v>5</v>
      </c>
    </row>
    <row r="62" spans="1:8" x14ac:dyDescent="0.25">
      <c r="A62" s="2" t="s">
        <v>65</v>
      </c>
      <c r="B62">
        <v>243</v>
      </c>
    </row>
    <row r="63" spans="1:8" x14ac:dyDescent="0.25">
      <c r="A63" s="2" t="s">
        <v>66</v>
      </c>
      <c r="B63">
        <v>243</v>
      </c>
      <c r="C63">
        <v>3</v>
      </c>
      <c r="D63">
        <v>9</v>
      </c>
      <c r="H63">
        <v>4</v>
      </c>
    </row>
    <row r="64" spans="1:8" x14ac:dyDescent="0.25">
      <c r="A64" s="2" t="s">
        <v>67</v>
      </c>
      <c r="B64">
        <v>243</v>
      </c>
    </row>
    <row r="65" spans="1:8" x14ac:dyDescent="0.25">
      <c r="A65" s="2" t="s">
        <v>68</v>
      </c>
      <c r="B65">
        <v>243</v>
      </c>
      <c r="C65">
        <v>8</v>
      </c>
      <c r="D65">
        <v>9</v>
      </c>
      <c r="G65">
        <v>9</v>
      </c>
      <c r="H65">
        <v>5</v>
      </c>
    </row>
    <row r="66" spans="1:8" x14ac:dyDescent="0.25">
      <c r="A66" s="2" t="s">
        <v>69</v>
      </c>
      <c r="B66">
        <v>243</v>
      </c>
      <c r="D66">
        <v>9</v>
      </c>
    </row>
    <row r="67" spans="1:8" x14ac:dyDescent="0.25">
      <c r="A67" s="2" t="s">
        <v>70</v>
      </c>
      <c r="B67">
        <v>243</v>
      </c>
      <c r="C67">
        <v>9</v>
      </c>
      <c r="D67">
        <v>9</v>
      </c>
      <c r="F67">
        <v>2</v>
      </c>
      <c r="G67">
        <v>9</v>
      </c>
      <c r="H67">
        <v>5</v>
      </c>
    </row>
    <row r="68" spans="1:8" x14ac:dyDescent="0.25">
      <c r="A68" s="2" t="s">
        <v>71</v>
      </c>
      <c r="B68">
        <v>243</v>
      </c>
      <c r="C68">
        <v>9</v>
      </c>
      <c r="D68">
        <v>9</v>
      </c>
      <c r="F68">
        <v>2</v>
      </c>
      <c r="G68">
        <v>8</v>
      </c>
    </row>
    <row r="69" spans="1:8" x14ac:dyDescent="0.25">
      <c r="A69" s="2" t="s">
        <v>72</v>
      </c>
      <c r="B69">
        <v>243</v>
      </c>
      <c r="C69">
        <v>5</v>
      </c>
      <c r="D69">
        <v>7</v>
      </c>
    </row>
    <row r="70" spans="1:8" x14ac:dyDescent="0.25">
      <c r="A70" s="2" t="s">
        <v>73</v>
      </c>
      <c r="B70">
        <v>243</v>
      </c>
    </row>
    <row r="71" spans="1:8" x14ac:dyDescent="0.25">
      <c r="A71" s="2" t="s">
        <v>74</v>
      </c>
      <c r="B71">
        <v>243</v>
      </c>
      <c r="C71">
        <v>8</v>
      </c>
      <c r="D71">
        <v>8</v>
      </c>
      <c r="F71">
        <v>2</v>
      </c>
      <c r="G71">
        <v>5</v>
      </c>
    </row>
    <row r="72" spans="1:8" x14ac:dyDescent="0.25">
      <c r="A72" s="2" t="s">
        <v>75</v>
      </c>
      <c r="B72">
        <v>243</v>
      </c>
      <c r="C72">
        <v>7</v>
      </c>
      <c r="D72">
        <v>1</v>
      </c>
      <c r="E72">
        <v>1</v>
      </c>
      <c r="F72">
        <v>1</v>
      </c>
    </row>
    <row r="73" spans="1:8" x14ac:dyDescent="0.25">
      <c r="A73" s="2" t="s">
        <v>76</v>
      </c>
      <c r="B73">
        <v>243</v>
      </c>
      <c r="C73">
        <v>9</v>
      </c>
      <c r="D73">
        <v>6</v>
      </c>
      <c r="E73">
        <v>2</v>
      </c>
      <c r="F73">
        <v>3</v>
      </c>
      <c r="G73">
        <v>8</v>
      </c>
      <c r="H73">
        <v>3</v>
      </c>
    </row>
    <row r="74" spans="1:8" x14ac:dyDescent="0.25">
      <c r="A74" s="2" t="s">
        <v>77</v>
      </c>
      <c r="B74">
        <v>243</v>
      </c>
      <c r="C74">
        <v>8</v>
      </c>
      <c r="D74">
        <v>9</v>
      </c>
      <c r="F74">
        <v>2</v>
      </c>
      <c r="H74">
        <v>1</v>
      </c>
    </row>
    <row r="75" spans="1:8" x14ac:dyDescent="0.25">
      <c r="A75" s="2" t="s">
        <v>78</v>
      </c>
      <c r="B75">
        <v>243</v>
      </c>
      <c r="C75">
        <v>9</v>
      </c>
      <c r="D75">
        <v>9</v>
      </c>
      <c r="E75">
        <v>2</v>
      </c>
      <c r="F75">
        <v>3</v>
      </c>
      <c r="G75">
        <v>3</v>
      </c>
      <c r="H75">
        <v>2</v>
      </c>
    </row>
    <row r="76" spans="1:8" x14ac:dyDescent="0.25">
      <c r="A76" s="2" t="s">
        <v>79</v>
      </c>
      <c r="B76">
        <v>243</v>
      </c>
      <c r="C76">
        <v>6</v>
      </c>
      <c r="D76">
        <v>8</v>
      </c>
      <c r="F76">
        <v>3</v>
      </c>
      <c r="G76">
        <v>8</v>
      </c>
    </row>
    <row r="77" spans="1:8" x14ac:dyDescent="0.25">
      <c r="A77" s="2" t="s">
        <v>80</v>
      </c>
      <c r="B77">
        <v>243</v>
      </c>
      <c r="C77">
        <v>8</v>
      </c>
      <c r="D77">
        <v>9</v>
      </c>
      <c r="F77">
        <v>7</v>
      </c>
      <c r="G77">
        <v>6</v>
      </c>
    </row>
    <row r="78" spans="1:8" x14ac:dyDescent="0.25">
      <c r="A78" s="2" t="s">
        <v>81</v>
      </c>
      <c r="B78">
        <v>243</v>
      </c>
      <c r="C78">
        <v>7</v>
      </c>
      <c r="D78">
        <v>9</v>
      </c>
      <c r="F78">
        <v>3</v>
      </c>
      <c r="G78">
        <v>8</v>
      </c>
    </row>
    <row r="79" spans="1:8" x14ac:dyDescent="0.25">
      <c r="A79" s="2" t="s">
        <v>82</v>
      </c>
      <c r="B79">
        <v>243</v>
      </c>
      <c r="C79">
        <v>8</v>
      </c>
      <c r="D79">
        <v>8</v>
      </c>
      <c r="F79">
        <v>3</v>
      </c>
      <c r="G79">
        <v>3</v>
      </c>
      <c r="H79">
        <v>2</v>
      </c>
    </row>
    <row r="80" spans="1:8" x14ac:dyDescent="0.25">
      <c r="A80" s="2" t="s">
        <v>83</v>
      </c>
      <c r="B80">
        <v>243</v>
      </c>
      <c r="C80">
        <v>7</v>
      </c>
      <c r="D80">
        <v>7</v>
      </c>
      <c r="F80">
        <v>4</v>
      </c>
      <c r="G80">
        <v>5</v>
      </c>
      <c r="H80">
        <v>2</v>
      </c>
    </row>
    <row r="81" spans="1:8" x14ac:dyDescent="0.25">
      <c r="A81" s="2" t="s">
        <v>84</v>
      </c>
      <c r="B81">
        <v>243</v>
      </c>
      <c r="C81">
        <v>8</v>
      </c>
      <c r="D81">
        <v>9</v>
      </c>
      <c r="E81">
        <v>6</v>
      </c>
      <c r="F81">
        <v>2</v>
      </c>
      <c r="G81">
        <v>9</v>
      </c>
      <c r="H81">
        <v>4</v>
      </c>
    </row>
    <row r="82" spans="1:8" x14ac:dyDescent="0.25">
      <c r="A82" s="2" t="s">
        <v>85</v>
      </c>
      <c r="B82">
        <v>243</v>
      </c>
      <c r="C82">
        <v>8</v>
      </c>
      <c r="D82">
        <v>9</v>
      </c>
      <c r="F82">
        <v>4</v>
      </c>
      <c r="G82">
        <v>8</v>
      </c>
      <c r="H82">
        <v>1</v>
      </c>
    </row>
    <row r="83" spans="1:8" x14ac:dyDescent="0.25">
      <c r="A83" s="2" t="s">
        <v>86</v>
      </c>
      <c r="B83">
        <v>243</v>
      </c>
      <c r="C83">
        <v>1</v>
      </c>
      <c r="D83">
        <v>9</v>
      </c>
      <c r="G83">
        <v>1</v>
      </c>
    </row>
    <row r="84" spans="1:8" x14ac:dyDescent="0.25">
      <c r="A84" s="2" t="s">
        <v>87</v>
      </c>
      <c r="B84">
        <v>243</v>
      </c>
      <c r="C84">
        <v>8</v>
      </c>
      <c r="D84">
        <v>9</v>
      </c>
      <c r="F84">
        <v>1</v>
      </c>
      <c r="H84">
        <v>3</v>
      </c>
    </row>
    <row r="85" spans="1:8" x14ac:dyDescent="0.25">
      <c r="A85" s="2" t="s">
        <v>88</v>
      </c>
      <c r="B85">
        <v>243</v>
      </c>
      <c r="C85">
        <v>8</v>
      </c>
      <c r="D85">
        <v>9</v>
      </c>
      <c r="F85">
        <v>7</v>
      </c>
      <c r="H85">
        <v>3</v>
      </c>
    </row>
    <row r="86" spans="1:8" x14ac:dyDescent="0.25">
      <c r="A86" s="2" t="s">
        <v>89</v>
      </c>
      <c r="B86">
        <v>243</v>
      </c>
      <c r="C86">
        <v>9</v>
      </c>
      <c r="D86">
        <v>9</v>
      </c>
      <c r="G86">
        <v>8</v>
      </c>
      <c r="H86">
        <v>1</v>
      </c>
    </row>
    <row r="87" spans="1:8" x14ac:dyDescent="0.25">
      <c r="A87" s="2" t="s">
        <v>90</v>
      </c>
      <c r="B87">
        <v>244</v>
      </c>
      <c r="C87">
        <v>8</v>
      </c>
      <c r="D87">
        <v>9</v>
      </c>
      <c r="F87">
        <v>1</v>
      </c>
      <c r="G87">
        <v>8</v>
      </c>
      <c r="H87">
        <v>3</v>
      </c>
    </row>
    <row r="88" spans="1:8" x14ac:dyDescent="0.25">
      <c r="A88" s="2" t="s">
        <v>91</v>
      </c>
      <c r="B88">
        <v>244</v>
      </c>
      <c r="C88">
        <v>8</v>
      </c>
      <c r="D88">
        <v>8</v>
      </c>
      <c r="F88">
        <v>3</v>
      </c>
      <c r="H88">
        <v>3</v>
      </c>
    </row>
    <row r="89" spans="1:8" x14ac:dyDescent="0.25">
      <c r="A89" s="2" t="s">
        <v>92</v>
      </c>
      <c r="B89">
        <v>244</v>
      </c>
      <c r="C89">
        <v>9</v>
      </c>
      <c r="D89">
        <v>9</v>
      </c>
      <c r="F89">
        <v>6</v>
      </c>
      <c r="G89">
        <v>2</v>
      </c>
      <c r="H89">
        <v>3</v>
      </c>
    </row>
    <row r="90" spans="1:8" x14ac:dyDescent="0.25">
      <c r="A90" s="2" t="s">
        <v>132</v>
      </c>
      <c r="B90">
        <v>244</v>
      </c>
      <c r="C90">
        <v>7</v>
      </c>
      <c r="F90">
        <v>3</v>
      </c>
      <c r="G90">
        <v>1</v>
      </c>
      <c r="H90">
        <v>1</v>
      </c>
    </row>
    <row r="91" spans="1:8" x14ac:dyDescent="0.25">
      <c r="A91" s="2" t="s">
        <v>93</v>
      </c>
      <c r="B91">
        <v>244</v>
      </c>
      <c r="C91">
        <v>7</v>
      </c>
      <c r="D91">
        <v>8</v>
      </c>
      <c r="F91">
        <v>7</v>
      </c>
      <c r="G91">
        <v>7</v>
      </c>
    </row>
    <row r="92" spans="1:8" x14ac:dyDescent="0.25">
      <c r="A92" s="2" t="s">
        <v>94</v>
      </c>
      <c r="B92">
        <v>244</v>
      </c>
      <c r="C92">
        <v>9</v>
      </c>
      <c r="D92">
        <v>6</v>
      </c>
      <c r="E92">
        <v>1</v>
      </c>
      <c r="F92">
        <v>1</v>
      </c>
      <c r="G92">
        <v>1</v>
      </c>
    </row>
    <row r="93" spans="1:8" x14ac:dyDescent="0.25">
      <c r="A93" s="2" t="s">
        <v>95</v>
      </c>
      <c r="B93">
        <v>244</v>
      </c>
      <c r="C93">
        <v>8</v>
      </c>
      <c r="D93">
        <v>9</v>
      </c>
      <c r="F93">
        <v>4</v>
      </c>
      <c r="G93">
        <v>1</v>
      </c>
      <c r="H93">
        <v>1</v>
      </c>
    </row>
    <row r="94" spans="1:8" x14ac:dyDescent="0.25">
      <c r="A94" s="2" t="s">
        <v>96</v>
      </c>
      <c r="B94">
        <v>244</v>
      </c>
    </row>
    <row r="95" spans="1:8" x14ac:dyDescent="0.25">
      <c r="A95" s="2" t="s">
        <v>97</v>
      </c>
      <c r="B95">
        <v>244</v>
      </c>
      <c r="C95">
        <v>3</v>
      </c>
    </row>
    <row r="96" spans="1:8" x14ac:dyDescent="0.25">
      <c r="A96" s="2" t="s">
        <v>98</v>
      </c>
      <c r="B96">
        <v>244</v>
      </c>
      <c r="C96">
        <v>5</v>
      </c>
    </row>
    <row r="97" spans="1:10" x14ac:dyDescent="0.25">
      <c r="A97" s="2" t="s">
        <v>99</v>
      </c>
      <c r="B97">
        <v>244</v>
      </c>
    </row>
    <row r="98" spans="1:10" x14ac:dyDescent="0.25">
      <c r="A98" s="2" t="s">
        <v>100</v>
      </c>
      <c r="B98">
        <v>244</v>
      </c>
      <c r="C98">
        <v>7</v>
      </c>
    </row>
    <row r="99" spans="1:10" x14ac:dyDescent="0.25">
      <c r="A99" s="2" t="s">
        <v>101</v>
      </c>
      <c r="B99">
        <v>244</v>
      </c>
      <c r="C99">
        <v>9</v>
      </c>
      <c r="D99">
        <v>7</v>
      </c>
      <c r="E99">
        <v>6</v>
      </c>
      <c r="G99">
        <v>9</v>
      </c>
      <c r="H99">
        <v>2</v>
      </c>
    </row>
    <row r="100" spans="1:10" x14ac:dyDescent="0.25">
      <c r="A100" s="2" t="s">
        <v>102</v>
      </c>
      <c r="B100">
        <v>244</v>
      </c>
      <c r="C100">
        <v>7</v>
      </c>
      <c r="D100">
        <v>1</v>
      </c>
      <c r="E100">
        <v>1</v>
      </c>
      <c r="F100">
        <v>3</v>
      </c>
      <c r="G100">
        <v>3</v>
      </c>
    </row>
    <row r="101" spans="1:10" x14ac:dyDescent="0.25">
      <c r="A101" s="2" t="s">
        <v>103</v>
      </c>
      <c r="B101">
        <v>244</v>
      </c>
      <c r="C101">
        <v>7</v>
      </c>
      <c r="D101">
        <v>9</v>
      </c>
      <c r="G101">
        <v>8</v>
      </c>
      <c r="J101" s="10"/>
    </row>
    <row r="102" spans="1:10" x14ac:dyDescent="0.25">
      <c r="A102" s="2" t="s">
        <v>104</v>
      </c>
      <c r="B102">
        <v>244</v>
      </c>
      <c r="C102">
        <v>9</v>
      </c>
      <c r="D102">
        <v>8</v>
      </c>
      <c r="F102">
        <v>2</v>
      </c>
      <c r="G102">
        <v>1</v>
      </c>
    </row>
    <row r="103" spans="1:10" x14ac:dyDescent="0.25">
      <c r="A103" s="2" t="s">
        <v>105</v>
      </c>
      <c r="B103">
        <v>244</v>
      </c>
      <c r="C103">
        <v>8</v>
      </c>
      <c r="D103">
        <v>9</v>
      </c>
      <c r="G103">
        <v>9</v>
      </c>
      <c r="H103">
        <v>1</v>
      </c>
    </row>
    <row r="104" spans="1:10" x14ac:dyDescent="0.25">
      <c r="A104" s="2" t="s">
        <v>106</v>
      </c>
      <c r="B104">
        <v>244</v>
      </c>
      <c r="C104">
        <v>2</v>
      </c>
      <c r="D104">
        <v>9</v>
      </c>
      <c r="G104">
        <v>8</v>
      </c>
      <c r="H104">
        <v>2</v>
      </c>
    </row>
    <row r="105" spans="1:10" x14ac:dyDescent="0.25">
      <c r="A105" s="2" t="s">
        <v>107</v>
      </c>
      <c r="B105">
        <v>244</v>
      </c>
    </row>
    <row r="106" spans="1:10" x14ac:dyDescent="0.25">
      <c r="A106" s="2" t="s">
        <v>108</v>
      </c>
      <c r="B106">
        <v>244</v>
      </c>
      <c r="C106">
        <v>9</v>
      </c>
      <c r="D106">
        <v>7</v>
      </c>
      <c r="F106">
        <v>4</v>
      </c>
    </row>
    <row r="107" spans="1:10" x14ac:dyDescent="0.25">
      <c r="A107" s="2" t="s">
        <v>109</v>
      </c>
      <c r="B107">
        <v>244</v>
      </c>
      <c r="C107">
        <v>9</v>
      </c>
      <c r="D107">
        <v>9</v>
      </c>
      <c r="F107">
        <v>1</v>
      </c>
      <c r="G107">
        <v>2</v>
      </c>
    </row>
    <row r="108" spans="1:10" x14ac:dyDescent="0.25">
      <c r="A108" s="2" t="s">
        <v>110</v>
      </c>
      <c r="B108">
        <v>244</v>
      </c>
      <c r="C108">
        <v>7</v>
      </c>
      <c r="D108">
        <v>6</v>
      </c>
      <c r="E108">
        <v>1</v>
      </c>
      <c r="F108">
        <v>8</v>
      </c>
      <c r="H108">
        <v>2</v>
      </c>
    </row>
    <row r="109" spans="1:10" x14ac:dyDescent="0.25">
      <c r="A109" s="2" t="s">
        <v>111</v>
      </c>
      <c r="B109">
        <v>244</v>
      </c>
      <c r="G109">
        <v>6</v>
      </c>
      <c r="H109">
        <v>6</v>
      </c>
    </row>
    <row r="110" spans="1:10" x14ac:dyDescent="0.25">
      <c r="A110" s="2" t="s">
        <v>112</v>
      </c>
      <c r="B110">
        <v>244</v>
      </c>
      <c r="C110">
        <v>8</v>
      </c>
      <c r="D110">
        <v>9</v>
      </c>
      <c r="E110">
        <v>4</v>
      </c>
      <c r="F110">
        <v>6</v>
      </c>
      <c r="G110">
        <v>4</v>
      </c>
      <c r="H110">
        <v>2</v>
      </c>
    </row>
    <row r="111" spans="1:10" x14ac:dyDescent="0.25">
      <c r="A111" s="2" t="s">
        <v>113</v>
      </c>
      <c r="B111">
        <v>244</v>
      </c>
      <c r="C111">
        <v>5</v>
      </c>
      <c r="D111">
        <v>7</v>
      </c>
      <c r="F111">
        <v>8</v>
      </c>
      <c r="H111">
        <v>6</v>
      </c>
    </row>
    <row r="112" spans="1:10" x14ac:dyDescent="0.25">
      <c r="A112" s="2" t="s">
        <v>114</v>
      </c>
      <c r="B112">
        <v>244</v>
      </c>
      <c r="C112">
        <v>7</v>
      </c>
      <c r="D112">
        <v>9</v>
      </c>
      <c r="F112">
        <v>4</v>
      </c>
      <c r="G112">
        <v>8</v>
      </c>
      <c r="H112">
        <v>7</v>
      </c>
    </row>
    <row r="113" spans="1:8" x14ac:dyDescent="0.25">
      <c r="A113" s="2" t="s">
        <v>115</v>
      </c>
      <c r="B113">
        <v>244</v>
      </c>
      <c r="C113">
        <v>9</v>
      </c>
      <c r="D113">
        <v>9</v>
      </c>
      <c r="F113">
        <v>3</v>
      </c>
      <c r="G113">
        <v>6</v>
      </c>
    </row>
    <row r="114" spans="1:8" x14ac:dyDescent="0.25">
      <c r="A114" s="2" t="s">
        <v>116</v>
      </c>
      <c r="B114">
        <v>244</v>
      </c>
      <c r="C114">
        <v>5</v>
      </c>
    </row>
    <row r="115" spans="1:8" x14ac:dyDescent="0.25">
      <c r="A115" s="2" t="s">
        <v>117</v>
      </c>
      <c r="B115">
        <v>244</v>
      </c>
      <c r="C115">
        <v>5</v>
      </c>
      <c r="F115">
        <v>3</v>
      </c>
      <c r="H115">
        <v>1</v>
      </c>
    </row>
    <row r="116" spans="1:8" x14ac:dyDescent="0.25">
      <c r="A116" s="2" t="s">
        <v>118</v>
      </c>
      <c r="B116">
        <v>244</v>
      </c>
      <c r="C116">
        <v>6</v>
      </c>
      <c r="D116">
        <v>8</v>
      </c>
      <c r="F116">
        <v>1</v>
      </c>
      <c r="G116">
        <v>1</v>
      </c>
      <c r="H116">
        <v>1</v>
      </c>
    </row>
    <row r="117" spans="1:8" x14ac:dyDescent="0.25">
      <c r="A117" s="2" t="s">
        <v>140</v>
      </c>
      <c r="B117">
        <v>343</v>
      </c>
      <c r="C117">
        <v>6</v>
      </c>
      <c r="D117">
        <v>6</v>
      </c>
      <c r="F117">
        <v>1</v>
      </c>
    </row>
  </sheetData>
  <autoFilter ref="A1:H116" xr:uid="{D459AD14-DF4D-48AB-B311-14D426678D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4B2-A90D-468C-A9DF-709D9E703207}">
  <sheetPr filterMode="1"/>
  <dimension ref="A1:C116"/>
  <sheetViews>
    <sheetView workbookViewId="0">
      <pane ySplit="32" topLeftCell="A99" activePane="bottomLeft" state="frozen"/>
      <selection pane="bottomLeft" activeCell="F115" sqref="F115"/>
    </sheetView>
  </sheetViews>
  <sheetFormatPr defaultRowHeight="15" x14ac:dyDescent="0.25"/>
  <cols>
    <col min="1" max="1" width="40.140625" style="2" customWidth="1"/>
  </cols>
  <sheetData>
    <row r="1" spans="1:3" x14ac:dyDescent="0.25">
      <c r="A1" s="2" t="s">
        <v>0</v>
      </c>
      <c r="B1" t="s">
        <v>1</v>
      </c>
      <c r="C1" t="s">
        <v>139</v>
      </c>
    </row>
    <row r="2" spans="1:3" hidden="1" x14ac:dyDescent="0.25">
      <c r="A2" s="1" t="s">
        <v>10</v>
      </c>
      <c r="B2">
        <v>241</v>
      </c>
    </row>
    <row r="3" spans="1:3" hidden="1" x14ac:dyDescent="0.25">
      <c r="A3" s="1" t="s">
        <v>11</v>
      </c>
      <c r="B3">
        <v>241</v>
      </c>
    </row>
    <row r="4" spans="1:3" hidden="1" x14ac:dyDescent="0.25">
      <c r="A4" s="1" t="s">
        <v>12</v>
      </c>
      <c r="B4">
        <v>241</v>
      </c>
      <c r="C4">
        <v>95</v>
      </c>
    </row>
    <row r="5" spans="1:3" hidden="1" x14ac:dyDescent="0.25">
      <c r="A5" s="1" t="s">
        <v>127</v>
      </c>
      <c r="B5">
        <v>241</v>
      </c>
      <c r="C5">
        <v>180</v>
      </c>
    </row>
    <row r="6" spans="1:3" hidden="1" x14ac:dyDescent="0.25">
      <c r="A6" s="1" t="s">
        <v>128</v>
      </c>
      <c r="B6">
        <v>241</v>
      </c>
    </row>
    <row r="7" spans="1:3" hidden="1" x14ac:dyDescent="0.25">
      <c r="A7" s="1" t="s">
        <v>13</v>
      </c>
      <c r="B7">
        <v>241</v>
      </c>
    </row>
    <row r="8" spans="1:3" hidden="1" x14ac:dyDescent="0.25">
      <c r="A8" s="1" t="s">
        <v>32</v>
      </c>
      <c r="B8">
        <v>241</v>
      </c>
    </row>
    <row r="9" spans="1:3" hidden="1" x14ac:dyDescent="0.25">
      <c r="A9" s="1" t="s">
        <v>14</v>
      </c>
      <c r="B9">
        <v>241</v>
      </c>
    </row>
    <row r="10" spans="1:3" hidden="1" x14ac:dyDescent="0.25">
      <c r="A10" s="1" t="s">
        <v>15</v>
      </c>
      <c r="B10">
        <v>241</v>
      </c>
    </row>
    <row r="11" spans="1:3" hidden="1" x14ac:dyDescent="0.25">
      <c r="A11" s="1" t="s">
        <v>16</v>
      </c>
      <c r="B11">
        <v>241</v>
      </c>
      <c r="C11">
        <v>80</v>
      </c>
    </row>
    <row r="12" spans="1:3" hidden="1" x14ac:dyDescent="0.25">
      <c r="A12" s="1" t="s">
        <v>17</v>
      </c>
      <c r="B12">
        <v>241</v>
      </c>
    </row>
    <row r="13" spans="1:3" hidden="1" x14ac:dyDescent="0.25">
      <c r="A13" s="1" t="s">
        <v>33</v>
      </c>
      <c r="B13">
        <v>241</v>
      </c>
    </row>
    <row r="14" spans="1:3" hidden="1" x14ac:dyDescent="0.25">
      <c r="A14" s="1" t="s">
        <v>18</v>
      </c>
      <c r="B14">
        <v>241</v>
      </c>
    </row>
    <row r="15" spans="1:3" hidden="1" x14ac:dyDescent="0.25">
      <c r="A15" s="1" t="s">
        <v>19</v>
      </c>
      <c r="B15">
        <v>241</v>
      </c>
    </row>
    <row r="16" spans="1:3" hidden="1" x14ac:dyDescent="0.25">
      <c r="A16" s="1" t="s">
        <v>34</v>
      </c>
      <c r="B16">
        <v>241</v>
      </c>
    </row>
    <row r="17" spans="1:3" hidden="1" x14ac:dyDescent="0.25">
      <c r="A17" s="1" t="s">
        <v>129</v>
      </c>
      <c r="B17">
        <v>241</v>
      </c>
      <c r="C17">
        <v>180</v>
      </c>
    </row>
    <row r="18" spans="1:3" hidden="1" x14ac:dyDescent="0.25">
      <c r="A18" s="1" t="s">
        <v>35</v>
      </c>
      <c r="B18">
        <v>241</v>
      </c>
      <c r="C18">
        <v>80</v>
      </c>
    </row>
    <row r="19" spans="1:3" hidden="1" x14ac:dyDescent="0.25">
      <c r="A19" s="1" t="s">
        <v>20</v>
      </c>
      <c r="B19">
        <v>241</v>
      </c>
    </row>
    <row r="20" spans="1:3" hidden="1" x14ac:dyDescent="0.25">
      <c r="A20" s="1" t="s">
        <v>21</v>
      </c>
      <c r="B20">
        <v>241</v>
      </c>
    </row>
    <row r="21" spans="1:3" hidden="1" x14ac:dyDescent="0.25">
      <c r="A21" s="1" t="s">
        <v>22</v>
      </c>
      <c r="B21">
        <v>241</v>
      </c>
    </row>
    <row r="22" spans="1:3" hidden="1" x14ac:dyDescent="0.25">
      <c r="A22" s="1" t="s">
        <v>23</v>
      </c>
      <c r="B22">
        <v>241</v>
      </c>
    </row>
    <row r="23" spans="1:3" hidden="1" x14ac:dyDescent="0.25">
      <c r="A23" s="1" t="s">
        <v>36</v>
      </c>
      <c r="B23">
        <v>241</v>
      </c>
    </row>
    <row r="24" spans="1:3" hidden="1" x14ac:dyDescent="0.25">
      <c r="A24" s="1" t="s">
        <v>130</v>
      </c>
      <c r="B24">
        <v>241</v>
      </c>
    </row>
    <row r="25" spans="1:3" hidden="1" x14ac:dyDescent="0.25">
      <c r="A25" s="1" t="s">
        <v>24</v>
      </c>
      <c r="B25">
        <v>241</v>
      </c>
    </row>
    <row r="26" spans="1:3" hidden="1" x14ac:dyDescent="0.25">
      <c r="A26" s="1" t="s">
        <v>25</v>
      </c>
      <c r="B26">
        <v>241</v>
      </c>
      <c r="C26">
        <v>80</v>
      </c>
    </row>
    <row r="27" spans="1:3" hidden="1" x14ac:dyDescent="0.25">
      <c r="A27" s="1" t="s">
        <v>26</v>
      </c>
      <c r="B27">
        <v>241</v>
      </c>
    </row>
    <row r="28" spans="1:3" hidden="1" x14ac:dyDescent="0.25">
      <c r="A28" s="1" t="s">
        <v>27</v>
      </c>
      <c r="B28">
        <v>241</v>
      </c>
      <c r="C28">
        <v>70</v>
      </c>
    </row>
    <row r="29" spans="1:3" hidden="1" x14ac:dyDescent="0.25">
      <c r="A29" s="1" t="s">
        <v>28</v>
      </c>
      <c r="B29">
        <v>241</v>
      </c>
    </row>
    <row r="30" spans="1:3" hidden="1" x14ac:dyDescent="0.25">
      <c r="A30" s="1" t="s">
        <v>29</v>
      </c>
      <c r="B30">
        <v>241</v>
      </c>
    </row>
    <row r="31" spans="1:3" hidden="1" x14ac:dyDescent="0.25">
      <c r="A31" s="1" t="s">
        <v>31</v>
      </c>
      <c r="B31">
        <v>241</v>
      </c>
    </row>
    <row r="32" spans="1:3" hidden="1" x14ac:dyDescent="0.25">
      <c r="A32" s="1" t="s">
        <v>30</v>
      </c>
      <c r="B32">
        <v>241</v>
      </c>
    </row>
    <row r="33" spans="1:3" hidden="1" x14ac:dyDescent="0.25">
      <c r="A33" s="2" t="s">
        <v>37</v>
      </c>
      <c r="B33">
        <v>242</v>
      </c>
    </row>
    <row r="34" spans="1:3" hidden="1" x14ac:dyDescent="0.25">
      <c r="A34" s="2" t="s">
        <v>38</v>
      </c>
      <c r="B34">
        <v>242</v>
      </c>
    </row>
    <row r="35" spans="1:3" hidden="1" x14ac:dyDescent="0.25">
      <c r="A35" s="2" t="s">
        <v>39</v>
      </c>
      <c r="B35">
        <v>242</v>
      </c>
    </row>
    <row r="36" spans="1:3" hidden="1" x14ac:dyDescent="0.25">
      <c r="A36" s="2" t="s">
        <v>40</v>
      </c>
      <c r="B36">
        <v>242</v>
      </c>
      <c r="C36">
        <v>80</v>
      </c>
    </row>
    <row r="37" spans="1:3" hidden="1" x14ac:dyDescent="0.25">
      <c r="A37" s="2" t="s">
        <v>41</v>
      </c>
      <c r="B37">
        <v>242</v>
      </c>
      <c r="C37">
        <v>90</v>
      </c>
    </row>
    <row r="38" spans="1:3" hidden="1" x14ac:dyDescent="0.25">
      <c r="A38" s="2" t="s">
        <v>42</v>
      </c>
      <c r="B38">
        <v>242</v>
      </c>
      <c r="C38">
        <v>70</v>
      </c>
    </row>
    <row r="39" spans="1:3" hidden="1" x14ac:dyDescent="0.25">
      <c r="A39" s="2" t="s">
        <v>43</v>
      </c>
      <c r="B39">
        <v>242</v>
      </c>
    </row>
    <row r="40" spans="1:3" hidden="1" x14ac:dyDescent="0.25">
      <c r="A40" s="2" t="s">
        <v>131</v>
      </c>
      <c r="B40">
        <v>242</v>
      </c>
    </row>
    <row r="41" spans="1:3" hidden="1" x14ac:dyDescent="0.25">
      <c r="A41" s="2" t="s">
        <v>44</v>
      </c>
      <c r="B41">
        <v>242</v>
      </c>
    </row>
    <row r="42" spans="1:3" hidden="1" x14ac:dyDescent="0.25">
      <c r="A42" s="2" t="s">
        <v>45</v>
      </c>
      <c r="B42">
        <v>242</v>
      </c>
    </row>
    <row r="43" spans="1:3" hidden="1" x14ac:dyDescent="0.25">
      <c r="A43" s="2" t="s">
        <v>46</v>
      </c>
      <c r="B43">
        <v>242</v>
      </c>
    </row>
    <row r="44" spans="1:3" hidden="1" x14ac:dyDescent="0.25">
      <c r="A44" s="2" t="s">
        <v>47</v>
      </c>
      <c r="B44">
        <v>242</v>
      </c>
      <c r="C44">
        <v>70</v>
      </c>
    </row>
    <row r="45" spans="1:3" hidden="1" x14ac:dyDescent="0.25">
      <c r="A45" s="2" t="s">
        <v>48</v>
      </c>
      <c r="B45">
        <v>242</v>
      </c>
    </row>
    <row r="46" spans="1:3" hidden="1" x14ac:dyDescent="0.25">
      <c r="A46" s="2" t="s">
        <v>49</v>
      </c>
      <c r="B46">
        <v>242</v>
      </c>
    </row>
    <row r="47" spans="1:3" hidden="1" x14ac:dyDescent="0.25">
      <c r="A47" s="2" t="s">
        <v>50</v>
      </c>
      <c r="B47">
        <v>242</v>
      </c>
    </row>
    <row r="48" spans="1:3" hidden="1" x14ac:dyDescent="0.25">
      <c r="A48" s="2" t="s">
        <v>51</v>
      </c>
      <c r="B48">
        <v>242</v>
      </c>
    </row>
    <row r="49" spans="1:3" hidden="1" x14ac:dyDescent="0.25">
      <c r="A49" s="2" t="s">
        <v>52</v>
      </c>
      <c r="B49">
        <v>242</v>
      </c>
    </row>
    <row r="50" spans="1:3" hidden="1" x14ac:dyDescent="0.25">
      <c r="A50" s="2" t="s">
        <v>53</v>
      </c>
      <c r="B50">
        <v>242</v>
      </c>
    </row>
    <row r="51" spans="1:3" hidden="1" x14ac:dyDescent="0.25">
      <c r="A51" s="2" t="s">
        <v>54</v>
      </c>
      <c r="B51">
        <v>242</v>
      </c>
      <c r="C51">
        <v>70</v>
      </c>
    </row>
    <row r="52" spans="1:3" hidden="1" x14ac:dyDescent="0.25">
      <c r="A52" s="2" t="s">
        <v>55</v>
      </c>
      <c r="B52">
        <v>242</v>
      </c>
    </row>
    <row r="53" spans="1:3" hidden="1" x14ac:dyDescent="0.25">
      <c r="A53" s="2" t="s">
        <v>56</v>
      </c>
      <c r="B53">
        <v>242</v>
      </c>
    </row>
    <row r="54" spans="1:3" hidden="1" x14ac:dyDescent="0.25">
      <c r="A54" s="2" t="s">
        <v>57</v>
      </c>
      <c r="B54">
        <v>242</v>
      </c>
      <c r="C54">
        <v>70</v>
      </c>
    </row>
    <row r="55" spans="1:3" hidden="1" x14ac:dyDescent="0.25">
      <c r="A55" s="2" t="s">
        <v>58</v>
      </c>
      <c r="B55">
        <v>242</v>
      </c>
    </row>
    <row r="56" spans="1:3" hidden="1" x14ac:dyDescent="0.25">
      <c r="A56" s="2" t="s">
        <v>59</v>
      </c>
      <c r="B56">
        <v>242</v>
      </c>
    </row>
    <row r="57" spans="1:3" hidden="1" x14ac:dyDescent="0.25">
      <c r="A57" s="2" t="s">
        <v>60</v>
      </c>
      <c r="B57">
        <v>242</v>
      </c>
    </row>
    <row r="58" spans="1:3" hidden="1" x14ac:dyDescent="0.25">
      <c r="A58" s="2" t="s">
        <v>61</v>
      </c>
      <c r="B58">
        <v>242</v>
      </c>
      <c r="C58">
        <v>180</v>
      </c>
    </row>
    <row r="59" spans="1:3" hidden="1" x14ac:dyDescent="0.25">
      <c r="A59" s="2" t="s">
        <v>62</v>
      </c>
      <c r="B59">
        <v>243</v>
      </c>
    </row>
    <row r="60" spans="1:3" hidden="1" x14ac:dyDescent="0.25">
      <c r="A60" s="2" t="s">
        <v>63</v>
      </c>
      <c r="B60">
        <v>243</v>
      </c>
    </row>
    <row r="61" spans="1:3" hidden="1" x14ac:dyDescent="0.25">
      <c r="A61" s="2" t="s">
        <v>64</v>
      </c>
      <c r="B61">
        <v>243</v>
      </c>
      <c r="C61">
        <v>80</v>
      </c>
    </row>
    <row r="62" spans="1:3" hidden="1" x14ac:dyDescent="0.25">
      <c r="A62" s="2" t="s">
        <v>65</v>
      </c>
      <c r="B62">
        <v>243</v>
      </c>
    </row>
    <row r="63" spans="1:3" hidden="1" x14ac:dyDescent="0.25">
      <c r="A63" s="2" t="s">
        <v>66</v>
      </c>
      <c r="B63">
        <v>243</v>
      </c>
    </row>
    <row r="64" spans="1:3" hidden="1" x14ac:dyDescent="0.25">
      <c r="A64" s="2" t="s">
        <v>67</v>
      </c>
      <c r="B64">
        <v>243</v>
      </c>
    </row>
    <row r="65" spans="1:3" hidden="1" x14ac:dyDescent="0.25">
      <c r="A65" s="2" t="s">
        <v>68</v>
      </c>
      <c r="B65">
        <v>243</v>
      </c>
    </row>
    <row r="66" spans="1:3" hidden="1" x14ac:dyDescent="0.25">
      <c r="A66" s="2" t="s">
        <v>69</v>
      </c>
      <c r="B66">
        <v>243</v>
      </c>
    </row>
    <row r="67" spans="1:3" hidden="1" x14ac:dyDescent="0.25">
      <c r="A67" s="2" t="s">
        <v>70</v>
      </c>
      <c r="B67">
        <v>243</v>
      </c>
    </row>
    <row r="68" spans="1:3" hidden="1" x14ac:dyDescent="0.25">
      <c r="A68" s="2" t="s">
        <v>71</v>
      </c>
      <c r="B68">
        <v>243</v>
      </c>
    </row>
    <row r="69" spans="1:3" hidden="1" x14ac:dyDescent="0.25">
      <c r="A69" s="2" t="s">
        <v>72</v>
      </c>
      <c r="B69">
        <v>243</v>
      </c>
    </row>
    <row r="70" spans="1:3" hidden="1" x14ac:dyDescent="0.25">
      <c r="A70" s="2" t="s">
        <v>73</v>
      </c>
      <c r="B70">
        <v>243</v>
      </c>
    </row>
    <row r="71" spans="1:3" hidden="1" x14ac:dyDescent="0.25">
      <c r="A71" s="2" t="s">
        <v>74</v>
      </c>
      <c r="B71">
        <v>243</v>
      </c>
    </row>
    <row r="72" spans="1:3" hidden="1" x14ac:dyDescent="0.25">
      <c r="A72" s="2" t="s">
        <v>75</v>
      </c>
      <c r="B72">
        <v>243</v>
      </c>
    </row>
    <row r="73" spans="1:3" hidden="1" x14ac:dyDescent="0.25">
      <c r="A73" s="2" t="s">
        <v>76</v>
      </c>
      <c r="B73">
        <v>243</v>
      </c>
    </row>
    <row r="74" spans="1:3" hidden="1" x14ac:dyDescent="0.25">
      <c r="A74" s="2" t="s">
        <v>77</v>
      </c>
      <c r="B74">
        <v>243</v>
      </c>
    </row>
    <row r="75" spans="1:3" hidden="1" x14ac:dyDescent="0.25">
      <c r="A75" s="2" t="s">
        <v>78</v>
      </c>
      <c r="B75">
        <v>243</v>
      </c>
      <c r="C75">
        <v>80</v>
      </c>
    </row>
    <row r="76" spans="1:3" hidden="1" x14ac:dyDescent="0.25">
      <c r="A76" s="2" t="s">
        <v>79</v>
      </c>
      <c r="B76">
        <v>243</v>
      </c>
    </row>
    <row r="77" spans="1:3" hidden="1" x14ac:dyDescent="0.25">
      <c r="A77" s="2" t="s">
        <v>80</v>
      </c>
      <c r="B77">
        <v>243</v>
      </c>
    </row>
    <row r="78" spans="1:3" hidden="1" x14ac:dyDescent="0.25">
      <c r="A78" s="2" t="s">
        <v>81</v>
      </c>
      <c r="B78">
        <v>243</v>
      </c>
    </row>
    <row r="79" spans="1:3" hidden="1" x14ac:dyDescent="0.25">
      <c r="A79" s="2" t="s">
        <v>82</v>
      </c>
      <c r="B79">
        <v>243</v>
      </c>
    </row>
    <row r="80" spans="1:3" hidden="1" x14ac:dyDescent="0.25">
      <c r="A80" s="2" t="s">
        <v>83</v>
      </c>
      <c r="B80">
        <v>243</v>
      </c>
    </row>
    <row r="81" spans="1:3" hidden="1" x14ac:dyDescent="0.25">
      <c r="A81" s="2" t="s">
        <v>84</v>
      </c>
      <c r="B81">
        <v>243</v>
      </c>
    </row>
    <row r="82" spans="1:3" hidden="1" x14ac:dyDescent="0.25">
      <c r="A82" s="2" t="s">
        <v>85</v>
      </c>
      <c r="B82">
        <v>243</v>
      </c>
    </row>
    <row r="83" spans="1:3" hidden="1" x14ac:dyDescent="0.25">
      <c r="A83" s="2" t="s">
        <v>86</v>
      </c>
      <c r="B83">
        <v>243</v>
      </c>
    </row>
    <row r="84" spans="1:3" hidden="1" x14ac:dyDescent="0.25">
      <c r="A84" s="2" t="s">
        <v>87</v>
      </c>
      <c r="B84">
        <v>243</v>
      </c>
    </row>
    <row r="85" spans="1:3" hidden="1" x14ac:dyDescent="0.25">
      <c r="A85" s="2" t="s">
        <v>88</v>
      </c>
      <c r="B85">
        <v>243</v>
      </c>
    </row>
    <row r="86" spans="1:3" hidden="1" x14ac:dyDescent="0.25">
      <c r="A86" s="2" t="s">
        <v>89</v>
      </c>
      <c r="B86">
        <v>243</v>
      </c>
      <c r="C86">
        <v>80</v>
      </c>
    </row>
    <row r="87" spans="1:3" x14ac:dyDescent="0.25">
      <c r="A87" s="2" t="s">
        <v>90</v>
      </c>
      <c r="B87">
        <v>244</v>
      </c>
    </row>
    <row r="88" spans="1:3" x14ac:dyDescent="0.25">
      <c r="A88" s="2" t="s">
        <v>91</v>
      </c>
      <c r="B88">
        <v>244</v>
      </c>
    </row>
    <row r="89" spans="1:3" x14ac:dyDescent="0.25">
      <c r="A89" s="2" t="s">
        <v>92</v>
      </c>
      <c r="B89">
        <v>244</v>
      </c>
      <c r="C89">
        <v>140</v>
      </c>
    </row>
    <row r="90" spans="1:3" x14ac:dyDescent="0.25">
      <c r="A90" s="2" t="s">
        <v>132</v>
      </c>
      <c r="B90">
        <v>244</v>
      </c>
    </row>
    <row r="91" spans="1:3" x14ac:dyDescent="0.25">
      <c r="A91" s="2" t="s">
        <v>93</v>
      </c>
      <c r="B91">
        <v>244</v>
      </c>
    </row>
    <row r="92" spans="1:3" x14ac:dyDescent="0.25">
      <c r="A92" s="2" t="s">
        <v>94</v>
      </c>
      <c r="B92">
        <v>244</v>
      </c>
    </row>
    <row r="93" spans="1:3" x14ac:dyDescent="0.25">
      <c r="A93" s="2" t="s">
        <v>95</v>
      </c>
      <c r="B93">
        <v>244</v>
      </c>
      <c r="C93">
        <v>80</v>
      </c>
    </row>
    <row r="94" spans="1:3" x14ac:dyDescent="0.25">
      <c r="A94" s="2" t="s">
        <v>96</v>
      </c>
      <c r="B94">
        <v>244</v>
      </c>
    </row>
    <row r="95" spans="1:3" x14ac:dyDescent="0.25">
      <c r="A95" s="2" t="s">
        <v>97</v>
      </c>
      <c r="B95">
        <v>244</v>
      </c>
    </row>
    <row r="96" spans="1:3" x14ac:dyDescent="0.25">
      <c r="A96" s="2" t="s">
        <v>98</v>
      </c>
      <c r="B96">
        <v>244</v>
      </c>
    </row>
    <row r="97" spans="1:3" x14ac:dyDescent="0.25">
      <c r="A97" s="2" t="s">
        <v>99</v>
      </c>
      <c r="B97">
        <v>244</v>
      </c>
      <c r="C97">
        <v>80</v>
      </c>
    </row>
    <row r="98" spans="1:3" x14ac:dyDescent="0.25">
      <c r="A98" s="2" t="s">
        <v>100</v>
      </c>
      <c r="B98">
        <v>244</v>
      </c>
    </row>
    <row r="99" spans="1:3" x14ac:dyDescent="0.25">
      <c r="A99" s="2" t="s">
        <v>101</v>
      </c>
      <c r="B99">
        <v>244</v>
      </c>
      <c r="C99">
        <v>80</v>
      </c>
    </row>
    <row r="100" spans="1:3" x14ac:dyDescent="0.25">
      <c r="A100" s="2" t="s">
        <v>102</v>
      </c>
      <c r="B100">
        <v>244</v>
      </c>
    </row>
    <row r="101" spans="1:3" x14ac:dyDescent="0.25">
      <c r="A101" s="2" t="s">
        <v>103</v>
      </c>
      <c r="B101">
        <v>244</v>
      </c>
    </row>
    <row r="102" spans="1:3" x14ac:dyDescent="0.25">
      <c r="A102" s="2" t="s">
        <v>104</v>
      </c>
      <c r="B102">
        <v>244</v>
      </c>
    </row>
    <row r="103" spans="1:3" x14ac:dyDescent="0.25">
      <c r="A103" s="2" t="s">
        <v>105</v>
      </c>
      <c r="B103">
        <v>244</v>
      </c>
    </row>
    <row r="104" spans="1:3" x14ac:dyDescent="0.25">
      <c r="A104" s="2" t="s">
        <v>106</v>
      </c>
      <c r="B104">
        <v>244</v>
      </c>
      <c r="C104">
        <v>80</v>
      </c>
    </row>
    <row r="105" spans="1:3" x14ac:dyDescent="0.25">
      <c r="A105" s="2" t="s">
        <v>107</v>
      </c>
      <c r="B105">
        <v>244</v>
      </c>
    </row>
    <row r="106" spans="1:3" x14ac:dyDescent="0.25">
      <c r="A106" s="2" t="s">
        <v>108</v>
      </c>
      <c r="B106">
        <v>244</v>
      </c>
    </row>
    <row r="107" spans="1:3" x14ac:dyDescent="0.25">
      <c r="A107" s="2" t="s">
        <v>109</v>
      </c>
      <c r="B107">
        <v>244</v>
      </c>
    </row>
    <row r="108" spans="1:3" x14ac:dyDescent="0.25">
      <c r="A108" s="2" t="s">
        <v>110</v>
      </c>
      <c r="B108">
        <v>244</v>
      </c>
    </row>
    <row r="109" spans="1:3" x14ac:dyDescent="0.25">
      <c r="A109" s="2" t="s">
        <v>111</v>
      </c>
      <c r="B109">
        <v>244</v>
      </c>
    </row>
    <row r="110" spans="1:3" x14ac:dyDescent="0.25">
      <c r="A110" s="2" t="s">
        <v>112</v>
      </c>
      <c r="B110">
        <v>244</v>
      </c>
    </row>
    <row r="111" spans="1:3" x14ac:dyDescent="0.25">
      <c r="A111" s="2" t="s">
        <v>113</v>
      </c>
      <c r="B111">
        <v>244</v>
      </c>
      <c r="C111">
        <v>70</v>
      </c>
    </row>
    <row r="112" spans="1:3" x14ac:dyDescent="0.25">
      <c r="A112" s="2" t="s">
        <v>114</v>
      </c>
      <c r="B112">
        <v>244</v>
      </c>
      <c r="C112">
        <v>80</v>
      </c>
    </row>
    <row r="113" spans="1:3" x14ac:dyDescent="0.25">
      <c r="A113" s="2" t="s">
        <v>115</v>
      </c>
      <c r="B113">
        <v>244</v>
      </c>
      <c r="C113">
        <v>30</v>
      </c>
    </row>
    <row r="114" spans="1:3" x14ac:dyDescent="0.25">
      <c r="A114" s="2" t="s">
        <v>116</v>
      </c>
      <c r="B114">
        <v>244</v>
      </c>
      <c r="C114">
        <v>140</v>
      </c>
    </row>
    <row r="115" spans="1:3" x14ac:dyDescent="0.25">
      <c r="A115" s="2" t="s">
        <v>117</v>
      </c>
      <c r="B115">
        <v>244</v>
      </c>
      <c r="C115">
        <v>80</v>
      </c>
    </row>
    <row r="116" spans="1:3" x14ac:dyDescent="0.25">
      <c r="A116" s="2" t="s">
        <v>118</v>
      </c>
      <c r="B116">
        <v>244</v>
      </c>
    </row>
  </sheetData>
  <autoFilter ref="A1:C116" xr:uid="{9966C626-7BD5-4C72-ABE1-E49912828E4D}">
    <filterColumn colId="1">
      <filters>
        <filter val="244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EB50-4B05-49F7-AD9E-715DCF7E003E}">
  <dimension ref="A1:I8"/>
  <sheetViews>
    <sheetView workbookViewId="0">
      <selection activeCell="H10" sqref="H10"/>
    </sheetView>
  </sheetViews>
  <sheetFormatPr defaultRowHeight="15" x14ac:dyDescent="0.25"/>
  <sheetData>
    <row r="1" spans="1:9" x14ac:dyDescent="0.25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25">
      <c r="A2" t="s">
        <v>133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135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136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9" x14ac:dyDescent="0.25">
      <c r="A6" t="s">
        <v>137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9" x14ac:dyDescent="0.25">
      <c r="A7" t="s">
        <v>7</v>
      </c>
    </row>
    <row r="8" spans="1:9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2019-02-12T18:32:59Z</dcterms:modified>
</cp:coreProperties>
</file>