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Statistics\results\"/>
    </mc:Choice>
  </mc:AlternateContent>
  <bookViews>
    <workbookView xWindow="0" yWindow="0" windowWidth="22500" windowHeight="9360"/>
  </bookViews>
  <sheets>
    <sheet name="Tabel_Statistica" sheetId="1" r:id="rId1"/>
  </sheets>
  <definedNames>
    <definedName name="_xlnm._FilterDatabase" localSheetId="0" hidden="1">Tabel_Statistica!$A$1:$L$101</definedName>
  </definedNames>
  <calcPr calcId="171027"/>
</workbook>
</file>

<file path=xl/calcChain.xml><?xml version="1.0" encoding="utf-8"?>
<calcChain xmlns="http://schemas.openxmlformats.org/spreadsheetml/2006/main">
  <c r="C39" i="1" l="1"/>
  <c r="L39" i="1" s="1"/>
  <c r="C49" i="1"/>
  <c r="L49" i="1" s="1"/>
  <c r="C33" i="1"/>
  <c r="L33" i="1" s="1"/>
  <c r="C35" i="1"/>
  <c r="L35" i="1" s="1"/>
  <c r="C50" i="1"/>
  <c r="L50" i="1" s="1"/>
  <c r="C26" i="1"/>
  <c r="L26" i="1" s="1"/>
  <c r="L27" i="1"/>
  <c r="L28" i="1"/>
  <c r="L29" i="1"/>
  <c r="L30" i="1"/>
  <c r="L31" i="1"/>
  <c r="L32" i="1"/>
  <c r="L34" i="1"/>
  <c r="L36" i="1"/>
  <c r="L37" i="1"/>
  <c r="L38" i="1"/>
  <c r="L40" i="1"/>
  <c r="L41" i="1"/>
  <c r="L42" i="1"/>
  <c r="L43" i="1"/>
  <c r="L44" i="1"/>
  <c r="L45" i="1"/>
  <c r="L46" i="1"/>
  <c r="L47" i="1"/>
  <c r="L48" i="1"/>
  <c r="C38" i="1"/>
  <c r="C41" i="1"/>
  <c r="C98" i="1"/>
  <c r="C97" i="1"/>
  <c r="C99" i="1"/>
  <c r="C100" i="1"/>
  <c r="C101" i="1"/>
  <c r="C96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L99" i="1"/>
  <c r="D100" i="1"/>
  <c r="E100" i="1"/>
  <c r="F100" i="1"/>
  <c r="G100" i="1"/>
  <c r="D101" i="1"/>
  <c r="L101" i="1" s="1"/>
  <c r="E101" i="1"/>
  <c r="F101" i="1"/>
  <c r="G101" i="1"/>
  <c r="C94" i="1"/>
  <c r="D94" i="1"/>
  <c r="E94" i="1"/>
  <c r="F94" i="1"/>
  <c r="G94" i="1"/>
  <c r="L94" i="1"/>
  <c r="C93" i="1"/>
  <c r="D93" i="1"/>
  <c r="E93" i="1"/>
  <c r="L93" i="1" s="1"/>
  <c r="F93" i="1"/>
  <c r="G93" i="1"/>
  <c r="C89" i="1"/>
  <c r="D89" i="1"/>
  <c r="E89" i="1"/>
  <c r="F89" i="1"/>
  <c r="L89" i="1" s="1"/>
  <c r="G89" i="1"/>
  <c r="C90" i="1"/>
  <c r="D90" i="1"/>
  <c r="L90" i="1" s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70" i="1"/>
  <c r="C69" i="1"/>
  <c r="C52" i="1"/>
  <c r="C95" i="1"/>
  <c r="D95" i="1"/>
  <c r="E95" i="1"/>
  <c r="F95" i="1"/>
  <c r="G95" i="1"/>
  <c r="C86" i="1"/>
  <c r="L97" i="1" l="1"/>
  <c r="L100" i="1"/>
  <c r="L98" i="1"/>
  <c r="L96" i="1"/>
  <c r="L91" i="1"/>
  <c r="L92" i="1"/>
  <c r="L95" i="1"/>
  <c r="C11" i="1"/>
  <c r="C8" i="1"/>
  <c r="C12" i="1"/>
  <c r="C3" i="1"/>
  <c r="C9" i="1"/>
  <c r="C22" i="1"/>
  <c r="C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E3" i="1"/>
  <c r="E4" i="1"/>
  <c r="E5" i="1"/>
  <c r="E6" i="1"/>
  <c r="E7" i="1"/>
  <c r="E8" i="1"/>
  <c r="E9" i="1"/>
  <c r="L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L3" i="1" s="1"/>
  <c r="D4" i="1"/>
  <c r="D5" i="1"/>
  <c r="D6" i="1"/>
  <c r="D7" i="1"/>
  <c r="D8" i="1"/>
  <c r="L8" i="1" s="1"/>
  <c r="D9" i="1"/>
  <c r="D10" i="1"/>
  <c r="D11" i="1"/>
  <c r="L11" i="1" s="1"/>
  <c r="D12" i="1"/>
  <c r="L12" i="1" s="1"/>
  <c r="D13" i="1"/>
  <c r="D14" i="1"/>
  <c r="D15" i="1"/>
  <c r="D16" i="1"/>
  <c r="D17" i="1"/>
  <c r="D18" i="1"/>
  <c r="D19" i="1"/>
  <c r="D20" i="1"/>
  <c r="D21" i="1"/>
  <c r="D22" i="1"/>
  <c r="L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L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L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L86" i="1" s="1"/>
  <c r="D87" i="1"/>
  <c r="D88" i="1"/>
  <c r="C4" i="1"/>
  <c r="L4" i="1" s="1"/>
  <c r="C5" i="1"/>
  <c r="C6" i="1"/>
  <c r="L6" i="1" s="1"/>
  <c r="C7" i="1"/>
  <c r="C10" i="1"/>
  <c r="L10" i="1" s="1"/>
  <c r="C13" i="1"/>
  <c r="C14" i="1"/>
  <c r="L14" i="1" s="1"/>
  <c r="C15" i="1"/>
  <c r="C16" i="1"/>
  <c r="L16" i="1" s="1"/>
  <c r="C17" i="1"/>
  <c r="C18" i="1"/>
  <c r="L18" i="1" s="1"/>
  <c r="C19" i="1"/>
  <c r="C20" i="1"/>
  <c r="L20" i="1" s="1"/>
  <c r="C21" i="1"/>
  <c r="C23" i="1"/>
  <c r="L23" i="1" s="1"/>
  <c r="C24" i="1"/>
  <c r="L24" i="1" s="1"/>
  <c r="C25" i="1"/>
  <c r="C27" i="1"/>
  <c r="C28" i="1"/>
  <c r="C29" i="1"/>
  <c r="C30" i="1"/>
  <c r="C31" i="1"/>
  <c r="C32" i="1"/>
  <c r="C34" i="1"/>
  <c r="C36" i="1"/>
  <c r="C37" i="1"/>
  <c r="C40" i="1"/>
  <c r="C42" i="1"/>
  <c r="C43" i="1"/>
  <c r="C44" i="1"/>
  <c r="C45" i="1"/>
  <c r="C46" i="1"/>
  <c r="C47" i="1"/>
  <c r="C48" i="1"/>
  <c r="C51" i="1"/>
  <c r="L51" i="1" s="1"/>
  <c r="C53" i="1"/>
  <c r="C54" i="1"/>
  <c r="L54" i="1" s="1"/>
  <c r="C55" i="1"/>
  <c r="C56" i="1"/>
  <c r="L56" i="1" s="1"/>
  <c r="C57" i="1"/>
  <c r="C58" i="1"/>
  <c r="L58" i="1" s="1"/>
  <c r="C59" i="1"/>
  <c r="C60" i="1"/>
  <c r="L60" i="1" s="1"/>
  <c r="C61" i="1"/>
  <c r="C62" i="1"/>
  <c r="L62" i="1" s="1"/>
  <c r="C63" i="1"/>
  <c r="C64" i="1"/>
  <c r="L64" i="1" s="1"/>
  <c r="C65" i="1"/>
  <c r="C66" i="1"/>
  <c r="L66" i="1" s="1"/>
  <c r="C67" i="1"/>
  <c r="C68" i="1"/>
  <c r="L68" i="1" s="1"/>
  <c r="C71" i="1"/>
  <c r="C72" i="1"/>
  <c r="L72" i="1" s="1"/>
  <c r="C73" i="1"/>
  <c r="C74" i="1"/>
  <c r="L74" i="1" s="1"/>
  <c r="C75" i="1"/>
  <c r="C76" i="1"/>
  <c r="L76" i="1" s="1"/>
  <c r="C77" i="1"/>
  <c r="C78" i="1"/>
  <c r="L78" i="1" s="1"/>
  <c r="C79" i="1"/>
  <c r="C80" i="1"/>
  <c r="L80" i="1" s="1"/>
  <c r="C81" i="1"/>
  <c r="C82" i="1"/>
  <c r="L82" i="1" s="1"/>
  <c r="C83" i="1"/>
  <c r="C84" i="1"/>
  <c r="L84" i="1" s="1"/>
  <c r="C85" i="1"/>
  <c r="C87" i="1"/>
  <c r="L87" i="1" s="1"/>
  <c r="C88" i="1"/>
  <c r="L88" i="1" s="1"/>
  <c r="G2" i="1"/>
  <c r="F2" i="1"/>
  <c r="E2" i="1"/>
  <c r="D2" i="1"/>
  <c r="L85" i="1" l="1"/>
  <c r="L81" i="1"/>
  <c r="L77" i="1"/>
  <c r="L73" i="1"/>
  <c r="L67" i="1"/>
  <c r="L63" i="1"/>
  <c r="L59" i="1"/>
  <c r="L55" i="1"/>
  <c r="L21" i="1"/>
  <c r="L17" i="1"/>
  <c r="L13" i="1"/>
  <c r="L5" i="1"/>
  <c r="L2" i="1"/>
  <c r="L25" i="1"/>
  <c r="L69" i="1"/>
  <c r="L83" i="1"/>
  <c r="L79" i="1"/>
  <c r="L75" i="1"/>
  <c r="L71" i="1"/>
  <c r="L65" i="1"/>
  <c r="L61" i="1"/>
  <c r="L57" i="1"/>
  <c r="L53" i="1"/>
  <c r="L19" i="1"/>
  <c r="L15" i="1"/>
  <c r="L7" i="1"/>
</calcChain>
</file>

<file path=xl/sharedStrings.xml><?xml version="1.0" encoding="utf-8"?>
<sst xmlns="http://schemas.openxmlformats.org/spreadsheetml/2006/main" count="112" uniqueCount="112">
  <si>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</si>
  <si>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</si>
  <si>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</si>
  <si>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</si>
  <si>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</si>
  <si>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</si>
  <si>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</si>
  <si>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</si>
  <si>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</si>
  <si>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Examen</t>
  </si>
  <si>
    <t>Total</t>
  </si>
  <si>
    <t>ANGHEL C. CIPRIANA</t>
  </si>
  <si>
    <t>BUD V.V. VIOREL-ANDREI</t>
  </si>
  <si>
    <t>BURCAU  V. ANDREEA-CRISTINA</t>
  </si>
  <si>
    <t>CALIN V. IONUT VOLUS</t>
  </si>
  <si>
    <t>CASTANE S. COSMIN-BOGDAN</t>
  </si>
  <si>
    <t>CEPOI  D. COSMIN-OCTAVIAN</t>
  </si>
  <si>
    <t>CIOBANESCU E. CRISTIAN</t>
  </si>
  <si>
    <t>CONSTANTINESCU V. VLAD-RAUL</t>
  </si>
  <si>
    <t>DIACONU I. GABRIELA-ELENA</t>
  </si>
  <si>
    <t>DRAGAN C. DANIELA</t>
  </si>
  <si>
    <t>GAFENCU C. MIHAI-COSTIN</t>
  </si>
  <si>
    <t>GHETU C. LORENA-ANDREEA</t>
  </si>
  <si>
    <t>HURJUI G. IONUT-ALEXANDRU</t>
  </si>
  <si>
    <t>ICHIM G. RUXANDRA-MIHAELA</t>
  </si>
  <si>
    <t>ILIESI I. SIMONA-RALUCA</t>
  </si>
  <si>
    <t>LACATUSU D. IULIA-DANIELA</t>
  </si>
  <si>
    <t>MARGALINA R. IOANA-RALUCA</t>
  </si>
  <si>
    <t>OLTEANU V. DUMITRU</t>
  </si>
  <si>
    <t>PASCU M.A. GHEORGHE-IOAN</t>
  </si>
  <si>
    <t>PURCARU F.B. MATEI-ADRIAN</t>
  </si>
  <si>
    <t>STAN G. GEORGE-RARES</t>
  </si>
  <si>
    <t>TEPURLUIV.ANAMARIA</t>
  </si>
  <si>
    <t>TEREVLEJ D. DIANA</t>
  </si>
  <si>
    <t>ZEGA A.M. RADU-PETRU</t>
  </si>
  <si>
    <t>ANDREI C.I. ANA</t>
  </si>
  <si>
    <t>ANTON C.MARINA-ALEXANDRA</t>
  </si>
  <si>
    <t>ANTONIE G. MADALINA-FLORINA</t>
  </si>
  <si>
    <t>BALUTA I. ION</t>
  </si>
  <si>
    <t>CATANA N. LUIGI-IONUT</t>
  </si>
  <si>
    <t>CIOBACA M. ALINA-ELENA</t>
  </si>
  <si>
    <t>COJOCARU C. CRISTIAN-MARIAN</t>
  </si>
  <si>
    <t>CONSTANTINESCUI.ALEXANDRU-_x000D__x000D_
GEORGIAN</t>
  </si>
  <si>
    <t>DEDIU M. ANDREI</t>
  </si>
  <si>
    <t>DICU M. MADALINA</t>
  </si>
  <si>
    <t>GHEORGHE N. GEORGIANA</t>
  </si>
  <si>
    <t>ILIE V. IOANA</t>
  </si>
  <si>
    <t>IORDACHE-GRIGORESCUR.DANUTA-_x000D__x000D_
OLGUTA</t>
  </si>
  <si>
    <t>LASCU I. IONUT-ALEXANDRU</t>
  </si>
  <si>
    <t>MANDRU I. ANDRA-GABRIELA</t>
  </si>
  <si>
    <t>MARCOSANU D. DIANA</t>
  </si>
  <si>
    <t>MUSCALU A. ADELA-IRINA</t>
  </si>
  <si>
    <t>NENU C.C. ANA-MARIA</t>
  </si>
  <si>
    <t>OLTEANU A. ALEXANDRU-MIRCEA</t>
  </si>
  <si>
    <t>OPREA A. ALEXANDRU-TIBERIU</t>
  </si>
  <si>
    <t>PAL V.C. GEORGE-ROBERT</t>
  </si>
  <si>
    <t>PANA I. CARMEN-ALINA-ELENA</t>
  </si>
  <si>
    <t>PANAITE S.P. ALEXANDRU-DANIEL</t>
  </si>
  <si>
    <t>PAVEL C. DANIEL-IONUT</t>
  </si>
  <si>
    <t>PAVEL M. MIHAI-COSMIN</t>
  </si>
  <si>
    <t>AGAPIE F. CATALIN-ALEXANDRU</t>
  </si>
  <si>
    <t>ALBU N. LAVINIA-ELENA</t>
  </si>
  <si>
    <t>ALEXANDRU I. GIORGIANA</t>
  </si>
  <si>
    <t>ANDRONE S. MIHAELA-MADALINA</t>
  </si>
  <si>
    <t>BALABAN G. MARIA</t>
  </si>
  <si>
    <t>BARBU V. ANDRA-MARIA</t>
  </si>
  <si>
    <t>BOROS F.V. FLORINA VERONICA</t>
  </si>
  <si>
    <t>BUCATARU I. MIHAI</t>
  </si>
  <si>
    <t>CALU N. ANDRA-FLORENTINA</t>
  </si>
  <si>
    <t>CIUCULETE M.D. CRISTINA-ANDREEA</t>
  </si>
  <si>
    <t>COCIS G.G. ANDREEA</t>
  </si>
  <si>
    <t>COVRIG C. CONSTANTINA EVELINA</t>
  </si>
  <si>
    <t>CURICI T. ROXANA -MARIA</t>
  </si>
  <si>
    <t>DERASADURIAN S. IRENE-CRISTINE</t>
  </si>
  <si>
    <t>DINOIUG.LAURENTIU</t>
  </si>
  <si>
    <t>DINU S. CORNELIA IONELA</t>
  </si>
  <si>
    <t>DINU T.A. IONUT-ANDREI</t>
  </si>
  <si>
    <t>DOBRE D.F.GEORGE-VALENTIN</t>
  </si>
  <si>
    <t>DRAGOMIR C. DIANA-GEORGIANA</t>
  </si>
  <si>
    <t>DUMITRASCU C. MARIA-ANABELA</t>
  </si>
  <si>
    <t>DUMITRU C. ALEXANDRA-CATALINA</t>
  </si>
  <si>
    <t>ENACHER.DANIELA-GELUTA</t>
  </si>
  <si>
    <t>FLOREA C. MARIUS-FLORIN</t>
  </si>
  <si>
    <t>GHEORGHE D. IOANA</t>
  </si>
  <si>
    <t>GUGUIAN L. LAURENTIU-MIHAIL</t>
  </si>
  <si>
    <t>IFTIMIE F. GEORGE-CRISTIAN</t>
  </si>
  <si>
    <t>ION A. RAMONA-ADELINA</t>
  </si>
  <si>
    <t>MANTA G. GEORGE-FLORIAN</t>
  </si>
  <si>
    <t>MARIN N. RALUCA-MADALINA</t>
  </si>
  <si>
    <t>MATEI I. ELENA-IONELA-CLAUDIA</t>
  </si>
  <si>
    <t>MILU R. MIHAI-ALEXANDRU</t>
  </si>
  <si>
    <t>MOSOIU A. ALEXANDRA-ELIZA</t>
  </si>
  <si>
    <t>MUNTEAN G. VLAD-CRISTIAN</t>
  </si>
  <si>
    <t>MUSCALU R. FLORINA</t>
  </si>
  <si>
    <t>OLTEANUI.CRISTINA</t>
  </si>
  <si>
    <t>OPREA C. ANA-MARIA</t>
  </si>
  <si>
    <t>PETRACHE I. MADALINA-STELUTA</t>
  </si>
  <si>
    <t>PIEPTEA M. LAVINIA-FLORENTINA</t>
  </si>
  <si>
    <t>SAVU IRINA</t>
  </si>
  <si>
    <t>POPESCU D. ALEXANDRA-MIHAELA</t>
  </si>
  <si>
    <t>PREDESCU C. DENISA-MARIANA</t>
  </si>
  <si>
    <t>PRISECARA D. GEORGIANA-MADALINA</t>
  </si>
  <si>
    <t>RADULESCU C.D. AURELIA-ADRIANA</t>
  </si>
  <si>
    <t>PIRVULESCU S. RAMONA-ELENA</t>
  </si>
  <si>
    <t>POPA T. MARIAN-MADALIN</t>
  </si>
  <si>
    <t>SERBAN V. MARIUS-VALENTIN</t>
  </si>
  <si>
    <t>STAN N. FLORENTINA-MADALINA</t>
  </si>
  <si>
    <t>STANCIU D. ANDRA-MADALINA</t>
  </si>
  <si>
    <t>STOICA A. LAURA-MADALINA</t>
  </si>
  <si>
    <t>TARBA Z. ROXANA-ALEXANDRA</t>
  </si>
  <si>
    <t>VASILOAIA I. IOANA</t>
  </si>
  <si>
    <t>Tema_Speciala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</si>
</sst>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9" fillId="0" borderId="10" xfId="42" applyFont="1" applyBorder="1" applyAlignment="1">
      <alignment horizontal="left" vertical="top"/>
    </xf>
    <xf numFmtId="0" fontId="19" fillId="0" borderId="10" xfId="42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rmal 2" xfId="42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N3" sqref="N3"/>
    </sheetView>
  </sheetViews>
  <sheetFormatPr defaultRowHeight="14.25" x14ac:dyDescent="0.45"/>
  <cols>
    <col min="1" max="1" width="28.7968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111</v>
      </c>
      <c r="J1" t="s">
        <v>8</v>
      </c>
      <c r="K1" t="s">
        <v>9</v>
      </c>
      <c r="L1" t="s">
        <v>10</v>
      </c>
    </row>
    <row r="2" spans="1:12" x14ac:dyDescent="0.45">
      <c r="A2" t="s">
        <v>11</v>
      </c>
      <c r="B2">
        <v>301</v>
      </c>
      <c r="C2">
        <f>MIN(ROUNDUP(39*1.15,0),40)</f>
        <v>40</v>
      </c>
      <c r="D2">
        <f>MIN(ROUNDUP(0*1.15,0),50)</f>
        <v>0</v>
      </c>
      <c r="E2">
        <f>MIN(ROUNDUP(0*1.15,0),30)</f>
        <v>0</v>
      </c>
      <c r="F2">
        <f>MIN(ROUNDUP(0*1.15,0),50)</f>
        <v>0</v>
      </c>
      <c r="G2">
        <f>MIN(ROUNDUP(0*1.15,0),30)</f>
        <v>0</v>
      </c>
      <c r="H2">
        <v>0</v>
      </c>
      <c r="I2">
        <v>0</v>
      </c>
      <c r="J2">
        <v>0</v>
      </c>
      <c r="K2">
        <v>0</v>
      </c>
      <c r="L2">
        <f>ROUNDUP((C2/40+D2/50+E2/30+F2/50+G2/30+H2/40)/6*2.5+1,1)</f>
        <v>1.5</v>
      </c>
    </row>
    <row r="3" spans="1:12" x14ac:dyDescent="0.45">
      <c r="A3" t="s">
        <v>12</v>
      </c>
      <c r="B3">
        <v>301</v>
      </c>
      <c r="C3">
        <f>MIN(ROUNDUP(40*1.15,0),40)</f>
        <v>40</v>
      </c>
      <c r="D3">
        <f t="shared" ref="D3:D66" si="0">MIN(ROUNDUP(0*1.15,0),50)</f>
        <v>0</v>
      </c>
      <c r="E3">
        <f t="shared" ref="E3:E66" si="1">MIN(ROUNDUP(0*1.15,0),30)</f>
        <v>0</v>
      </c>
      <c r="F3">
        <f t="shared" ref="F3:F66" si="2">MIN(ROUNDUP(0*1.15,0),50)</f>
        <v>0</v>
      </c>
      <c r="G3">
        <f t="shared" ref="G3:G66" si="3">MIN(ROUNDUP(0*1.15,0),30)</f>
        <v>0</v>
      </c>
      <c r="H3">
        <v>0</v>
      </c>
      <c r="I3">
        <v>0</v>
      </c>
      <c r="J3">
        <v>0</v>
      </c>
      <c r="K3">
        <v>0</v>
      </c>
      <c r="L3">
        <f t="shared" ref="L3:L50" si="4">ROUNDUP((C3/40+D3/50+E3/30+F3/50+G3/30+H3/40)/6*2.5+1,1)</f>
        <v>1.5</v>
      </c>
    </row>
    <row r="4" spans="1:12" x14ac:dyDescent="0.45">
      <c r="A4" t="s">
        <v>13</v>
      </c>
      <c r="B4">
        <v>301</v>
      </c>
      <c r="C4">
        <f t="shared" ref="C4:C66" si="5">MIN(ROUNDUP(0*1.15,0),40)</f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v>0</v>
      </c>
      <c r="I4">
        <v>0</v>
      </c>
      <c r="J4">
        <v>0</v>
      </c>
      <c r="K4">
        <v>0</v>
      </c>
      <c r="L4">
        <f t="shared" si="4"/>
        <v>1</v>
      </c>
    </row>
    <row r="5" spans="1:12" x14ac:dyDescent="0.45">
      <c r="A5" t="s">
        <v>14</v>
      </c>
      <c r="B5">
        <v>301</v>
      </c>
      <c r="C5">
        <f t="shared" si="5"/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v>0</v>
      </c>
      <c r="I5">
        <v>0</v>
      </c>
      <c r="J5">
        <v>0</v>
      </c>
      <c r="K5">
        <v>0</v>
      </c>
      <c r="L5">
        <f t="shared" si="4"/>
        <v>1</v>
      </c>
    </row>
    <row r="6" spans="1:12" x14ac:dyDescent="0.45">
      <c r="A6" t="s">
        <v>15</v>
      </c>
      <c r="B6">
        <v>301</v>
      </c>
      <c r="C6">
        <f t="shared" si="5"/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v>0</v>
      </c>
      <c r="I6">
        <v>0</v>
      </c>
      <c r="J6">
        <v>0</v>
      </c>
      <c r="K6">
        <v>0</v>
      </c>
      <c r="L6">
        <f t="shared" si="4"/>
        <v>1</v>
      </c>
    </row>
    <row r="7" spans="1:12" x14ac:dyDescent="0.45">
      <c r="A7" t="s">
        <v>16</v>
      </c>
      <c r="B7">
        <v>301</v>
      </c>
      <c r="C7">
        <f t="shared" si="5"/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v>0</v>
      </c>
      <c r="I7">
        <v>0</v>
      </c>
      <c r="J7">
        <v>0</v>
      </c>
      <c r="K7">
        <v>0</v>
      </c>
      <c r="L7">
        <f t="shared" si="4"/>
        <v>1</v>
      </c>
    </row>
    <row r="8" spans="1:12" x14ac:dyDescent="0.45">
      <c r="A8" t="s">
        <v>17</v>
      </c>
      <c r="B8">
        <v>301</v>
      </c>
      <c r="C8">
        <f>MIN(ROUNDUP(34*1.15,0),40)</f>
        <v>40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v>0</v>
      </c>
      <c r="I8">
        <v>0</v>
      </c>
      <c r="J8">
        <v>0</v>
      </c>
      <c r="K8">
        <v>0</v>
      </c>
      <c r="L8">
        <f t="shared" si="4"/>
        <v>1.5</v>
      </c>
    </row>
    <row r="9" spans="1:12" x14ac:dyDescent="0.45">
      <c r="A9" t="s">
        <v>18</v>
      </c>
      <c r="B9">
        <v>301</v>
      </c>
      <c r="C9">
        <f>MIN(ROUNDUP(39*1.15,0),40)</f>
        <v>40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v>0</v>
      </c>
      <c r="I9">
        <v>0</v>
      </c>
      <c r="J9">
        <v>0</v>
      </c>
      <c r="K9">
        <v>0</v>
      </c>
      <c r="L9">
        <f t="shared" si="4"/>
        <v>1.5</v>
      </c>
    </row>
    <row r="10" spans="1:12" x14ac:dyDescent="0.45">
      <c r="A10" t="s">
        <v>19</v>
      </c>
      <c r="B10">
        <v>301</v>
      </c>
      <c r="C10">
        <f t="shared" si="5"/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v>0</v>
      </c>
      <c r="I10">
        <v>0</v>
      </c>
      <c r="J10">
        <v>0</v>
      </c>
      <c r="K10">
        <v>0</v>
      </c>
      <c r="L10">
        <f t="shared" si="4"/>
        <v>1</v>
      </c>
    </row>
    <row r="11" spans="1:12" x14ac:dyDescent="0.45">
      <c r="A11" t="s">
        <v>20</v>
      </c>
      <c r="B11">
        <v>301</v>
      </c>
      <c r="C11">
        <f>MIN(ROUNDUP(23*1.15,0),40)</f>
        <v>27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v>0</v>
      </c>
      <c r="I11">
        <v>0</v>
      </c>
      <c r="J11">
        <v>0</v>
      </c>
      <c r="K11">
        <v>0</v>
      </c>
      <c r="L11">
        <f t="shared" si="4"/>
        <v>1.3</v>
      </c>
    </row>
    <row r="12" spans="1:12" x14ac:dyDescent="0.45">
      <c r="A12" t="s">
        <v>21</v>
      </c>
      <c r="B12">
        <v>301</v>
      </c>
      <c r="C12">
        <f>MIN(ROUNDUP(18*1.15,0),40)</f>
        <v>21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v>0</v>
      </c>
      <c r="I12">
        <v>0</v>
      </c>
      <c r="J12">
        <v>0</v>
      </c>
      <c r="K12">
        <v>0</v>
      </c>
      <c r="L12">
        <f t="shared" si="4"/>
        <v>1.3</v>
      </c>
    </row>
    <row r="13" spans="1:12" x14ac:dyDescent="0.45">
      <c r="A13" t="s">
        <v>22</v>
      </c>
      <c r="B13">
        <v>301</v>
      </c>
      <c r="C13">
        <f t="shared" si="5"/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v>0</v>
      </c>
      <c r="I13">
        <v>0</v>
      </c>
      <c r="J13">
        <v>0</v>
      </c>
      <c r="K13">
        <v>0</v>
      </c>
      <c r="L13">
        <f t="shared" si="4"/>
        <v>1</v>
      </c>
    </row>
    <row r="14" spans="1:12" x14ac:dyDescent="0.45">
      <c r="A14" t="s">
        <v>23</v>
      </c>
      <c r="B14">
        <v>301</v>
      </c>
      <c r="C14">
        <f t="shared" si="5"/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v>0</v>
      </c>
      <c r="I14">
        <v>0</v>
      </c>
      <c r="J14">
        <v>0</v>
      </c>
      <c r="K14">
        <v>0</v>
      </c>
      <c r="L14">
        <f t="shared" si="4"/>
        <v>1</v>
      </c>
    </row>
    <row r="15" spans="1:12" x14ac:dyDescent="0.45">
      <c r="A15" t="s">
        <v>24</v>
      </c>
      <c r="B15">
        <v>301</v>
      </c>
      <c r="C15">
        <f t="shared" si="5"/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v>0</v>
      </c>
      <c r="I15">
        <v>0</v>
      </c>
      <c r="J15">
        <v>0</v>
      </c>
      <c r="K15">
        <v>0</v>
      </c>
      <c r="L15">
        <f t="shared" si="4"/>
        <v>1</v>
      </c>
    </row>
    <row r="16" spans="1:12" x14ac:dyDescent="0.45">
      <c r="A16" t="s">
        <v>25</v>
      </c>
      <c r="B16">
        <v>301</v>
      </c>
      <c r="C16">
        <f t="shared" si="5"/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v>0</v>
      </c>
      <c r="I16">
        <v>0</v>
      </c>
      <c r="J16">
        <v>0</v>
      </c>
      <c r="K16">
        <v>0</v>
      </c>
      <c r="L16">
        <f t="shared" si="4"/>
        <v>1</v>
      </c>
    </row>
    <row r="17" spans="1:12" x14ac:dyDescent="0.45">
      <c r="A17" t="s">
        <v>26</v>
      </c>
      <c r="B17">
        <v>301</v>
      </c>
      <c r="C17">
        <f t="shared" si="5"/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v>0</v>
      </c>
      <c r="I17">
        <v>0</v>
      </c>
      <c r="J17">
        <v>0</v>
      </c>
      <c r="K17">
        <v>0</v>
      </c>
      <c r="L17">
        <f t="shared" si="4"/>
        <v>1</v>
      </c>
    </row>
    <row r="18" spans="1:12" x14ac:dyDescent="0.45">
      <c r="A18" t="s">
        <v>27</v>
      </c>
      <c r="B18">
        <v>301</v>
      </c>
      <c r="C18">
        <f t="shared" si="5"/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v>0</v>
      </c>
      <c r="I18">
        <v>0</v>
      </c>
      <c r="J18">
        <v>0</v>
      </c>
      <c r="K18">
        <v>0</v>
      </c>
      <c r="L18">
        <f t="shared" si="4"/>
        <v>1</v>
      </c>
    </row>
    <row r="19" spans="1:12" x14ac:dyDescent="0.45">
      <c r="A19" t="s">
        <v>28</v>
      </c>
      <c r="B19">
        <v>301</v>
      </c>
      <c r="C19">
        <f t="shared" si="5"/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v>0</v>
      </c>
      <c r="I19">
        <v>0</v>
      </c>
      <c r="J19">
        <v>0</v>
      </c>
      <c r="K19">
        <v>0</v>
      </c>
      <c r="L19">
        <f t="shared" si="4"/>
        <v>1</v>
      </c>
    </row>
    <row r="20" spans="1:12" x14ac:dyDescent="0.45">
      <c r="A20" t="s">
        <v>29</v>
      </c>
      <c r="B20">
        <v>301</v>
      </c>
      <c r="C20">
        <f t="shared" si="5"/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v>0</v>
      </c>
      <c r="I20">
        <v>0</v>
      </c>
      <c r="J20">
        <v>0</v>
      </c>
      <c r="K20">
        <v>0</v>
      </c>
      <c r="L20">
        <f t="shared" si="4"/>
        <v>1</v>
      </c>
    </row>
    <row r="21" spans="1:12" x14ac:dyDescent="0.45">
      <c r="A21" t="s">
        <v>30</v>
      </c>
      <c r="B21">
        <v>301</v>
      </c>
      <c r="C21">
        <f t="shared" si="5"/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v>0</v>
      </c>
      <c r="I21">
        <v>0</v>
      </c>
      <c r="J21">
        <v>0</v>
      </c>
      <c r="K21">
        <v>0</v>
      </c>
      <c r="L21">
        <f t="shared" si="4"/>
        <v>1</v>
      </c>
    </row>
    <row r="22" spans="1:12" x14ac:dyDescent="0.45">
      <c r="A22" t="s">
        <v>31</v>
      </c>
      <c r="B22">
        <v>301</v>
      </c>
      <c r="C22">
        <f>MIN(ROUNDUP(39*1.15,0),40)</f>
        <v>40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v>0</v>
      </c>
      <c r="I22">
        <v>0</v>
      </c>
      <c r="J22">
        <v>0</v>
      </c>
      <c r="K22">
        <v>0</v>
      </c>
      <c r="L22">
        <f t="shared" si="4"/>
        <v>1.5</v>
      </c>
    </row>
    <row r="23" spans="1:12" x14ac:dyDescent="0.45">
      <c r="A23" t="s">
        <v>32</v>
      </c>
      <c r="B23">
        <v>301</v>
      </c>
      <c r="C23">
        <f t="shared" si="5"/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v>0</v>
      </c>
      <c r="I23">
        <v>0</v>
      </c>
      <c r="J23">
        <v>0</v>
      </c>
      <c r="K23">
        <v>0</v>
      </c>
      <c r="L23">
        <f t="shared" si="4"/>
        <v>1</v>
      </c>
    </row>
    <row r="24" spans="1:12" x14ac:dyDescent="0.45">
      <c r="A24" t="s">
        <v>33</v>
      </c>
      <c r="B24">
        <v>301</v>
      </c>
      <c r="C24">
        <f t="shared" si="5"/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v>0</v>
      </c>
      <c r="I24">
        <v>0</v>
      </c>
      <c r="J24">
        <v>0</v>
      </c>
      <c r="K24">
        <v>0</v>
      </c>
      <c r="L24">
        <f t="shared" si="4"/>
        <v>1</v>
      </c>
    </row>
    <row r="25" spans="1:12" x14ac:dyDescent="0.45">
      <c r="A25" t="s">
        <v>34</v>
      </c>
      <c r="B25">
        <v>301</v>
      </c>
      <c r="C25">
        <f t="shared" si="5"/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v>0</v>
      </c>
      <c r="I25">
        <v>0</v>
      </c>
      <c r="J25">
        <v>0</v>
      </c>
      <c r="K25">
        <v>0</v>
      </c>
      <c r="L25">
        <f t="shared" si="4"/>
        <v>1</v>
      </c>
    </row>
    <row r="26" spans="1:12" x14ac:dyDescent="0.45">
      <c r="A26" t="s">
        <v>35</v>
      </c>
      <c r="B26">
        <v>311</v>
      </c>
      <c r="C26">
        <f>MIN(ROUNDUP(31*1.15,0),40)</f>
        <v>36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v>0</v>
      </c>
      <c r="I26">
        <v>0</v>
      </c>
      <c r="J26">
        <v>0</v>
      </c>
      <c r="K26">
        <v>0</v>
      </c>
      <c r="L26">
        <f t="shared" si="4"/>
        <v>1.4000000000000001</v>
      </c>
    </row>
    <row r="27" spans="1:12" x14ac:dyDescent="0.45">
      <c r="A27" t="s">
        <v>36</v>
      </c>
      <c r="B27">
        <v>311</v>
      </c>
      <c r="C27">
        <f t="shared" si="5"/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v>0</v>
      </c>
      <c r="I27">
        <v>0</v>
      </c>
      <c r="J27">
        <v>0</v>
      </c>
      <c r="K27">
        <v>0</v>
      </c>
      <c r="L27">
        <f t="shared" si="4"/>
        <v>1</v>
      </c>
    </row>
    <row r="28" spans="1:12" x14ac:dyDescent="0.45">
      <c r="A28" t="s">
        <v>37</v>
      </c>
      <c r="B28">
        <v>311</v>
      </c>
      <c r="C28">
        <f t="shared" si="5"/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v>0</v>
      </c>
      <c r="I28">
        <v>0</v>
      </c>
      <c r="J28">
        <v>0</v>
      </c>
      <c r="K28">
        <v>0</v>
      </c>
      <c r="L28">
        <f t="shared" si="4"/>
        <v>1</v>
      </c>
    </row>
    <row r="29" spans="1:12" x14ac:dyDescent="0.45">
      <c r="A29" t="s">
        <v>38</v>
      </c>
      <c r="B29">
        <v>311</v>
      </c>
      <c r="C29">
        <f t="shared" si="5"/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v>0</v>
      </c>
      <c r="I29">
        <v>0</v>
      </c>
      <c r="J29">
        <v>0</v>
      </c>
      <c r="K29">
        <v>0</v>
      </c>
      <c r="L29">
        <f t="shared" si="4"/>
        <v>1</v>
      </c>
    </row>
    <row r="30" spans="1:12" x14ac:dyDescent="0.45">
      <c r="A30" t="s">
        <v>39</v>
      </c>
      <c r="B30">
        <v>311</v>
      </c>
      <c r="C30">
        <f t="shared" si="5"/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v>0</v>
      </c>
      <c r="I30">
        <v>0</v>
      </c>
      <c r="J30">
        <v>0</v>
      </c>
      <c r="K30">
        <v>0</v>
      </c>
      <c r="L30">
        <f t="shared" si="4"/>
        <v>1</v>
      </c>
    </row>
    <row r="31" spans="1:12" x14ac:dyDescent="0.45">
      <c r="A31" t="s">
        <v>40</v>
      </c>
      <c r="B31">
        <v>311</v>
      </c>
      <c r="C31">
        <f t="shared" si="5"/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v>0</v>
      </c>
      <c r="I31">
        <v>0</v>
      </c>
      <c r="J31">
        <v>0</v>
      </c>
      <c r="K31">
        <v>0</v>
      </c>
      <c r="L31">
        <f t="shared" si="4"/>
        <v>1</v>
      </c>
    </row>
    <row r="32" spans="1:12" x14ac:dyDescent="0.45">
      <c r="A32" t="s">
        <v>41</v>
      </c>
      <c r="B32">
        <v>311</v>
      </c>
      <c r="C32">
        <f t="shared" si="5"/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v>0</v>
      </c>
      <c r="I32">
        <v>0</v>
      </c>
      <c r="J32">
        <v>0</v>
      </c>
      <c r="K32">
        <v>0</v>
      </c>
      <c r="L32">
        <f t="shared" si="4"/>
        <v>1</v>
      </c>
    </row>
    <row r="33" spans="1:12" ht="28.5" x14ac:dyDescent="0.45">
      <c r="A33" s="1" t="s">
        <v>42</v>
      </c>
      <c r="B33">
        <v>311</v>
      </c>
      <c r="C33">
        <f>MIN(ROUNDUP(32*1.15,0),40)</f>
        <v>37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v>0</v>
      </c>
      <c r="I33">
        <v>0</v>
      </c>
      <c r="J33">
        <v>0</v>
      </c>
      <c r="K33">
        <v>0</v>
      </c>
      <c r="L33">
        <f t="shared" si="4"/>
        <v>1.4000000000000001</v>
      </c>
    </row>
    <row r="34" spans="1:12" x14ac:dyDescent="0.45">
      <c r="A34" t="s">
        <v>43</v>
      </c>
      <c r="B34">
        <v>311</v>
      </c>
      <c r="C34">
        <f t="shared" si="5"/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v>0</v>
      </c>
      <c r="I34">
        <v>0</v>
      </c>
      <c r="J34">
        <v>0</v>
      </c>
      <c r="K34">
        <v>0</v>
      </c>
      <c r="L34">
        <f t="shared" si="4"/>
        <v>1</v>
      </c>
    </row>
    <row r="35" spans="1:12" x14ac:dyDescent="0.45">
      <c r="A35" t="s">
        <v>44</v>
      </c>
      <c r="B35">
        <v>311</v>
      </c>
      <c r="C35">
        <f>MIN(ROUNDUP(21*1.15,0),40)</f>
        <v>25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v>0</v>
      </c>
      <c r="I35">
        <v>0</v>
      </c>
      <c r="J35">
        <v>0</v>
      </c>
      <c r="K35">
        <v>0</v>
      </c>
      <c r="L35">
        <f t="shared" si="4"/>
        <v>1.3</v>
      </c>
    </row>
    <row r="36" spans="1:12" x14ac:dyDescent="0.45">
      <c r="A36" t="s">
        <v>45</v>
      </c>
      <c r="B36">
        <v>311</v>
      </c>
      <c r="C36">
        <f t="shared" si="5"/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v>0</v>
      </c>
      <c r="I36">
        <v>0</v>
      </c>
      <c r="J36">
        <v>0</v>
      </c>
      <c r="K36">
        <v>0</v>
      </c>
      <c r="L36">
        <f t="shared" si="4"/>
        <v>1</v>
      </c>
    </row>
    <row r="37" spans="1:12" x14ac:dyDescent="0.45">
      <c r="A37" t="s">
        <v>46</v>
      </c>
      <c r="B37">
        <v>311</v>
      </c>
      <c r="C37">
        <f t="shared" si="5"/>
        <v>0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v>0</v>
      </c>
      <c r="I37">
        <v>0</v>
      </c>
      <c r="J37">
        <v>0</v>
      </c>
      <c r="K37">
        <v>0</v>
      </c>
      <c r="L37">
        <f t="shared" si="4"/>
        <v>1</v>
      </c>
    </row>
    <row r="38" spans="1:12" ht="42.75" x14ac:dyDescent="0.45">
      <c r="A38" s="1" t="s">
        <v>47</v>
      </c>
      <c r="B38">
        <v>311</v>
      </c>
      <c r="C38">
        <f>MIN(ROUNDUP(16*1.15,0),40)</f>
        <v>19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v>0</v>
      </c>
      <c r="I38">
        <v>0</v>
      </c>
      <c r="J38">
        <v>0</v>
      </c>
      <c r="K38">
        <v>0</v>
      </c>
      <c r="L38">
        <f t="shared" si="4"/>
        <v>1.2000000000000002</v>
      </c>
    </row>
    <row r="39" spans="1:12" x14ac:dyDescent="0.45">
      <c r="A39" t="s">
        <v>48</v>
      </c>
      <c r="B39">
        <v>311</v>
      </c>
      <c r="C39">
        <f>MIN(ROUNDUP(30*1.15,0),40)</f>
        <v>35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v>0</v>
      </c>
      <c r="I39">
        <v>0</v>
      </c>
      <c r="J39">
        <v>0</v>
      </c>
      <c r="K39">
        <v>0</v>
      </c>
      <c r="L39">
        <f t="shared" si="4"/>
        <v>1.4000000000000001</v>
      </c>
    </row>
    <row r="40" spans="1:12" x14ac:dyDescent="0.45">
      <c r="A40" t="s">
        <v>49</v>
      </c>
      <c r="B40">
        <v>311</v>
      </c>
      <c r="C40">
        <f t="shared" si="5"/>
        <v>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v>0</v>
      </c>
      <c r="I40">
        <v>0</v>
      </c>
      <c r="J40">
        <v>0</v>
      </c>
      <c r="K40">
        <v>0</v>
      </c>
      <c r="L40">
        <f t="shared" si="4"/>
        <v>1</v>
      </c>
    </row>
    <row r="41" spans="1:12" x14ac:dyDescent="0.45">
      <c r="A41" t="s">
        <v>50</v>
      </c>
      <c r="B41">
        <v>311</v>
      </c>
      <c r="C41">
        <f>MIN(ROUNDUP(29*1.15,0),40)</f>
        <v>34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v>0</v>
      </c>
      <c r="I41">
        <v>0</v>
      </c>
      <c r="J41">
        <v>0</v>
      </c>
      <c r="K41">
        <v>0</v>
      </c>
      <c r="L41">
        <f t="shared" si="4"/>
        <v>1.4000000000000001</v>
      </c>
    </row>
    <row r="42" spans="1:12" x14ac:dyDescent="0.45">
      <c r="A42" t="s">
        <v>51</v>
      </c>
      <c r="B42">
        <v>311</v>
      </c>
      <c r="C42">
        <f t="shared" si="5"/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v>0</v>
      </c>
      <c r="I42">
        <v>0</v>
      </c>
      <c r="J42">
        <v>0</v>
      </c>
      <c r="K42">
        <v>0</v>
      </c>
      <c r="L42">
        <f t="shared" si="4"/>
        <v>1</v>
      </c>
    </row>
    <row r="43" spans="1:12" x14ac:dyDescent="0.45">
      <c r="A43" t="s">
        <v>52</v>
      </c>
      <c r="B43">
        <v>311</v>
      </c>
      <c r="C43">
        <f t="shared" si="5"/>
        <v>0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v>0</v>
      </c>
      <c r="I43">
        <v>0</v>
      </c>
      <c r="J43">
        <v>0</v>
      </c>
      <c r="K43">
        <v>0</v>
      </c>
      <c r="L43">
        <f t="shared" si="4"/>
        <v>1</v>
      </c>
    </row>
    <row r="44" spans="1:12" x14ac:dyDescent="0.45">
      <c r="A44" t="s">
        <v>53</v>
      </c>
      <c r="B44">
        <v>311</v>
      </c>
      <c r="C44">
        <f t="shared" si="5"/>
        <v>0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v>0</v>
      </c>
      <c r="I44">
        <v>0</v>
      </c>
      <c r="J44">
        <v>0</v>
      </c>
      <c r="K44">
        <v>0</v>
      </c>
      <c r="L44">
        <f t="shared" si="4"/>
        <v>1</v>
      </c>
    </row>
    <row r="45" spans="1:12" x14ac:dyDescent="0.45">
      <c r="A45" t="s">
        <v>54</v>
      </c>
      <c r="B45">
        <v>311</v>
      </c>
      <c r="C45">
        <f t="shared" si="5"/>
        <v>0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v>0</v>
      </c>
      <c r="I45">
        <v>0</v>
      </c>
      <c r="J45">
        <v>0</v>
      </c>
      <c r="K45">
        <v>0</v>
      </c>
      <c r="L45">
        <f t="shared" si="4"/>
        <v>1</v>
      </c>
    </row>
    <row r="46" spans="1:12" x14ac:dyDescent="0.45">
      <c r="A46" t="s">
        <v>55</v>
      </c>
      <c r="B46">
        <v>311</v>
      </c>
      <c r="C46">
        <f t="shared" si="5"/>
        <v>0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v>0</v>
      </c>
      <c r="I46">
        <v>0</v>
      </c>
      <c r="J46">
        <v>0</v>
      </c>
      <c r="K46">
        <v>0</v>
      </c>
      <c r="L46">
        <f t="shared" si="4"/>
        <v>1</v>
      </c>
    </row>
    <row r="47" spans="1:12" x14ac:dyDescent="0.45">
      <c r="A47" t="s">
        <v>56</v>
      </c>
      <c r="B47">
        <v>311</v>
      </c>
      <c r="C47">
        <f t="shared" si="5"/>
        <v>0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v>0</v>
      </c>
      <c r="I47">
        <v>0</v>
      </c>
      <c r="J47">
        <v>0</v>
      </c>
      <c r="K47">
        <v>0</v>
      </c>
      <c r="L47">
        <f t="shared" si="4"/>
        <v>1</v>
      </c>
    </row>
    <row r="48" spans="1:12" x14ac:dyDescent="0.45">
      <c r="A48" t="s">
        <v>57</v>
      </c>
      <c r="B48">
        <v>311</v>
      </c>
      <c r="C48">
        <f t="shared" si="5"/>
        <v>0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v>0</v>
      </c>
      <c r="I48">
        <v>0</v>
      </c>
      <c r="J48">
        <v>0</v>
      </c>
      <c r="K48">
        <v>0</v>
      </c>
      <c r="L48">
        <f t="shared" si="4"/>
        <v>1</v>
      </c>
    </row>
    <row r="49" spans="1:12" x14ac:dyDescent="0.45">
      <c r="A49" t="s">
        <v>58</v>
      </c>
      <c r="B49">
        <v>311</v>
      </c>
      <c r="C49">
        <f>MIN(ROUNDUP(30*1.15,0),40)</f>
        <v>35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v>0</v>
      </c>
      <c r="I49">
        <v>0</v>
      </c>
      <c r="J49">
        <v>0</v>
      </c>
      <c r="K49">
        <v>0</v>
      </c>
      <c r="L49">
        <f t="shared" si="4"/>
        <v>1.4000000000000001</v>
      </c>
    </row>
    <row r="50" spans="1:12" x14ac:dyDescent="0.45">
      <c r="A50" t="s">
        <v>59</v>
      </c>
      <c r="B50">
        <v>311</v>
      </c>
      <c r="C50">
        <f>MIN(ROUNDUP(32*1.15,0),40)</f>
        <v>37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v>0</v>
      </c>
      <c r="I50">
        <v>0</v>
      </c>
      <c r="J50">
        <v>0</v>
      </c>
      <c r="K50">
        <v>0</v>
      </c>
      <c r="L50">
        <f t="shared" si="4"/>
        <v>1.4000000000000001</v>
      </c>
    </row>
    <row r="51" spans="1:12" x14ac:dyDescent="0.45">
      <c r="A51" t="s">
        <v>60</v>
      </c>
      <c r="B51">
        <v>321</v>
      </c>
      <c r="C51">
        <f t="shared" si="5"/>
        <v>0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v>0</v>
      </c>
      <c r="I51">
        <v>0</v>
      </c>
      <c r="J51">
        <v>0</v>
      </c>
      <c r="K51">
        <v>0</v>
      </c>
      <c r="L51">
        <f t="shared" ref="L51:L88" si="6">ROUNDUP((C51/40+D51/50+E51/30+F51/50+G51/30+H51/40)/6*2.5+1,1)</f>
        <v>1</v>
      </c>
    </row>
    <row r="52" spans="1:12" x14ac:dyDescent="0.45">
      <c r="A52" t="s">
        <v>61</v>
      </c>
      <c r="B52">
        <v>321</v>
      </c>
      <c r="C52">
        <f>MIN(ROUNDUP(25*1.15,0),40)</f>
        <v>29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v>0</v>
      </c>
      <c r="I52">
        <v>0</v>
      </c>
      <c r="J52">
        <v>0</v>
      </c>
      <c r="K52">
        <v>0</v>
      </c>
      <c r="L52">
        <f t="shared" si="6"/>
        <v>1.4000000000000001</v>
      </c>
    </row>
    <row r="53" spans="1:12" x14ac:dyDescent="0.45">
      <c r="A53" t="s">
        <v>62</v>
      </c>
      <c r="B53">
        <v>321</v>
      </c>
      <c r="C53">
        <f t="shared" si="5"/>
        <v>0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v>0</v>
      </c>
      <c r="I53">
        <v>0</v>
      </c>
      <c r="J53">
        <v>0</v>
      </c>
      <c r="K53">
        <v>0</v>
      </c>
      <c r="L53">
        <f t="shared" si="6"/>
        <v>1</v>
      </c>
    </row>
    <row r="54" spans="1:12" x14ac:dyDescent="0.45">
      <c r="A54" t="s">
        <v>63</v>
      </c>
      <c r="B54">
        <v>321</v>
      </c>
      <c r="C54">
        <f t="shared" si="5"/>
        <v>0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v>0</v>
      </c>
      <c r="I54">
        <v>0</v>
      </c>
      <c r="J54">
        <v>0</v>
      </c>
      <c r="K54">
        <v>0</v>
      </c>
      <c r="L54">
        <f t="shared" si="6"/>
        <v>1</v>
      </c>
    </row>
    <row r="55" spans="1:12" x14ac:dyDescent="0.45">
      <c r="A55" t="s">
        <v>64</v>
      </c>
      <c r="B55">
        <v>321</v>
      </c>
      <c r="C55">
        <f t="shared" si="5"/>
        <v>0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v>0</v>
      </c>
      <c r="I55">
        <v>0</v>
      </c>
      <c r="J55">
        <v>0</v>
      </c>
      <c r="K55">
        <v>0</v>
      </c>
      <c r="L55">
        <f t="shared" si="6"/>
        <v>1</v>
      </c>
    </row>
    <row r="56" spans="1:12" x14ac:dyDescent="0.45">
      <c r="A56" t="s">
        <v>65</v>
      </c>
      <c r="B56">
        <v>321</v>
      </c>
      <c r="C56">
        <f t="shared" si="5"/>
        <v>0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v>0</v>
      </c>
      <c r="I56">
        <v>0</v>
      </c>
      <c r="J56">
        <v>0</v>
      </c>
      <c r="K56">
        <v>0</v>
      </c>
      <c r="L56">
        <f t="shared" si="6"/>
        <v>1</v>
      </c>
    </row>
    <row r="57" spans="1:12" x14ac:dyDescent="0.45">
      <c r="A57" t="s">
        <v>66</v>
      </c>
      <c r="B57">
        <v>321</v>
      </c>
      <c r="C57">
        <f t="shared" si="5"/>
        <v>0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v>0</v>
      </c>
      <c r="I57">
        <v>0</v>
      </c>
      <c r="J57">
        <v>0</v>
      </c>
      <c r="K57">
        <v>0</v>
      </c>
      <c r="L57">
        <f t="shared" si="6"/>
        <v>1</v>
      </c>
    </row>
    <row r="58" spans="1:12" x14ac:dyDescent="0.45">
      <c r="A58" t="s">
        <v>67</v>
      </c>
      <c r="B58">
        <v>321</v>
      </c>
      <c r="C58">
        <f t="shared" si="5"/>
        <v>0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v>0</v>
      </c>
      <c r="I58">
        <v>0</v>
      </c>
      <c r="J58">
        <v>0</v>
      </c>
      <c r="K58">
        <v>0</v>
      </c>
      <c r="L58">
        <f t="shared" si="6"/>
        <v>1</v>
      </c>
    </row>
    <row r="59" spans="1:12" x14ac:dyDescent="0.45">
      <c r="A59" t="s">
        <v>68</v>
      </c>
      <c r="B59">
        <v>321</v>
      </c>
      <c r="C59">
        <f t="shared" si="5"/>
        <v>0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v>0</v>
      </c>
      <c r="I59">
        <v>0</v>
      </c>
      <c r="J59">
        <v>0</v>
      </c>
      <c r="K59">
        <v>0</v>
      </c>
      <c r="L59">
        <f t="shared" si="6"/>
        <v>1</v>
      </c>
    </row>
    <row r="60" spans="1:12" x14ac:dyDescent="0.45">
      <c r="A60" t="s">
        <v>69</v>
      </c>
      <c r="B60">
        <v>321</v>
      </c>
      <c r="C60">
        <f t="shared" si="5"/>
        <v>0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v>0</v>
      </c>
      <c r="I60">
        <v>0</v>
      </c>
      <c r="J60">
        <v>0</v>
      </c>
      <c r="K60">
        <v>0</v>
      </c>
      <c r="L60">
        <f t="shared" si="6"/>
        <v>1</v>
      </c>
    </row>
    <row r="61" spans="1:12" x14ac:dyDescent="0.45">
      <c r="A61" t="s">
        <v>70</v>
      </c>
      <c r="B61">
        <v>321</v>
      </c>
      <c r="C61">
        <f t="shared" si="5"/>
        <v>0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v>0</v>
      </c>
      <c r="I61">
        <v>0</v>
      </c>
      <c r="J61">
        <v>0</v>
      </c>
      <c r="K61">
        <v>0</v>
      </c>
      <c r="L61">
        <f t="shared" si="6"/>
        <v>1</v>
      </c>
    </row>
    <row r="62" spans="1:12" x14ac:dyDescent="0.45">
      <c r="A62" t="s">
        <v>71</v>
      </c>
      <c r="B62">
        <v>321</v>
      </c>
      <c r="C62">
        <f t="shared" si="5"/>
        <v>0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v>0</v>
      </c>
      <c r="I62">
        <v>0</v>
      </c>
      <c r="J62">
        <v>0</v>
      </c>
      <c r="K62">
        <v>0</v>
      </c>
      <c r="L62">
        <f t="shared" si="6"/>
        <v>1</v>
      </c>
    </row>
    <row r="63" spans="1:12" x14ac:dyDescent="0.45">
      <c r="A63" t="s">
        <v>72</v>
      </c>
      <c r="B63">
        <v>321</v>
      </c>
      <c r="C63">
        <f t="shared" si="5"/>
        <v>0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v>0</v>
      </c>
      <c r="I63">
        <v>0</v>
      </c>
      <c r="J63">
        <v>0</v>
      </c>
      <c r="K63">
        <v>0</v>
      </c>
      <c r="L63">
        <f t="shared" si="6"/>
        <v>1</v>
      </c>
    </row>
    <row r="64" spans="1:12" x14ac:dyDescent="0.45">
      <c r="A64" t="s">
        <v>73</v>
      </c>
      <c r="B64">
        <v>321</v>
      </c>
      <c r="C64">
        <f t="shared" si="5"/>
        <v>0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v>0</v>
      </c>
      <c r="I64">
        <v>0</v>
      </c>
      <c r="J64">
        <v>0</v>
      </c>
      <c r="K64">
        <v>0</v>
      </c>
      <c r="L64">
        <f t="shared" si="6"/>
        <v>1</v>
      </c>
    </row>
    <row r="65" spans="1:12" x14ac:dyDescent="0.45">
      <c r="A65" t="s">
        <v>74</v>
      </c>
      <c r="B65">
        <v>321</v>
      </c>
      <c r="C65">
        <f t="shared" si="5"/>
        <v>0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v>0</v>
      </c>
      <c r="I65">
        <v>0</v>
      </c>
      <c r="J65">
        <v>0</v>
      </c>
      <c r="K65">
        <v>0</v>
      </c>
      <c r="L65">
        <f t="shared" si="6"/>
        <v>1</v>
      </c>
    </row>
    <row r="66" spans="1:12" x14ac:dyDescent="0.45">
      <c r="A66" t="s">
        <v>75</v>
      </c>
      <c r="B66">
        <v>321</v>
      </c>
      <c r="C66">
        <f t="shared" si="5"/>
        <v>0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v>0</v>
      </c>
      <c r="I66">
        <v>0</v>
      </c>
      <c r="J66">
        <v>0</v>
      </c>
      <c r="K66">
        <v>0</v>
      </c>
      <c r="L66">
        <f t="shared" si="6"/>
        <v>1</v>
      </c>
    </row>
    <row r="67" spans="1:12" x14ac:dyDescent="0.45">
      <c r="A67" t="s">
        <v>76</v>
      </c>
      <c r="B67">
        <v>321</v>
      </c>
      <c r="C67">
        <f t="shared" ref="C67:C94" si="7">MIN(ROUNDUP(0*1.15,0),40)</f>
        <v>0</v>
      </c>
      <c r="D67">
        <f t="shared" ref="D67:D101" si="8">MIN(ROUNDUP(0*1.15,0),50)</f>
        <v>0</v>
      </c>
      <c r="E67">
        <f t="shared" ref="E67:E101" si="9">MIN(ROUNDUP(0*1.15,0),30)</f>
        <v>0</v>
      </c>
      <c r="F67">
        <f t="shared" ref="F67:F101" si="10">MIN(ROUNDUP(0*1.15,0),50)</f>
        <v>0</v>
      </c>
      <c r="G67">
        <f t="shared" ref="G67:G101" si="11">MIN(ROUNDUP(0*1.15,0),30)</f>
        <v>0</v>
      </c>
      <c r="H67">
        <v>0</v>
      </c>
      <c r="I67">
        <v>0</v>
      </c>
      <c r="J67">
        <v>0</v>
      </c>
      <c r="K67">
        <v>0</v>
      </c>
      <c r="L67">
        <f t="shared" si="6"/>
        <v>1</v>
      </c>
    </row>
    <row r="68" spans="1:12" x14ac:dyDescent="0.45">
      <c r="A68" t="s">
        <v>77</v>
      </c>
      <c r="B68">
        <v>321</v>
      </c>
      <c r="C68">
        <f t="shared" si="7"/>
        <v>0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v>0</v>
      </c>
      <c r="I68">
        <v>0</v>
      </c>
      <c r="J68">
        <v>0</v>
      </c>
      <c r="K68">
        <v>0</v>
      </c>
      <c r="L68">
        <f t="shared" si="6"/>
        <v>1</v>
      </c>
    </row>
    <row r="69" spans="1:12" x14ac:dyDescent="0.45">
      <c r="A69" t="s">
        <v>78</v>
      </c>
      <c r="B69">
        <v>321</v>
      </c>
      <c r="C69">
        <f>MIN(ROUNDUP(10*1.15,0),40)</f>
        <v>12</v>
      </c>
      <c r="D69">
        <f t="shared" si="8"/>
        <v>0</v>
      </c>
      <c r="E69">
        <f t="shared" si="9"/>
        <v>0</v>
      </c>
      <c r="F69">
        <f t="shared" si="10"/>
        <v>0</v>
      </c>
      <c r="G69">
        <f t="shared" si="11"/>
        <v>0</v>
      </c>
      <c r="H69">
        <v>0</v>
      </c>
      <c r="I69">
        <v>0</v>
      </c>
      <c r="J69">
        <v>0</v>
      </c>
      <c r="K69">
        <v>0</v>
      </c>
      <c r="L69">
        <f t="shared" si="6"/>
        <v>1.2000000000000002</v>
      </c>
    </row>
    <row r="70" spans="1:12" x14ac:dyDescent="0.45">
      <c r="A70" t="s">
        <v>79</v>
      </c>
      <c r="B70">
        <v>321</v>
      </c>
      <c r="C70">
        <f>MIN(ROUNDUP(31*1.15,0),40)</f>
        <v>36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v>0</v>
      </c>
      <c r="I70">
        <v>0</v>
      </c>
      <c r="J70">
        <v>0</v>
      </c>
      <c r="K70">
        <v>0</v>
      </c>
      <c r="L70">
        <f t="shared" si="6"/>
        <v>1.4000000000000001</v>
      </c>
    </row>
    <row r="71" spans="1:12" x14ac:dyDescent="0.45">
      <c r="A71" t="s">
        <v>80</v>
      </c>
      <c r="B71">
        <v>321</v>
      </c>
      <c r="C71">
        <f t="shared" si="7"/>
        <v>0</v>
      </c>
      <c r="D71">
        <f t="shared" si="8"/>
        <v>0</v>
      </c>
      <c r="E71">
        <f t="shared" si="9"/>
        <v>0</v>
      </c>
      <c r="F71">
        <f t="shared" si="10"/>
        <v>0</v>
      </c>
      <c r="G71">
        <f t="shared" si="11"/>
        <v>0</v>
      </c>
      <c r="H71">
        <v>0</v>
      </c>
      <c r="I71">
        <v>0</v>
      </c>
      <c r="J71">
        <v>0</v>
      </c>
      <c r="K71">
        <v>0</v>
      </c>
      <c r="L71">
        <f t="shared" si="6"/>
        <v>1</v>
      </c>
    </row>
    <row r="72" spans="1:12" x14ac:dyDescent="0.45">
      <c r="A72" t="s">
        <v>81</v>
      </c>
      <c r="B72">
        <v>321</v>
      </c>
      <c r="C72">
        <f t="shared" si="7"/>
        <v>0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v>0</v>
      </c>
      <c r="I72">
        <v>0</v>
      </c>
      <c r="J72">
        <v>0</v>
      </c>
      <c r="K72">
        <v>0</v>
      </c>
      <c r="L72">
        <f t="shared" si="6"/>
        <v>1</v>
      </c>
    </row>
    <row r="73" spans="1:12" x14ac:dyDescent="0.45">
      <c r="A73" t="s">
        <v>82</v>
      </c>
      <c r="B73">
        <v>321</v>
      </c>
      <c r="C73">
        <f t="shared" si="7"/>
        <v>0</v>
      </c>
      <c r="D73">
        <f t="shared" si="8"/>
        <v>0</v>
      </c>
      <c r="E73">
        <f t="shared" si="9"/>
        <v>0</v>
      </c>
      <c r="F73">
        <f t="shared" si="10"/>
        <v>0</v>
      </c>
      <c r="G73">
        <f t="shared" si="11"/>
        <v>0</v>
      </c>
      <c r="H73">
        <v>0</v>
      </c>
      <c r="I73">
        <v>0</v>
      </c>
      <c r="J73">
        <v>0</v>
      </c>
      <c r="K73">
        <v>0</v>
      </c>
      <c r="L73">
        <f t="shared" si="6"/>
        <v>1</v>
      </c>
    </row>
    <row r="74" spans="1:12" x14ac:dyDescent="0.45">
      <c r="A74" t="s">
        <v>83</v>
      </c>
      <c r="B74">
        <v>321</v>
      </c>
      <c r="C74">
        <f t="shared" si="7"/>
        <v>0</v>
      </c>
      <c r="D74">
        <f t="shared" si="8"/>
        <v>0</v>
      </c>
      <c r="E74">
        <f t="shared" si="9"/>
        <v>0</v>
      </c>
      <c r="F74">
        <f t="shared" si="10"/>
        <v>0</v>
      </c>
      <c r="G74">
        <f t="shared" si="11"/>
        <v>0</v>
      </c>
      <c r="H74">
        <v>0</v>
      </c>
      <c r="I74">
        <v>0</v>
      </c>
      <c r="J74">
        <v>0</v>
      </c>
      <c r="K74">
        <v>0</v>
      </c>
      <c r="L74">
        <f t="shared" si="6"/>
        <v>1</v>
      </c>
    </row>
    <row r="75" spans="1:12" x14ac:dyDescent="0.45">
      <c r="A75" t="s">
        <v>84</v>
      </c>
      <c r="B75">
        <v>321</v>
      </c>
      <c r="C75">
        <f t="shared" si="7"/>
        <v>0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v>0</v>
      </c>
      <c r="I75">
        <v>0</v>
      </c>
      <c r="J75">
        <v>0</v>
      </c>
      <c r="K75">
        <v>0</v>
      </c>
      <c r="L75">
        <f t="shared" si="6"/>
        <v>1</v>
      </c>
    </row>
    <row r="76" spans="1:12" x14ac:dyDescent="0.45">
      <c r="A76" t="s">
        <v>85</v>
      </c>
      <c r="B76">
        <v>321</v>
      </c>
      <c r="C76">
        <f t="shared" si="7"/>
        <v>0</v>
      </c>
      <c r="D76">
        <f t="shared" si="8"/>
        <v>0</v>
      </c>
      <c r="E76">
        <f t="shared" si="9"/>
        <v>0</v>
      </c>
      <c r="F76">
        <f t="shared" si="10"/>
        <v>0</v>
      </c>
      <c r="G76">
        <f t="shared" si="11"/>
        <v>0</v>
      </c>
      <c r="H76">
        <v>0</v>
      </c>
      <c r="I76">
        <v>0</v>
      </c>
      <c r="J76">
        <v>0</v>
      </c>
      <c r="K76">
        <v>0</v>
      </c>
      <c r="L76">
        <f t="shared" si="6"/>
        <v>1</v>
      </c>
    </row>
    <row r="77" spans="1:12" x14ac:dyDescent="0.45">
      <c r="A77" t="s">
        <v>86</v>
      </c>
      <c r="B77">
        <v>321</v>
      </c>
      <c r="C77">
        <f t="shared" si="7"/>
        <v>0</v>
      </c>
      <c r="D77">
        <f t="shared" si="8"/>
        <v>0</v>
      </c>
      <c r="E77">
        <f t="shared" si="9"/>
        <v>0</v>
      </c>
      <c r="F77">
        <f t="shared" si="10"/>
        <v>0</v>
      </c>
      <c r="G77">
        <f t="shared" si="11"/>
        <v>0</v>
      </c>
      <c r="H77">
        <v>0</v>
      </c>
      <c r="I77">
        <v>0</v>
      </c>
      <c r="J77">
        <v>0</v>
      </c>
      <c r="K77">
        <v>0</v>
      </c>
      <c r="L77">
        <f t="shared" si="6"/>
        <v>1</v>
      </c>
    </row>
    <row r="78" spans="1:12" x14ac:dyDescent="0.45">
      <c r="A78" t="s">
        <v>87</v>
      </c>
      <c r="B78">
        <v>321</v>
      </c>
      <c r="C78">
        <f t="shared" si="7"/>
        <v>0</v>
      </c>
      <c r="D78">
        <f t="shared" si="8"/>
        <v>0</v>
      </c>
      <c r="E78">
        <f t="shared" si="9"/>
        <v>0</v>
      </c>
      <c r="F78">
        <f t="shared" si="10"/>
        <v>0</v>
      </c>
      <c r="G78">
        <f t="shared" si="11"/>
        <v>0</v>
      </c>
      <c r="H78">
        <v>0</v>
      </c>
      <c r="I78">
        <v>0</v>
      </c>
      <c r="J78">
        <v>0</v>
      </c>
      <c r="K78">
        <v>0</v>
      </c>
      <c r="L78">
        <f t="shared" si="6"/>
        <v>1</v>
      </c>
    </row>
    <row r="79" spans="1:12" x14ac:dyDescent="0.45">
      <c r="A79" t="s">
        <v>88</v>
      </c>
      <c r="B79">
        <v>321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v>0</v>
      </c>
      <c r="I79">
        <v>0</v>
      </c>
      <c r="J79">
        <v>0</v>
      </c>
      <c r="K79">
        <v>0</v>
      </c>
      <c r="L79">
        <f t="shared" si="6"/>
        <v>1</v>
      </c>
    </row>
    <row r="80" spans="1:12" x14ac:dyDescent="0.45">
      <c r="A80" t="s">
        <v>89</v>
      </c>
      <c r="B80">
        <v>321</v>
      </c>
      <c r="C80">
        <f t="shared" si="7"/>
        <v>0</v>
      </c>
      <c r="D80">
        <f t="shared" si="8"/>
        <v>0</v>
      </c>
      <c r="E80">
        <f t="shared" si="9"/>
        <v>0</v>
      </c>
      <c r="F80">
        <f t="shared" si="10"/>
        <v>0</v>
      </c>
      <c r="G80">
        <f t="shared" si="11"/>
        <v>0</v>
      </c>
      <c r="H80">
        <v>0</v>
      </c>
      <c r="I80">
        <v>0</v>
      </c>
      <c r="J80">
        <v>0</v>
      </c>
      <c r="K80">
        <v>0</v>
      </c>
      <c r="L80">
        <f t="shared" si="6"/>
        <v>1</v>
      </c>
    </row>
    <row r="81" spans="1:12" x14ac:dyDescent="0.45">
      <c r="A81" t="s">
        <v>90</v>
      </c>
      <c r="B81">
        <v>321</v>
      </c>
      <c r="C81">
        <f t="shared" si="7"/>
        <v>0</v>
      </c>
      <c r="D81">
        <f t="shared" si="8"/>
        <v>0</v>
      </c>
      <c r="E81">
        <f t="shared" si="9"/>
        <v>0</v>
      </c>
      <c r="F81">
        <f t="shared" si="10"/>
        <v>0</v>
      </c>
      <c r="G81">
        <f t="shared" si="11"/>
        <v>0</v>
      </c>
      <c r="H81">
        <v>0</v>
      </c>
      <c r="I81">
        <v>0</v>
      </c>
      <c r="J81">
        <v>0</v>
      </c>
      <c r="K81">
        <v>0</v>
      </c>
      <c r="L81">
        <f t="shared" si="6"/>
        <v>1</v>
      </c>
    </row>
    <row r="82" spans="1:12" x14ac:dyDescent="0.45">
      <c r="A82" t="s">
        <v>91</v>
      </c>
      <c r="B82">
        <v>321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v>0</v>
      </c>
      <c r="I82">
        <v>0</v>
      </c>
      <c r="J82">
        <v>0</v>
      </c>
      <c r="K82">
        <v>0</v>
      </c>
      <c r="L82">
        <f t="shared" si="6"/>
        <v>1</v>
      </c>
    </row>
    <row r="83" spans="1:12" x14ac:dyDescent="0.45">
      <c r="A83" t="s">
        <v>92</v>
      </c>
      <c r="B83">
        <v>321</v>
      </c>
      <c r="C83">
        <f t="shared" si="7"/>
        <v>0</v>
      </c>
      <c r="D83">
        <f t="shared" si="8"/>
        <v>0</v>
      </c>
      <c r="E83">
        <f t="shared" si="9"/>
        <v>0</v>
      </c>
      <c r="F83">
        <f t="shared" si="10"/>
        <v>0</v>
      </c>
      <c r="G83">
        <f t="shared" si="11"/>
        <v>0</v>
      </c>
      <c r="H83">
        <v>0</v>
      </c>
      <c r="I83">
        <v>0</v>
      </c>
      <c r="J83">
        <v>0</v>
      </c>
      <c r="K83">
        <v>0</v>
      </c>
      <c r="L83">
        <f t="shared" si="6"/>
        <v>1</v>
      </c>
    </row>
    <row r="84" spans="1:12" x14ac:dyDescent="0.45">
      <c r="A84" t="s">
        <v>93</v>
      </c>
      <c r="B84">
        <v>321</v>
      </c>
      <c r="C84">
        <f t="shared" si="7"/>
        <v>0</v>
      </c>
      <c r="D84">
        <f t="shared" si="8"/>
        <v>0</v>
      </c>
      <c r="E84">
        <f t="shared" si="9"/>
        <v>0</v>
      </c>
      <c r="F84">
        <f t="shared" si="10"/>
        <v>0</v>
      </c>
      <c r="G84">
        <f t="shared" si="11"/>
        <v>0</v>
      </c>
      <c r="H84">
        <v>0</v>
      </c>
      <c r="I84">
        <v>0</v>
      </c>
      <c r="J84">
        <v>0</v>
      </c>
      <c r="K84">
        <v>0</v>
      </c>
      <c r="L84">
        <f t="shared" si="6"/>
        <v>1</v>
      </c>
    </row>
    <row r="85" spans="1:12" x14ac:dyDescent="0.45">
      <c r="A85" t="s">
        <v>94</v>
      </c>
      <c r="B85">
        <v>321</v>
      </c>
      <c r="C85">
        <f t="shared" si="7"/>
        <v>0</v>
      </c>
      <c r="D85">
        <f t="shared" si="8"/>
        <v>0</v>
      </c>
      <c r="E85">
        <f t="shared" si="9"/>
        <v>0</v>
      </c>
      <c r="F85">
        <f t="shared" si="10"/>
        <v>0</v>
      </c>
      <c r="G85">
        <f t="shared" si="11"/>
        <v>0</v>
      </c>
      <c r="H85">
        <v>0</v>
      </c>
      <c r="I85">
        <v>0</v>
      </c>
      <c r="J85">
        <v>0</v>
      </c>
      <c r="K85">
        <v>0</v>
      </c>
      <c r="L85">
        <f t="shared" si="6"/>
        <v>1</v>
      </c>
    </row>
    <row r="86" spans="1:12" x14ac:dyDescent="0.45">
      <c r="A86" t="s">
        <v>95</v>
      </c>
      <c r="B86">
        <v>321</v>
      </c>
      <c r="C86">
        <f>MIN(ROUNDUP(20*1.15,0),40)</f>
        <v>23</v>
      </c>
      <c r="D86">
        <f t="shared" si="8"/>
        <v>0</v>
      </c>
      <c r="E86">
        <f t="shared" si="9"/>
        <v>0</v>
      </c>
      <c r="F86">
        <f t="shared" si="10"/>
        <v>0</v>
      </c>
      <c r="G86">
        <f t="shared" si="11"/>
        <v>0</v>
      </c>
      <c r="H86">
        <v>0</v>
      </c>
      <c r="I86">
        <v>0</v>
      </c>
      <c r="J86">
        <v>0</v>
      </c>
      <c r="K86">
        <v>0</v>
      </c>
      <c r="L86">
        <f t="shared" si="6"/>
        <v>1.3</v>
      </c>
    </row>
    <row r="87" spans="1:12" x14ac:dyDescent="0.45">
      <c r="A87" t="s">
        <v>96</v>
      </c>
      <c r="B87">
        <v>321</v>
      </c>
      <c r="C87">
        <f t="shared" si="7"/>
        <v>0</v>
      </c>
      <c r="D87">
        <f t="shared" si="8"/>
        <v>0</v>
      </c>
      <c r="E87">
        <f t="shared" si="9"/>
        <v>0</v>
      </c>
      <c r="F87">
        <f t="shared" si="10"/>
        <v>0</v>
      </c>
      <c r="G87">
        <f t="shared" si="11"/>
        <v>0</v>
      </c>
      <c r="H87">
        <v>0</v>
      </c>
      <c r="I87">
        <v>0</v>
      </c>
      <c r="J87">
        <v>0</v>
      </c>
      <c r="K87">
        <v>0</v>
      </c>
      <c r="L87">
        <f t="shared" si="6"/>
        <v>1</v>
      </c>
    </row>
    <row r="88" spans="1:12" x14ac:dyDescent="0.45">
      <c r="A88" t="s">
        <v>97</v>
      </c>
      <c r="B88">
        <v>321</v>
      </c>
      <c r="C88">
        <f t="shared" si="7"/>
        <v>0</v>
      </c>
      <c r="D88">
        <f t="shared" si="8"/>
        <v>0</v>
      </c>
      <c r="E88">
        <f t="shared" si="9"/>
        <v>0</v>
      </c>
      <c r="F88">
        <f t="shared" si="10"/>
        <v>0</v>
      </c>
      <c r="G88">
        <f t="shared" si="11"/>
        <v>0</v>
      </c>
      <c r="H88">
        <v>0</v>
      </c>
      <c r="I88">
        <v>0</v>
      </c>
      <c r="J88">
        <v>0</v>
      </c>
      <c r="K88">
        <v>0</v>
      </c>
      <c r="L88">
        <f t="shared" si="6"/>
        <v>1</v>
      </c>
    </row>
    <row r="89" spans="1:12" x14ac:dyDescent="0.45">
      <c r="A89" s="2" t="s">
        <v>103</v>
      </c>
      <c r="B89">
        <v>321</v>
      </c>
      <c r="C89">
        <f t="shared" si="7"/>
        <v>0</v>
      </c>
      <c r="D89">
        <f t="shared" si="8"/>
        <v>0</v>
      </c>
      <c r="E89">
        <f t="shared" si="9"/>
        <v>0</v>
      </c>
      <c r="F89">
        <f t="shared" si="10"/>
        <v>0</v>
      </c>
      <c r="G89">
        <f t="shared" si="11"/>
        <v>0</v>
      </c>
      <c r="H89">
        <v>0</v>
      </c>
      <c r="I89">
        <v>0</v>
      </c>
      <c r="J89">
        <v>0</v>
      </c>
      <c r="K89">
        <v>0</v>
      </c>
      <c r="L89">
        <f t="shared" ref="L89:L92" si="12">ROUNDUP((C89/40+D89/50+E89/30+F89/50+G89/30+H89/40)/6*2.5+1,1)</f>
        <v>1</v>
      </c>
    </row>
    <row r="90" spans="1:12" x14ac:dyDescent="0.45">
      <c r="A90" s="2" t="s">
        <v>104</v>
      </c>
      <c r="B90">
        <v>321</v>
      </c>
      <c r="C90">
        <f t="shared" si="7"/>
        <v>0</v>
      </c>
      <c r="D90">
        <f t="shared" si="8"/>
        <v>0</v>
      </c>
      <c r="E90">
        <f t="shared" si="9"/>
        <v>0</v>
      </c>
      <c r="F90">
        <f t="shared" si="10"/>
        <v>0</v>
      </c>
      <c r="G90">
        <f t="shared" si="11"/>
        <v>0</v>
      </c>
      <c r="H90">
        <v>0</v>
      </c>
      <c r="I90">
        <v>0</v>
      </c>
      <c r="J90">
        <v>0</v>
      </c>
      <c r="K90">
        <v>0</v>
      </c>
      <c r="L90">
        <f t="shared" si="12"/>
        <v>1</v>
      </c>
    </row>
    <row r="91" spans="1:12" x14ac:dyDescent="0.45">
      <c r="A91" s="2" t="s">
        <v>99</v>
      </c>
      <c r="B91">
        <v>321</v>
      </c>
      <c r="C91">
        <f t="shared" si="7"/>
        <v>0</v>
      </c>
      <c r="D91">
        <f t="shared" si="8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v>0</v>
      </c>
      <c r="I91">
        <v>0</v>
      </c>
      <c r="J91">
        <v>0</v>
      </c>
      <c r="K91">
        <v>0</v>
      </c>
      <c r="L91">
        <f t="shared" si="12"/>
        <v>1</v>
      </c>
    </row>
    <row r="92" spans="1:12" x14ac:dyDescent="0.45">
      <c r="A92" s="2" t="s">
        <v>100</v>
      </c>
      <c r="B92">
        <v>321</v>
      </c>
      <c r="C92">
        <f t="shared" si="7"/>
        <v>0</v>
      </c>
      <c r="D92">
        <f t="shared" si="8"/>
        <v>0</v>
      </c>
      <c r="E92">
        <f t="shared" si="9"/>
        <v>0</v>
      </c>
      <c r="F92">
        <f t="shared" si="10"/>
        <v>0</v>
      </c>
      <c r="G92">
        <f t="shared" si="11"/>
        <v>0</v>
      </c>
      <c r="H92">
        <v>0</v>
      </c>
      <c r="I92">
        <v>0</v>
      </c>
      <c r="J92">
        <v>0</v>
      </c>
      <c r="K92">
        <v>0</v>
      </c>
      <c r="L92">
        <f t="shared" si="12"/>
        <v>1</v>
      </c>
    </row>
    <row r="93" spans="1:12" x14ac:dyDescent="0.45">
      <c r="A93" s="2" t="s">
        <v>101</v>
      </c>
      <c r="B93">
        <v>321</v>
      </c>
      <c r="C93">
        <f t="shared" si="7"/>
        <v>0</v>
      </c>
      <c r="D93">
        <f t="shared" si="8"/>
        <v>0</v>
      </c>
      <c r="E93">
        <f t="shared" si="9"/>
        <v>0</v>
      </c>
      <c r="F93">
        <f t="shared" si="10"/>
        <v>0</v>
      </c>
      <c r="G93">
        <f t="shared" si="11"/>
        <v>0</v>
      </c>
      <c r="H93">
        <v>0</v>
      </c>
      <c r="I93">
        <v>0</v>
      </c>
      <c r="J93">
        <v>0</v>
      </c>
      <c r="K93">
        <v>0</v>
      </c>
      <c r="L93">
        <f t="shared" ref="L93" si="13">ROUNDUP((C93/40+D93/50+E93/30+F93/50+G93/30+H93/40)/6*2.5+1,1)</f>
        <v>1</v>
      </c>
    </row>
    <row r="94" spans="1:12" x14ac:dyDescent="0.45">
      <c r="A94" s="2" t="s">
        <v>102</v>
      </c>
      <c r="B94">
        <v>321</v>
      </c>
      <c r="C94">
        <f t="shared" si="7"/>
        <v>0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0</v>
      </c>
      <c r="H94">
        <v>0</v>
      </c>
      <c r="I94">
        <v>0</v>
      </c>
      <c r="J94">
        <v>0</v>
      </c>
      <c r="K94">
        <v>0</v>
      </c>
      <c r="L94">
        <f t="shared" ref="L94" si="14">ROUNDUP((C94/40+D94/50+E94/30+F94/50+G94/30+H94/40)/6*2.5+1,1)</f>
        <v>1</v>
      </c>
    </row>
    <row r="95" spans="1:12" x14ac:dyDescent="0.45">
      <c r="A95" t="s">
        <v>98</v>
      </c>
      <c r="B95">
        <v>321</v>
      </c>
      <c r="C95">
        <f>MIN(ROUNDUP(30*1.15,0),40)</f>
        <v>35</v>
      </c>
      <c r="D95">
        <f t="shared" si="8"/>
        <v>0</v>
      </c>
      <c r="E95">
        <f t="shared" si="9"/>
        <v>0</v>
      </c>
      <c r="F95">
        <f t="shared" si="10"/>
        <v>0</v>
      </c>
      <c r="G95">
        <f t="shared" si="11"/>
        <v>0</v>
      </c>
      <c r="H95">
        <v>0</v>
      </c>
      <c r="I95">
        <v>0</v>
      </c>
      <c r="J95">
        <v>0</v>
      </c>
      <c r="K95">
        <v>0</v>
      </c>
      <c r="L95">
        <f t="shared" ref="L95" si="15">ROUNDUP((C95/40+D95/50+E95/30+F95/50+G95/30+H95/40)/6*2.5+1,1)</f>
        <v>1.4000000000000001</v>
      </c>
    </row>
    <row r="96" spans="1:12" x14ac:dyDescent="0.45">
      <c r="A96" s="3" t="s">
        <v>105</v>
      </c>
      <c r="B96">
        <v>321</v>
      </c>
      <c r="C96">
        <f>MIN(ROUNDUP(0*1.15,0),40)</f>
        <v>0</v>
      </c>
      <c r="D96">
        <f t="shared" si="8"/>
        <v>0</v>
      </c>
      <c r="E96">
        <f t="shared" si="9"/>
        <v>0</v>
      </c>
      <c r="F96">
        <f t="shared" si="10"/>
        <v>0</v>
      </c>
      <c r="G96">
        <f t="shared" si="11"/>
        <v>0</v>
      </c>
      <c r="H96">
        <v>0</v>
      </c>
      <c r="I96">
        <v>0</v>
      </c>
      <c r="J96">
        <v>0</v>
      </c>
      <c r="K96">
        <v>0</v>
      </c>
      <c r="L96">
        <f t="shared" ref="L96:L101" si="16">ROUNDUP((C96/40+D96/50+E96/30+F96/50+G96/30+H96/40)/6*2.5+1,1)</f>
        <v>1</v>
      </c>
    </row>
    <row r="97" spans="1:12" x14ac:dyDescent="0.45">
      <c r="A97" s="3" t="s">
        <v>106</v>
      </c>
      <c r="B97">
        <v>321</v>
      </c>
      <c r="C97">
        <f>MIN(ROUNDUP(30*1.15,0),40)</f>
        <v>35</v>
      </c>
      <c r="D97">
        <f t="shared" si="8"/>
        <v>0</v>
      </c>
      <c r="E97">
        <f t="shared" si="9"/>
        <v>0</v>
      </c>
      <c r="F97">
        <f t="shared" si="10"/>
        <v>0</v>
      </c>
      <c r="G97">
        <f t="shared" si="11"/>
        <v>0</v>
      </c>
      <c r="H97">
        <v>0</v>
      </c>
      <c r="I97">
        <v>0</v>
      </c>
      <c r="J97">
        <v>0</v>
      </c>
      <c r="K97">
        <v>0</v>
      </c>
      <c r="L97">
        <f t="shared" si="16"/>
        <v>1.4000000000000001</v>
      </c>
    </row>
    <row r="98" spans="1:12" x14ac:dyDescent="0.45">
      <c r="A98" s="3" t="s">
        <v>107</v>
      </c>
      <c r="B98">
        <v>321</v>
      </c>
      <c r="C98">
        <f>MIN(ROUNDUP(32*1.15,0),40)</f>
        <v>37</v>
      </c>
      <c r="D98">
        <f t="shared" si="8"/>
        <v>0</v>
      </c>
      <c r="E98">
        <f t="shared" si="9"/>
        <v>0</v>
      </c>
      <c r="F98">
        <f t="shared" si="10"/>
        <v>0</v>
      </c>
      <c r="G98">
        <f t="shared" si="11"/>
        <v>0</v>
      </c>
      <c r="H98">
        <v>0</v>
      </c>
      <c r="I98">
        <v>0</v>
      </c>
      <c r="J98">
        <v>0</v>
      </c>
      <c r="K98">
        <v>0</v>
      </c>
      <c r="L98">
        <f t="shared" si="16"/>
        <v>1.4000000000000001</v>
      </c>
    </row>
    <row r="99" spans="1:12" x14ac:dyDescent="0.45">
      <c r="A99" s="3" t="s">
        <v>108</v>
      </c>
      <c r="B99">
        <v>321</v>
      </c>
      <c r="C99">
        <f t="shared" ref="C99:C101" si="17">MIN(ROUNDUP(0*1.15,0),40)</f>
        <v>0</v>
      </c>
      <c r="D99">
        <f t="shared" si="8"/>
        <v>0</v>
      </c>
      <c r="E99">
        <f t="shared" si="9"/>
        <v>0</v>
      </c>
      <c r="F99">
        <f t="shared" si="10"/>
        <v>0</v>
      </c>
      <c r="G99">
        <f t="shared" si="11"/>
        <v>0</v>
      </c>
      <c r="H99">
        <v>0</v>
      </c>
      <c r="I99">
        <v>0</v>
      </c>
      <c r="J99">
        <v>0</v>
      </c>
      <c r="K99">
        <v>0</v>
      </c>
      <c r="L99">
        <f t="shared" si="16"/>
        <v>1</v>
      </c>
    </row>
    <row r="100" spans="1:12" x14ac:dyDescent="0.45">
      <c r="A100" s="3" t="s">
        <v>109</v>
      </c>
      <c r="B100">
        <v>321</v>
      </c>
      <c r="C100">
        <f t="shared" si="17"/>
        <v>0</v>
      </c>
      <c r="D100">
        <f t="shared" si="8"/>
        <v>0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v>0</v>
      </c>
      <c r="I100">
        <v>0</v>
      </c>
      <c r="J100">
        <v>0</v>
      </c>
      <c r="K100">
        <v>0</v>
      </c>
      <c r="L100">
        <f t="shared" si="16"/>
        <v>1</v>
      </c>
    </row>
    <row r="101" spans="1:12" x14ac:dyDescent="0.45">
      <c r="A101" s="3" t="s">
        <v>110</v>
      </c>
      <c r="B101">
        <v>321</v>
      </c>
      <c r="C101">
        <f t="shared" si="17"/>
        <v>0</v>
      </c>
      <c r="D101">
        <f t="shared" si="8"/>
        <v>0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v>0</v>
      </c>
      <c r="I101">
        <v>0</v>
      </c>
      <c r="J101">
        <v>0</v>
      </c>
      <c r="K101">
        <v>0</v>
      </c>
      <c r="L101">
        <f t="shared" si="16"/>
        <v>1</v>
      </c>
    </row>
  </sheetData>
  <autoFilter ref="A1:L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2017-01-10T17:20:41Z</dcterms:created>
  <dcterms:modified xsi:type="dcterms:W3CDTF">2017-01-14T06:37:49Z</dcterms:modified>
</cp:coreProperties>
</file>