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5B33578-4186-4BB6-B043-FE12A439F818}" xr6:coauthVersionLast="40" xr6:coauthVersionMax="40" xr10:uidLastSave="{00000000-0000-0000-0000-000000000000}"/>
  <bookViews>
    <workbookView xWindow="28680" yWindow="-120" windowWidth="29040" windowHeight="15990" xr2:uid="{00000000-000D-0000-FFFF-FFFF00000000}"/>
  </bookViews>
  <sheets>
    <sheet name="Centralizator" sheetId="1" r:id="rId1"/>
    <sheet name="Tema1" sheetId="2" r:id="rId2"/>
    <sheet name="Tema2" sheetId="3" r:id="rId3"/>
    <sheet name="Tema3" sheetId="4" r:id="rId4"/>
    <sheet name="Tema4" sheetId="5" r:id="rId5"/>
    <sheet name="Tema5" sheetId="6" r:id="rId6"/>
    <sheet name="Examen" sheetId="7" r:id="rId7"/>
    <sheet name="Proiect" sheetId="8" r:id="rId8"/>
    <sheet name="Weights" sheetId="9" r:id="rId9"/>
  </sheets>
  <definedNames>
    <definedName name="_xlnm._FilterDatabase" localSheetId="0" hidden="1">Centralizator!$A$1:$J$94</definedName>
    <definedName name="_xlnm._FilterDatabase" localSheetId="6" hidden="1">Examen!$A$1:$F$94</definedName>
    <definedName name="_xlnm._FilterDatabase" localSheetId="7" hidden="1">Proiect!$A$1:$C$94</definedName>
    <definedName name="_xlnm._FilterDatabase" localSheetId="1" hidden="1">Tema1!$A$1:$K$94</definedName>
    <definedName name="_xlnm._FilterDatabase" localSheetId="2" hidden="1">Tema2!$A$1:$H$94</definedName>
    <definedName name="_xlnm._FilterDatabase" localSheetId="3" hidden="1">Tema3!$A$1:$I$94</definedName>
    <definedName name="_xlnm._FilterDatabase" localSheetId="4" hidden="1">Tema4!$A$1:$H$94</definedName>
    <definedName name="_xlnm._FilterDatabase" localSheetId="5" hidden="1">Tema5!$A$1:$H$94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3" i="1" l="1"/>
  <c r="M93" i="1"/>
  <c r="K93" i="1"/>
  <c r="J93" i="1"/>
  <c r="I93" i="1"/>
  <c r="H93" i="1"/>
  <c r="G93" i="1"/>
  <c r="F93" i="1"/>
  <c r="E93" i="1"/>
  <c r="D93" i="1"/>
  <c r="C93" i="1"/>
  <c r="I85" i="1"/>
  <c r="K85" i="1" s="1"/>
  <c r="H85" i="1"/>
  <c r="G85" i="1"/>
  <c r="F85" i="1"/>
  <c r="E85" i="1"/>
  <c r="D85" i="1"/>
  <c r="C85" i="1"/>
  <c r="I81" i="1"/>
  <c r="K81" i="1" s="1"/>
  <c r="I82" i="1"/>
  <c r="K82" i="1" s="1"/>
  <c r="H81" i="1"/>
  <c r="H82" i="1"/>
  <c r="G81" i="1"/>
  <c r="G82" i="1"/>
  <c r="F81" i="1"/>
  <c r="F82" i="1"/>
  <c r="E81" i="1"/>
  <c r="E82" i="1"/>
  <c r="D81" i="1"/>
  <c r="D82" i="1"/>
  <c r="C81" i="1"/>
  <c r="C82" i="1"/>
  <c r="I73" i="1"/>
  <c r="J73" i="1" s="1"/>
  <c r="H73" i="1"/>
  <c r="G73" i="1"/>
  <c r="F73" i="1"/>
  <c r="E73" i="1"/>
  <c r="D73" i="1"/>
  <c r="C73" i="1"/>
  <c r="I71" i="1"/>
  <c r="K71" i="1" s="1"/>
  <c r="H71" i="1"/>
  <c r="G71" i="1"/>
  <c r="F71" i="1"/>
  <c r="E71" i="1"/>
  <c r="D71" i="1"/>
  <c r="C71" i="1"/>
  <c r="I69" i="1"/>
  <c r="J69" i="1" s="1"/>
  <c r="H69" i="1"/>
  <c r="G69" i="1"/>
  <c r="F69" i="1"/>
  <c r="E69" i="1"/>
  <c r="D69" i="1"/>
  <c r="C69" i="1"/>
  <c r="I64" i="1"/>
  <c r="K64" i="1" s="1"/>
  <c r="I65" i="1"/>
  <c r="J65" i="1" s="1"/>
  <c r="I66" i="1"/>
  <c r="J66" i="1" s="1"/>
  <c r="H64" i="1"/>
  <c r="H65" i="1"/>
  <c r="H66" i="1"/>
  <c r="G64" i="1"/>
  <c r="G65" i="1"/>
  <c r="G66" i="1"/>
  <c r="F64" i="1"/>
  <c r="F65" i="1"/>
  <c r="F66" i="1"/>
  <c r="E64" i="1"/>
  <c r="E65" i="1"/>
  <c r="E66" i="1"/>
  <c r="D64" i="1"/>
  <c r="D65" i="1"/>
  <c r="D66" i="1"/>
  <c r="C64" i="1"/>
  <c r="C65" i="1"/>
  <c r="C66" i="1"/>
  <c r="I50" i="1"/>
  <c r="K50" i="1" s="1"/>
  <c r="H50" i="1"/>
  <c r="G50" i="1"/>
  <c r="F50" i="1"/>
  <c r="E50" i="1"/>
  <c r="D50" i="1"/>
  <c r="C50" i="1"/>
  <c r="I47" i="1"/>
  <c r="K47" i="1" s="1"/>
  <c r="H47" i="1"/>
  <c r="G47" i="1"/>
  <c r="F47" i="1"/>
  <c r="E47" i="1"/>
  <c r="D47" i="1"/>
  <c r="C47" i="1"/>
  <c r="I44" i="1"/>
  <c r="K44" i="1" s="1"/>
  <c r="H44" i="1"/>
  <c r="G44" i="1"/>
  <c r="F44" i="1"/>
  <c r="E44" i="1"/>
  <c r="D44" i="1"/>
  <c r="C44" i="1"/>
  <c r="I41" i="1"/>
  <c r="K41" i="1" s="1"/>
  <c r="H41" i="1"/>
  <c r="G41" i="1"/>
  <c r="F41" i="1"/>
  <c r="E41" i="1"/>
  <c r="D41" i="1"/>
  <c r="C41" i="1"/>
  <c r="I33" i="1"/>
  <c r="J33" i="1" s="1"/>
  <c r="H33" i="1"/>
  <c r="G33" i="1"/>
  <c r="F33" i="1"/>
  <c r="E33" i="1"/>
  <c r="D33" i="1"/>
  <c r="C33" i="1"/>
  <c r="I28" i="1"/>
  <c r="K28" i="1" s="1"/>
  <c r="H28" i="1"/>
  <c r="G28" i="1"/>
  <c r="F28" i="1"/>
  <c r="E28" i="1"/>
  <c r="D28" i="1"/>
  <c r="C28" i="1"/>
  <c r="I23" i="1"/>
  <c r="K23" i="1" s="1"/>
  <c r="I24" i="1"/>
  <c r="K24" i="1" s="1"/>
  <c r="H23" i="1"/>
  <c r="H24" i="1"/>
  <c r="G23" i="1"/>
  <c r="G24" i="1"/>
  <c r="F23" i="1"/>
  <c r="F24" i="1"/>
  <c r="E23" i="1"/>
  <c r="E24" i="1"/>
  <c r="D23" i="1"/>
  <c r="D24" i="1"/>
  <c r="C23" i="1"/>
  <c r="C24" i="1"/>
  <c r="I2" i="1"/>
  <c r="H2" i="1"/>
  <c r="G2" i="1"/>
  <c r="F2" i="1"/>
  <c r="E2" i="1"/>
  <c r="D2" i="1"/>
  <c r="C2" i="1"/>
  <c r="I13" i="1"/>
  <c r="K13" i="1" s="1"/>
  <c r="H13" i="1"/>
  <c r="G13" i="1"/>
  <c r="F13" i="1"/>
  <c r="E13" i="1"/>
  <c r="D13" i="1"/>
  <c r="C13" i="1"/>
  <c r="I6" i="1"/>
  <c r="J6" i="1" s="1"/>
  <c r="H6" i="1"/>
  <c r="G6" i="1"/>
  <c r="F6" i="1"/>
  <c r="E6" i="1"/>
  <c r="D6" i="1"/>
  <c r="C6" i="1"/>
  <c r="N85" i="1" l="1"/>
  <c r="J85" i="1"/>
  <c r="M85" i="1"/>
  <c r="M82" i="1"/>
  <c r="J82" i="1"/>
  <c r="J81" i="1"/>
  <c r="N82" i="1"/>
  <c r="N81" i="1"/>
  <c r="M81" i="1"/>
  <c r="K73" i="1"/>
  <c r="N73" i="1"/>
  <c r="M73" i="1"/>
  <c r="J71" i="1"/>
  <c r="K69" i="1"/>
  <c r="M71" i="1"/>
  <c r="N69" i="1"/>
  <c r="M69" i="1"/>
  <c r="N71" i="1"/>
  <c r="N66" i="1"/>
  <c r="J64" i="1"/>
  <c r="K66" i="1"/>
  <c r="K65" i="1"/>
  <c r="M66" i="1"/>
  <c r="M65" i="1"/>
  <c r="M64" i="1"/>
  <c r="N64" i="1"/>
  <c r="N65" i="1"/>
  <c r="J50" i="1"/>
  <c r="N47" i="1"/>
  <c r="N50" i="1"/>
  <c r="M50" i="1"/>
  <c r="J47" i="1"/>
  <c r="M47" i="1"/>
  <c r="J44" i="1"/>
  <c r="N44" i="1"/>
  <c r="M44" i="1"/>
  <c r="M41" i="1"/>
  <c r="K33" i="1"/>
  <c r="N33" i="1"/>
  <c r="M33" i="1"/>
  <c r="N41" i="1"/>
  <c r="J41" i="1"/>
  <c r="J28" i="1"/>
  <c r="N28" i="1"/>
  <c r="M28" i="1"/>
  <c r="J24" i="1"/>
  <c r="M24" i="1"/>
  <c r="J23" i="1"/>
  <c r="M23" i="1"/>
  <c r="N24" i="1"/>
  <c r="N23" i="1"/>
  <c r="J2" i="1"/>
  <c r="K2" i="1"/>
  <c r="N2" i="1"/>
  <c r="M2" i="1"/>
  <c r="J13" i="1"/>
  <c r="N13" i="1"/>
  <c r="M13" i="1"/>
  <c r="K6" i="1"/>
  <c r="N6" i="1"/>
  <c r="M6" i="1"/>
  <c r="I74" i="1"/>
  <c r="J74" i="1" s="1"/>
  <c r="H74" i="1"/>
  <c r="G74" i="1"/>
  <c r="F74" i="1"/>
  <c r="E74" i="1"/>
  <c r="D74" i="1"/>
  <c r="C74" i="1"/>
  <c r="I14" i="1"/>
  <c r="I15" i="1"/>
  <c r="I16" i="1"/>
  <c r="I17" i="1"/>
  <c r="I18" i="1"/>
  <c r="I19" i="1"/>
  <c r="I20" i="1"/>
  <c r="I21" i="1"/>
  <c r="I22" i="1"/>
  <c r="J22" i="1" s="1"/>
  <c r="I25" i="1"/>
  <c r="J25" i="1" s="1"/>
  <c r="I26" i="1"/>
  <c r="I27" i="1"/>
  <c r="J27" i="1" s="1"/>
  <c r="I29" i="1"/>
  <c r="I30" i="1"/>
  <c r="I31" i="1"/>
  <c r="I32" i="1"/>
  <c r="J32" i="1" s="1"/>
  <c r="I34" i="1"/>
  <c r="I35" i="1"/>
  <c r="I36" i="1"/>
  <c r="I37" i="1"/>
  <c r="J37" i="1" s="1"/>
  <c r="I38" i="1"/>
  <c r="I39" i="1"/>
  <c r="J39" i="1" s="1"/>
  <c r="I40" i="1"/>
  <c r="I42" i="1"/>
  <c r="I43" i="1"/>
  <c r="I45" i="1"/>
  <c r="I46" i="1"/>
  <c r="J46" i="1" s="1"/>
  <c r="I48" i="1"/>
  <c r="I49" i="1"/>
  <c r="I51" i="1"/>
  <c r="J51" i="1" s="1"/>
  <c r="I52" i="1"/>
  <c r="I53" i="1"/>
  <c r="I54" i="1"/>
  <c r="I55" i="1"/>
  <c r="I56" i="1"/>
  <c r="I57" i="1"/>
  <c r="I58" i="1"/>
  <c r="J58" i="1" s="1"/>
  <c r="I59" i="1"/>
  <c r="I60" i="1"/>
  <c r="I61" i="1"/>
  <c r="J61" i="1" s="1"/>
  <c r="I62" i="1"/>
  <c r="J62" i="1" s="1"/>
  <c r="I63" i="1"/>
  <c r="J63" i="1" s="1"/>
  <c r="I67" i="1"/>
  <c r="I68" i="1"/>
  <c r="I70" i="1"/>
  <c r="I72" i="1"/>
  <c r="I75" i="1"/>
  <c r="I76" i="1"/>
  <c r="I77" i="1"/>
  <c r="I78" i="1"/>
  <c r="I79" i="1"/>
  <c r="J79" i="1" s="1"/>
  <c r="I80" i="1"/>
  <c r="I83" i="1"/>
  <c r="J83" i="1" s="1"/>
  <c r="I84" i="1"/>
  <c r="I86" i="1"/>
  <c r="I87" i="1"/>
  <c r="I88" i="1"/>
  <c r="I89" i="1"/>
  <c r="I90" i="1"/>
  <c r="J90" i="1" s="1"/>
  <c r="I91" i="1"/>
  <c r="I92" i="1"/>
  <c r="I94" i="1"/>
  <c r="J94" i="1" s="1"/>
  <c r="I4" i="1"/>
  <c r="J4" i="1" s="1"/>
  <c r="I5" i="1"/>
  <c r="I7" i="1"/>
  <c r="J7" i="1" s="1"/>
  <c r="I8" i="1"/>
  <c r="J8" i="1" s="1"/>
  <c r="I9" i="1"/>
  <c r="I10" i="1"/>
  <c r="I11" i="1"/>
  <c r="I12" i="1"/>
  <c r="I3" i="1"/>
  <c r="G3" i="1"/>
  <c r="P3" i="1" l="1"/>
  <c r="N74" i="1"/>
  <c r="M74" i="1"/>
  <c r="K61" i="1"/>
  <c r="K37" i="1"/>
  <c r="K32" i="1"/>
  <c r="K27" i="1"/>
  <c r="K4" i="1"/>
  <c r="K90" i="1"/>
  <c r="K79" i="1"/>
  <c r="K67" i="1"/>
  <c r="K46" i="1"/>
  <c r="K12" i="1"/>
  <c r="K8" i="1"/>
  <c r="K94" i="1"/>
  <c r="K63" i="1"/>
  <c r="K51" i="1"/>
  <c r="K39" i="1"/>
  <c r="K30" i="1"/>
  <c r="K25" i="1"/>
  <c r="K74" i="1"/>
  <c r="K11" i="1"/>
  <c r="K7" i="1"/>
  <c r="K83" i="1"/>
  <c r="K62" i="1"/>
  <c r="K58" i="1"/>
  <c r="K54" i="1"/>
  <c r="K22" i="1"/>
  <c r="H4" i="1"/>
  <c r="H5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5" i="1"/>
  <c r="H26" i="1"/>
  <c r="H27" i="1"/>
  <c r="H29" i="1"/>
  <c r="H30" i="1"/>
  <c r="H31" i="1"/>
  <c r="H32" i="1"/>
  <c r="H34" i="1"/>
  <c r="H35" i="1"/>
  <c r="H36" i="1"/>
  <c r="H37" i="1"/>
  <c r="H38" i="1"/>
  <c r="H39" i="1"/>
  <c r="H40" i="1"/>
  <c r="H42" i="1"/>
  <c r="H43" i="1"/>
  <c r="H45" i="1"/>
  <c r="H46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7" i="1"/>
  <c r="H68" i="1"/>
  <c r="H70" i="1"/>
  <c r="H72" i="1"/>
  <c r="H75" i="1"/>
  <c r="H76" i="1"/>
  <c r="H77" i="1"/>
  <c r="H78" i="1"/>
  <c r="H79" i="1"/>
  <c r="H80" i="1"/>
  <c r="H83" i="1"/>
  <c r="H84" i="1"/>
  <c r="H86" i="1"/>
  <c r="H87" i="1"/>
  <c r="H88" i="1"/>
  <c r="H89" i="1"/>
  <c r="H90" i="1"/>
  <c r="H91" i="1"/>
  <c r="H92" i="1"/>
  <c r="H94" i="1"/>
  <c r="H3" i="1"/>
  <c r="G4" i="1"/>
  <c r="G5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5" i="1"/>
  <c r="G26" i="1"/>
  <c r="G27" i="1"/>
  <c r="G29" i="1"/>
  <c r="G30" i="1"/>
  <c r="G31" i="1"/>
  <c r="G32" i="1"/>
  <c r="G34" i="1"/>
  <c r="G35" i="1"/>
  <c r="G36" i="1"/>
  <c r="G37" i="1"/>
  <c r="G38" i="1"/>
  <c r="G39" i="1"/>
  <c r="G40" i="1"/>
  <c r="G42" i="1"/>
  <c r="G43" i="1"/>
  <c r="G45" i="1"/>
  <c r="G46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7" i="1"/>
  <c r="G68" i="1"/>
  <c r="G70" i="1"/>
  <c r="G72" i="1"/>
  <c r="G75" i="1"/>
  <c r="G76" i="1"/>
  <c r="G77" i="1"/>
  <c r="G78" i="1"/>
  <c r="G79" i="1"/>
  <c r="G80" i="1"/>
  <c r="G83" i="1"/>
  <c r="G84" i="1"/>
  <c r="G86" i="1"/>
  <c r="G87" i="1"/>
  <c r="G88" i="1"/>
  <c r="G89" i="1"/>
  <c r="G90" i="1"/>
  <c r="G91" i="1"/>
  <c r="G92" i="1"/>
  <c r="G94" i="1"/>
  <c r="F4" i="1"/>
  <c r="F5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5" i="1"/>
  <c r="F26" i="1"/>
  <c r="F27" i="1"/>
  <c r="F29" i="1"/>
  <c r="F30" i="1"/>
  <c r="F31" i="1"/>
  <c r="F32" i="1"/>
  <c r="F34" i="1"/>
  <c r="F35" i="1"/>
  <c r="F36" i="1"/>
  <c r="F37" i="1"/>
  <c r="F38" i="1"/>
  <c r="F39" i="1"/>
  <c r="F40" i="1"/>
  <c r="F42" i="1"/>
  <c r="F43" i="1"/>
  <c r="F45" i="1"/>
  <c r="F46" i="1"/>
  <c r="F48" i="1"/>
  <c r="F49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7" i="1"/>
  <c r="F68" i="1"/>
  <c r="F70" i="1"/>
  <c r="F72" i="1"/>
  <c r="F75" i="1"/>
  <c r="F76" i="1"/>
  <c r="F77" i="1"/>
  <c r="F78" i="1"/>
  <c r="F79" i="1"/>
  <c r="F80" i="1"/>
  <c r="F83" i="1"/>
  <c r="F84" i="1"/>
  <c r="F86" i="1"/>
  <c r="F87" i="1"/>
  <c r="F88" i="1"/>
  <c r="F89" i="1"/>
  <c r="F90" i="1"/>
  <c r="F91" i="1"/>
  <c r="F92" i="1"/>
  <c r="F94" i="1"/>
  <c r="F3" i="1"/>
  <c r="E4" i="1"/>
  <c r="E5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5" i="1"/>
  <c r="E26" i="1"/>
  <c r="E27" i="1"/>
  <c r="E29" i="1"/>
  <c r="E30" i="1"/>
  <c r="E31" i="1"/>
  <c r="E32" i="1"/>
  <c r="E34" i="1"/>
  <c r="E35" i="1"/>
  <c r="E36" i="1"/>
  <c r="E37" i="1"/>
  <c r="E38" i="1"/>
  <c r="E39" i="1"/>
  <c r="E40" i="1"/>
  <c r="E42" i="1"/>
  <c r="E43" i="1"/>
  <c r="E45" i="1"/>
  <c r="E46" i="1"/>
  <c r="E48" i="1"/>
  <c r="E49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7" i="1"/>
  <c r="E68" i="1"/>
  <c r="E70" i="1"/>
  <c r="E72" i="1"/>
  <c r="E75" i="1"/>
  <c r="E76" i="1"/>
  <c r="E77" i="1"/>
  <c r="E78" i="1"/>
  <c r="E79" i="1"/>
  <c r="E80" i="1"/>
  <c r="E83" i="1"/>
  <c r="E84" i="1"/>
  <c r="E86" i="1"/>
  <c r="E87" i="1"/>
  <c r="E88" i="1"/>
  <c r="E89" i="1"/>
  <c r="E90" i="1"/>
  <c r="E91" i="1"/>
  <c r="E92" i="1"/>
  <c r="E94" i="1"/>
  <c r="E3" i="1"/>
  <c r="D4" i="1"/>
  <c r="D5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5" i="1"/>
  <c r="D26" i="1"/>
  <c r="D27" i="1"/>
  <c r="D29" i="1"/>
  <c r="D30" i="1"/>
  <c r="D31" i="1"/>
  <c r="D32" i="1"/>
  <c r="D34" i="1"/>
  <c r="D35" i="1"/>
  <c r="D36" i="1"/>
  <c r="D37" i="1"/>
  <c r="D38" i="1"/>
  <c r="D39" i="1"/>
  <c r="D40" i="1"/>
  <c r="D42" i="1"/>
  <c r="D43" i="1"/>
  <c r="D45" i="1"/>
  <c r="D46" i="1"/>
  <c r="D48" i="1"/>
  <c r="D49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7" i="1"/>
  <c r="D68" i="1"/>
  <c r="D70" i="1"/>
  <c r="D72" i="1"/>
  <c r="D75" i="1"/>
  <c r="D76" i="1"/>
  <c r="D77" i="1"/>
  <c r="D78" i="1"/>
  <c r="D79" i="1"/>
  <c r="D80" i="1"/>
  <c r="D83" i="1"/>
  <c r="D84" i="1"/>
  <c r="D86" i="1"/>
  <c r="D87" i="1"/>
  <c r="D88" i="1"/>
  <c r="D89" i="1"/>
  <c r="D90" i="1"/>
  <c r="D91" i="1"/>
  <c r="D92" i="1"/>
  <c r="D94" i="1"/>
  <c r="D3" i="1"/>
  <c r="C4" i="1"/>
  <c r="C5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5" i="1"/>
  <c r="C26" i="1"/>
  <c r="C27" i="1"/>
  <c r="C29" i="1"/>
  <c r="C30" i="1"/>
  <c r="C31" i="1"/>
  <c r="C32" i="1"/>
  <c r="C34" i="1"/>
  <c r="C35" i="1"/>
  <c r="C36" i="1"/>
  <c r="C37" i="1"/>
  <c r="C38" i="1"/>
  <c r="C39" i="1"/>
  <c r="C40" i="1"/>
  <c r="C42" i="1"/>
  <c r="C43" i="1"/>
  <c r="C45" i="1"/>
  <c r="C46" i="1"/>
  <c r="C48" i="1"/>
  <c r="C49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7" i="1"/>
  <c r="C68" i="1"/>
  <c r="C70" i="1"/>
  <c r="C72" i="1"/>
  <c r="C75" i="1"/>
  <c r="C76" i="1"/>
  <c r="C77" i="1"/>
  <c r="C78" i="1"/>
  <c r="C79" i="1"/>
  <c r="C80" i="1"/>
  <c r="C83" i="1"/>
  <c r="C84" i="1"/>
  <c r="C86" i="1"/>
  <c r="C87" i="1"/>
  <c r="C88" i="1"/>
  <c r="C89" i="1"/>
  <c r="C90" i="1"/>
  <c r="C91" i="1"/>
  <c r="C92" i="1"/>
  <c r="C94" i="1"/>
  <c r="C3" i="1"/>
  <c r="M70" i="1" l="1"/>
  <c r="N70" i="1"/>
  <c r="K70" i="1"/>
  <c r="N37" i="1"/>
  <c r="N27" i="1"/>
  <c r="N8" i="1"/>
  <c r="N7" i="1"/>
  <c r="N83" i="1"/>
  <c r="N58" i="1"/>
  <c r="N94" i="1"/>
  <c r="N51" i="1"/>
  <c r="N39" i="1"/>
  <c r="N79" i="1"/>
  <c r="N22" i="1"/>
  <c r="N4" i="1"/>
  <c r="N62" i="1"/>
  <c r="N90" i="1"/>
  <c r="N46" i="1"/>
  <c r="N63" i="1"/>
  <c r="N25" i="1"/>
  <c r="N32" i="1"/>
  <c r="N61" i="1"/>
  <c r="J70" i="1"/>
  <c r="N68" i="1"/>
  <c r="J68" i="1"/>
  <c r="N67" i="1"/>
  <c r="J67" i="1"/>
  <c r="N56" i="1"/>
  <c r="J56" i="1"/>
  <c r="N36" i="1"/>
  <c r="J36" i="1"/>
  <c r="N26" i="1"/>
  <c r="J26" i="1"/>
  <c r="N16" i="1"/>
  <c r="J16" i="1"/>
  <c r="N91" i="1"/>
  <c r="J91" i="1"/>
  <c r="N57" i="1"/>
  <c r="J57" i="1"/>
  <c r="J48" i="1"/>
  <c r="N48" i="1"/>
  <c r="N17" i="1"/>
  <c r="J17" i="1"/>
  <c r="N78" i="1"/>
  <c r="J78" i="1"/>
  <c r="N55" i="1"/>
  <c r="J55" i="1"/>
  <c r="N45" i="1"/>
  <c r="J45" i="1"/>
  <c r="N35" i="1"/>
  <c r="J35" i="1"/>
  <c r="N15" i="1"/>
  <c r="J15" i="1"/>
  <c r="N5" i="1"/>
  <c r="J5" i="1"/>
  <c r="N92" i="1"/>
  <c r="J92" i="1"/>
  <c r="N80" i="1"/>
  <c r="J80" i="1"/>
  <c r="N89" i="1"/>
  <c r="J89" i="1"/>
  <c r="N88" i="1"/>
  <c r="J88" i="1"/>
  <c r="N77" i="1"/>
  <c r="J77" i="1"/>
  <c r="N54" i="1"/>
  <c r="J54" i="1"/>
  <c r="N43" i="1"/>
  <c r="J43" i="1"/>
  <c r="N34" i="1"/>
  <c r="J34" i="1"/>
  <c r="N14" i="1"/>
  <c r="J14" i="1"/>
  <c r="J21" i="1"/>
  <c r="N21" i="1"/>
  <c r="J12" i="1"/>
  <c r="N12" i="1"/>
  <c r="K92" i="1"/>
  <c r="K49" i="1"/>
  <c r="J31" i="1"/>
  <c r="N31" i="1"/>
  <c r="J20" i="1"/>
  <c r="N20" i="1"/>
  <c r="J11" i="1"/>
  <c r="N11" i="1"/>
  <c r="K38" i="1"/>
  <c r="K29" i="1"/>
  <c r="K18" i="1"/>
  <c r="K9" i="1"/>
  <c r="N87" i="1"/>
  <c r="J87" i="1"/>
  <c r="N76" i="1"/>
  <c r="J76" i="1"/>
  <c r="J53" i="1"/>
  <c r="N53" i="1"/>
  <c r="J42" i="1"/>
  <c r="N42" i="1"/>
  <c r="J3" i="1"/>
  <c r="N3" i="1"/>
  <c r="J86" i="1"/>
  <c r="N86" i="1"/>
  <c r="J75" i="1"/>
  <c r="N75" i="1"/>
  <c r="J60" i="1"/>
  <c r="N60" i="1"/>
  <c r="J52" i="1"/>
  <c r="N52" i="1"/>
  <c r="J40" i="1"/>
  <c r="N40" i="1"/>
  <c r="J84" i="1"/>
  <c r="N84" i="1"/>
  <c r="N72" i="1"/>
  <c r="J72" i="1"/>
  <c r="J59" i="1"/>
  <c r="N59" i="1"/>
  <c r="N30" i="1"/>
  <c r="J30" i="1"/>
  <c r="N19" i="1"/>
  <c r="J19" i="1"/>
  <c r="N10" i="1"/>
  <c r="J10" i="1"/>
  <c r="N49" i="1"/>
  <c r="J49" i="1"/>
  <c r="N38" i="1"/>
  <c r="J38" i="1"/>
  <c r="N29" i="1"/>
  <c r="J29" i="1"/>
  <c r="N18" i="1"/>
  <c r="J18" i="1"/>
  <c r="N9" i="1"/>
  <c r="J9" i="1"/>
  <c r="K3" i="1"/>
  <c r="K86" i="1"/>
  <c r="K75" i="1"/>
  <c r="M92" i="1"/>
  <c r="M88" i="1"/>
  <c r="M83" i="1"/>
  <c r="M77" i="1"/>
  <c r="M62" i="1"/>
  <c r="M58" i="1"/>
  <c r="M54" i="1"/>
  <c r="M49" i="1"/>
  <c r="M43" i="1"/>
  <c r="M38" i="1"/>
  <c r="M34" i="1"/>
  <c r="M29" i="1"/>
  <c r="K88" i="1"/>
  <c r="K77" i="1"/>
  <c r="K43" i="1"/>
  <c r="K34" i="1"/>
  <c r="K14" i="1"/>
  <c r="K72" i="1"/>
  <c r="K59" i="1"/>
  <c r="K55" i="1"/>
  <c r="K45" i="1"/>
  <c r="K35" i="1"/>
  <c r="K19" i="1"/>
  <c r="K15" i="1"/>
  <c r="K87" i="1"/>
  <c r="K76" i="1"/>
  <c r="K68" i="1"/>
  <c r="K57" i="1"/>
  <c r="K48" i="1"/>
  <c r="K17" i="1"/>
  <c r="K60" i="1"/>
  <c r="K56" i="1"/>
  <c r="K52" i="1"/>
  <c r="K40" i="1"/>
  <c r="K31" i="1"/>
  <c r="K26" i="1"/>
  <c r="K20" i="1"/>
  <c r="K16" i="1"/>
  <c r="M3" i="1"/>
  <c r="K89" i="1"/>
  <c r="K84" i="1"/>
  <c r="K78" i="1"/>
  <c r="K10" i="1"/>
  <c r="K5" i="1"/>
  <c r="K21" i="1"/>
  <c r="K42" i="1"/>
  <c r="K53" i="1"/>
  <c r="K36" i="1"/>
  <c r="K80" i="1"/>
  <c r="K91" i="1"/>
  <c r="M94" i="1"/>
  <c r="M89" i="1"/>
  <c r="M84" i="1"/>
  <c r="M78" i="1"/>
  <c r="M72" i="1"/>
  <c r="M63" i="1"/>
  <c r="M59" i="1"/>
  <c r="M55" i="1"/>
  <c r="M51" i="1"/>
  <c r="M45" i="1"/>
  <c r="M39" i="1"/>
  <c r="M35" i="1"/>
  <c r="M30" i="1"/>
  <c r="M22" i="1"/>
  <c r="M91" i="1"/>
  <c r="M87" i="1"/>
  <c r="M80" i="1"/>
  <c r="M76" i="1"/>
  <c r="M68" i="1"/>
  <c r="M61" i="1"/>
  <c r="M57" i="1"/>
  <c r="M53" i="1"/>
  <c r="M48" i="1"/>
  <c r="M42" i="1"/>
  <c r="M37" i="1"/>
  <c r="M32" i="1"/>
  <c r="M27" i="1"/>
  <c r="M90" i="1"/>
  <c r="M86" i="1"/>
  <c r="M79" i="1"/>
  <c r="M75" i="1"/>
  <c r="M67" i="1"/>
  <c r="M60" i="1"/>
  <c r="M56" i="1"/>
  <c r="M52" i="1"/>
  <c r="M46" i="1"/>
  <c r="M40" i="1"/>
  <c r="M36" i="1"/>
  <c r="M31" i="1"/>
  <c r="M26" i="1"/>
  <c r="M9" i="1"/>
  <c r="M8" i="1"/>
  <c r="M7" i="1"/>
  <c r="M25" i="1"/>
  <c r="M21" i="1"/>
  <c r="M20" i="1"/>
  <c r="M19" i="1"/>
  <c r="M18" i="1"/>
  <c r="M17" i="1"/>
  <c r="M16" i="1"/>
  <c r="M15" i="1"/>
  <c r="M14" i="1"/>
  <c r="M12" i="1"/>
  <c r="M11" i="1"/>
  <c r="M10" i="1"/>
  <c r="M5" i="1"/>
  <c r="M4" i="1"/>
  <c r="Q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0" authorId="0" shapeId="0" xr:uid="{E0E1FEC5-FB0B-4647-BF2A-E900BD0A903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Asta nu este tema ei...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51" authorId="0" shapeId="0" xr:uid="{47E741D3-0182-4069-B244-AFD6E30F01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 copiat solutia din tema cuvant cu cuvant</t>
        </r>
      </text>
    </comment>
  </commentList>
</comments>
</file>

<file path=xl/sharedStrings.xml><?xml version="1.0" encoding="utf-8"?>
<sst xmlns="http://schemas.openxmlformats.org/spreadsheetml/2006/main" count="829" uniqueCount="124">
  <si>
    <t>Nume</t>
  </si>
  <si>
    <t>Grupa</t>
  </si>
  <si>
    <t>Tema_1</t>
  </si>
  <si>
    <t>Tema_2</t>
  </si>
  <si>
    <t>Tema_3</t>
  </si>
  <si>
    <t>Tema_4</t>
  </si>
  <si>
    <t>Tema_5</t>
  </si>
  <si>
    <t>Proiect</t>
  </si>
  <si>
    <t>Examen</t>
  </si>
  <si>
    <t>Total</t>
  </si>
  <si>
    <t>ANDRICIUC D.C ALEXANDRA-IONELA</t>
  </si>
  <si>
    <t>BOBEI O.V. IRINA-ANCA</t>
  </si>
  <si>
    <t>BREZEANU I CLAUDIA</t>
  </si>
  <si>
    <t>CIULICA T.M CRISTIAN</t>
  </si>
  <si>
    <t>COTAN R.M PAUL-ADRIAN</t>
  </si>
  <si>
    <t>DUNA I ANCUTA-GEORGIANA</t>
  </si>
  <si>
    <t>FERARU I CLAUDIA-ALEXANDRA</t>
  </si>
  <si>
    <t>ISAC A.L ALEXANDRA</t>
  </si>
  <si>
    <t>JIANU O GEORGIANA-CRINA</t>
  </si>
  <si>
    <t>LUCHIAN G.A BOGDAN-ALEXANDRU</t>
  </si>
  <si>
    <t>MACRINEANU B.G MIHNEA</t>
  </si>
  <si>
    <t>MORARU D. RAZVAN</t>
  </si>
  <si>
    <t>NEAGOE N ANDREEA-DANIELA</t>
  </si>
  <si>
    <t>NEDELCU G CORNELIA-VALENTINA</t>
  </si>
  <si>
    <t>PASCU A.M PETRU</t>
  </si>
  <si>
    <t>PRELIPCEAN V MIHAI</t>
  </si>
  <si>
    <t>RICINSCHI P DAN</t>
  </si>
  <si>
    <t>RUGINA C.I TEODOR</t>
  </si>
  <si>
    <t>TOUATI-SPITACK M.A GENTIANA-LETITIA-NADIA</t>
  </si>
  <si>
    <t>AXENTE I CRISTINA</t>
  </si>
  <si>
    <t>BALUCEA S RUXANDRA</t>
  </si>
  <si>
    <t>BARCAN I.I ANDREEA-BIANCA</t>
  </si>
  <si>
    <t>BERTEANU C.L. ADRIAN-VALENTIN</t>
  </si>
  <si>
    <t>BRANOIU GH.A BIANCA-IRINA</t>
  </si>
  <si>
    <t>CINARU I GEORGIANA-SORINELA</t>
  </si>
  <si>
    <t>COVACI B ADRIAN-CLAUDIU</t>
  </si>
  <si>
    <t>DEAK M ANDREI</t>
  </si>
  <si>
    <t>DINESCU G. GEORGE</t>
  </si>
  <si>
    <t>GHITA A ALEXANDRU-STEFAN</t>
  </si>
  <si>
    <t>GRIGORE D MIHAI-ALEX</t>
  </si>
  <si>
    <t>GUSATU M MARIAN</t>
  </si>
  <si>
    <t>GUTA A CRISTIAN</t>
  </si>
  <si>
    <t>JIDOVIN D.E CRISTINA</t>
  </si>
  <si>
    <t>KELESIDIS P EVGNOSIA-ALEXANDRA</t>
  </si>
  <si>
    <t>MANOLACHE C ANDREI-MARIAN</t>
  </si>
  <si>
    <t>MUNTEANU I.D. FLORENTINA-ANDREEA</t>
  </si>
  <si>
    <t>NEDELCU R TAMARA-ALEXANDRA</t>
  </si>
  <si>
    <t>PANAITESCU-LIESS R MICHAEL-ANDREI</t>
  </si>
  <si>
    <t>PROCOPIE D.V DORU-GABRIEL</t>
  </si>
  <si>
    <t>PURCARU I IULIA-ANDREEA</t>
  </si>
  <si>
    <t>ROSCA R MARIA-ALEXANDRA</t>
  </si>
  <si>
    <t>SIBICEANU R.A ROBERT-IONUT</t>
  </si>
  <si>
    <t>STAN D ALEX</t>
  </si>
  <si>
    <t>SZMETEANCA N.B EDUARD-GABRIEL</t>
  </si>
  <si>
    <t>TANASE G.G. BOGDAN</t>
  </si>
  <si>
    <t>TEIANU D MARINA-CAMELIA</t>
  </si>
  <si>
    <t>TEODORESCU C CRISTIAN-ALEXANDRU</t>
  </si>
  <si>
    <t>TOPANA M.S ANDREI-IULIAN</t>
  </si>
  <si>
    <t>ANGHEL I DAN-GABRIEL</t>
  </si>
  <si>
    <t>AVRAM (SCORPIE) G. TASICA</t>
  </si>
  <si>
    <t>CHIOVEANU V NICOLETA</t>
  </si>
  <si>
    <t>CHIRILA V DIANA - GABRIELA</t>
  </si>
  <si>
    <t>CONSTANTINESCU S DENISA-MARIA</t>
  </si>
  <si>
    <t>DIACONU V VASILE</t>
  </si>
  <si>
    <t>FLOREA S RALUCA-STEFANA</t>
  </si>
  <si>
    <t>IUSAN C.H ANDREI</t>
  </si>
  <si>
    <t>IVAN M ANDREI-VALERIU</t>
  </si>
  <si>
    <t>LUPASCU I OANA</t>
  </si>
  <si>
    <t>MARIN N ANDREEA</t>
  </si>
  <si>
    <t>MAZZINI R.E LUCA</t>
  </si>
  <si>
    <t>NEAGU V. MIHAELA-SIMONA</t>
  </si>
  <si>
    <t>OPREA S VLAD-CRISTIAN</t>
  </si>
  <si>
    <t>PODEA O MARIA</t>
  </si>
  <si>
    <t>PREOTEASA V. RADU-VALENTIN</t>
  </si>
  <si>
    <t>RUSU D.C MARIAN-ADRIAN</t>
  </si>
  <si>
    <t>SIMA A GEORGE</t>
  </si>
  <si>
    <t>STANCU T MARINA-IULIANA</t>
  </si>
  <si>
    <t>STATACHE G VIOREL CRISTIAN</t>
  </si>
  <si>
    <t>VOICULET E ILIUTA-CATALIN</t>
  </si>
  <si>
    <t>STOICA DANIEL</t>
  </si>
  <si>
    <t>STANCU ANDREEA</t>
  </si>
  <si>
    <t>Ex1</t>
  </si>
  <si>
    <t>Ex2</t>
  </si>
  <si>
    <t>Ex3</t>
  </si>
  <si>
    <t>Ex4</t>
  </si>
  <si>
    <t>Ex5</t>
  </si>
  <si>
    <t>Ex6</t>
  </si>
  <si>
    <t>Ex7</t>
  </si>
  <si>
    <t>Ex8</t>
  </si>
  <si>
    <t>Ex9</t>
  </si>
  <si>
    <t>Tema1</t>
  </si>
  <si>
    <t>Tema2</t>
  </si>
  <si>
    <t>Tema3</t>
  </si>
  <si>
    <t>Tema4</t>
  </si>
  <si>
    <t>Tema5</t>
  </si>
  <si>
    <t>Bonus</t>
  </si>
  <si>
    <t>Total teme ponderat</t>
  </si>
  <si>
    <t>Punctaj</t>
  </si>
  <si>
    <t>DUMITRU ANDREEA</t>
  </si>
  <si>
    <t>Prag</t>
  </si>
  <si>
    <t>Absenti</t>
  </si>
  <si>
    <t>Picati</t>
  </si>
  <si>
    <t>Total zecimale</t>
  </si>
  <si>
    <t>BURCAU ANDREEA CRISTINA</t>
  </si>
  <si>
    <t>LACATUSU IULIA DANIELA</t>
  </si>
  <si>
    <t>ALEXANDRU MATEI</t>
  </si>
  <si>
    <t>TEPURLUI ANA MARIA</t>
  </si>
  <si>
    <t>TEREVLEJ DIANA</t>
  </si>
  <si>
    <t>BALUTA ION</t>
  </si>
  <si>
    <t>CIOBACA ALINA ELENA</t>
  </si>
  <si>
    <t>ILIE IOANA</t>
  </si>
  <si>
    <t>LASCU IONUT ALEXANDRU</t>
  </si>
  <si>
    <t>MUSCALU ADELA IRINA</t>
  </si>
  <si>
    <t>PAVEL DANIEL IONUT</t>
  </si>
  <si>
    <t>BACIU CAROL ALEXANDRU</t>
  </si>
  <si>
    <t>BALABAN MARIA LAURA</t>
  </si>
  <si>
    <t>BOROS FLORINA VERONICA</t>
  </si>
  <si>
    <t>COCIS ANDREEA</t>
  </si>
  <si>
    <t>COVRIG CONSTANTINA EVELINA</t>
  </si>
  <si>
    <t>DINU CORNELIA IONELA</t>
  </si>
  <si>
    <t>MOSOIU ALEXANDRA ELIZA</t>
  </si>
  <si>
    <t>MUNTEAN VLAD CRISTIAN</t>
  </si>
  <si>
    <t>PIEPTEA LAVINIA FLORENTINA</t>
  </si>
  <si>
    <t>STOICA LAURA MADALINA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</si>
</sst>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94"/>
  <sheetViews>
    <sheetView tabSelected="1" zoomScaleNormal="100" workbookViewId="0">
      <pane ySplit="1" topLeftCell="A68" activePane="bottomLeft" state="frozen"/>
      <selection pane="bottomLeft" activeCell="P92" sqref="P92"/>
    </sheetView>
  </sheetViews>
  <sheetFormatPr defaultRowHeight="15" x14ac:dyDescent="0.25"/>
  <cols>
    <col min="1" max="1" width="34.140625" customWidth="1"/>
    <col min="3" max="10" width="13.42578125" customWidth="1"/>
  </cols>
  <sheetData>
    <row r="1" spans="1:17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95</v>
      </c>
      <c r="M1" s="1" t="s">
        <v>96</v>
      </c>
      <c r="N1" s="1" t="s">
        <v>102</v>
      </c>
      <c r="O1" s="1" t="s">
        <v>99</v>
      </c>
      <c r="P1" s="1" t="s">
        <v>100</v>
      </c>
      <c r="Q1" s="1" t="s">
        <v>101</v>
      </c>
    </row>
    <row r="2" spans="1:17" hidden="1" x14ac:dyDescent="0.25">
      <c r="A2" t="s">
        <v>105</v>
      </c>
      <c r="B2">
        <v>301</v>
      </c>
      <c r="C2">
        <f>SUMPRODUCT(Tema1!C2:K2,Weights!$B$2:$J$2)</f>
        <v>0</v>
      </c>
      <c r="D2">
        <f>SUMPRODUCT(Tema2!C2:H2,Weights!$B$3:$G$3)</f>
        <v>0</v>
      </c>
      <c r="E2">
        <f>SUMPRODUCT(Tema3!C2:I2,Weights!$B$4:$H$4)</f>
        <v>0</v>
      </c>
      <c r="F2">
        <f>SUMPRODUCT(Tema4!C2:H2,Weights!$B$5:$G$5)</f>
        <v>0</v>
      </c>
      <c r="G2">
        <f>SUMPRODUCT(Tema5!C2:H2,Weights!$B$6:$G$6)</f>
        <v>0</v>
      </c>
      <c r="H2">
        <f>Proiect!C2</f>
        <v>0</v>
      </c>
      <c r="I2">
        <f>SUMPRODUCT(Examen!C2:F2,Weights!$B$8:$E$8)</f>
        <v>0</v>
      </c>
      <c r="J2">
        <f xml:space="preserve"> IF(I2&gt;=O$3, MAX(4, ROUND(MIN(10, 1 + 0.6*(C2/(10*SUM(Weights!$B$2:$J$2))+D2/(10*SUM(Weights!$B$3:$G$3))+E2/(10*SUM(Weights!$B$4:$H$4))+F2/(10*SUM(Weights!$B$5:$G$5))+G2/(10*SUM(Weights!$B$6:$G$6))) + I2/30*7 + H2/100),0)), 4)</f>
        <v>4</v>
      </c>
      <c r="K2">
        <f xml:space="preserve"> IF(I2&gt;11, MAX(4, ROUND(MIN(10, 1 + 0.6*(C2/(10*SUM(Weights!$B$2:$J$2))+D2/(10*SUM(Weights!$B$3:$G$3))+E2/(10*SUM(Weights!$B$4:$H$4))+F2/(10*SUM(Weights!$B$5:$G$5))+G2/(10*SUM(Weights!$B$6:$G$6))) + I2/30*7 + H2/100),0)), 4)</f>
        <v>4</v>
      </c>
      <c r="M2">
        <f>C2/(10*SUM(Weights!$B$2:$J$2))+D2/(10*SUM(Weights!$B$3:$G$3))+E2/(10*SUM(Weights!$B$4:$H$4))+F2/(10*SUM(Weights!$B$5:$G$5))+G2/(10*SUM(Weights!$B$6:$G$6))</f>
        <v>0</v>
      </c>
      <c r="N2">
        <f xml:space="preserve"> MIN(10, 1 + 0.6*(C2/(10*SUM(Weights!$B$2:$J$2))+D2/(10*SUM(Weights!$B$3:$G$3))+E2/(10*SUM(Weights!$B$4:$H$4))+F2/(10*SUM(Weights!$B$5:$G$5))+G2/(10*SUM(Weights!$B$6:$G$6))) + I2/30*7 + H2/100)</f>
        <v>1</v>
      </c>
    </row>
    <row r="3" spans="1:17" hidden="1" x14ac:dyDescent="0.25">
      <c r="A3" t="s">
        <v>10</v>
      </c>
      <c r="B3">
        <v>301</v>
      </c>
      <c r="C3">
        <f>SUMPRODUCT(Tema1!C3:K3,Weights!$B$2:$J$2)</f>
        <v>90</v>
      </c>
      <c r="D3">
        <f>SUMPRODUCT(Tema2!C3:H3,Weights!$B$3:$G$3)</f>
        <v>60</v>
      </c>
      <c r="E3">
        <f>SUMPRODUCT(Tema3!C3:I3,Weights!$B$4:$H$4)</f>
        <v>70</v>
      </c>
      <c r="F3">
        <f>SUMPRODUCT(Tema4!C3:H3,Weights!$B$5:$G$5)</f>
        <v>60</v>
      </c>
      <c r="G3">
        <f>SUMPRODUCT(Tema5!C3:H3,Weights!$B$6:$G$6)</f>
        <v>60</v>
      </c>
      <c r="H3">
        <f>Proiect!C3</f>
        <v>150</v>
      </c>
      <c r="I3">
        <f>SUMPRODUCT(Examen!C3:F3,Weights!$B$8:$E$8)</f>
        <v>29</v>
      </c>
      <c r="J3">
        <f xml:space="preserve"> IF(I3&gt;=O$3, MAX(4, ROUND(MIN(10, 1 + 0.6*(C3/(10*SUM(Weights!$B$2:$J$2))+D3/(10*SUM(Weights!$B$3:$G$3))+E3/(10*SUM(Weights!$B$4:$H$4))+F3/(10*SUM(Weights!$B$5:$G$5))+G3/(10*SUM(Weights!$B$6:$G$6))) + I3/30*7 + H3/100),0)), 4)</f>
        <v>10</v>
      </c>
      <c r="K3">
        <f xml:space="preserve"> IF(I3&gt;11, MAX(4, ROUND(MIN(10, 1 + 0.6*(C3/(10*SUM(Weights!$B$2:$J$2))+D3/(10*SUM(Weights!$B$3:$G$3))+E3/(10*SUM(Weights!$B$4:$H$4))+F3/(10*SUM(Weights!$B$5:$G$5))+G3/(10*SUM(Weights!$B$6:$G$6))) + I3/30*7 + H3/100),0)), 4)</f>
        <v>10</v>
      </c>
      <c r="M3">
        <f>C3/(10*SUM(Weights!$B$2:$J$2))+D3/(10*SUM(Weights!$B$3:$G$3))+E3/(10*SUM(Weights!$B$4:$H$4))+F3/(10*SUM(Weights!$B$5:$G$5))+G3/(10*SUM(Weights!$B$6:$G$6))</f>
        <v>5</v>
      </c>
      <c r="N3">
        <f xml:space="preserve"> MIN(10, 1 + 0.6*(C3/(10*SUM(Weights!$B$2:$J$2))+D3/(10*SUM(Weights!$B$3:$G$3))+E3/(10*SUM(Weights!$B$4:$H$4))+F3/(10*SUM(Weights!$B$5:$G$5))+G3/(10*SUM(Weights!$B$6:$G$6))) + I3/30*7 + H3/100)</f>
        <v>10</v>
      </c>
      <c r="O3">
        <v>10</v>
      </c>
      <c r="P3">
        <f>COUNTIF(I2:I94, "= 0")</f>
        <v>28</v>
      </c>
      <c r="Q3">
        <f xml:space="preserve"> COUNTIF(J2:J94, "= 4") - COUNTIF(I2:I94, "= 0")</f>
        <v>14</v>
      </c>
    </row>
    <row r="4" spans="1:17" hidden="1" x14ac:dyDescent="0.25">
      <c r="A4" t="s">
        <v>11</v>
      </c>
      <c r="B4">
        <v>301</v>
      </c>
      <c r="C4">
        <f>SUMPRODUCT(Tema1!C4:K4,Weights!$B$2:$J$2)</f>
        <v>42</v>
      </c>
      <c r="D4">
        <f>SUMPRODUCT(Tema2!C4:H4,Weights!$B$3:$G$3)</f>
        <v>33</v>
      </c>
      <c r="E4">
        <f>SUMPRODUCT(Tema3!C4:I4,Weights!$B$4:$H$4)</f>
        <v>39</v>
      </c>
      <c r="F4">
        <f>SUMPRODUCT(Tema4!C4:H4,Weights!$B$5:$G$5)</f>
        <v>0</v>
      </c>
      <c r="G4">
        <f>SUMPRODUCT(Tema5!C4:H4,Weights!$B$6:$G$6)</f>
        <v>52</v>
      </c>
      <c r="H4">
        <f>Proiect!C4</f>
        <v>75</v>
      </c>
      <c r="I4">
        <f>SUMPRODUCT(Examen!C4:F4,Weights!$B$8:$E$8)</f>
        <v>7</v>
      </c>
      <c r="J4">
        <f xml:space="preserve"> IF(I4&gt;=O$3, MAX(4, ROUND(MIN(10, 1 + 0.6*(C4/(10*SUM(Weights!$B$2:$J$2))+D4/(10*SUM(Weights!$B$3:$G$3))+E4/(10*SUM(Weights!$B$4:$H$4))+F4/(10*SUM(Weights!$B$5:$G$5))+G4/(10*SUM(Weights!$B$6:$G$6))) + I4/30*7 + H4/100),0)), 4)</f>
        <v>4</v>
      </c>
      <c r="K4">
        <f xml:space="preserve"> IF(I4&gt;11, MAX(4, ROUND(MIN(10, 1 + 0.6*(C4/(10*SUM(Weights!$B$2:$J$2))+D4/(10*SUM(Weights!$B$3:$G$3))+E4/(10*SUM(Weights!$B$4:$H$4))+F4/(10*SUM(Weights!$B$5:$G$5))+G4/(10*SUM(Weights!$B$6:$G$6))) + I4/30*7 + H4/100),0)), 4)</f>
        <v>4</v>
      </c>
      <c r="M4">
        <f>C4/(10*SUM(Weights!$B$2:$J$2))+D4/(10*SUM(Weights!$B$3:$G$3))+E4/(10*SUM(Weights!$B$4:$H$4))+F4/(10*SUM(Weights!$B$5:$G$5))+G4/(10*SUM(Weights!$B$6:$G$6))</f>
        <v>2.4404761904761907</v>
      </c>
      <c r="N4">
        <f xml:space="preserve"> MIN(10, 1 + 0.6*(C4/(10*SUM(Weights!$B$2:$J$2))+D4/(10*SUM(Weights!$B$3:$G$3))+E4/(10*SUM(Weights!$B$4:$H$4))+F4/(10*SUM(Weights!$B$5:$G$5))+G4/(10*SUM(Weights!$B$6:$G$6))) + I4/30*7 + H4/100)</f>
        <v>4.8476190476190482</v>
      </c>
    </row>
    <row r="5" spans="1:17" hidden="1" x14ac:dyDescent="0.25">
      <c r="A5" t="s">
        <v>12</v>
      </c>
      <c r="B5">
        <v>301</v>
      </c>
      <c r="C5">
        <f>SUMPRODUCT(Tema1!C5:K5,Weights!$B$2:$J$2)</f>
        <v>35</v>
      </c>
      <c r="D5">
        <f>SUMPRODUCT(Tema2!C5:H5,Weights!$B$3:$G$3)</f>
        <v>21</v>
      </c>
      <c r="E5">
        <f>SUMPRODUCT(Tema3!C5:I5,Weights!$B$4:$H$4)</f>
        <v>47</v>
      </c>
      <c r="F5">
        <f>SUMPRODUCT(Tema4!C5:H5,Weights!$B$5:$G$5)</f>
        <v>38</v>
      </c>
      <c r="G5">
        <f>SUMPRODUCT(Tema5!C5:H5,Weights!$B$6:$G$6)</f>
        <v>52</v>
      </c>
      <c r="H5">
        <f>Proiect!C5</f>
        <v>0</v>
      </c>
      <c r="I5">
        <f>SUMPRODUCT(Examen!C5:F5,Weights!$B$8:$E$8)</f>
        <v>14</v>
      </c>
      <c r="J5">
        <f xml:space="preserve"> IF(I5&gt;=O$3, MAX(4, ROUND(MIN(10, 1 + 0.6*(C5/(10*SUM(Weights!$B$2:$J$2))+D5/(10*SUM(Weights!$B$3:$G$3))+E5/(10*SUM(Weights!$B$4:$H$4))+F5/(10*SUM(Weights!$B$5:$G$5))+G5/(10*SUM(Weights!$B$6:$G$6))) + I5/30*7 + H5/100),0)), 4)</f>
        <v>6</v>
      </c>
      <c r="K5">
        <f xml:space="preserve"> IF(I5&gt;11, MAX(4, ROUND(MIN(10, 1 + 0.6*(C5/(10*SUM(Weights!$B$2:$J$2))+D5/(10*SUM(Weights!$B$3:$G$3))+E5/(10*SUM(Weights!$B$4:$H$4))+F5/(10*SUM(Weights!$B$5:$G$5))+G5/(10*SUM(Weights!$B$6:$G$6))) + I5/30*7 + H5/100),0)), 4)</f>
        <v>6</v>
      </c>
      <c r="M5">
        <f>C5/(10*SUM(Weights!$B$2:$J$2))+D5/(10*SUM(Weights!$B$3:$G$3))+E5/(10*SUM(Weights!$B$4:$H$4))+F5/(10*SUM(Weights!$B$5:$G$5))+G5/(10*SUM(Weights!$B$6:$G$6))</f>
        <v>2.9103174603174602</v>
      </c>
      <c r="N5">
        <f xml:space="preserve"> MIN(10, 1 + 0.6*(C5/(10*SUM(Weights!$B$2:$J$2))+D5/(10*SUM(Weights!$B$3:$G$3))+E5/(10*SUM(Weights!$B$4:$H$4))+F5/(10*SUM(Weights!$B$5:$G$5))+G5/(10*SUM(Weights!$B$6:$G$6))) + I5/30*7 + H5/100)</f>
        <v>6.0128571428571425</v>
      </c>
    </row>
    <row r="6" spans="1:17" hidden="1" x14ac:dyDescent="0.25">
      <c r="A6" t="s">
        <v>103</v>
      </c>
      <c r="B6">
        <v>301</v>
      </c>
      <c r="C6">
        <f>SUMPRODUCT(Tema1!C6:K6,Weights!$B$2:$J$2)</f>
        <v>0</v>
      </c>
      <c r="D6">
        <f>SUMPRODUCT(Tema2!C6:H6,Weights!$B$3:$G$3)</f>
        <v>0</v>
      </c>
      <c r="E6">
        <f>SUMPRODUCT(Tema3!C6:I6,Weights!$B$4:$H$4)</f>
        <v>0</v>
      </c>
      <c r="F6">
        <f>SUMPRODUCT(Tema4!C6:H6,Weights!$B$5:$G$5)</f>
        <v>0</v>
      </c>
      <c r="G6">
        <f>SUMPRODUCT(Tema5!C6:H6,Weights!$B$6:$G$6)</f>
        <v>0</v>
      </c>
      <c r="H6">
        <f>Proiect!C6</f>
        <v>0</v>
      </c>
      <c r="I6">
        <f>SUMPRODUCT(Examen!C6:F6,Weights!$B$8:$E$8)</f>
        <v>0</v>
      </c>
      <c r="J6">
        <f xml:space="preserve"> IF(I6&gt;=O$3, MAX(4, ROUND(MIN(10, 1 + 0.6*(C6/(10*SUM(Weights!$B$2:$J$2))+D6/(10*SUM(Weights!$B$3:$G$3))+E6/(10*SUM(Weights!$B$4:$H$4))+F6/(10*SUM(Weights!$B$5:$G$5))+G6/(10*SUM(Weights!$B$6:$G$6))) + I6/30*7 + H6/100),0)), 4)</f>
        <v>4</v>
      </c>
      <c r="K6">
        <f xml:space="preserve"> IF(I6&gt;11, MAX(4, ROUND(MIN(10, 1 + 0.6*(C6/(10*SUM(Weights!$B$2:$J$2))+D6/(10*SUM(Weights!$B$3:$G$3))+E6/(10*SUM(Weights!$B$4:$H$4))+F6/(10*SUM(Weights!$B$5:$G$5))+G6/(10*SUM(Weights!$B$6:$G$6))) + I6/30*7 + H6/100),0)), 4)</f>
        <v>4</v>
      </c>
      <c r="M6">
        <f>C6/(10*SUM(Weights!$B$2:$J$2))+D6/(10*SUM(Weights!$B$3:$G$3))+E6/(10*SUM(Weights!$B$4:$H$4))+F6/(10*SUM(Weights!$B$5:$G$5))+G6/(10*SUM(Weights!$B$6:$G$6))</f>
        <v>0</v>
      </c>
      <c r="N6">
        <f xml:space="preserve"> MIN(10, 1 + 0.6*(C6/(10*SUM(Weights!$B$2:$J$2))+D6/(10*SUM(Weights!$B$3:$G$3))+E6/(10*SUM(Weights!$B$4:$H$4))+F6/(10*SUM(Weights!$B$5:$G$5))+G6/(10*SUM(Weights!$B$6:$G$6))) + I6/30*7 + H6/100)</f>
        <v>1</v>
      </c>
    </row>
    <row r="7" spans="1:17" hidden="1" x14ac:dyDescent="0.25">
      <c r="A7" t="s">
        <v>13</v>
      </c>
      <c r="B7">
        <v>301</v>
      </c>
      <c r="C7">
        <f>SUMPRODUCT(Tema1!C7:K7,Weights!$B$2:$J$2)</f>
        <v>0</v>
      </c>
      <c r="D7">
        <f>SUMPRODUCT(Tema2!C7:H7,Weights!$B$3:$G$3)</f>
        <v>0</v>
      </c>
      <c r="E7">
        <f>SUMPRODUCT(Tema3!C7:I7,Weights!$B$4:$H$4)</f>
        <v>0</v>
      </c>
      <c r="F7">
        <f>SUMPRODUCT(Tema4!C7:H7,Weights!$B$5:$G$5)</f>
        <v>0</v>
      </c>
      <c r="G7">
        <f>SUMPRODUCT(Tema5!C7:H7,Weights!$B$6:$G$6)</f>
        <v>0</v>
      </c>
      <c r="H7">
        <f>Proiect!C7</f>
        <v>0</v>
      </c>
      <c r="I7">
        <f>SUMPRODUCT(Examen!C7:F7,Weights!$B$8:$E$8)</f>
        <v>0</v>
      </c>
      <c r="J7">
        <f xml:space="preserve"> IF(I7&gt;=O$3, MAX(4, ROUND(MIN(10, 1 + 0.6*(C7/(10*SUM(Weights!$B$2:$J$2))+D7/(10*SUM(Weights!$B$3:$G$3))+E7/(10*SUM(Weights!$B$4:$H$4))+F7/(10*SUM(Weights!$B$5:$G$5))+G7/(10*SUM(Weights!$B$6:$G$6))) + I7/30*7 + H7/100),0)), 4)</f>
        <v>4</v>
      </c>
      <c r="K7">
        <f xml:space="preserve"> IF(I7&gt;11, MAX(4, ROUND(MIN(10, 1 + 0.6*(C7/(10*SUM(Weights!$B$2:$J$2))+D7/(10*SUM(Weights!$B$3:$G$3))+E7/(10*SUM(Weights!$B$4:$H$4))+F7/(10*SUM(Weights!$B$5:$G$5))+G7/(10*SUM(Weights!$B$6:$G$6))) + I7/30*7 + H7/100),0)), 4)</f>
        <v>4</v>
      </c>
      <c r="M7">
        <f>C7/(10*SUM(Weights!$B$2:$J$2))+D7/(10*SUM(Weights!$B$3:$G$3))+E7/(10*SUM(Weights!$B$4:$H$4))+F7/(10*SUM(Weights!$B$5:$G$5))+G7/(10*SUM(Weights!$B$6:$G$6))</f>
        <v>0</v>
      </c>
      <c r="N7">
        <f xml:space="preserve"> MIN(10, 1 + 0.6*(C7/(10*SUM(Weights!$B$2:$J$2))+D7/(10*SUM(Weights!$B$3:$G$3))+E7/(10*SUM(Weights!$B$4:$H$4))+F7/(10*SUM(Weights!$B$5:$G$5))+G7/(10*SUM(Weights!$B$6:$G$6))) + I7/30*7 + H7/100)</f>
        <v>1</v>
      </c>
    </row>
    <row r="8" spans="1:17" hidden="1" x14ac:dyDescent="0.25">
      <c r="A8" t="s">
        <v>14</v>
      </c>
      <c r="B8">
        <v>301</v>
      </c>
      <c r="C8">
        <f>SUMPRODUCT(Tema1!C8:K8,Weights!$B$2:$J$2)</f>
        <v>0</v>
      </c>
      <c r="D8">
        <f>SUMPRODUCT(Tema2!C8:H8,Weights!$B$3:$G$3)</f>
        <v>0</v>
      </c>
      <c r="E8">
        <f>SUMPRODUCT(Tema3!C8:I8,Weights!$B$4:$H$4)</f>
        <v>0</v>
      </c>
      <c r="F8">
        <f>SUMPRODUCT(Tema4!C8:H8,Weights!$B$5:$G$5)</f>
        <v>0</v>
      </c>
      <c r="G8">
        <f>SUMPRODUCT(Tema5!C8:H8,Weights!$B$6:$G$6)</f>
        <v>0</v>
      </c>
      <c r="H8">
        <f>Proiect!C8</f>
        <v>0</v>
      </c>
      <c r="I8">
        <f>SUMPRODUCT(Examen!C8:F8,Weights!$B$8:$E$8)</f>
        <v>0</v>
      </c>
      <c r="J8">
        <f xml:space="preserve"> IF(I8&gt;=O$3, MAX(4, ROUND(MIN(10, 1 + 0.6*(C8/(10*SUM(Weights!$B$2:$J$2))+D8/(10*SUM(Weights!$B$3:$G$3))+E8/(10*SUM(Weights!$B$4:$H$4))+F8/(10*SUM(Weights!$B$5:$G$5))+G8/(10*SUM(Weights!$B$6:$G$6))) + I8/30*7 + H8/100),0)), 4)</f>
        <v>4</v>
      </c>
      <c r="K8">
        <f xml:space="preserve"> IF(I8&gt;11, MAX(4, ROUND(MIN(10, 1 + 0.6*(C8/(10*SUM(Weights!$B$2:$J$2))+D8/(10*SUM(Weights!$B$3:$G$3))+E8/(10*SUM(Weights!$B$4:$H$4))+F8/(10*SUM(Weights!$B$5:$G$5))+G8/(10*SUM(Weights!$B$6:$G$6))) + I8/30*7 + H8/100),0)), 4)</f>
        <v>4</v>
      </c>
      <c r="M8">
        <f>C8/(10*SUM(Weights!$B$2:$J$2))+D8/(10*SUM(Weights!$B$3:$G$3))+E8/(10*SUM(Weights!$B$4:$H$4))+F8/(10*SUM(Weights!$B$5:$G$5))+G8/(10*SUM(Weights!$B$6:$G$6))</f>
        <v>0</v>
      </c>
      <c r="N8">
        <f xml:space="preserve"> MIN(10, 1 + 0.6*(C8/(10*SUM(Weights!$B$2:$J$2))+D8/(10*SUM(Weights!$B$3:$G$3))+E8/(10*SUM(Weights!$B$4:$H$4))+F8/(10*SUM(Weights!$B$5:$G$5))+G8/(10*SUM(Weights!$B$6:$G$6))) + I8/30*7 + H8/100)</f>
        <v>1</v>
      </c>
    </row>
    <row r="9" spans="1:17" hidden="1" x14ac:dyDescent="0.25">
      <c r="A9" t="s">
        <v>15</v>
      </c>
      <c r="B9">
        <v>301</v>
      </c>
      <c r="C9">
        <f>SUMPRODUCT(Tema1!C9:K9,Weights!$B$2:$J$2)</f>
        <v>0</v>
      </c>
      <c r="D9">
        <f>SUMPRODUCT(Tema2!C9:H9,Weights!$B$3:$G$3)</f>
        <v>0</v>
      </c>
      <c r="E9">
        <f>SUMPRODUCT(Tema3!C9:I9,Weights!$B$4:$H$4)</f>
        <v>0</v>
      </c>
      <c r="F9">
        <f>SUMPRODUCT(Tema4!C9:H9,Weights!$B$5:$G$5)</f>
        <v>0</v>
      </c>
      <c r="G9">
        <f>SUMPRODUCT(Tema5!C9:H9,Weights!$B$6:$G$6)</f>
        <v>0</v>
      </c>
      <c r="H9">
        <f>Proiect!C9</f>
        <v>0</v>
      </c>
      <c r="I9">
        <f>SUMPRODUCT(Examen!C9:F9,Weights!$B$8:$E$8)</f>
        <v>16</v>
      </c>
      <c r="J9">
        <f xml:space="preserve"> IF(I9&gt;=O$3, MAX(4, ROUND(MIN(10, 1 + 0.6*(C9/(10*SUM(Weights!$B$2:$J$2))+D9/(10*SUM(Weights!$B$3:$G$3))+E9/(10*SUM(Weights!$B$4:$H$4))+F9/(10*SUM(Weights!$B$5:$G$5))+G9/(10*SUM(Weights!$B$6:$G$6))) + I9/30*7 + H9/100),0)), 4)</f>
        <v>5</v>
      </c>
      <c r="K9">
        <f xml:space="preserve"> IF(I9&gt;11, MAX(4, ROUND(MIN(10, 1 + 0.6*(C9/(10*SUM(Weights!$B$2:$J$2))+D9/(10*SUM(Weights!$B$3:$G$3))+E9/(10*SUM(Weights!$B$4:$H$4))+F9/(10*SUM(Weights!$B$5:$G$5))+G9/(10*SUM(Weights!$B$6:$G$6))) + I9/30*7 + H9/100),0)), 4)</f>
        <v>5</v>
      </c>
      <c r="M9">
        <f>C9/(10*SUM(Weights!$B$2:$J$2))+D9/(10*SUM(Weights!$B$3:$G$3))+E9/(10*SUM(Weights!$B$4:$H$4))+F9/(10*SUM(Weights!$B$5:$G$5))+G9/(10*SUM(Weights!$B$6:$G$6))</f>
        <v>0</v>
      </c>
      <c r="N9">
        <f xml:space="preserve"> MIN(10, 1 + 0.6*(C9/(10*SUM(Weights!$B$2:$J$2))+D9/(10*SUM(Weights!$B$3:$G$3))+E9/(10*SUM(Weights!$B$4:$H$4))+F9/(10*SUM(Weights!$B$5:$G$5))+G9/(10*SUM(Weights!$B$6:$G$6))) + I9/30*7 + H9/100)</f>
        <v>4.7333333333333334</v>
      </c>
    </row>
    <row r="10" spans="1:17" hidden="1" x14ac:dyDescent="0.25">
      <c r="A10" t="s">
        <v>16</v>
      </c>
      <c r="B10">
        <v>301</v>
      </c>
      <c r="C10">
        <f>SUMPRODUCT(Tema1!C10:K10,Weights!$B$2:$J$2)</f>
        <v>20</v>
      </c>
      <c r="D10">
        <f>SUMPRODUCT(Tema2!C10:H10,Weights!$B$3:$G$3)</f>
        <v>32</v>
      </c>
      <c r="E10">
        <f>SUMPRODUCT(Tema3!C10:I10,Weights!$B$4:$H$4)</f>
        <v>46</v>
      </c>
      <c r="F10">
        <f>SUMPRODUCT(Tema4!C10:H10,Weights!$B$5:$G$5)</f>
        <v>42</v>
      </c>
      <c r="G10">
        <f>SUMPRODUCT(Tema5!C10:H10,Weights!$B$6:$G$6)</f>
        <v>48</v>
      </c>
      <c r="H10">
        <f>Proiect!C10</f>
        <v>0</v>
      </c>
      <c r="I10">
        <f>SUMPRODUCT(Examen!C10:F10,Weights!$B$8:$E$8)</f>
        <v>18</v>
      </c>
      <c r="J10">
        <f xml:space="preserve"> IF(I10&gt;=O$3, MAX(4, ROUND(MIN(10, 1 + 0.6*(C10/(10*SUM(Weights!$B$2:$J$2))+D10/(10*SUM(Weights!$B$3:$G$3))+E10/(10*SUM(Weights!$B$4:$H$4))+F10/(10*SUM(Weights!$B$5:$G$5))+G10/(10*SUM(Weights!$B$6:$G$6))) + I10/30*7 + H10/100),0)), 4)</f>
        <v>7</v>
      </c>
      <c r="K10">
        <f xml:space="preserve"> IF(I10&gt;11, MAX(4, ROUND(MIN(10, 1 + 0.6*(C10/(10*SUM(Weights!$B$2:$J$2))+D10/(10*SUM(Weights!$B$3:$G$3))+E10/(10*SUM(Weights!$B$4:$H$4))+F10/(10*SUM(Weights!$B$5:$G$5))+G10/(10*SUM(Weights!$B$6:$G$6))) + I10/30*7 + H10/100),0)), 4)</f>
        <v>7</v>
      </c>
      <c r="M10">
        <f>C10/(10*SUM(Weights!$B$2:$J$2))+D10/(10*SUM(Weights!$B$3:$G$3))+E10/(10*SUM(Weights!$B$4:$H$4))+F10/(10*SUM(Weights!$B$5:$G$5))+G10/(10*SUM(Weights!$B$6:$G$6))</f>
        <v>2.9126984126984121</v>
      </c>
      <c r="N10">
        <f xml:space="preserve"> MIN(10, 1 + 0.6*(C10/(10*SUM(Weights!$B$2:$J$2))+D10/(10*SUM(Weights!$B$3:$G$3))+E10/(10*SUM(Weights!$B$4:$H$4))+F10/(10*SUM(Weights!$B$5:$G$5))+G10/(10*SUM(Weights!$B$6:$G$6))) + I10/30*7 + H10/100)</f>
        <v>6.9476190476190478</v>
      </c>
    </row>
    <row r="11" spans="1:17" hidden="1" x14ac:dyDescent="0.25">
      <c r="A11" t="s">
        <v>17</v>
      </c>
      <c r="B11">
        <v>301</v>
      </c>
      <c r="C11">
        <f>SUMPRODUCT(Tema1!C11:K11,Weights!$B$2:$J$2)</f>
        <v>59</v>
      </c>
      <c r="D11">
        <f>SUMPRODUCT(Tema2!C11:H11,Weights!$B$3:$G$3)</f>
        <v>51</v>
      </c>
      <c r="E11">
        <f>SUMPRODUCT(Tema3!C11:I11,Weights!$B$4:$H$4)</f>
        <v>49</v>
      </c>
      <c r="F11">
        <f>SUMPRODUCT(Tema4!C11:H11,Weights!$B$5:$G$5)</f>
        <v>53</v>
      </c>
      <c r="G11">
        <f>SUMPRODUCT(Tema5!C11:H11,Weights!$B$6:$G$6)</f>
        <v>51</v>
      </c>
      <c r="H11">
        <f>Proiect!C11</f>
        <v>0</v>
      </c>
      <c r="I11">
        <f>SUMPRODUCT(Examen!C11:F11,Weights!$B$8:$E$8)</f>
        <v>11</v>
      </c>
      <c r="J11">
        <f xml:space="preserve"> IF(I11&gt;=O$3, MAX(4, ROUND(MIN(10, 1 + 0.6*(C11/(10*SUM(Weights!$B$2:$J$2))+D11/(10*SUM(Weights!$B$3:$G$3))+E11/(10*SUM(Weights!$B$4:$H$4))+F11/(10*SUM(Weights!$B$5:$G$5))+G11/(10*SUM(Weights!$B$6:$G$6))) + I11/30*7 + H11/100),0)), 4)</f>
        <v>6</v>
      </c>
      <c r="K11">
        <f xml:space="preserve"> IF(I11&gt;11, MAX(4, ROUND(MIN(10, 1 + 0.6*(C11/(10*SUM(Weights!$B$2:$J$2))+D11/(10*SUM(Weights!$B$3:$G$3))+E11/(10*SUM(Weights!$B$4:$H$4))+F11/(10*SUM(Weights!$B$5:$G$5))+G11/(10*SUM(Weights!$B$6:$G$6))) + I11/30*7 + H11/100),0)), 4)</f>
        <v>4</v>
      </c>
      <c r="M11">
        <f>C11/(10*SUM(Weights!$B$2:$J$2))+D11/(10*SUM(Weights!$B$3:$G$3))+E11/(10*SUM(Weights!$B$4:$H$4))+F11/(10*SUM(Weights!$B$5:$G$5))+G11/(10*SUM(Weights!$B$6:$G$6))</f>
        <v>3.9388888888888891</v>
      </c>
      <c r="N11">
        <f xml:space="preserve"> MIN(10, 1 + 0.6*(C11/(10*SUM(Weights!$B$2:$J$2))+D11/(10*SUM(Weights!$B$3:$G$3))+E11/(10*SUM(Weights!$B$4:$H$4))+F11/(10*SUM(Weights!$B$5:$G$5))+G11/(10*SUM(Weights!$B$6:$G$6))) + I11/30*7 + H11/100)</f>
        <v>5.93</v>
      </c>
    </row>
    <row r="12" spans="1:17" hidden="1" x14ac:dyDescent="0.25">
      <c r="A12" t="s">
        <v>18</v>
      </c>
      <c r="B12">
        <v>301</v>
      </c>
      <c r="C12">
        <f>SUMPRODUCT(Tema1!C12:K12,Weights!$B$2:$J$2)</f>
        <v>41</v>
      </c>
      <c r="D12">
        <f>SUMPRODUCT(Tema2!C12:H12,Weights!$B$3:$G$3)</f>
        <v>26</v>
      </c>
      <c r="E12">
        <f>SUMPRODUCT(Tema3!C12:I12,Weights!$B$4:$H$4)</f>
        <v>37</v>
      </c>
      <c r="F12">
        <f>SUMPRODUCT(Tema4!C12:H12,Weights!$B$5:$G$5)</f>
        <v>0</v>
      </c>
      <c r="G12">
        <f>SUMPRODUCT(Tema5!C12:H12,Weights!$B$6:$G$6)</f>
        <v>41</v>
      </c>
      <c r="H12">
        <f>Proiect!C12</f>
        <v>45</v>
      </c>
      <c r="I12">
        <f>SUMPRODUCT(Examen!C12:F12,Weights!$B$8:$E$8)</f>
        <v>10</v>
      </c>
      <c r="J12">
        <f xml:space="preserve"> IF(I12&gt;=O$3, MAX(4, ROUND(MIN(10, 1 + 0.6*(C12/(10*SUM(Weights!$B$2:$J$2))+D12/(10*SUM(Weights!$B$3:$G$3))+E12/(10*SUM(Weights!$B$4:$H$4))+F12/(10*SUM(Weights!$B$5:$G$5))+G12/(10*SUM(Weights!$B$6:$G$6))) + I12/30*7 + H12/100),0)), 4)</f>
        <v>5</v>
      </c>
      <c r="K12">
        <f xml:space="preserve"> IF(I12&gt;11, MAX(4, ROUND(MIN(10, 1 + 0.6*(C12/(10*SUM(Weights!$B$2:$J$2))+D12/(10*SUM(Weights!$B$3:$G$3))+E12/(10*SUM(Weights!$B$4:$H$4))+F12/(10*SUM(Weights!$B$5:$G$5))+G12/(10*SUM(Weights!$B$6:$G$6))) + I12/30*7 + H12/100),0)), 4)</f>
        <v>4</v>
      </c>
      <c r="M12">
        <f>C12/(10*SUM(Weights!$B$2:$J$2))+D12/(10*SUM(Weights!$B$3:$G$3))+E12/(10*SUM(Weights!$B$4:$H$4))+F12/(10*SUM(Weights!$B$5:$G$5))+G12/(10*SUM(Weights!$B$6:$G$6))</f>
        <v>2.1007936507936504</v>
      </c>
      <c r="N12">
        <f xml:space="preserve"> MIN(10, 1 + 0.6*(C12/(10*SUM(Weights!$B$2:$J$2))+D12/(10*SUM(Weights!$B$3:$G$3))+E12/(10*SUM(Weights!$B$4:$H$4))+F12/(10*SUM(Weights!$B$5:$G$5))+G12/(10*SUM(Weights!$B$6:$G$6))) + I12/30*7 + H12/100)</f>
        <v>5.0438095238095233</v>
      </c>
    </row>
    <row r="13" spans="1:17" hidden="1" x14ac:dyDescent="0.25">
      <c r="A13" t="s">
        <v>104</v>
      </c>
      <c r="B13">
        <v>301</v>
      </c>
      <c r="C13">
        <f>SUMPRODUCT(Tema1!C13:K13,Weights!$B$2:$J$2)</f>
        <v>0</v>
      </c>
      <c r="D13">
        <f>SUMPRODUCT(Tema2!C13:H13,Weights!$B$3:$G$3)</f>
        <v>0</v>
      </c>
      <c r="E13">
        <f>SUMPRODUCT(Tema3!C13:I13,Weights!$B$4:$H$4)</f>
        <v>0</v>
      </c>
      <c r="F13">
        <f>SUMPRODUCT(Tema4!C13:H13,Weights!$B$5:$G$5)</f>
        <v>0</v>
      </c>
      <c r="G13">
        <f>SUMPRODUCT(Tema5!C13:H13,Weights!$B$6:$G$6)</f>
        <v>0</v>
      </c>
      <c r="H13">
        <f>Proiect!C13</f>
        <v>0</v>
      </c>
      <c r="I13">
        <f>SUMPRODUCT(Examen!C13:F13,Weights!$B$8:$E$8)</f>
        <v>0</v>
      </c>
      <c r="J13">
        <f xml:space="preserve"> IF(I13&gt;=O$3, MAX(4, ROUND(MIN(10, 1 + 0.6*(C13/(10*SUM(Weights!$B$2:$J$2))+D13/(10*SUM(Weights!$B$3:$G$3))+E13/(10*SUM(Weights!$B$4:$H$4))+F13/(10*SUM(Weights!$B$5:$G$5))+G13/(10*SUM(Weights!$B$6:$G$6))) + I13/30*7 + H13/100),0)), 4)</f>
        <v>4</v>
      </c>
      <c r="K13">
        <f xml:space="preserve"> IF(I13&gt;11, MAX(4, ROUND(MIN(10, 1 + 0.6*(C13/(10*SUM(Weights!$B$2:$J$2))+D13/(10*SUM(Weights!$B$3:$G$3))+E13/(10*SUM(Weights!$B$4:$H$4))+F13/(10*SUM(Weights!$B$5:$G$5))+G13/(10*SUM(Weights!$B$6:$G$6))) + I13/30*7 + H13/100),0)), 4)</f>
        <v>4</v>
      </c>
      <c r="M13">
        <f>C13/(10*SUM(Weights!$B$2:$J$2))+D13/(10*SUM(Weights!$B$3:$G$3))+E13/(10*SUM(Weights!$B$4:$H$4))+F13/(10*SUM(Weights!$B$5:$G$5))+G13/(10*SUM(Weights!$B$6:$G$6))</f>
        <v>0</v>
      </c>
      <c r="N13">
        <f xml:space="preserve"> MIN(10, 1 + 0.6*(C13/(10*SUM(Weights!$B$2:$J$2))+D13/(10*SUM(Weights!$B$3:$G$3))+E13/(10*SUM(Weights!$B$4:$H$4))+F13/(10*SUM(Weights!$B$5:$G$5))+G13/(10*SUM(Weights!$B$6:$G$6))) + I13/30*7 + H13/100)</f>
        <v>1</v>
      </c>
    </row>
    <row r="14" spans="1:17" hidden="1" x14ac:dyDescent="0.25">
      <c r="A14" t="s">
        <v>19</v>
      </c>
      <c r="B14">
        <v>301</v>
      </c>
      <c r="C14">
        <f>SUMPRODUCT(Tema1!C14:K14,Weights!$B$2:$J$2)</f>
        <v>90</v>
      </c>
      <c r="D14">
        <f>SUMPRODUCT(Tema2!C14:H14,Weights!$B$3:$G$3)</f>
        <v>60</v>
      </c>
      <c r="E14">
        <f>SUMPRODUCT(Tema3!C14:I14,Weights!$B$4:$H$4)</f>
        <v>70</v>
      </c>
      <c r="F14">
        <f>SUMPRODUCT(Tema4!C14:H14,Weights!$B$5:$G$5)</f>
        <v>60</v>
      </c>
      <c r="G14">
        <f>SUMPRODUCT(Tema5!C14:H14,Weights!$B$6:$G$6)</f>
        <v>60</v>
      </c>
      <c r="H14">
        <f>Proiect!C14</f>
        <v>150</v>
      </c>
      <c r="I14">
        <f>SUMPRODUCT(Examen!C14:F14,Weights!$B$8:$E$8)</f>
        <v>27</v>
      </c>
      <c r="J14">
        <f xml:space="preserve"> IF(I14&gt;=O$3, MAX(4, ROUND(MIN(10, 1 + 0.6*(C14/(10*SUM(Weights!$B$2:$J$2))+D14/(10*SUM(Weights!$B$3:$G$3))+E14/(10*SUM(Weights!$B$4:$H$4))+F14/(10*SUM(Weights!$B$5:$G$5))+G14/(10*SUM(Weights!$B$6:$G$6))) + I14/30*7 + H14/100),0)), 4)</f>
        <v>10</v>
      </c>
      <c r="K14">
        <f xml:space="preserve"> IF(I14&gt;11, MAX(4, ROUND(MIN(10, 1 + 0.6*(C14/(10*SUM(Weights!$B$2:$J$2))+D14/(10*SUM(Weights!$B$3:$G$3))+E14/(10*SUM(Weights!$B$4:$H$4))+F14/(10*SUM(Weights!$B$5:$G$5))+G14/(10*SUM(Weights!$B$6:$G$6))) + I14/30*7 + H14/100),0)), 4)</f>
        <v>10</v>
      </c>
      <c r="M14">
        <f>C14/(10*SUM(Weights!$B$2:$J$2))+D14/(10*SUM(Weights!$B$3:$G$3))+E14/(10*SUM(Weights!$B$4:$H$4))+F14/(10*SUM(Weights!$B$5:$G$5))+G14/(10*SUM(Weights!$B$6:$G$6))</f>
        <v>5</v>
      </c>
      <c r="N14">
        <f xml:space="preserve"> MIN(10, 1 + 0.6*(C14/(10*SUM(Weights!$B$2:$J$2))+D14/(10*SUM(Weights!$B$3:$G$3))+E14/(10*SUM(Weights!$B$4:$H$4))+F14/(10*SUM(Weights!$B$5:$G$5))+G14/(10*SUM(Weights!$B$6:$G$6))) + I14/30*7 + H14/100)</f>
        <v>10</v>
      </c>
    </row>
    <row r="15" spans="1:17" hidden="1" x14ac:dyDescent="0.25">
      <c r="A15" t="s">
        <v>20</v>
      </c>
      <c r="B15">
        <v>301</v>
      </c>
      <c r="C15">
        <f>SUMPRODUCT(Tema1!C15:K15,Weights!$B$2:$J$2)</f>
        <v>83</v>
      </c>
      <c r="D15">
        <f>SUMPRODUCT(Tema2!C15:H15,Weights!$B$3:$G$3)</f>
        <v>50</v>
      </c>
      <c r="E15">
        <f>SUMPRODUCT(Tema3!C15:I15,Weights!$B$4:$H$4)</f>
        <v>69</v>
      </c>
      <c r="F15">
        <f>SUMPRODUCT(Tema4!C15:H15,Weights!$B$5:$G$5)</f>
        <v>28</v>
      </c>
      <c r="G15">
        <f>SUMPRODUCT(Tema5!C15:H15,Weights!$B$6:$G$6)</f>
        <v>0</v>
      </c>
      <c r="H15">
        <f>Proiect!C15</f>
        <v>0</v>
      </c>
      <c r="I15">
        <f>SUMPRODUCT(Examen!C15:F15,Weights!$B$8:$E$8)</f>
        <v>16</v>
      </c>
      <c r="J15">
        <f xml:space="preserve"> IF(I15&gt;=O$3, MAX(4, ROUND(MIN(10, 1 + 0.6*(C15/(10*SUM(Weights!$B$2:$J$2))+D15/(10*SUM(Weights!$B$3:$G$3))+E15/(10*SUM(Weights!$B$4:$H$4))+F15/(10*SUM(Weights!$B$5:$G$5))+G15/(10*SUM(Weights!$B$6:$G$6))) + I15/30*7 + H15/100),0)), 4)</f>
        <v>7</v>
      </c>
      <c r="K15">
        <f xml:space="preserve"> IF(I15&gt;11, MAX(4, ROUND(MIN(10, 1 + 0.6*(C15/(10*SUM(Weights!$B$2:$J$2))+D15/(10*SUM(Weights!$B$3:$G$3))+E15/(10*SUM(Weights!$B$4:$H$4))+F15/(10*SUM(Weights!$B$5:$G$5))+G15/(10*SUM(Weights!$B$6:$G$6))) + I15/30*7 + H15/100),0)), 4)</f>
        <v>7</v>
      </c>
      <c r="M15">
        <f>C15/(10*SUM(Weights!$B$2:$J$2))+D15/(10*SUM(Weights!$B$3:$G$3))+E15/(10*SUM(Weights!$B$4:$H$4))+F15/(10*SUM(Weights!$B$5:$G$5))+G15/(10*SUM(Weights!$B$6:$G$6))</f>
        <v>3.2079365079365081</v>
      </c>
      <c r="N15">
        <f xml:space="preserve"> MIN(10, 1 + 0.6*(C15/(10*SUM(Weights!$B$2:$J$2))+D15/(10*SUM(Weights!$B$3:$G$3))+E15/(10*SUM(Weights!$B$4:$H$4))+F15/(10*SUM(Weights!$B$5:$G$5))+G15/(10*SUM(Weights!$B$6:$G$6))) + I15/30*7 + H15/100)</f>
        <v>6.6580952380952381</v>
      </c>
    </row>
    <row r="16" spans="1:17" hidden="1" x14ac:dyDescent="0.25">
      <c r="A16" t="s">
        <v>21</v>
      </c>
      <c r="B16">
        <v>301</v>
      </c>
      <c r="C16">
        <f>SUMPRODUCT(Tema1!C16:K16,Weights!$B$2:$J$2)</f>
        <v>0</v>
      </c>
      <c r="D16">
        <f>SUMPRODUCT(Tema2!C16:H16,Weights!$B$3:$G$3)</f>
        <v>58</v>
      </c>
      <c r="E16">
        <f>SUMPRODUCT(Tema3!C16:I16,Weights!$B$4:$H$4)</f>
        <v>70</v>
      </c>
      <c r="F16">
        <f>SUMPRODUCT(Tema4!C16:H16,Weights!$B$5:$G$5)</f>
        <v>34</v>
      </c>
      <c r="G16">
        <f>SUMPRODUCT(Tema5!C16:H16,Weights!$B$6:$G$6)</f>
        <v>0</v>
      </c>
      <c r="H16">
        <f>Proiect!C16</f>
        <v>0</v>
      </c>
      <c r="I16">
        <f>SUMPRODUCT(Examen!C16:F16,Weights!$B$8:$E$8)</f>
        <v>17</v>
      </c>
      <c r="J16">
        <f xml:space="preserve"> IF(I16&gt;=O$3, MAX(4, ROUND(MIN(10, 1 + 0.6*(C16/(10*SUM(Weights!$B$2:$J$2))+D16/(10*SUM(Weights!$B$3:$G$3))+E16/(10*SUM(Weights!$B$4:$H$4))+F16/(10*SUM(Weights!$B$5:$G$5))+G16/(10*SUM(Weights!$B$6:$G$6))) + I16/30*7 + H16/100),0)), 4)</f>
        <v>6</v>
      </c>
      <c r="K16">
        <f xml:space="preserve"> IF(I16&gt;11, MAX(4, ROUND(MIN(10, 1 + 0.6*(C16/(10*SUM(Weights!$B$2:$J$2))+D16/(10*SUM(Weights!$B$3:$G$3))+E16/(10*SUM(Weights!$B$4:$H$4))+F16/(10*SUM(Weights!$B$5:$G$5))+G16/(10*SUM(Weights!$B$6:$G$6))) + I16/30*7 + H16/100),0)), 4)</f>
        <v>6</v>
      </c>
      <c r="M16">
        <f>C16/(10*SUM(Weights!$B$2:$J$2))+D16/(10*SUM(Weights!$B$3:$G$3))+E16/(10*SUM(Weights!$B$4:$H$4))+F16/(10*SUM(Weights!$B$5:$G$5))+G16/(10*SUM(Weights!$B$6:$G$6))</f>
        <v>2.5333333333333332</v>
      </c>
      <c r="N16">
        <f xml:space="preserve"> MIN(10, 1 + 0.6*(C16/(10*SUM(Weights!$B$2:$J$2))+D16/(10*SUM(Weights!$B$3:$G$3))+E16/(10*SUM(Weights!$B$4:$H$4))+F16/(10*SUM(Weights!$B$5:$G$5))+G16/(10*SUM(Weights!$B$6:$G$6))) + I16/30*7 + H16/100)</f>
        <v>6.4866666666666664</v>
      </c>
    </row>
    <row r="17" spans="1:14" hidden="1" x14ac:dyDescent="0.25">
      <c r="A17" t="s">
        <v>22</v>
      </c>
      <c r="B17">
        <v>301</v>
      </c>
      <c r="C17">
        <f>SUMPRODUCT(Tema1!C17:K17,Weights!$B$2:$J$2)</f>
        <v>63</v>
      </c>
      <c r="D17">
        <f>SUMPRODUCT(Tema2!C17:H17,Weights!$B$3:$G$3)</f>
        <v>39</v>
      </c>
      <c r="E17">
        <f>SUMPRODUCT(Tema3!C17:I17,Weights!$B$4:$H$4)</f>
        <v>66</v>
      </c>
      <c r="F17">
        <f>SUMPRODUCT(Tema4!C17:H17,Weights!$B$5:$G$5)</f>
        <v>38</v>
      </c>
      <c r="G17">
        <f>SUMPRODUCT(Tema5!C17:H17,Weights!$B$6:$G$6)</f>
        <v>0</v>
      </c>
      <c r="H17">
        <f>Proiect!C17</f>
        <v>75</v>
      </c>
      <c r="I17">
        <f>SUMPRODUCT(Examen!C17:F17,Weights!$B$8:$E$8)</f>
        <v>15</v>
      </c>
      <c r="J17">
        <f xml:space="preserve"> IF(I17&gt;=O$3, MAX(4, ROUND(MIN(10, 1 + 0.6*(C17/(10*SUM(Weights!$B$2:$J$2))+D17/(10*SUM(Weights!$B$3:$G$3))+E17/(10*SUM(Weights!$B$4:$H$4))+F17/(10*SUM(Weights!$B$5:$G$5))+G17/(10*SUM(Weights!$B$6:$G$6))) + I17/30*7 + H17/100),0)), 4)</f>
        <v>7</v>
      </c>
      <c r="K17">
        <f xml:space="preserve"> IF(I17&gt;11, MAX(4, ROUND(MIN(10, 1 + 0.6*(C17/(10*SUM(Weights!$B$2:$J$2))+D17/(10*SUM(Weights!$B$3:$G$3))+E17/(10*SUM(Weights!$B$4:$H$4))+F17/(10*SUM(Weights!$B$5:$G$5))+G17/(10*SUM(Weights!$B$6:$G$6))) + I17/30*7 + H17/100),0)), 4)</f>
        <v>7</v>
      </c>
      <c r="M17">
        <f>C17/(10*SUM(Weights!$B$2:$J$2))+D17/(10*SUM(Weights!$B$3:$G$3))+E17/(10*SUM(Weights!$B$4:$H$4))+F17/(10*SUM(Weights!$B$5:$G$5))+G17/(10*SUM(Weights!$B$6:$G$6))</f>
        <v>2.926190476190476</v>
      </c>
      <c r="N17">
        <f xml:space="preserve"> MIN(10, 1 + 0.6*(C17/(10*SUM(Weights!$B$2:$J$2))+D17/(10*SUM(Weights!$B$3:$G$3))+E17/(10*SUM(Weights!$B$4:$H$4))+F17/(10*SUM(Weights!$B$5:$G$5))+G17/(10*SUM(Weights!$B$6:$G$6))) + I17/30*7 + H17/100)</f>
        <v>7.0057142857142853</v>
      </c>
    </row>
    <row r="18" spans="1:14" hidden="1" x14ac:dyDescent="0.25">
      <c r="A18" t="s">
        <v>23</v>
      </c>
      <c r="B18">
        <v>301</v>
      </c>
      <c r="C18">
        <f>SUMPRODUCT(Tema1!C18:K18,Weights!$B$2:$J$2)</f>
        <v>58</v>
      </c>
      <c r="D18">
        <f>SUMPRODUCT(Tema2!C18:H18,Weights!$B$3:$G$3)</f>
        <v>27</v>
      </c>
      <c r="E18">
        <f>SUMPRODUCT(Tema3!C18:I18,Weights!$B$4:$H$4)</f>
        <v>54</v>
      </c>
      <c r="F18">
        <f>SUMPRODUCT(Tema4!C18:H18,Weights!$B$5:$G$5)</f>
        <v>58</v>
      </c>
      <c r="G18">
        <f>SUMPRODUCT(Tema5!C18:H18,Weights!$B$6:$G$6)</f>
        <v>56</v>
      </c>
      <c r="H18">
        <f>Proiect!C18</f>
        <v>50</v>
      </c>
      <c r="I18">
        <f>SUMPRODUCT(Examen!C18:F18,Weights!$B$8:$E$8)</f>
        <v>15</v>
      </c>
      <c r="J18">
        <f xml:space="preserve"> IF(I18&gt;=O$3, MAX(4, ROUND(MIN(10, 1 + 0.6*(C18/(10*SUM(Weights!$B$2:$J$2))+D18/(10*SUM(Weights!$B$3:$G$3))+E18/(10*SUM(Weights!$B$4:$H$4))+F18/(10*SUM(Weights!$B$5:$G$5))+G18/(10*SUM(Weights!$B$6:$G$6))) + I18/30*7 + H18/100),0)), 4)</f>
        <v>7</v>
      </c>
      <c r="K18">
        <f xml:space="preserve"> IF(I18&gt;11, MAX(4, ROUND(MIN(10, 1 + 0.6*(C18/(10*SUM(Weights!$B$2:$J$2))+D18/(10*SUM(Weights!$B$3:$G$3))+E18/(10*SUM(Weights!$B$4:$H$4))+F18/(10*SUM(Weights!$B$5:$G$5))+G18/(10*SUM(Weights!$B$6:$G$6))) + I18/30*7 + H18/100),0)), 4)</f>
        <v>7</v>
      </c>
      <c r="M18">
        <f>C18/(10*SUM(Weights!$B$2:$J$2))+D18/(10*SUM(Weights!$B$3:$G$3))+E18/(10*SUM(Weights!$B$4:$H$4))+F18/(10*SUM(Weights!$B$5:$G$5))+G18/(10*SUM(Weights!$B$6:$G$6))</f>
        <v>3.7658730158730158</v>
      </c>
      <c r="N18">
        <f xml:space="preserve"> MIN(10, 1 + 0.6*(C18/(10*SUM(Weights!$B$2:$J$2))+D18/(10*SUM(Weights!$B$3:$G$3))+E18/(10*SUM(Weights!$B$4:$H$4))+F18/(10*SUM(Weights!$B$5:$G$5))+G18/(10*SUM(Weights!$B$6:$G$6))) + I18/30*7 + H18/100)</f>
        <v>7.2595238095238095</v>
      </c>
    </row>
    <row r="19" spans="1:14" hidden="1" x14ac:dyDescent="0.25">
      <c r="A19" t="s">
        <v>24</v>
      </c>
      <c r="B19">
        <v>301</v>
      </c>
      <c r="C19">
        <f>SUMPRODUCT(Tema1!C19:K19,Weights!$B$2:$J$2)</f>
        <v>75</v>
      </c>
      <c r="D19">
        <f>SUMPRODUCT(Tema2!C19:H19,Weights!$B$3:$G$3)</f>
        <v>60</v>
      </c>
      <c r="E19">
        <f>SUMPRODUCT(Tema3!C19:I19,Weights!$B$4:$H$4)</f>
        <v>70</v>
      </c>
      <c r="F19">
        <f>SUMPRODUCT(Tema4!C19:H19,Weights!$B$5:$G$5)</f>
        <v>60</v>
      </c>
      <c r="G19">
        <f>SUMPRODUCT(Tema5!C19:H19,Weights!$B$6:$G$6)</f>
        <v>60</v>
      </c>
      <c r="H19">
        <f>Proiect!C19</f>
        <v>30</v>
      </c>
      <c r="I19">
        <f>SUMPRODUCT(Examen!C19:F19,Weights!$B$8:$E$8)</f>
        <v>27</v>
      </c>
      <c r="J19">
        <f xml:space="preserve"> IF(I19&gt;=O$3, MAX(4, ROUND(MIN(10, 1 + 0.6*(C19/(10*SUM(Weights!$B$2:$J$2))+D19/(10*SUM(Weights!$B$3:$G$3))+E19/(10*SUM(Weights!$B$4:$H$4))+F19/(10*SUM(Weights!$B$5:$G$5))+G19/(10*SUM(Weights!$B$6:$G$6))) + I19/30*7 + H19/100),0)), 4)</f>
        <v>10</v>
      </c>
      <c r="K19">
        <f xml:space="preserve"> IF(I19&gt;11, MAX(4, ROUND(MIN(10, 1 + 0.6*(C19/(10*SUM(Weights!$B$2:$J$2))+D19/(10*SUM(Weights!$B$3:$G$3))+E19/(10*SUM(Weights!$B$4:$H$4))+F19/(10*SUM(Weights!$B$5:$G$5))+G19/(10*SUM(Weights!$B$6:$G$6))) + I19/30*7 + H19/100),0)), 4)</f>
        <v>10</v>
      </c>
      <c r="M19">
        <f>C19/(10*SUM(Weights!$B$2:$J$2))+D19/(10*SUM(Weights!$B$3:$G$3))+E19/(10*SUM(Weights!$B$4:$H$4))+F19/(10*SUM(Weights!$B$5:$G$5))+G19/(10*SUM(Weights!$B$6:$G$6))</f>
        <v>4.8333333333333339</v>
      </c>
      <c r="N19">
        <f xml:space="preserve"> MIN(10, 1 + 0.6*(C19/(10*SUM(Weights!$B$2:$J$2))+D19/(10*SUM(Weights!$B$3:$G$3))+E19/(10*SUM(Weights!$B$4:$H$4))+F19/(10*SUM(Weights!$B$5:$G$5))+G19/(10*SUM(Weights!$B$6:$G$6))) + I19/30*7 + H19/100)</f>
        <v>10</v>
      </c>
    </row>
    <row r="20" spans="1:14" hidden="1" x14ac:dyDescent="0.25">
      <c r="A20" t="s">
        <v>25</v>
      </c>
      <c r="B20">
        <v>301</v>
      </c>
      <c r="C20">
        <f>SUMPRODUCT(Tema1!C20:K20,Weights!$B$2:$J$2)</f>
        <v>66</v>
      </c>
      <c r="D20">
        <f>SUMPRODUCT(Tema2!C20:H20,Weights!$B$3:$G$3)</f>
        <v>59</v>
      </c>
      <c r="E20">
        <f>SUMPRODUCT(Tema3!C20:I20,Weights!$B$4:$H$4)</f>
        <v>67</v>
      </c>
      <c r="F20">
        <f>SUMPRODUCT(Tema4!C20:H20,Weights!$B$5:$G$5)</f>
        <v>58</v>
      </c>
      <c r="G20">
        <f>SUMPRODUCT(Tema5!C20:H20,Weights!$B$6:$G$6)</f>
        <v>49</v>
      </c>
      <c r="H20">
        <f>Proiect!C20</f>
        <v>0</v>
      </c>
      <c r="I20">
        <f>SUMPRODUCT(Examen!C20:F20,Weights!$B$8:$E$8)</f>
        <v>25</v>
      </c>
      <c r="J20">
        <f xml:space="preserve"> IF(I20&gt;=O$3, MAX(4, ROUND(MIN(10, 1 + 0.6*(C20/(10*SUM(Weights!$B$2:$J$2))+D20/(10*SUM(Weights!$B$3:$G$3))+E20/(10*SUM(Weights!$B$4:$H$4))+F20/(10*SUM(Weights!$B$5:$G$5))+G20/(10*SUM(Weights!$B$6:$G$6))) + I20/30*7 + H20/100),0)), 4)</f>
        <v>10</v>
      </c>
      <c r="K20">
        <f xml:space="preserve"> IF(I20&gt;11, MAX(4, ROUND(MIN(10, 1 + 0.6*(C20/(10*SUM(Weights!$B$2:$J$2))+D20/(10*SUM(Weights!$B$3:$G$3))+E20/(10*SUM(Weights!$B$4:$H$4))+F20/(10*SUM(Weights!$B$5:$G$5))+G20/(10*SUM(Weights!$B$6:$G$6))) + I20/30*7 + H20/100),0)), 4)</f>
        <v>10</v>
      </c>
      <c r="M20">
        <f>C20/(10*SUM(Weights!$B$2:$J$2))+D20/(10*SUM(Weights!$B$3:$G$3))+E20/(10*SUM(Weights!$B$4:$H$4))+F20/(10*SUM(Weights!$B$5:$G$5))+G20/(10*SUM(Weights!$B$6:$G$6))</f>
        <v>4.4571428571428573</v>
      </c>
      <c r="N20">
        <f xml:space="preserve"> MIN(10, 1 + 0.6*(C20/(10*SUM(Weights!$B$2:$J$2))+D20/(10*SUM(Weights!$B$3:$G$3))+E20/(10*SUM(Weights!$B$4:$H$4))+F20/(10*SUM(Weights!$B$5:$G$5))+G20/(10*SUM(Weights!$B$6:$G$6))) + I20/30*7 + H20/100)</f>
        <v>9.5076190476190483</v>
      </c>
    </row>
    <row r="21" spans="1:14" hidden="1" x14ac:dyDescent="0.25">
      <c r="A21" t="s">
        <v>26</v>
      </c>
      <c r="B21">
        <v>301</v>
      </c>
      <c r="C21">
        <f>SUMPRODUCT(Tema1!C21:K21,Weights!$B$2:$J$2)</f>
        <v>58</v>
      </c>
      <c r="D21">
        <f>SUMPRODUCT(Tema2!C21:H21,Weights!$B$3:$G$3)</f>
        <v>35</v>
      </c>
      <c r="E21">
        <f>SUMPRODUCT(Tema3!C21:I21,Weights!$B$4:$H$4)</f>
        <v>36</v>
      </c>
      <c r="F21">
        <f>SUMPRODUCT(Tema4!C21:H21,Weights!$B$5:$G$5)</f>
        <v>44</v>
      </c>
      <c r="G21">
        <f>SUMPRODUCT(Tema5!C21:H21,Weights!$B$6:$G$6)</f>
        <v>56</v>
      </c>
      <c r="H21">
        <f>Proiect!C21</f>
        <v>0</v>
      </c>
      <c r="I21">
        <f>SUMPRODUCT(Examen!C21:F21,Weights!$B$8:$E$8)</f>
        <v>18</v>
      </c>
      <c r="J21">
        <f xml:space="preserve"> IF(I21&gt;=O$3, MAX(4, ROUND(MIN(10, 1 + 0.6*(C21/(10*SUM(Weights!$B$2:$J$2))+D21/(10*SUM(Weights!$B$3:$G$3))+E21/(10*SUM(Weights!$B$4:$H$4))+F21/(10*SUM(Weights!$B$5:$G$5))+G21/(10*SUM(Weights!$B$6:$G$6))) + I21/30*7 + H21/100),0)), 4)</f>
        <v>7</v>
      </c>
      <c r="K21">
        <f xml:space="preserve"> IF(I21&gt;11, MAX(4, ROUND(MIN(10, 1 + 0.6*(C21/(10*SUM(Weights!$B$2:$J$2))+D21/(10*SUM(Weights!$B$3:$G$3))+E21/(10*SUM(Weights!$B$4:$H$4))+F21/(10*SUM(Weights!$B$5:$G$5))+G21/(10*SUM(Weights!$B$6:$G$6))) + I21/30*7 + H21/100),0)), 4)</f>
        <v>7</v>
      </c>
      <c r="M21">
        <f>C21/(10*SUM(Weights!$B$2:$J$2))+D21/(10*SUM(Weights!$B$3:$G$3))+E21/(10*SUM(Weights!$B$4:$H$4))+F21/(10*SUM(Weights!$B$5:$G$5))+G21/(10*SUM(Weights!$B$6:$G$6))</f>
        <v>3.4087301587301591</v>
      </c>
      <c r="N21">
        <f xml:space="preserve"> MIN(10, 1 + 0.6*(C21/(10*SUM(Weights!$B$2:$J$2))+D21/(10*SUM(Weights!$B$3:$G$3))+E21/(10*SUM(Weights!$B$4:$H$4))+F21/(10*SUM(Weights!$B$5:$G$5))+G21/(10*SUM(Weights!$B$6:$G$6))) + I21/30*7 + H21/100)</f>
        <v>7.2452380952380953</v>
      </c>
    </row>
    <row r="22" spans="1:14" hidden="1" x14ac:dyDescent="0.25">
      <c r="A22" t="s">
        <v>27</v>
      </c>
      <c r="B22">
        <v>301</v>
      </c>
      <c r="C22">
        <f>SUMPRODUCT(Tema1!C22:K22,Weights!$B$2:$J$2)</f>
        <v>0</v>
      </c>
      <c r="D22">
        <f>SUMPRODUCT(Tema2!C22:H22,Weights!$B$3:$G$3)</f>
        <v>0</v>
      </c>
      <c r="E22">
        <f>SUMPRODUCT(Tema3!C22:I22,Weights!$B$4:$H$4)</f>
        <v>0</v>
      </c>
      <c r="F22">
        <f>SUMPRODUCT(Tema4!C22:H22,Weights!$B$5:$G$5)</f>
        <v>0</v>
      </c>
      <c r="G22">
        <f>SUMPRODUCT(Tema5!C22:H22,Weights!$B$6:$G$6)</f>
        <v>0</v>
      </c>
      <c r="H22">
        <f>Proiect!C22</f>
        <v>0</v>
      </c>
      <c r="I22">
        <f>SUMPRODUCT(Examen!C22:F22,Weights!$B$8:$E$8)</f>
        <v>0</v>
      </c>
      <c r="J22">
        <f xml:space="preserve"> IF(I22&gt;=O$3, MAX(4, ROUND(MIN(10, 1 + 0.6*(C22/(10*SUM(Weights!$B$2:$J$2))+D22/(10*SUM(Weights!$B$3:$G$3))+E22/(10*SUM(Weights!$B$4:$H$4))+F22/(10*SUM(Weights!$B$5:$G$5))+G22/(10*SUM(Weights!$B$6:$G$6))) + I22/30*7 + H22/100),0)), 4)</f>
        <v>4</v>
      </c>
      <c r="K22">
        <f xml:space="preserve"> IF(I22&gt;11, MAX(4, ROUND(MIN(10, 1 + 0.6*(C22/(10*SUM(Weights!$B$2:$J$2))+D22/(10*SUM(Weights!$B$3:$G$3))+E22/(10*SUM(Weights!$B$4:$H$4))+F22/(10*SUM(Weights!$B$5:$G$5))+G22/(10*SUM(Weights!$B$6:$G$6))) + I22/30*7 + H22/100),0)), 4)</f>
        <v>4</v>
      </c>
      <c r="M22">
        <f>C22/(10*SUM(Weights!$B$2:$J$2))+D22/(10*SUM(Weights!$B$3:$G$3))+E22/(10*SUM(Weights!$B$4:$H$4))+F22/(10*SUM(Weights!$B$5:$G$5))+G22/(10*SUM(Weights!$B$6:$G$6))</f>
        <v>0</v>
      </c>
      <c r="N22">
        <f xml:space="preserve"> MIN(10, 1 + 0.6*(C22/(10*SUM(Weights!$B$2:$J$2))+D22/(10*SUM(Weights!$B$3:$G$3))+E22/(10*SUM(Weights!$B$4:$H$4))+F22/(10*SUM(Weights!$B$5:$G$5))+G22/(10*SUM(Weights!$B$6:$G$6))) + I22/30*7 + H22/100)</f>
        <v>1</v>
      </c>
    </row>
    <row r="23" spans="1:14" hidden="1" x14ac:dyDescent="0.25">
      <c r="A23" t="s">
        <v>106</v>
      </c>
      <c r="B23">
        <v>301</v>
      </c>
      <c r="C23">
        <f>SUMPRODUCT(Tema1!C23:K23,Weights!$B$2:$J$2)</f>
        <v>0</v>
      </c>
      <c r="D23">
        <f>SUMPRODUCT(Tema2!C23:H23,Weights!$B$3:$G$3)</f>
        <v>0</v>
      </c>
      <c r="E23">
        <f>SUMPRODUCT(Tema3!C23:I23,Weights!$B$4:$H$4)</f>
        <v>0</v>
      </c>
      <c r="F23">
        <f>SUMPRODUCT(Tema4!C23:H23,Weights!$B$5:$G$5)</f>
        <v>0</v>
      </c>
      <c r="G23">
        <f>SUMPRODUCT(Tema5!C23:H23,Weights!$B$6:$G$6)</f>
        <v>0</v>
      </c>
      <c r="H23">
        <f>Proiect!C23</f>
        <v>0</v>
      </c>
      <c r="I23">
        <f>SUMPRODUCT(Examen!C23:F23,Weights!$B$8:$E$8)</f>
        <v>0</v>
      </c>
      <c r="J23">
        <f xml:space="preserve"> IF(I23&gt;=O$3, MAX(4, ROUND(MIN(10, 1 + 0.6*(C23/(10*SUM(Weights!$B$2:$J$2))+D23/(10*SUM(Weights!$B$3:$G$3))+E23/(10*SUM(Weights!$B$4:$H$4))+F23/(10*SUM(Weights!$B$5:$G$5))+G23/(10*SUM(Weights!$B$6:$G$6))) + I23/30*7 + H23/100),0)), 4)</f>
        <v>4</v>
      </c>
      <c r="K23">
        <f xml:space="preserve"> IF(I23&gt;11, MAX(4, ROUND(MIN(10, 1 + 0.6*(C23/(10*SUM(Weights!$B$2:$J$2))+D23/(10*SUM(Weights!$B$3:$G$3))+E23/(10*SUM(Weights!$B$4:$H$4))+F23/(10*SUM(Weights!$B$5:$G$5))+G23/(10*SUM(Weights!$B$6:$G$6))) + I23/30*7 + H23/100),0)), 4)</f>
        <v>4</v>
      </c>
      <c r="M23">
        <f>C23/(10*SUM(Weights!$B$2:$J$2))+D23/(10*SUM(Weights!$B$3:$G$3))+E23/(10*SUM(Weights!$B$4:$H$4))+F23/(10*SUM(Weights!$B$5:$G$5))+G23/(10*SUM(Weights!$B$6:$G$6))</f>
        <v>0</v>
      </c>
      <c r="N23">
        <f xml:space="preserve"> MIN(10, 1 + 0.6*(C23/(10*SUM(Weights!$B$2:$J$2))+D23/(10*SUM(Weights!$B$3:$G$3))+E23/(10*SUM(Weights!$B$4:$H$4))+F23/(10*SUM(Weights!$B$5:$G$5))+G23/(10*SUM(Weights!$B$6:$G$6))) + I23/30*7 + H23/100)</f>
        <v>1</v>
      </c>
    </row>
    <row r="24" spans="1:14" hidden="1" x14ac:dyDescent="0.25">
      <c r="A24" t="s">
        <v>107</v>
      </c>
      <c r="B24">
        <v>301</v>
      </c>
      <c r="C24">
        <f>SUMPRODUCT(Tema1!C24:K24,Weights!$B$2:$J$2)</f>
        <v>0</v>
      </c>
      <c r="D24">
        <f>SUMPRODUCT(Tema2!C24:H24,Weights!$B$3:$G$3)</f>
        <v>0</v>
      </c>
      <c r="E24">
        <f>SUMPRODUCT(Tema3!C24:I24,Weights!$B$4:$H$4)</f>
        <v>0</v>
      </c>
      <c r="F24">
        <f>SUMPRODUCT(Tema4!C24:H24,Weights!$B$5:$G$5)</f>
        <v>0</v>
      </c>
      <c r="G24">
        <f>SUMPRODUCT(Tema5!C24:H24,Weights!$B$6:$G$6)</f>
        <v>0</v>
      </c>
      <c r="H24">
        <f>Proiect!C24</f>
        <v>0</v>
      </c>
      <c r="I24">
        <f>SUMPRODUCT(Examen!C24:F24,Weights!$B$8:$E$8)</f>
        <v>0</v>
      </c>
      <c r="J24">
        <f xml:space="preserve"> IF(I24&gt;=O$3, MAX(4, ROUND(MIN(10, 1 + 0.6*(C24/(10*SUM(Weights!$B$2:$J$2))+D24/(10*SUM(Weights!$B$3:$G$3))+E24/(10*SUM(Weights!$B$4:$H$4))+F24/(10*SUM(Weights!$B$5:$G$5))+G24/(10*SUM(Weights!$B$6:$G$6))) + I24/30*7 + H24/100),0)), 4)</f>
        <v>4</v>
      </c>
      <c r="K24">
        <f xml:space="preserve"> IF(I24&gt;11, MAX(4, ROUND(MIN(10, 1 + 0.6*(C24/(10*SUM(Weights!$B$2:$J$2))+D24/(10*SUM(Weights!$B$3:$G$3))+E24/(10*SUM(Weights!$B$4:$H$4))+F24/(10*SUM(Weights!$B$5:$G$5))+G24/(10*SUM(Weights!$B$6:$G$6))) + I24/30*7 + H24/100),0)), 4)</f>
        <v>4</v>
      </c>
      <c r="M24">
        <f>C24/(10*SUM(Weights!$B$2:$J$2))+D24/(10*SUM(Weights!$B$3:$G$3))+E24/(10*SUM(Weights!$B$4:$H$4))+F24/(10*SUM(Weights!$B$5:$G$5))+G24/(10*SUM(Weights!$B$6:$G$6))</f>
        <v>0</v>
      </c>
      <c r="N24">
        <f xml:space="preserve"> MIN(10, 1 + 0.6*(C24/(10*SUM(Weights!$B$2:$J$2))+D24/(10*SUM(Weights!$B$3:$G$3))+E24/(10*SUM(Weights!$B$4:$H$4))+F24/(10*SUM(Weights!$B$5:$G$5))+G24/(10*SUM(Weights!$B$6:$G$6))) + I24/30*7 + H24/100)</f>
        <v>1</v>
      </c>
    </row>
    <row r="25" spans="1:14" hidden="1" x14ac:dyDescent="0.25">
      <c r="A25" t="s">
        <v>28</v>
      </c>
      <c r="B25">
        <v>301</v>
      </c>
      <c r="C25">
        <f>SUMPRODUCT(Tema1!C25:K25,Weights!$B$2:$J$2)</f>
        <v>14</v>
      </c>
      <c r="D25">
        <f>SUMPRODUCT(Tema2!C25:H25,Weights!$B$3:$G$3)</f>
        <v>0</v>
      </c>
      <c r="E25">
        <f>SUMPRODUCT(Tema3!C25:I25,Weights!$B$4:$H$4)</f>
        <v>0</v>
      </c>
      <c r="F25">
        <f>SUMPRODUCT(Tema4!C25:H25,Weights!$B$5:$G$5)</f>
        <v>0</v>
      </c>
      <c r="G25">
        <f>SUMPRODUCT(Tema5!C25:H25,Weights!$B$6:$G$6)</f>
        <v>0</v>
      </c>
      <c r="H25">
        <f>Proiect!C25</f>
        <v>0</v>
      </c>
      <c r="I25">
        <f>SUMPRODUCT(Examen!C25:F25,Weights!$B$8:$E$8)</f>
        <v>1</v>
      </c>
      <c r="J25">
        <f xml:space="preserve"> IF(I25&gt;=O$3, MAX(4, ROUND(MIN(10, 1 + 0.6*(C25/(10*SUM(Weights!$B$2:$J$2))+D25/(10*SUM(Weights!$B$3:$G$3))+E25/(10*SUM(Weights!$B$4:$H$4))+F25/(10*SUM(Weights!$B$5:$G$5))+G25/(10*SUM(Weights!$B$6:$G$6))) + I25/30*7 + H25/100),0)), 4)</f>
        <v>4</v>
      </c>
      <c r="K25">
        <f xml:space="preserve"> IF(I25&gt;11, MAX(4, ROUND(MIN(10, 1 + 0.6*(C25/(10*SUM(Weights!$B$2:$J$2))+D25/(10*SUM(Weights!$B$3:$G$3))+E25/(10*SUM(Weights!$B$4:$H$4))+F25/(10*SUM(Weights!$B$5:$G$5))+G25/(10*SUM(Weights!$B$6:$G$6))) + I25/30*7 + H25/100),0)), 4)</f>
        <v>4</v>
      </c>
      <c r="M25">
        <f>C25/(10*SUM(Weights!$B$2:$J$2))+D25/(10*SUM(Weights!$B$3:$G$3))+E25/(10*SUM(Weights!$B$4:$H$4))+F25/(10*SUM(Weights!$B$5:$G$5))+G25/(10*SUM(Weights!$B$6:$G$6))</f>
        <v>0.15555555555555556</v>
      </c>
      <c r="N25">
        <f xml:space="preserve"> MIN(10, 1 + 0.6*(C25/(10*SUM(Weights!$B$2:$J$2))+D25/(10*SUM(Weights!$B$3:$G$3))+E25/(10*SUM(Weights!$B$4:$H$4))+F25/(10*SUM(Weights!$B$5:$G$5))+G25/(10*SUM(Weights!$B$6:$G$6))) + I25/30*7 + H25/100)</f>
        <v>1.3266666666666667</v>
      </c>
    </row>
    <row r="26" spans="1:14" hidden="1" x14ac:dyDescent="0.25">
      <c r="A26" t="s">
        <v>29</v>
      </c>
      <c r="B26">
        <v>311</v>
      </c>
      <c r="C26">
        <f>SUMPRODUCT(Tema1!C26:K26,Weights!$B$2:$J$2)</f>
        <v>56</v>
      </c>
      <c r="D26">
        <f>SUMPRODUCT(Tema2!C26:H26,Weights!$B$3:$G$3)</f>
        <v>30</v>
      </c>
      <c r="E26">
        <f>SUMPRODUCT(Tema3!C26:I26,Weights!$B$4:$H$4)</f>
        <v>52</v>
      </c>
      <c r="F26">
        <f>SUMPRODUCT(Tema4!C26:H26,Weights!$B$5:$G$5)</f>
        <v>39</v>
      </c>
      <c r="G26">
        <f>SUMPRODUCT(Tema5!C26:H26,Weights!$B$6:$G$6)</f>
        <v>56</v>
      </c>
      <c r="H26">
        <f>Proiect!C26</f>
        <v>0</v>
      </c>
      <c r="I26">
        <f>SUMPRODUCT(Examen!C26:F26,Weights!$B$8:$E$8)</f>
        <v>14</v>
      </c>
      <c r="J26">
        <f xml:space="preserve"> IF(I26&gt;=O$3, MAX(4, ROUND(MIN(10, 1 + 0.6*(C26/(10*SUM(Weights!$B$2:$J$2))+D26/(10*SUM(Weights!$B$3:$G$3))+E26/(10*SUM(Weights!$B$4:$H$4))+F26/(10*SUM(Weights!$B$5:$G$5))+G26/(10*SUM(Weights!$B$6:$G$6))) + I26/30*7 + H26/100),0)), 4)</f>
        <v>6</v>
      </c>
      <c r="K26">
        <f xml:space="preserve"> IF(I26&gt;11, MAX(4, ROUND(MIN(10, 1 + 0.6*(C26/(10*SUM(Weights!$B$2:$J$2))+D26/(10*SUM(Weights!$B$3:$G$3))+E26/(10*SUM(Weights!$B$4:$H$4))+F26/(10*SUM(Weights!$B$5:$G$5))+G26/(10*SUM(Weights!$B$6:$G$6))) + I26/30*7 + H26/100),0)), 4)</f>
        <v>6</v>
      </c>
      <c r="M26">
        <f>C26/(10*SUM(Weights!$B$2:$J$2))+D26/(10*SUM(Weights!$B$3:$G$3))+E26/(10*SUM(Weights!$B$4:$H$4))+F26/(10*SUM(Weights!$B$5:$G$5))+G26/(10*SUM(Weights!$B$6:$G$6))</f>
        <v>3.4484126984126986</v>
      </c>
      <c r="N26">
        <f xml:space="preserve"> MIN(10, 1 + 0.6*(C26/(10*SUM(Weights!$B$2:$J$2))+D26/(10*SUM(Weights!$B$3:$G$3))+E26/(10*SUM(Weights!$B$4:$H$4))+F26/(10*SUM(Weights!$B$5:$G$5))+G26/(10*SUM(Weights!$B$6:$G$6))) + I26/30*7 + H26/100)</f>
        <v>6.3357142857142854</v>
      </c>
    </row>
    <row r="27" spans="1:14" hidden="1" x14ac:dyDescent="0.25">
      <c r="A27" t="s">
        <v>30</v>
      </c>
      <c r="B27">
        <v>311</v>
      </c>
      <c r="C27">
        <f>SUMPRODUCT(Tema1!C27:K27,Weights!$B$2:$J$2)</f>
        <v>0</v>
      </c>
      <c r="D27">
        <f>SUMPRODUCT(Tema2!C27:H27,Weights!$B$3:$G$3)</f>
        <v>0</v>
      </c>
      <c r="E27">
        <f>SUMPRODUCT(Tema3!C27:I27,Weights!$B$4:$H$4)</f>
        <v>60</v>
      </c>
      <c r="F27">
        <f>SUMPRODUCT(Tema4!C27:H27,Weights!$B$5:$G$5)</f>
        <v>54</v>
      </c>
      <c r="G27">
        <f>SUMPRODUCT(Tema5!C27:H27,Weights!$B$6:$G$6)</f>
        <v>56</v>
      </c>
      <c r="H27">
        <f>Proiect!C27</f>
        <v>80</v>
      </c>
      <c r="I27">
        <f>SUMPRODUCT(Examen!C27:F27,Weights!$B$8:$E$8)</f>
        <v>0</v>
      </c>
      <c r="J27">
        <f xml:space="preserve"> IF(I27&gt;=O$3, MAX(4, ROUND(MIN(10, 1 + 0.6*(C27/(10*SUM(Weights!$B$2:$J$2))+D27/(10*SUM(Weights!$B$3:$G$3))+E27/(10*SUM(Weights!$B$4:$H$4))+F27/(10*SUM(Weights!$B$5:$G$5))+G27/(10*SUM(Weights!$B$6:$G$6))) + I27/30*7 + H27/100),0)), 4)</f>
        <v>4</v>
      </c>
      <c r="K27">
        <f xml:space="preserve"> IF(I27&gt;11, MAX(4, ROUND(MIN(10, 1 + 0.6*(C27/(10*SUM(Weights!$B$2:$J$2))+D27/(10*SUM(Weights!$B$3:$G$3))+E27/(10*SUM(Weights!$B$4:$H$4))+F27/(10*SUM(Weights!$B$5:$G$5))+G27/(10*SUM(Weights!$B$6:$G$6))) + I27/30*7 + H27/100),0)), 4)</f>
        <v>4</v>
      </c>
      <c r="M27">
        <f>C27/(10*SUM(Weights!$B$2:$J$2))+D27/(10*SUM(Weights!$B$3:$G$3))+E27/(10*SUM(Weights!$B$4:$H$4))+F27/(10*SUM(Weights!$B$5:$G$5))+G27/(10*SUM(Weights!$B$6:$G$6))</f>
        <v>2.6904761904761907</v>
      </c>
      <c r="N27">
        <f xml:space="preserve"> MIN(10, 1 + 0.6*(C27/(10*SUM(Weights!$B$2:$J$2))+D27/(10*SUM(Weights!$B$3:$G$3))+E27/(10*SUM(Weights!$B$4:$H$4))+F27/(10*SUM(Weights!$B$5:$G$5))+G27/(10*SUM(Weights!$B$6:$G$6))) + I27/30*7 + H27/100)</f>
        <v>3.4142857142857146</v>
      </c>
    </row>
    <row r="28" spans="1:14" hidden="1" x14ac:dyDescent="0.25">
      <c r="A28" t="s">
        <v>108</v>
      </c>
      <c r="B28">
        <v>311</v>
      </c>
      <c r="C28">
        <f>SUMPRODUCT(Tema1!C28:K28,Weights!$B$2:$J$2)</f>
        <v>0</v>
      </c>
      <c r="D28">
        <f>SUMPRODUCT(Tema2!C28:H28,Weights!$B$3:$G$3)</f>
        <v>0</v>
      </c>
      <c r="E28">
        <f>SUMPRODUCT(Tema3!C28:I28,Weights!$B$4:$H$4)</f>
        <v>0</v>
      </c>
      <c r="F28">
        <f>SUMPRODUCT(Tema4!C28:H28,Weights!$B$5:$G$5)</f>
        <v>0</v>
      </c>
      <c r="G28">
        <f>SUMPRODUCT(Tema5!C28:H28,Weights!$B$6:$G$6)</f>
        <v>0</v>
      </c>
      <c r="H28">
        <f>Proiect!C28</f>
        <v>0</v>
      </c>
      <c r="I28">
        <f>SUMPRODUCT(Examen!C28:F28,Weights!$B$8:$E$8)</f>
        <v>0</v>
      </c>
      <c r="J28">
        <f xml:space="preserve"> IF(I28&gt;=O$3, MAX(4, ROUND(MIN(10, 1 + 0.6*(C28/(10*SUM(Weights!$B$2:$J$2))+D28/(10*SUM(Weights!$B$3:$G$3))+E28/(10*SUM(Weights!$B$4:$H$4))+F28/(10*SUM(Weights!$B$5:$G$5))+G28/(10*SUM(Weights!$B$6:$G$6))) + I28/30*7 + H28/100),0)), 4)</f>
        <v>4</v>
      </c>
      <c r="K28">
        <f xml:space="preserve"> IF(I28&gt;11, MAX(4, ROUND(MIN(10, 1 + 0.6*(C28/(10*SUM(Weights!$B$2:$J$2))+D28/(10*SUM(Weights!$B$3:$G$3))+E28/(10*SUM(Weights!$B$4:$H$4))+F28/(10*SUM(Weights!$B$5:$G$5))+G28/(10*SUM(Weights!$B$6:$G$6))) + I28/30*7 + H28/100),0)), 4)</f>
        <v>4</v>
      </c>
      <c r="M28">
        <f>C28/(10*SUM(Weights!$B$2:$J$2))+D28/(10*SUM(Weights!$B$3:$G$3))+E28/(10*SUM(Weights!$B$4:$H$4))+F28/(10*SUM(Weights!$B$5:$G$5))+G28/(10*SUM(Weights!$B$6:$G$6))</f>
        <v>0</v>
      </c>
      <c r="N28">
        <f xml:space="preserve"> MIN(10, 1 + 0.6*(C28/(10*SUM(Weights!$B$2:$J$2))+D28/(10*SUM(Weights!$B$3:$G$3))+E28/(10*SUM(Weights!$B$4:$H$4))+F28/(10*SUM(Weights!$B$5:$G$5))+G28/(10*SUM(Weights!$B$6:$G$6))) + I28/30*7 + H28/100)</f>
        <v>1</v>
      </c>
    </row>
    <row r="29" spans="1:14" hidden="1" x14ac:dyDescent="0.25">
      <c r="A29" t="s">
        <v>31</v>
      </c>
      <c r="B29">
        <v>311</v>
      </c>
      <c r="C29">
        <f>SUMPRODUCT(Tema1!C29:K29,Weights!$B$2:$J$2)</f>
        <v>61</v>
      </c>
      <c r="D29">
        <f>SUMPRODUCT(Tema2!C29:H29,Weights!$B$3:$G$3)</f>
        <v>35</v>
      </c>
      <c r="E29">
        <f>SUMPRODUCT(Tema3!C29:I29,Weights!$B$4:$H$4)</f>
        <v>43</v>
      </c>
      <c r="F29">
        <f>SUMPRODUCT(Tema4!C29:H29,Weights!$B$5:$G$5)</f>
        <v>0</v>
      </c>
      <c r="G29">
        <f>SUMPRODUCT(Tema5!C29:H29,Weights!$B$6:$G$6)</f>
        <v>46</v>
      </c>
      <c r="H29">
        <f>Proiect!C29</f>
        <v>0</v>
      </c>
      <c r="I29">
        <f>SUMPRODUCT(Examen!C29:F29,Weights!$B$8:$E$8)</f>
        <v>14</v>
      </c>
      <c r="J29">
        <f xml:space="preserve"> IF(I29&gt;=O$3, MAX(4, ROUND(MIN(10, 1 + 0.6*(C29/(10*SUM(Weights!$B$2:$J$2))+D29/(10*SUM(Weights!$B$3:$G$3))+E29/(10*SUM(Weights!$B$4:$H$4))+F29/(10*SUM(Weights!$B$5:$G$5))+G29/(10*SUM(Weights!$B$6:$G$6))) + I29/30*7 + H29/100),0)), 4)</f>
        <v>6</v>
      </c>
      <c r="K29">
        <f xml:space="preserve"> IF(I29&gt;11, MAX(4, ROUND(MIN(10, 1 + 0.6*(C29/(10*SUM(Weights!$B$2:$J$2))+D29/(10*SUM(Weights!$B$3:$G$3))+E29/(10*SUM(Weights!$B$4:$H$4))+F29/(10*SUM(Weights!$B$5:$G$5))+G29/(10*SUM(Weights!$B$6:$G$6))) + I29/30*7 + H29/100),0)), 4)</f>
        <v>6</v>
      </c>
      <c r="M29">
        <f>C29/(10*SUM(Weights!$B$2:$J$2))+D29/(10*SUM(Weights!$B$3:$G$3))+E29/(10*SUM(Weights!$B$4:$H$4))+F29/(10*SUM(Weights!$B$5:$G$5))+G29/(10*SUM(Weights!$B$6:$G$6))</f>
        <v>2.642063492063492</v>
      </c>
      <c r="N29">
        <f xml:space="preserve"> MIN(10, 1 + 0.6*(C29/(10*SUM(Weights!$B$2:$J$2))+D29/(10*SUM(Weights!$B$3:$G$3))+E29/(10*SUM(Weights!$B$4:$H$4))+F29/(10*SUM(Weights!$B$5:$G$5))+G29/(10*SUM(Weights!$B$6:$G$6))) + I29/30*7 + H29/100)</f>
        <v>5.8519047619047617</v>
      </c>
    </row>
    <row r="30" spans="1:14" hidden="1" x14ac:dyDescent="0.25">
      <c r="A30" t="s">
        <v>32</v>
      </c>
      <c r="B30">
        <v>311</v>
      </c>
      <c r="C30">
        <f>SUMPRODUCT(Tema1!C30:K30,Weights!$B$2:$J$2)</f>
        <v>0</v>
      </c>
      <c r="D30">
        <f>SUMPRODUCT(Tema2!C30:H30,Weights!$B$3:$G$3)</f>
        <v>60</v>
      </c>
      <c r="E30">
        <f>SUMPRODUCT(Tema3!C30:I30,Weights!$B$4:$H$4)</f>
        <v>58</v>
      </c>
      <c r="F30">
        <f>SUMPRODUCT(Tema4!C30:H30,Weights!$B$5:$G$5)</f>
        <v>60</v>
      </c>
      <c r="G30">
        <f>SUMPRODUCT(Tema5!C30:H30,Weights!$B$6:$G$6)</f>
        <v>58</v>
      </c>
      <c r="H30">
        <f>Proiect!C30</f>
        <v>0</v>
      </c>
      <c r="I30">
        <f>SUMPRODUCT(Examen!C30:F30,Weights!$B$8:$E$8)</f>
        <v>11</v>
      </c>
      <c r="J30">
        <f xml:space="preserve"> IF(I30&gt;=O$3, MAX(4, ROUND(MIN(10, 1 + 0.6*(C30/(10*SUM(Weights!$B$2:$J$2))+D30/(10*SUM(Weights!$B$3:$G$3))+E30/(10*SUM(Weights!$B$4:$H$4))+F30/(10*SUM(Weights!$B$5:$G$5))+G30/(10*SUM(Weights!$B$6:$G$6))) + I30/30*7 + H30/100),0)), 4)</f>
        <v>6</v>
      </c>
      <c r="K30">
        <f xml:space="preserve"> IF(I30&gt;11, MAX(4, ROUND(MIN(10, 1 + 0.6*(C30/(10*SUM(Weights!$B$2:$J$2))+D30/(10*SUM(Weights!$B$3:$G$3))+E30/(10*SUM(Weights!$B$4:$H$4))+F30/(10*SUM(Weights!$B$5:$G$5))+G30/(10*SUM(Weights!$B$6:$G$6))) + I30/30*7 + H30/100),0)), 4)</f>
        <v>4</v>
      </c>
      <c r="M30">
        <f>C30/(10*SUM(Weights!$B$2:$J$2))+D30/(10*SUM(Weights!$B$3:$G$3))+E30/(10*SUM(Weights!$B$4:$H$4))+F30/(10*SUM(Weights!$B$5:$G$5))+G30/(10*SUM(Weights!$B$6:$G$6))</f>
        <v>3.7952380952380955</v>
      </c>
      <c r="N30">
        <f xml:space="preserve"> MIN(10, 1 + 0.6*(C30/(10*SUM(Weights!$B$2:$J$2))+D30/(10*SUM(Weights!$B$3:$G$3))+E30/(10*SUM(Weights!$B$4:$H$4))+F30/(10*SUM(Weights!$B$5:$G$5))+G30/(10*SUM(Weights!$B$6:$G$6))) + I30/30*7 + H30/100)</f>
        <v>5.843809523809524</v>
      </c>
    </row>
    <row r="31" spans="1:14" hidden="1" x14ac:dyDescent="0.25">
      <c r="A31" t="s">
        <v>33</v>
      </c>
      <c r="B31">
        <v>311</v>
      </c>
      <c r="C31">
        <f>SUMPRODUCT(Tema1!C31:K31,Weights!$B$2:$J$2)</f>
        <v>78</v>
      </c>
      <c r="D31">
        <f>SUMPRODUCT(Tema2!C31:H31,Weights!$B$3:$G$3)</f>
        <v>50</v>
      </c>
      <c r="E31">
        <f>SUMPRODUCT(Tema3!C31:I31,Weights!$B$4:$H$4)</f>
        <v>60</v>
      </c>
      <c r="F31">
        <f>SUMPRODUCT(Tema4!C31:H31,Weights!$B$5:$G$5)</f>
        <v>60</v>
      </c>
      <c r="G31">
        <f>SUMPRODUCT(Tema5!C31:H31,Weights!$B$6:$G$6)</f>
        <v>59</v>
      </c>
      <c r="H31">
        <f>Proiect!C31</f>
        <v>40</v>
      </c>
      <c r="I31">
        <f>SUMPRODUCT(Examen!C31:F31,Weights!$B$8:$E$8)</f>
        <v>16</v>
      </c>
      <c r="J31">
        <f xml:space="preserve"> IF(I31&gt;=O$3, MAX(4, ROUND(MIN(10, 1 + 0.6*(C31/(10*SUM(Weights!$B$2:$J$2))+D31/(10*SUM(Weights!$B$3:$G$3))+E31/(10*SUM(Weights!$B$4:$H$4))+F31/(10*SUM(Weights!$B$5:$G$5))+G31/(10*SUM(Weights!$B$6:$G$6))) + I31/30*7 + H31/100),0)), 4)</f>
        <v>8</v>
      </c>
      <c r="K31">
        <f xml:space="preserve"> IF(I31&gt;11, MAX(4, ROUND(MIN(10, 1 + 0.6*(C31/(10*SUM(Weights!$B$2:$J$2))+D31/(10*SUM(Weights!$B$3:$G$3))+E31/(10*SUM(Weights!$B$4:$H$4))+F31/(10*SUM(Weights!$B$5:$G$5))+G31/(10*SUM(Weights!$B$6:$G$6))) + I31/30*7 + H31/100),0)), 4)</f>
        <v>8</v>
      </c>
      <c r="M31">
        <f>C31/(10*SUM(Weights!$B$2:$J$2))+D31/(10*SUM(Weights!$B$3:$G$3))+E31/(10*SUM(Weights!$B$4:$H$4))+F31/(10*SUM(Weights!$B$5:$G$5))+G31/(10*SUM(Weights!$B$6:$G$6))</f>
        <v>4.5404761904761903</v>
      </c>
      <c r="N31">
        <f xml:space="preserve"> MIN(10, 1 + 0.6*(C31/(10*SUM(Weights!$B$2:$J$2))+D31/(10*SUM(Weights!$B$3:$G$3))+E31/(10*SUM(Weights!$B$4:$H$4))+F31/(10*SUM(Weights!$B$5:$G$5))+G31/(10*SUM(Weights!$B$6:$G$6))) + I31/30*7 + H31/100)</f>
        <v>7.8576190476190479</v>
      </c>
    </row>
    <row r="32" spans="1:14" hidden="1" x14ac:dyDescent="0.25">
      <c r="A32" t="s">
        <v>34</v>
      </c>
      <c r="B32">
        <v>311</v>
      </c>
      <c r="C32">
        <f>SUMPRODUCT(Tema1!C32:K32,Weights!$B$2:$J$2)</f>
        <v>33</v>
      </c>
      <c r="D32">
        <f>SUMPRODUCT(Tema2!C32:H32,Weights!$B$3:$G$3)</f>
        <v>0</v>
      </c>
      <c r="E32">
        <f>SUMPRODUCT(Tema3!C32:I32,Weights!$B$4:$H$4)</f>
        <v>21</v>
      </c>
      <c r="F32">
        <f>SUMPRODUCT(Tema4!C32:H32,Weights!$B$5:$G$5)</f>
        <v>22</v>
      </c>
      <c r="G32">
        <f>SUMPRODUCT(Tema5!C32:H32,Weights!$B$6:$G$6)</f>
        <v>0</v>
      </c>
      <c r="H32">
        <f>Proiect!C32</f>
        <v>0</v>
      </c>
      <c r="I32">
        <f>SUMPRODUCT(Examen!C32:F32,Weights!$B$8:$E$8)</f>
        <v>7</v>
      </c>
      <c r="J32">
        <f xml:space="preserve"> IF(I32&gt;=O$3, MAX(4, ROUND(MIN(10, 1 + 0.6*(C32/(10*SUM(Weights!$B$2:$J$2))+D32/(10*SUM(Weights!$B$3:$G$3))+E32/(10*SUM(Weights!$B$4:$H$4))+F32/(10*SUM(Weights!$B$5:$G$5))+G32/(10*SUM(Weights!$B$6:$G$6))) + I32/30*7 + H32/100),0)), 4)</f>
        <v>4</v>
      </c>
      <c r="K32">
        <f xml:space="preserve"> IF(I32&gt;11, MAX(4, ROUND(MIN(10, 1 + 0.6*(C32/(10*SUM(Weights!$B$2:$J$2))+D32/(10*SUM(Weights!$B$3:$G$3))+E32/(10*SUM(Weights!$B$4:$H$4))+F32/(10*SUM(Weights!$B$5:$G$5))+G32/(10*SUM(Weights!$B$6:$G$6))) + I32/30*7 + H32/100),0)), 4)</f>
        <v>4</v>
      </c>
      <c r="M32">
        <f>C32/(10*SUM(Weights!$B$2:$J$2))+D32/(10*SUM(Weights!$B$3:$G$3))+E32/(10*SUM(Weights!$B$4:$H$4))+F32/(10*SUM(Weights!$B$5:$G$5))+G32/(10*SUM(Weights!$B$6:$G$6))</f>
        <v>1.0333333333333332</v>
      </c>
      <c r="N32">
        <f xml:space="preserve"> MIN(10, 1 + 0.6*(C32/(10*SUM(Weights!$B$2:$J$2))+D32/(10*SUM(Weights!$B$3:$G$3))+E32/(10*SUM(Weights!$B$4:$H$4))+F32/(10*SUM(Weights!$B$5:$G$5))+G32/(10*SUM(Weights!$B$6:$G$6))) + I32/30*7 + H32/100)</f>
        <v>3.253333333333333</v>
      </c>
    </row>
    <row r="33" spans="1:14" hidden="1" x14ac:dyDescent="0.25">
      <c r="A33" t="s">
        <v>109</v>
      </c>
      <c r="B33">
        <v>311</v>
      </c>
      <c r="C33">
        <f>SUMPRODUCT(Tema1!C33:K33,Weights!$B$2:$J$2)</f>
        <v>0</v>
      </c>
      <c r="D33">
        <f>SUMPRODUCT(Tema2!C33:H33,Weights!$B$3:$G$3)</f>
        <v>0</v>
      </c>
      <c r="E33">
        <f>SUMPRODUCT(Tema3!C33:I33,Weights!$B$4:$H$4)</f>
        <v>0</v>
      </c>
      <c r="F33">
        <f>SUMPRODUCT(Tema4!C33:H33,Weights!$B$5:$G$5)</f>
        <v>0</v>
      </c>
      <c r="G33">
        <f>SUMPRODUCT(Tema5!C33:H33,Weights!$B$6:$G$6)</f>
        <v>0</v>
      </c>
      <c r="H33">
        <f>Proiect!C33</f>
        <v>0</v>
      </c>
      <c r="I33">
        <f>SUMPRODUCT(Examen!C33:F33,Weights!$B$8:$E$8)</f>
        <v>0</v>
      </c>
      <c r="J33">
        <f xml:space="preserve"> IF(I33&gt;=O$3, MAX(4, ROUND(MIN(10, 1 + 0.6*(C33/(10*SUM(Weights!$B$2:$J$2))+D33/(10*SUM(Weights!$B$3:$G$3))+E33/(10*SUM(Weights!$B$4:$H$4))+F33/(10*SUM(Weights!$B$5:$G$5))+G33/(10*SUM(Weights!$B$6:$G$6))) + I33/30*7 + H33/100),0)), 4)</f>
        <v>4</v>
      </c>
      <c r="K33">
        <f xml:space="preserve"> IF(I33&gt;11, MAX(4, ROUND(MIN(10, 1 + 0.6*(C33/(10*SUM(Weights!$B$2:$J$2))+D33/(10*SUM(Weights!$B$3:$G$3))+E33/(10*SUM(Weights!$B$4:$H$4))+F33/(10*SUM(Weights!$B$5:$G$5))+G33/(10*SUM(Weights!$B$6:$G$6))) + I33/30*7 + H33/100),0)), 4)</f>
        <v>4</v>
      </c>
      <c r="M33">
        <f>C33/(10*SUM(Weights!$B$2:$J$2))+D33/(10*SUM(Weights!$B$3:$G$3))+E33/(10*SUM(Weights!$B$4:$H$4))+F33/(10*SUM(Weights!$B$5:$G$5))+G33/(10*SUM(Weights!$B$6:$G$6))</f>
        <v>0</v>
      </c>
      <c r="N33">
        <f xml:space="preserve"> MIN(10, 1 + 0.6*(C33/(10*SUM(Weights!$B$2:$J$2))+D33/(10*SUM(Weights!$B$3:$G$3))+E33/(10*SUM(Weights!$B$4:$H$4))+F33/(10*SUM(Weights!$B$5:$G$5))+G33/(10*SUM(Weights!$B$6:$G$6))) + I33/30*7 + H33/100)</f>
        <v>1</v>
      </c>
    </row>
    <row r="34" spans="1:14" hidden="1" x14ac:dyDescent="0.25">
      <c r="A34" t="s">
        <v>35</v>
      </c>
      <c r="B34">
        <v>311</v>
      </c>
      <c r="C34">
        <f>SUMPRODUCT(Tema1!C34:K34,Weights!$B$2:$J$2)</f>
        <v>83</v>
      </c>
      <c r="D34">
        <f>SUMPRODUCT(Tema2!C34:H34,Weights!$B$3:$G$3)</f>
        <v>56</v>
      </c>
      <c r="E34">
        <f>SUMPRODUCT(Tema3!C34:I34,Weights!$B$4:$H$4)</f>
        <v>63</v>
      </c>
      <c r="F34">
        <f>SUMPRODUCT(Tema4!C34:H34,Weights!$B$5:$G$5)</f>
        <v>60</v>
      </c>
      <c r="G34">
        <f>SUMPRODUCT(Tema5!C34:H34,Weights!$B$6:$G$6)</f>
        <v>51</v>
      </c>
      <c r="H34">
        <f>Proiect!C34</f>
        <v>130</v>
      </c>
      <c r="I34">
        <f>SUMPRODUCT(Examen!C34:F34,Weights!$B$8:$E$8)</f>
        <v>18</v>
      </c>
      <c r="J34">
        <f xml:space="preserve"> IF(I34&gt;=O$3, MAX(4, ROUND(MIN(10, 1 + 0.6*(C34/(10*SUM(Weights!$B$2:$J$2))+D34/(10*SUM(Weights!$B$3:$G$3))+E34/(10*SUM(Weights!$B$4:$H$4))+F34/(10*SUM(Weights!$B$5:$G$5))+G34/(10*SUM(Weights!$B$6:$G$6))) + I34/30*7 + H34/100),0)), 4)</f>
        <v>9</v>
      </c>
      <c r="K34">
        <f xml:space="preserve"> IF(I34&gt;11, MAX(4, ROUND(MIN(10, 1 + 0.6*(C34/(10*SUM(Weights!$B$2:$J$2))+D34/(10*SUM(Weights!$B$3:$G$3))+E34/(10*SUM(Weights!$B$4:$H$4))+F34/(10*SUM(Weights!$B$5:$G$5))+G34/(10*SUM(Weights!$B$6:$G$6))) + I34/30*7 + H34/100),0)), 4)</f>
        <v>9</v>
      </c>
      <c r="M34">
        <f>C34/(10*SUM(Weights!$B$2:$J$2))+D34/(10*SUM(Weights!$B$3:$G$3))+E34/(10*SUM(Weights!$B$4:$H$4))+F34/(10*SUM(Weights!$B$5:$G$5))+G34/(10*SUM(Weights!$B$6:$G$6))</f>
        <v>4.6055555555555552</v>
      </c>
      <c r="N34">
        <f xml:space="preserve"> MIN(10, 1 + 0.6*(C34/(10*SUM(Weights!$B$2:$J$2))+D34/(10*SUM(Weights!$B$3:$G$3))+E34/(10*SUM(Weights!$B$4:$H$4))+F34/(10*SUM(Weights!$B$5:$G$5))+G34/(10*SUM(Weights!$B$6:$G$6))) + I34/30*7 + H34/100)</f>
        <v>9.2633333333333336</v>
      </c>
    </row>
    <row r="35" spans="1:14" hidden="1" x14ac:dyDescent="0.25">
      <c r="A35" t="s">
        <v>36</v>
      </c>
      <c r="B35">
        <v>311</v>
      </c>
      <c r="C35">
        <f>SUMPRODUCT(Tema1!C35:K35,Weights!$B$2:$J$2)</f>
        <v>42</v>
      </c>
      <c r="D35">
        <f>SUMPRODUCT(Tema2!C35:H35,Weights!$B$3:$G$3)</f>
        <v>27</v>
      </c>
      <c r="E35">
        <f>SUMPRODUCT(Tema3!C35:I35,Weights!$B$4:$H$4)</f>
        <v>29</v>
      </c>
      <c r="F35">
        <f>SUMPRODUCT(Tema4!C35:H35,Weights!$B$5:$G$5)</f>
        <v>0</v>
      </c>
      <c r="G35">
        <f>SUMPRODUCT(Tema5!C35:H35,Weights!$B$6:$G$6)</f>
        <v>0</v>
      </c>
      <c r="H35">
        <f>Proiect!C35</f>
        <v>0</v>
      </c>
      <c r="I35">
        <f>SUMPRODUCT(Examen!C35:F35,Weights!$B$8:$E$8)</f>
        <v>16</v>
      </c>
      <c r="J35">
        <f xml:space="preserve"> IF(I35&gt;=O$3, MAX(4, ROUND(MIN(10, 1 + 0.6*(C35/(10*SUM(Weights!$B$2:$J$2))+D35/(10*SUM(Weights!$B$3:$G$3))+E35/(10*SUM(Weights!$B$4:$H$4))+F35/(10*SUM(Weights!$B$5:$G$5))+G35/(10*SUM(Weights!$B$6:$G$6))) + I35/30*7 + H35/100),0)), 4)</f>
        <v>6</v>
      </c>
      <c r="K35">
        <f xml:space="preserve"> IF(I35&gt;11, MAX(4, ROUND(MIN(10, 1 + 0.6*(C35/(10*SUM(Weights!$B$2:$J$2))+D35/(10*SUM(Weights!$B$3:$G$3))+E35/(10*SUM(Weights!$B$4:$H$4))+F35/(10*SUM(Weights!$B$5:$G$5))+G35/(10*SUM(Weights!$B$6:$G$6))) + I35/30*7 + H35/100),0)), 4)</f>
        <v>6</v>
      </c>
      <c r="M35">
        <f>C35/(10*SUM(Weights!$B$2:$J$2))+D35/(10*SUM(Weights!$B$3:$G$3))+E35/(10*SUM(Weights!$B$4:$H$4))+F35/(10*SUM(Weights!$B$5:$G$5))+G35/(10*SUM(Weights!$B$6:$G$6))</f>
        <v>1.3309523809523811</v>
      </c>
      <c r="N35">
        <f xml:space="preserve"> MIN(10, 1 + 0.6*(C35/(10*SUM(Weights!$B$2:$J$2))+D35/(10*SUM(Weights!$B$3:$G$3))+E35/(10*SUM(Weights!$B$4:$H$4))+F35/(10*SUM(Weights!$B$5:$G$5))+G35/(10*SUM(Weights!$B$6:$G$6))) + I35/30*7 + H35/100)</f>
        <v>5.5319047619047623</v>
      </c>
    </row>
    <row r="36" spans="1:14" hidden="1" x14ac:dyDescent="0.25">
      <c r="A36" t="s">
        <v>37</v>
      </c>
      <c r="B36">
        <v>311</v>
      </c>
      <c r="C36">
        <f>SUMPRODUCT(Tema1!C36:K36,Weights!$B$2:$J$2)</f>
        <v>0</v>
      </c>
      <c r="D36">
        <f>SUMPRODUCT(Tema2!C36:H36,Weights!$B$3:$G$3)</f>
        <v>31</v>
      </c>
      <c r="E36">
        <f>SUMPRODUCT(Tema3!C36:I36,Weights!$B$4:$H$4)</f>
        <v>42</v>
      </c>
      <c r="F36">
        <f>SUMPRODUCT(Tema4!C36:H36,Weights!$B$5:$G$5)</f>
        <v>45</v>
      </c>
      <c r="G36">
        <f>SUMPRODUCT(Tema5!C36:H36,Weights!$B$6:$G$6)</f>
        <v>43</v>
      </c>
      <c r="H36">
        <f>Proiect!C36</f>
        <v>80</v>
      </c>
      <c r="I36">
        <f>SUMPRODUCT(Examen!C36:F36,Weights!$B$8:$E$8)</f>
        <v>13</v>
      </c>
      <c r="J36">
        <f xml:space="preserve"> IF(I36&gt;=O$3, MAX(4, ROUND(MIN(10, 1 + 0.6*(C36/(10*SUM(Weights!$B$2:$J$2))+D36/(10*SUM(Weights!$B$3:$G$3))+E36/(10*SUM(Weights!$B$4:$H$4))+F36/(10*SUM(Weights!$B$5:$G$5))+G36/(10*SUM(Weights!$B$6:$G$6))) + I36/30*7 + H36/100),0)), 4)</f>
        <v>6</v>
      </c>
      <c r="K36">
        <f xml:space="preserve"> IF(I36&gt;11, MAX(4, ROUND(MIN(10, 1 + 0.6*(C36/(10*SUM(Weights!$B$2:$J$2))+D36/(10*SUM(Weights!$B$3:$G$3))+E36/(10*SUM(Weights!$B$4:$H$4))+F36/(10*SUM(Weights!$B$5:$G$5))+G36/(10*SUM(Weights!$B$6:$G$6))) + I36/30*7 + H36/100),0)), 4)</f>
        <v>6</v>
      </c>
      <c r="M36">
        <f>C36/(10*SUM(Weights!$B$2:$J$2))+D36/(10*SUM(Weights!$B$3:$G$3))+E36/(10*SUM(Weights!$B$4:$H$4))+F36/(10*SUM(Weights!$B$5:$G$5))+G36/(10*SUM(Weights!$B$6:$G$6))</f>
        <v>2.5833333333333335</v>
      </c>
      <c r="N36">
        <f xml:space="preserve"> MIN(10, 1 + 0.6*(C36/(10*SUM(Weights!$B$2:$J$2))+D36/(10*SUM(Weights!$B$3:$G$3))+E36/(10*SUM(Weights!$B$4:$H$4))+F36/(10*SUM(Weights!$B$5:$G$5))+G36/(10*SUM(Weights!$B$6:$G$6))) + I36/30*7 + H36/100)</f>
        <v>6.3833333333333329</v>
      </c>
    </row>
    <row r="37" spans="1:14" hidden="1" x14ac:dyDescent="0.25">
      <c r="A37" t="s">
        <v>38</v>
      </c>
      <c r="B37">
        <v>311</v>
      </c>
      <c r="C37">
        <f>SUMPRODUCT(Tema1!C37:K37,Weights!$B$2:$J$2)</f>
        <v>0</v>
      </c>
      <c r="D37">
        <f>SUMPRODUCT(Tema2!C37:H37,Weights!$B$3:$G$3)</f>
        <v>38</v>
      </c>
      <c r="E37">
        <f>SUMPRODUCT(Tema3!C37:I37,Weights!$B$4:$H$4)</f>
        <v>52</v>
      </c>
      <c r="F37">
        <f>SUMPRODUCT(Tema4!C37:H37,Weights!$B$5:$G$5)</f>
        <v>48</v>
      </c>
      <c r="G37">
        <f>SUMPRODUCT(Tema5!C37:H37,Weights!$B$6:$G$6)</f>
        <v>53</v>
      </c>
      <c r="H37">
        <f>Proiect!C37</f>
        <v>45</v>
      </c>
      <c r="I37">
        <f>SUMPRODUCT(Examen!C37:F37,Weights!$B$8:$E$8)</f>
        <v>2</v>
      </c>
      <c r="J37">
        <f xml:space="preserve"> IF(I37&gt;=O$3, MAX(4, ROUND(MIN(10, 1 + 0.6*(C37/(10*SUM(Weights!$B$2:$J$2))+D37/(10*SUM(Weights!$B$3:$G$3))+E37/(10*SUM(Weights!$B$4:$H$4))+F37/(10*SUM(Weights!$B$5:$G$5))+G37/(10*SUM(Weights!$B$6:$G$6))) + I37/30*7 + H37/100),0)), 4)</f>
        <v>4</v>
      </c>
      <c r="K37">
        <f xml:space="preserve"> IF(I37&gt;11, MAX(4, ROUND(MIN(10, 1 + 0.6*(C37/(10*SUM(Weights!$B$2:$J$2))+D37/(10*SUM(Weights!$B$3:$G$3))+E37/(10*SUM(Weights!$B$4:$H$4))+F37/(10*SUM(Weights!$B$5:$G$5))+G37/(10*SUM(Weights!$B$6:$G$6))) + I37/30*7 + H37/100),0)), 4)</f>
        <v>4</v>
      </c>
      <c r="M37">
        <f>C37/(10*SUM(Weights!$B$2:$J$2))+D37/(10*SUM(Weights!$B$3:$G$3))+E37/(10*SUM(Weights!$B$4:$H$4))+F37/(10*SUM(Weights!$B$5:$G$5))+G37/(10*SUM(Weights!$B$6:$G$6))</f>
        <v>3.0595238095238098</v>
      </c>
      <c r="N37">
        <f xml:space="preserve"> MIN(10, 1 + 0.6*(C37/(10*SUM(Weights!$B$2:$J$2))+D37/(10*SUM(Weights!$B$3:$G$3))+E37/(10*SUM(Weights!$B$4:$H$4))+F37/(10*SUM(Weights!$B$5:$G$5))+G37/(10*SUM(Weights!$B$6:$G$6))) + I37/30*7 + H37/100)</f>
        <v>3.7523809523809528</v>
      </c>
    </row>
    <row r="38" spans="1:14" hidden="1" x14ac:dyDescent="0.25">
      <c r="A38" t="s">
        <v>39</v>
      </c>
      <c r="B38">
        <v>311</v>
      </c>
      <c r="C38">
        <f>SUMPRODUCT(Tema1!C38:K38,Weights!$B$2:$J$2)</f>
        <v>88</v>
      </c>
      <c r="D38">
        <f>SUMPRODUCT(Tema2!C38:H38,Weights!$B$3:$G$3)</f>
        <v>55</v>
      </c>
      <c r="E38">
        <f>SUMPRODUCT(Tema3!C38:I38,Weights!$B$4:$H$4)</f>
        <v>68</v>
      </c>
      <c r="F38">
        <f>SUMPRODUCT(Tema4!C38:H38,Weights!$B$5:$G$5)</f>
        <v>60</v>
      </c>
      <c r="G38">
        <f>SUMPRODUCT(Tema5!C38:H38,Weights!$B$6:$G$6)</f>
        <v>53</v>
      </c>
      <c r="H38">
        <f>Proiect!C38</f>
        <v>0</v>
      </c>
      <c r="I38">
        <f>SUMPRODUCT(Examen!C38:F38,Weights!$B$8:$E$8)</f>
        <v>24</v>
      </c>
      <c r="J38">
        <f xml:space="preserve"> IF(I38&gt;=O$3, MAX(4, ROUND(MIN(10, 1 + 0.6*(C38/(10*SUM(Weights!$B$2:$J$2))+D38/(10*SUM(Weights!$B$3:$G$3))+E38/(10*SUM(Weights!$B$4:$H$4))+F38/(10*SUM(Weights!$B$5:$G$5))+G38/(10*SUM(Weights!$B$6:$G$6))) + I38/30*7 + H38/100),0)), 4)</f>
        <v>9</v>
      </c>
      <c r="K38">
        <f xml:space="preserve"> IF(I38&gt;11, MAX(4, ROUND(MIN(10, 1 + 0.6*(C38/(10*SUM(Weights!$B$2:$J$2))+D38/(10*SUM(Weights!$B$3:$G$3))+E38/(10*SUM(Weights!$B$4:$H$4))+F38/(10*SUM(Weights!$B$5:$G$5))+G38/(10*SUM(Weights!$B$6:$G$6))) + I38/30*7 + H38/100),0)), 4)</f>
        <v>9</v>
      </c>
      <c r="M38">
        <f>C38/(10*SUM(Weights!$B$2:$J$2))+D38/(10*SUM(Weights!$B$3:$G$3))+E38/(10*SUM(Weights!$B$4:$H$4))+F38/(10*SUM(Weights!$B$5:$G$5))+G38/(10*SUM(Weights!$B$6:$G$6))</f>
        <v>4.7492063492063492</v>
      </c>
      <c r="N38">
        <f xml:space="preserve"> MIN(10, 1 + 0.6*(C38/(10*SUM(Weights!$B$2:$J$2))+D38/(10*SUM(Weights!$B$3:$G$3))+E38/(10*SUM(Weights!$B$4:$H$4))+F38/(10*SUM(Weights!$B$5:$G$5))+G38/(10*SUM(Weights!$B$6:$G$6))) + I38/30*7 + H38/100)</f>
        <v>9.4495238095238108</v>
      </c>
    </row>
    <row r="39" spans="1:14" hidden="1" x14ac:dyDescent="0.25">
      <c r="A39" t="s">
        <v>40</v>
      </c>
      <c r="B39">
        <v>311</v>
      </c>
      <c r="C39">
        <f>SUMPRODUCT(Tema1!C39:K39,Weights!$B$2:$J$2)</f>
        <v>82</v>
      </c>
      <c r="D39">
        <f>SUMPRODUCT(Tema2!C39:H39,Weights!$B$3:$G$3)</f>
        <v>58</v>
      </c>
      <c r="E39">
        <f>SUMPRODUCT(Tema3!C39:I39,Weights!$B$4:$H$4)</f>
        <v>55</v>
      </c>
      <c r="F39">
        <f>SUMPRODUCT(Tema4!C39:H39,Weights!$B$5:$G$5)</f>
        <v>44</v>
      </c>
      <c r="G39">
        <f>SUMPRODUCT(Tema5!C39:H39,Weights!$B$6:$G$6)</f>
        <v>0</v>
      </c>
      <c r="H39">
        <f>Proiect!C39</f>
        <v>0</v>
      </c>
      <c r="I39">
        <f>SUMPRODUCT(Examen!C39:F39,Weights!$B$8:$E$8)</f>
        <v>0</v>
      </c>
      <c r="J39">
        <f xml:space="preserve"> IF(I39&gt;=O$3, MAX(4, ROUND(MIN(10, 1 + 0.6*(C39/(10*SUM(Weights!$B$2:$J$2))+D39/(10*SUM(Weights!$B$3:$G$3))+E39/(10*SUM(Weights!$B$4:$H$4))+F39/(10*SUM(Weights!$B$5:$G$5))+G39/(10*SUM(Weights!$B$6:$G$6))) + I39/30*7 + H39/100),0)), 4)</f>
        <v>4</v>
      </c>
      <c r="K39">
        <f xml:space="preserve"> IF(I39&gt;11, MAX(4, ROUND(MIN(10, 1 + 0.6*(C39/(10*SUM(Weights!$B$2:$J$2))+D39/(10*SUM(Weights!$B$3:$G$3))+E39/(10*SUM(Weights!$B$4:$H$4))+F39/(10*SUM(Weights!$B$5:$G$5))+G39/(10*SUM(Weights!$B$6:$G$6))) + I39/30*7 + H39/100),0)), 4)</f>
        <v>4</v>
      </c>
      <c r="M39">
        <f>C39/(10*SUM(Weights!$B$2:$J$2))+D39/(10*SUM(Weights!$B$3:$G$3))+E39/(10*SUM(Weights!$B$4:$H$4))+F39/(10*SUM(Weights!$B$5:$G$5))+G39/(10*SUM(Weights!$B$6:$G$6))</f>
        <v>3.3968253968253967</v>
      </c>
      <c r="N39">
        <f xml:space="preserve"> MIN(10, 1 + 0.6*(C39/(10*SUM(Weights!$B$2:$J$2))+D39/(10*SUM(Weights!$B$3:$G$3))+E39/(10*SUM(Weights!$B$4:$H$4))+F39/(10*SUM(Weights!$B$5:$G$5))+G39/(10*SUM(Weights!$B$6:$G$6))) + I39/30*7 + H39/100)</f>
        <v>3.038095238095238</v>
      </c>
    </row>
    <row r="40" spans="1:14" hidden="1" x14ac:dyDescent="0.25">
      <c r="A40" t="s">
        <v>41</v>
      </c>
      <c r="B40">
        <v>311</v>
      </c>
      <c r="C40">
        <f>SUMPRODUCT(Tema1!C40:K40,Weights!$B$2:$J$2)</f>
        <v>57</v>
      </c>
      <c r="D40">
        <f>SUMPRODUCT(Tema2!C40:H40,Weights!$B$3:$G$3)</f>
        <v>51</v>
      </c>
      <c r="E40">
        <f>SUMPRODUCT(Tema3!C40:I40,Weights!$B$4:$H$4)</f>
        <v>51</v>
      </c>
      <c r="F40">
        <f>SUMPRODUCT(Tema4!C40:H40,Weights!$B$5:$G$5)</f>
        <v>47</v>
      </c>
      <c r="G40">
        <f>SUMPRODUCT(Tema5!C40:H40,Weights!$B$6:$G$6)</f>
        <v>50</v>
      </c>
      <c r="H40">
        <f>Proiect!C40</f>
        <v>85</v>
      </c>
      <c r="I40">
        <f>SUMPRODUCT(Examen!C40:F40,Weights!$B$8:$E$8)</f>
        <v>17</v>
      </c>
      <c r="J40">
        <f xml:space="preserve"> IF(I40&gt;=O$3, MAX(4, ROUND(MIN(10, 1 + 0.6*(C40/(10*SUM(Weights!$B$2:$J$2))+D40/(10*SUM(Weights!$B$3:$G$3))+E40/(10*SUM(Weights!$B$4:$H$4))+F40/(10*SUM(Weights!$B$5:$G$5))+G40/(10*SUM(Weights!$B$6:$G$6))) + I40/30*7 + H40/100),0)), 4)</f>
        <v>8</v>
      </c>
      <c r="K40">
        <f xml:space="preserve"> IF(I40&gt;11, MAX(4, ROUND(MIN(10, 1 + 0.6*(C40/(10*SUM(Weights!$B$2:$J$2))+D40/(10*SUM(Weights!$B$3:$G$3))+E40/(10*SUM(Weights!$B$4:$H$4))+F40/(10*SUM(Weights!$B$5:$G$5))+G40/(10*SUM(Weights!$B$6:$G$6))) + I40/30*7 + H40/100),0)), 4)</f>
        <v>8</v>
      </c>
      <c r="M40">
        <f>C40/(10*SUM(Weights!$B$2:$J$2))+D40/(10*SUM(Weights!$B$3:$G$3))+E40/(10*SUM(Weights!$B$4:$H$4))+F40/(10*SUM(Weights!$B$5:$G$5))+G40/(10*SUM(Weights!$B$6:$G$6))</f>
        <v>3.8285714285714287</v>
      </c>
      <c r="N40">
        <f xml:space="preserve"> MIN(10, 1 + 0.6*(C40/(10*SUM(Weights!$B$2:$J$2))+D40/(10*SUM(Weights!$B$3:$G$3))+E40/(10*SUM(Weights!$B$4:$H$4))+F40/(10*SUM(Weights!$B$5:$G$5))+G40/(10*SUM(Weights!$B$6:$G$6))) + I40/30*7 + H40/100)</f>
        <v>8.1138095238095236</v>
      </c>
    </row>
    <row r="41" spans="1:14" hidden="1" x14ac:dyDescent="0.25">
      <c r="A41" t="s">
        <v>110</v>
      </c>
      <c r="B41">
        <v>311</v>
      </c>
      <c r="C41">
        <f>SUMPRODUCT(Tema1!C41:K41,Weights!$B$2:$J$2)</f>
        <v>0</v>
      </c>
      <c r="D41">
        <f>SUMPRODUCT(Tema2!C41:H41,Weights!$B$3:$G$3)</f>
        <v>0</v>
      </c>
      <c r="E41">
        <f>SUMPRODUCT(Tema3!C41:I41,Weights!$B$4:$H$4)</f>
        <v>0</v>
      </c>
      <c r="F41">
        <f>SUMPRODUCT(Tema4!C41:H41,Weights!$B$5:$G$5)</f>
        <v>0</v>
      </c>
      <c r="G41">
        <f>SUMPRODUCT(Tema5!C41:H41,Weights!$B$6:$G$6)</f>
        <v>0</v>
      </c>
      <c r="H41">
        <f>Proiect!C41</f>
        <v>0</v>
      </c>
      <c r="I41">
        <f>SUMPRODUCT(Examen!C41:F41,Weights!$B$8:$E$8)</f>
        <v>0</v>
      </c>
      <c r="J41">
        <f xml:space="preserve"> IF(I41&gt;=O$3, MAX(4, ROUND(MIN(10, 1 + 0.6*(C41/(10*SUM(Weights!$B$2:$J$2))+D41/(10*SUM(Weights!$B$3:$G$3))+E41/(10*SUM(Weights!$B$4:$H$4))+F41/(10*SUM(Weights!$B$5:$G$5))+G41/(10*SUM(Weights!$B$6:$G$6))) + I41/30*7 + H41/100),0)), 4)</f>
        <v>4</v>
      </c>
      <c r="K41">
        <f xml:space="preserve"> IF(I41&gt;11, MAX(4, ROUND(MIN(10, 1 + 0.6*(C41/(10*SUM(Weights!$B$2:$J$2))+D41/(10*SUM(Weights!$B$3:$G$3))+E41/(10*SUM(Weights!$B$4:$H$4))+F41/(10*SUM(Weights!$B$5:$G$5))+G41/(10*SUM(Weights!$B$6:$G$6))) + I41/30*7 + H41/100),0)), 4)</f>
        <v>4</v>
      </c>
      <c r="M41">
        <f>C41/(10*SUM(Weights!$B$2:$J$2))+D41/(10*SUM(Weights!$B$3:$G$3))+E41/(10*SUM(Weights!$B$4:$H$4))+F41/(10*SUM(Weights!$B$5:$G$5))+G41/(10*SUM(Weights!$B$6:$G$6))</f>
        <v>0</v>
      </c>
      <c r="N41">
        <f xml:space="preserve"> MIN(10, 1 + 0.6*(C41/(10*SUM(Weights!$B$2:$J$2))+D41/(10*SUM(Weights!$B$3:$G$3))+E41/(10*SUM(Weights!$B$4:$H$4))+F41/(10*SUM(Weights!$B$5:$G$5))+G41/(10*SUM(Weights!$B$6:$G$6))) + I41/30*7 + H41/100)</f>
        <v>1</v>
      </c>
    </row>
    <row r="42" spans="1:14" hidden="1" x14ac:dyDescent="0.25">
      <c r="A42" t="s">
        <v>42</v>
      </c>
      <c r="B42">
        <v>311</v>
      </c>
      <c r="C42">
        <f>SUMPRODUCT(Tema1!C42:K42,Weights!$B$2:$J$2)</f>
        <v>90</v>
      </c>
      <c r="D42">
        <f>SUMPRODUCT(Tema2!C42:H42,Weights!$B$3:$G$3)</f>
        <v>60</v>
      </c>
      <c r="E42">
        <f>SUMPRODUCT(Tema3!C42:I42,Weights!$B$4:$H$4)</f>
        <v>70</v>
      </c>
      <c r="F42">
        <f>SUMPRODUCT(Tema4!C42:H42,Weights!$B$5:$G$5)</f>
        <v>60</v>
      </c>
      <c r="G42">
        <f>SUMPRODUCT(Tema5!C42:H42,Weights!$B$6:$G$6)</f>
        <v>60</v>
      </c>
      <c r="H42">
        <f>Proiect!C42</f>
        <v>140</v>
      </c>
      <c r="I42">
        <f>SUMPRODUCT(Examen!C42:F42,Weights!$B$8:$E$8)</f>
        <v>27</v>
      </c>
      <c r="J42">
        <f xml:space="preserve"> IF(I42&gt;=O$3, MAX(4, ROUND(MIN(10, 1 + 0.6*(C42/(10*SUM(Weights!$B$2:$J$2))+D42/(10*SUM(Weights!$B$3:$G$3))+E42/(10*SUM(Weights!$B$4:$H$4))+F42/(10*SUM(Weights!$B$5:$G$5))+G42/(10*SUM(Weights!$B$6:$G$6))) + I42/30*7 + H42/100),0)), 4)</f>
        <v>10</v>
      </c>
      <c r="K42">
        <f xml:space="preserve"> IF(I42&gt;11, MAX(4, ROUND(MIN(10, 1 + 0.6*(C42/(10*SUM(Weights!$B$2:$J$2))+D42/(10*SUM(Weights!$B$3:$G$3))+E42/(10*SUM(Weights!$B$4:$H$4))+F42/(10*SUM(Weights!$B$5:$G$5))+G42/(10*SUM(Weights!$B$6:$G$6))) + I42/30*7 + H42/100),0)), 4)</f>
        <v>10</v>
      </c>
      <c r="M42">
        <f>C42/(10*SUM(Weights!$B$2:$J$2))+D42/(10*SUM(Weights!$B$3:$G$3))+E42/(10*SUM(Weights!$B$4:$H$4))+F42/(10*SUM(Weights!$B$5:$G$5))+G42/(10*SUM(Weights!$B$6:$G$6))</f>
        <v>5</v>
      </c>
      <c r="N42">
        <f xml:space="preserve"> MIN(10, 1 + 0.6*(C42/(10*SUM(Weights!$B$2:$J$2))+D42/(10*SUM(Weights!$B$3:$G$3))+E42/(10*SUM(Weights!$B$4:$H$4))+F42/(10*SUM(Weights!$B$5:$G$5))+G42/(10*SUM(Weights!$B$6:$G$6))) + I42/30*7 + H42/100)</f>
        <v>10</v>
      </c>
    </row>
    <row r="43" spans="1:14" hidden="1" x14ac:dyDescent="0.25">
      <c r="A43" t="s">
        <v>43</v>
      </c>
      <c r="B43">
        <v>311</v>
      </c>
      <c r="C43">
        <f>SUMPRODUCT(Tema1!C43:K43,Weights!$B$2:$J$2)</f>
        <v>40</v>
      </c>
      <c r="D43">
        <f>SUMPRODUCT(Tema2!C43:H43,Weights!$B$3:$G$3)</f>
        <v>53</v>
      </c>
      <c r="E43">
        <f>SUMPRODUCT(Tema3!C43:I43,Weights!$B$4:$H$4)</f>
        <v>62</v>
      </c>
      <c r="F43">
        <f>SUMPRODUCT(Tema4!C43:H43,Weights!$B$5:$G$5)</f>
        <v>59</v>
      </c>
      <c r="G43">
        <f>SUMPRODUCT(Tema5!C43:H43,Weights!$B$6:$G$6)</f>
        <v>43</v>
      </c>
      <c r="H43">
        <f>Proiect!C43</f>
        <v>90</v>
      </c>
      <c r="I43">
        <f>SUMPRODUCT(Examen!C43:F43,Weights!$B$8:$E$8)</f>
        <v>28</v>
      </c>
      <c r="J43">
        <f xml:space="preserve"> IF(I43&gt;=O$3, MAX(4, ROUND(MIN(10, 1 + 0.6*(C43/(10*SUM(Weights!$B$2:$J$2))+D43/(10*SUM(Weights!$B$3:$G$3))+E43/(10*SUM(Weights!$B$4:$H$4))+F43/(10*SUM(Weights!$B$5:$G$5))+G43/(10*SUM(Weights!$B$6:$G$6))) + I43/30*7 + H43/100),0)), 4)</f>
        <v>10</v>
      </c>
      <c r="K43">
        <f xml:space="preserve"> IF(I43&gt;11, MAX(4, ROUND(MIN(10, 1 + 0.6*(C43/(10*SUM(Weights!$B$2:$J$2))+D43/(10*SUM(Weights!$B$3:$G$3))+E43/(10*SUM(Weights!$B$4:$H$4))+F43/(10*SUM(Weights!$B$5:$G$5))+G43/(10*SUM(Weights!$B$6:$G$6))) + I43/30*7 + H43/100),0)), 4)</f>
        <v>10</v>
      </c>
      <c r="M43">
        <f>C43/(10*SUM(Weights!$B$2:$J$2))+D43/(10*SUM(Weights!$B$3:$G$3))+E43/(10*SUM(Weights!$B$4:$H$4))+F43/(10*SUM(Weights!$B$5:$G$5))+G43/(10*SUM(Weights!$B$6:$G$6))</f>
        <v>3.9134920634920638</v>
      </c>
      <c r="N43">
        <f xml:space="preserve"> MIN(10, 1 + 0.6*(C43/(10*SUM(Weights!$B$2:$J$2))+D43/(10*SUM(Weights!$B$3:$G$3))+E43/(10*SUM(Weights!$B$4:$H$4))+F43/(10*SUM(Weights!$B$5:$G$5))+G43/(10*SUM(Weights!$B$6:$G$6))) + I43/30*7 + H43/100)</f>
        <v>10</v>
      </c>
    </row>
    <row r="44" spans="1:14" hidden="1" x14ac:dyDescent="0.25">
      <c r="A44" t="s">
        <v>111</v>
      </c>
      <c r="B44">
        <v>311</v>
      </c>
      <c r="C44">
        <f>SUMPRODUCT(Tema1!C44:K44,Weights!$B$2:$J$2)</f>
        <v>0</v>
      </c>
      <c r="D44">
        <f>SUMPRODUCT(Tema2!C44:H44,Weights!$B$3:$G$3)</f>
        <v>0</v>
      </c>
      <c r="E44">
        <f>SUMPRODUCT(Tema3!C44:I44,Weights!$B$4:$H$4)</f>
        <v>0</v>
      </c>
      <c r="F44">
        <f>SUMPRODUCT(Tema4!C44:H44,Weights!$B$5:$G$5)</f>
        <v>0</v>
      </c>
      <c r="G44">
        <f>SUMPRODUCT(Tema5!C44:H44,Weights!$B$6:$G$6)</f>
        <v>0</v>
      </c>
      <c r="H44">
        <f>Proiect!C44</f>
        <v>0</v>
      </c>
      <c r="I44">
        <f>SUMPRODUCT(Examen!C44:F44,Weights!$B$8:$E$8)</f>
        <v>0</v>
      </c>
      <c r="J44">
        <f xml:space="preserve"> IF(I44&gt;=O$3, MAX(4, ROUND(MIN(10, 1 + 0.6*(C44/(10*SUM(Weights!$B$2:$J$2))+D44/(10*SUM(Weights!$B$3:$G$3))+E44/(10*SUM(Weights!$B$4:$H$4))+F44/(10*SUM(Weights!$B$5:$G$5))+G44/(10*SUM(Weights!$B$6:$G$6))) + I44/30*7 + H44/100),0)), 4)</f>
        <v>4</v>
      </c>
      <c r="K44">
        <f xml:space="preserve"> IF(I44&gt;11, MAX(4, ROUND(MIN(10, 1 + 0.6*(C44/(10*SUM(Weights!$B$2:$J$2))+D44/(10*SUM(Weights!$B$3:$G$3))+E44/(10*SUM(Weights!$B$4:$H$4))+F44/(10*SUM(Weights!$B$5:$G$5))+G44/(10*SUM(Weights!$B$6:$G$6))) + I44/30*7 + H44/100),0)), 4)</f>
        <v>4</v>
      </c>
      <c r="M44">
        <f>C44/(10*SUM(Weights!$B$2:$J$2))+D44/(10*SUM(Weights!$B$3:$G$3))+E44/(10*SUM(Weights!$B$4:$H$4))+F44/(10*SUM(Weights!$B$5:$G$5))+G44/(10*SUM(Weights!$B$6:$G$6))</f>
        <v>0</v>
      </c>
      <c r="N44">
        <f xml:space="preserve"> MIN(10, 1 + 0.6*(C44/(10*SUM(Weights!$B$2:$J$2))+D44/(10*SUM(Weights!$B$3:$G$3))+E44/(10*SUM(Weights!$B$4:$H$4))+F44/(10*SUM(Weights!$B$5:$G$5))+G44/(10*SUM(Weights!$B$6:$G$6))) + I44/30*7 + H44/100)</f>
        <v>1</v>
      </c>
    </row>
    <row r="45" spans="1:14" hidden="1" x14ac:dyDescent="0.25">
      <c r="A45" t="s">
        <v>44</v>
      </c>
      <c r="B45">
        <v>311</v>
      </c>
      <c r="C45">
        <f>SUMPRODUCT(Tema1!C45:K45,Weights!$B$2:$J$2)</f>
        <v>85</v>
      </c>
      <c r="D45">
        <f>SUMPRODUCT(Tema2!C45:H45,Weights!$B$3:$G$3)</f>
        <v>60</v>
      </c>
      <c r="E45">
        <f>SUMPRODUCT(Tema3!C45:I45,Weights!$B$4:$H$4)</f>
        <v>67</v>
      </c>
      <c r="F45">
        <f>SUMPRODUCT(Tema4!C45:H45,Weights!$B$5:$G$5)</f>
        <v>60</v>
      </c>
      <c r="G45">
        <f>SUMPRODUCT(Tema5!C45:H45,Weights!$B$6:$G$6)</f>
        <v>55</v>
      </c>
      <c r="H45">
        <f>Proiect!C45</f>
        <v>150</v>
      </c>
      <c r="I45">
        <f>SUMPRODUCT(Examen!C45:F45,Weights!$B$8:$E$8)</f>
        <v>15</v>
      </c>
      <c r="J45">
        <f xml:space="preserve"> IF(I45&gt;=O$3, MAX(4, ROUND(MIN(10, 1 + 0.6*(C45/(10*SUM(Weights!$B$2:$J$2))+D45/(10*SUM(Weights!$B$3:$G$3))+E45/(10*SUM(Weights!$B$4:$H$4))+F45/(10*SUM(Weights!$B$5:$G$5))+G45/(10*SUM(Weights!$B$6:$G$6))) + I45/30*7 + H45/100),0)), 4)</f>
        <v>9</v>
      </c>
      <c r="K45">
        <f xml:space="preserve"> IF(I45&gt;11, MAX(4, ROUND(MIN(10, 1 + 0.6*(C45/(10*SUM(Weights!$B$2:$J$2))+D45/(10*SUM(Weights!$B$3:$G$3))+E45/(10*SUM(Weights!$B$4:$H$4))+F45/(10*SUM(Weights!$B$5:$G$5))+G45/(10*SUM(Weights!$B$6:$G$6))) + I45/30*7 + H45/100),0)), 4)</f>
        <v>9</v>
      </c>
      <c r="M45">
        <f>C45/(10*SUM(Weights!$B$2:$J$2))+D45/(10*SUM(Weights!$B$3:$G$3))+E45/(10*SUM(Weights!$B$4:$H$4))+F45/(10*SUM(Weights!$B$5:$G$5))+G45/(10*SUM(Weights!$B$6:$G$6))</f>
        <v>4.818253968253968</v>
      </c>
      <c r="N45">
        <f xml:space="preserve"> MIN(10, 1 + 0.6*(C45/(10*SUM(Weights!$B$2:$J$2))+D45/(10*SUM(Weights!$B$3:$G$3))+E45/(10*SUM(Weights!$B$4:$H$4))+F45/(10*SUM(Weights!$B$5:$G$5))+G45/(10*SUM(Weights!$B$6:$G$6))) + I45/30*7 + H45/100)</f>
        <v>8.8909523809523812</v>
      </c>
    </row>
    <row r="46" spans="1:14" hidden="1" x14ac:dyDescent="0.25">
      <c r="A46" t="s">
        <v>45</v>
      </c>
      <c r="B46">
        <v>311</v>
      </c>
      <c r="C46">
        <f>SUMPRODUCT(Tema1!C46:K46,Weights!$B$2:$J$2)</f>
        <v>0</v>
      </c>
      <c r="D46">
        <f>SUMPRODUCT(Tema2!C46:H46,Weights!$B$3:$G$3)</f>
        <v>0</v>
      </c>
      <c r="E46">
        <f>SUMPRODUCT(Tema3!C46:I46,Weights!$B$4:$H$4)</f>
        <v>58</v>
      </c>
      <c r="F46">
        <f>SUMPRODUCT(Tema4!C46:H46,Weights!$B$5:$G$5)</f>
        <v>0</v>
      </c>
      <c r="G46">
        <f>SUMPRODUCT(Tema5!C46:H46,Weights!$B$6:$G$6)</f>
        <v>0</v>
      </c>
      <c r="H46">
        <f>Proiect!C46</f>
        <v>0</v>
      </c>
      <c r="I46">
        <f>SUMPRODUCT(Examen!C46:F46,Weights!$B$8:$E$8)</f>
        <v>8</v>
      </c>
      <c r="J46">
        <f xml:space="preserve"> IF(I46&gt;=O$3, MAX(4, ROUND(MIN(10, 1 + 0.6*(C46/(10*SUM(Weights!$B$2:$J$2))+D46/(10*SUM(Weights!$B$3:$G$3))+E46/(10*SUM(Weights!$B$4:$H$4))+F46/(10*SUM(Weights!$B$5:$G$5))+G46/(10*SUM(Weights!$B$6:$G$6))) + I46/30*7 + H46/100),0)), 4)</f>
        <v>4</v>
      </c>
      <c r="K46">
        <f xml:space="preserve"> IF(I46&gt;11, MAX(4, ROUND(MIN(10, 1 + 0.6*(C46/(10*SUM(Weights!$B$2:$J$2))+D46/(10*SUM(Weights!$B$3:$G$3))+E46/(10*SUM(Weights!$B$4:$H$4))+F46/(10*SUM(Weights!$B$5:$G$5))+G46/(10*SUM(Weights!$B$6:$G$6))) + I46/30*7 + H46/100),0)), 4)</f>
        <v>4</v>
      </c>
      <c r="M46">
        <f>C46/(10*SUM(Weights!$B$2:$J$2))+D46/(10*SUM(Weights!$B$3:$G$3))+E46/(10*SUM(Weights!$B$4:$H$4))+F46/(10*SUM(Weights!$B$5:$G$5))+G46/(10*SUM(Weights!$B$6:$G$6))</f>
        <v>0.82857142857142863</v>
      </c>
      <c r="N46">
        <f xml:space="preserve"> MIN(10, 1 + 0.6*(C46/(10*SUM(Weights!$B$2:$J$2))+D46/(10*SUM(Weights!$B$3:$G$3))+E46/(10*SUM(Weights!$B$4:$H$4))+F46/(10*SUM(Weights!$B$5:$G$5))+G46/(10*SUM(Weights!$B$6:$G$6))) + I46/30*7 + H46/100)</f>
        <v>3.3638095238095236</v>
      </c>
    </row>
    <row r="47" spans="1:14" hidden="1" x14ac:dyDescent="0.25">
      <c r="A47" t="s">
        <v>112</v>
      </c>
      <c r="B47">
        <v>311</v>
      </c>
      <c r="C47">
        <f>SUMPRODUCT(Tema1!C47:K47,Weights!$B$2:$J$2)</f>
        <v>0</v>
      </c>
      <c r="D47">
        <f>SUMPRODUCT(Tema2!C47:H47,Weights!$B$3:$G$3)</f>
        <v>0</v>
      </c>
      <c r="E47">
        <f>SUMPRODUCT(Tema3!C47:I47,Weights!$B$4:$H$4)</f>
        <v>0</v>
      </c>
      <c r="F47">
        <f>SUMPRODUCT(Tema4!C47:H47,Weights!$B$5:$G$5)</f>
        <v>0</v>
      </c>
      <c r="G47">
        <f>SUMPRODUCT(Tema5!C47:H47,Weights!$B$6:$G$6)</f>
        <v>0</v>
      </c>
      <c r="H47">
        <f>Proiect!C47</f>
        <v>0</v>
      </c>
      <c r="I47">
        <f>SUMPRODUCT(Examen!C47:F47,Weights!$B$8:$E$8)</f>
        <v>0</v>
      </c>
      <c r="J47">
        <f xml:space="preserve"> IF(I47&gt;=O$3, MAX(4, ROUND(MIN(10, 1 + 0.6*(C47/(10*SUM(Weights!$B$2:$J$2))+D47/(10*SUM(Weights!$B$3:$G$3))+E47/(10*SUM(Weights!$B$4:$H$4))+F47/(10*SUM(Weights!$B$5:$G$5))+G47/(10*SUM(Weights!$B$6:$G$6))) + I47/30*7 + H47/100),0)), 4)</f>
        <v>4</v>
      </c>
      <c r="K47">
        <f xml:space="preserve"> IF(I47&gt;11, MAX(4, ROUND(MIN(10, 1 + 0.6*(C47/(10*SUM(Weights!$B$2:$J$2))+D47/(10*SUM(Weights!$B$3:$G$3))+E47/(10*SUM(Weights!$B$4:$H$4))+F47/(10*SUM(Weights!$B$5:$G$5))+G47/(10*SUM(Weights!$B$6:$G$6))) + I47/30*7 + H47/100),0)), 4)</f>
        <v>4</v>
      </c>
      <c r="M47">
        <f>C47/(10*SUM(Weights!$B$2:$J$2))+D47/(10*SUM(Weights!$B$3:$G$3))+E47/(10*SUM(Weights!$B$4:$H$4))+F47/(10*SUM(Weights!$B$5:$G$5))+G47/(10*SUM(Weights!$B$6:$G$6))</f>
        <v>0</v>
      </c>
      <c r="N47">
        <f xml:space="preserve"> MIN(10, 1 + 0.6*(C47/(10*SUM(Weights!$B$2:$J$2))+D47/(10*SUM(Weights!$B$3:$G$3))+E47/(10*SUM(Weights!$B$4:$H$4))+F47/(10*SUM(Weights!$B$5:$G$5))+G47/(10*SUM(Weights!$B$6:$G$6))) + I47/30*7 + H47/100)</f>
        <v>1</v>
      </c>
    </row>
    <row r="48" spans="1:14" hidden="1" x14ac:dyDescent="0.25">
      <c r="A48" t="s">
        <v>46</v>
      </c>
      <c r="B48">
        <v>311</v>
      </c>
      <c r="C48">
        <f>SUMPRODUCT(Tema1!C48:K48,Weights!$B$2:$J$2)</f>
        <v>75</v>
      </c>
      <c r="D48">
        <f>SUMPRODUCT(Tema2!C48:H48,Weights!$B$3:$G$3)</f>
        <v>45</v>
      </c>
      <c r="E48">
        <f>SUMPRODUCT(Tema3!C48:I48,Weights!$B$4:$H$4)</f>
        <v>58</v>
      </c>
      <c r="F48">
        <f>SUMPRODUCT(Tema4!C48:H48,Weights!$B$5:$G$5)</f>
        <v>60</v>
      </c>
      <c r="G48">
        <f>SUMPRODUCT(Tema5!C48:H48,Weights!$B$6:$G$6)</f>
        <v>59</v>
      </c>
      <c r="H48">
        <f>Proiect!C48</f>
        <v>0</v>
      </c>
      <c r="I48">
        <f>SUMPRODUCT(Examen!C48:F48,Weights!$B$8:$E$8)</f>
        <v>17</v>
      </c>
      <c r="J48">
        <f xml:space="preserve"> IF(I48&gt;=O$3, MAX(4, ROUND(MIN(10, 1 + 0.6*(C48/(10*SUM(Weights!$B$2:$J$2))+D48/(10*SUM(Weights!$B$3:$G$3))+E48/(10*SUM(Weights!$B$4:$H$4))+F48/(10*SUM(Weights!$B$5:$G$5))+G48/(10*SUM(Weights!$B$6:$G$6))) + I48/30*7 + H48/100),0)), 4)</f>
        <v>8</v>
      </c>
      <c r="K48">
        <f xml:space="preserve"> IF(I48&gt;11, MAX(4, ROUND(MIN(10, 1 + 0.6*(C48/(10*SUM(Weights!$B$2:$J$2))+D48/(10*SUM(Weights!$B$3:$G$3))+E48/(10*SUM(Weights!$B$4:$H$4))+F48/(10*SUM(Weights!$B$5:$G$5))+G48/(10*SUM(Weights!$B$6:$G$6))) + I48/30*7 + H48/100),0)), 4)</f>
        <v>8</v>
      </c>
      <c r="M48">
        <f>C48/(10*SUM(Weights!$B$2:$J$2))+D48/(10*SUM(Weights!$B$3:$G$3))+E48/(10*SUM(Weights!$B$4:$H$4))+F48/(10*SUM(Weights!$B$5:$G$5))+G48/(10*SUM(Weights!$B$6:$G$6))</f>
        <v>4.3952380952380956</v>
      </c>
      <c r="N48">
        <f xml:space="preserve"> MIN(10, 1 + 0.6*(C48/(10*SUM(Weights!$B$2:$J$2))+D48/(10*SUM(Weights!$B$3:$G$3))+E48/(10*SUM(Weights!$B$4:$H$4))+F48/(10*SUM(Weights!$B$5:$G$5))+G48/(10*SUM(Weights!$B$6:$G$6))) + I48/30*7 + H48/100)</f>
        <v>7.6038095238095238</v>
      </c>
    </row>
    <row r="49" spans="1:14" hidden="1" x14ac:dyDescent="0.25">
      <c r="A49" t="s">
        <v>47</v>
      </c>
      <c r="B49">
        <v>311</v>
      </c>
      <c r="C49">
        <f>SUMPRODUCT(Tema1!C49:K49,Weights!$B$2:$J$2)</f>
        <v>85</v>
      </c>
      <c r="D49">
        <f>SUMPRODUCT(Tema2!C49:H49,Weights!$B$3:$G$3)</f>
        <v>58</v>
      </c>
      <c r="E49">
        <f>SUMPRODUCT(Tema3!C49:I49,Weights!$B$4:$H$4)</f>
        <v>69</v>
      </c>
      <c r="F49">
        <f>SUMPRODUCT(Tema4!C49:H49,Weights!$B$5:$G$5)</f>
        <v>60</v>
      </c>
      <c r="G49">
        <f>SUMPRODUCT(Tema5!C49:H49,Weights!$B$6:$G$6)</f>
        <v>57</v>
      </c>
      <c r="H49">
        <f>Proiect!C49</f>
        <v>95</v>
      </c>
      <c r="I49">
        <f>SUMPRODUCT(Examen!C49:F49,Weights!$B$8:$E$8)</f>
        <v>25</v>
      </c>
      <c r="J49">
        <f xml:space="preserve"> IF(I49&gt;=O$3, MAX(4, ROUND(MIN(10, 1 + 0.6*(C49/(10*SUM(Weights!$B$2:$J$2))+D49/(10*SUM(Weights!$B$3:$G$3))+E49/(10*SUM(Weights!$B$4:$H$4))+F49/(10*SUM(Weights!$B$5:$G$5))+G49/(10*SUM(Weights!$B$6:$G$6))) + I49/30*7 + H49/100),0)), 4)</f>
        <v>10</v>
      </c>
      <c r="K49">
        <f xml:space="preserve"> IF(I49&gt;11, MAX(4, ROUND(MIN(10, 1 + 0.6*(C49/(10*SUM(Weights!$B$2:$J$2))+D49/(10*SUM(Weights!$B$3:$G$3))+E49/(10*SUM(Weights!$B$4:$H$4))+F49/(10*SUM(Weights!$B$5:$G$5))+G49/(10*SUM(Weights!$B$6:$G$6))) + I49/30*7 + H49/100),0)), 4)</f>
        <v>10</v>
      </c>
      <c r="M49">
        <f>C49/(10*SUM(Weights!$B$2:$J$2))+D49/(10*SUM(Weights!$B$3:$G$3))+E49/(10*SUM(Weights!$B$4:$H$4))+F49/(10*SUM(Weights!$B$5:$G$5))+G49/(10*SUM(Weights!$B$6:$G$6))</f>
        <v>4.8468253968253965</v>
      </c>
      <c r="N49">
        <f xml:space="preserve"> MIN(10, 1 + 0.6*(C49/(10*SUM(Weights!$B$2:$J$2))+D49/(10*SUM(Weights!$B$3:$G$3))+E49/(10*SUM(Weights!$B$4:$H$4))+F49/(10*SUM(Weights!$B$5:$G$5))+G49/(10*SUM(Weights!$B$6:$G$6))) + I49/30*7 + H49/100)</f>
        <v>10</v>
      </c>
    </row>
    <row r="50" spans="1:14" hidden="1" x14ac:dyDescent="0.25">
      <c r="A50" t="s">
        <v>113</v>
      </c>
      <c r="B50">
        <v>311</v>
      </c>
      <c r="C50">
        <f>SUMPRODUCT(Tema1!C50:K50,Weights!$B$2:$J$2)</f>
        <v>0</v>
      </c>
      <c r="D50">
        <f>SUMPRODUCT(Tema2!C50:H50,Weights!$B$3:$G$3)</f>
        <v>0</v>
      </c>
      <c r="E50">
        <f>SUMPRODUCT(Tema3!C50:I50,Weights!$B$4:$H$4)</f>
        <v>0</v>
      </c>
      <c r="F50">
        <f>SUMPRODUCT(Tema4!C50:H50,Weights!$B$5:$G$5)</f>
        <v>0</v>
      </c>
      <c r="G50">
        <f>SUMPRODUCT(Tema5!C50:H50,Weights!$B$6:$G$6)</f>
        <v>0</v>
      </c>
      <c r="H50">
        <f>Proiect!C50</f>
        <v>0</v>
      </c>
      <c r="I50">
        <f>SUMPRODUCT(Examen!C50:F50,Weights!$B$8:$E$8)</f>
        <v>0</v>
      </c>
      <c r="J50">
        <f xml:space="preserve"> IF(I50&gt;=O$3, MAX(4, ROUND(MIN(10, 1 + 0.6*(C50/(10*SUM(Weights!$B$2:$J$2))+D50/(10*SUM(Weights!$B$3:$G$3))+E50/(10*SUM(Weights!$B$4:$H$4))+F50/(10*SUM(Weights!$B$5:$G$5))+G50/(10*SUM(Weights!$B$6:$G$6))) + I50/30*7 + H50/100),0)), 4)</f>
        <v>4</v>
      </c>
      <c r="K50">
        <f xml:space="preserve"> IF(I50&gt;11, MAX(4, ROUND(MIN(10, 1 + 0.6*(C50/(10*SUM(Weights!$B$2:$J$2))+D50/(10*SUM(Weights!$B$3:$G$3))+E50/(10*SUM(Weights!$B$4:$H$4))+F50/(10*SUM(Weights!$B$5:$G$5))+G50/(10*SUM(Weights!$B$6:$G$6))) + I50/30*7 + H50/100),0)), 4)</f>
        <v>4</v>
      </c>
      <c r="M50">
        <f>C50/(10*SUM(Weights!$B$2:$J$2))+D50/(10*SUM(Weights!$B$3:$G$3))+E50/(10*SUM(Weights!$B$4:$H$4))+F50/(10*SUM(Weights!$B$5:$G$5))+G50/(10*SUM(Weights!$B$6:$G$6))</f>
        <v>0</v>
      </c>
      <c r="N50">
        <f xml:space="preserve"> MIN(10, 1 + 0.6*(C50/(10*SUM(Weights!$B$2:$J$2))+D50/(10*SUM(Weights!$B$3:$G$3))+E50/(10*SUM(Weights!$B$4:$H$4))+F50/(10*SUM(Weights!$B$5:$G$5))+G50/(10*SUM(Weights!$B$6:$G$6))) + I50/30*7 + H50/100)</f>
        <v>1</v>
      </c>
    </row>
    <row r="51" spans="1:14" hidden="1" x14ac:dyDescent="0.25">
      <c r="A51" t="s">
        <v>48</v>
      </c>
      <c r="B51">
        <v>311</v>
      </c>
      <c r="C51">
        <f>SUMPRODUCT(Tema1!C51:K51,Weights!$B$2:$J$2)</f>
        <v>15</v>
      </c>
      <c r="D51">
        <f>SUMPRODUCT(Tema2!C51:H51,Weights!$B$3:$G$3)</f>
        <v>0</v>
      </c>
      <c r="E51">
        <f>SUMPRODUCT(Tema3!C51:I51,Weights!$B$4:$H$4)</f>
        <v>54</v>
      </c>
      <c r="F51">
        <f>SUMPRODUCT(Tema4!C51:H51,Weights!$B$5:$G$5)</f>
        <v>0</v>
      </c>
      <c r="G51">
        <f>SUMPRODUCT(Tema5!C51:H51,Weights!$B$6:$G$6)</f>
        <v>58</v>
      </c>
      <c r="H51">
        <f>Proiect!C51</f>
        <v>0</v>
      </c>
      <c r="I51">
        <f>SUMPRODUCT(Examen!C51:F51,Weights!$B$8:$E$8)</f>
        <v>8</v>
      </c>
      <c r="J51">
        <f xml:space="preserve"> IF(I51&gt;=O$3, MAX(4, ROUND(MIN(10, 1 + 0.6*(C51/(10*SUM(Weights!$B$2:$J$2))+D51/(10*SUM(Weights!$B$3:$G$3))+E51/(10*SUM(Weights!$B$4:$H$4))+F51/(10*SUM(Weights!$B$5:$G$5))+G51/(10*SUM(Weights!$B$6:$G$6))) + I51/30*7 + H51/100),0)), 4)</f>
        <v>4</v>
      </c>
      <c r="K51">
        <f xml:space="preserve"> IF(I51&gt;11, MAX(4, ROUND(MIN(10, 1 + 0.6*(C51/(10*SUM(Weights!$B$2:$J$2))+D51/(10*SUM(Weights!$B$3:$G$3))+E51/(10*SUM(Weights!$B$4:$H$4))+F51/(10*SUM(Weights!$B$5:$G$5))+G51/(10*SUM(Weights!$B$6:$G$6))) + I51/30*7 + H51/100),0)), 4)</f>
        <v>4</v>
      </c>
      <c r="M51">
        <f>C51/(10*SUM(Weights!$B$2:$J$2))+D51/(10*SUM(Weights!$B$3:$G$3))+E51/(10*SUM(Weights!$B$4:$H$4))+F51/(10*SUM(Weights!$B$5:$G$5))+G51/(10*SUM(Weights!$B$6:$G$6))</f>
        <v>1.9047619047619047</v>
      </c>
      <c r="N51">
        <f xml:space="preserve"> MIN(10, 1 + 0.6*(C51/(10*SUM(Weights!$B$2:$J$2))+D51/(10*SUM(Weights!$B$3:$G$3))+E51/(10*SUM(Weights!$B$4:$H$4))+F51/(10*SUM(Weights!$B$5:$G$5))+G51/(10*SUM(Weights!$B$6:$G$6))) + I51/30*7 + H51/100)</f>
        <v>4.0095238095238095</v>
      </c>
    </row>
    <row r="52" spans="1:14" hidden="1" x14ac:dyDescent="0.25">
      <c r="A52" t="s">
        <v>49</v>
      </c>
      <c r="B52">
        <v>311</v>
      </c>
      <c r="C52">
        <f>SUMPRODUCT(Tema1!C52:K52,Weights!$B$2:$J$2)</f>
        <v>81</v>
      </c>
      <c r="D52">
        <f>SUMPRODUCT(Tema2!C52:H52,Weights!$B$3:$G$3)</f>
        <v>44</v>
      </c>
      <c r="E52">
        <f>SUMPRODUCT(Tema3!C52:I52,Weights!$B$4:$H$4)</f>
        <v>58</v>
      </c>
      <c r="F52">
        <f>SUMPRODUCT(Tema4!C52:H52,Weights!$B$5:$G$5)</f>
        <v>60</v>
      </c>
      <c r="G52">
        <f>SUMPRODUCT(Tema5!C52:H52,Weights!$B$6:$G$6)</f>
        <v>57</v>
      </c>
      <c r="H52">
        <f>Proiect!C52</f>
        <v>65</v>
      </c>
      <c r="I52">
        <f>SUMPRODUCT(Examen!C52:F52,Weights!$B$8:$E$8)</f>
        <v>21</v>
      </c>
      <c r="J52">
        <f xml:space="preserve"> IF(I52&gt;=O$3, MAX(4, ROUND(MIN(10, 1 + 0.6*(C52/(10*SUM(Weights!$B$2:$J$2))+D52/(10*SUM(Weights!$B$3:$G$3))+E52/(10*SUM(Weights!$B$4:$H$4))+F52/(10*SUM(Weights!$B$5:$G$5))+G52/(10*SUM(Weights!$B$6:$G$6))) + I52/30*7 + H52/100),0)), 4)</f>
        <v>9</v>
      </c>
      <c r="K52">
        <f xml:space="preserve"> IF(I52&gt;11, MAX(4, ROUND(MIN(10, 1 + 0.6*(C52/(10*SUM(Weights!$B$2:$J$2))+D52/(10*SUM(Weights!$B$3:$G$3))+E52/(10*SUM(Weights!$B$4:$H$4))+F52/(10*SUM(Weights!$B$5:$G$5))+G52/(10*SUM(Weights!$B$6:$G$6))) + I52/30*7 + H52/100),0)), 4)</f>
        <v>9</v>
      </c>
      <c r="M52">
        <f>C52/(10*SUM(Weights!$B$2:$J$2))+D52/(10*SUM(Weights!$B$3:$G$3))+E52/(10*SUM(Weights!$B$4:$H$4))+F52/(10*SUM(Weights!$B$5:$G$5))+G52/(10*SUM(Weights!$B$6:$G$6))</f>
        <v>4.4119047619047622</v>
      </c>
      <c r="N52">
        <f xml:space="preserve"> MIN(10, 1 + 0.6*(C52/(10*SUM(Weights!$B$2:$J$2))+D52/(10*SUM(Weights!$B$3:$G$3))+E52/(10*SUM(Weights!$B$4:$H$4))+F52/(10*SUM(Weights!$B$5:$G$5))+G52/(10*SUM(Weights!$B$6:$G$6))) + I52/30*7 + H52/100)</f>
        <v>9.1971428571428575</v>
      </c>
    </row>
    <row r="53" spans="1:14" hidden="1" x14ac:dyDescent="0.25">
      <c r="A53" t="s">
        <v>50</v>
      </c>
      <c r="B53">
        <v>311</v>
      </c>
      <c r="C53">
        <f>SUMPRODUCT(Tema1!C53:K53,Weights!$B$2:$J$2)</f>
        <v>51</v>
      </c>
      <c r="D53">
        <f>SUMPRODUCT(Tema2!C53:H53,Weights!$B$3:$G$3)</f>
        <v>29</v>
      </c>
      <c r="E53">
        <f>SUMPRODUCT(Tema3!C53:I53,Weights!$B$4:$H$4)</f>
        <v>55</v>
      </c>
      <c r="F53">
        <f>SUMPRODUCT(Tema4!C53:H53,Weights!$B$5:$G$5)</f>
        <v>53</v>
      </c>
      <c r="G53">
        <f>SUMPRODUCT(Tema5!C53:H53,Weights!$B$6:$G$6)</f>
        <v>56</v>
      </c>
      <c r="H53">
        <f>Proiect!C53</f>
        <v>0</v>
      </c>
      <c r="I53">
        <f>SUMPRODUCT(Examen!C53:F53,Weights!$B$8:$E$8)</f>
        <v>16</v>
      </c>
      <c r="J53">
        <f xml:space="preserve"> IF(I53&gt;=O$3, MAX(4, ROUND(MIN(10, 1 + 0.6*(C53/(10*SUM(Weights!$B$2:$J$2))+D53/(10*SUM(Weights!$B$3:$G$3))+E53/(10*SUM(Weights!$B$4:$H$4))+F53/(10*SUM(Weights!$B$5:$G$5))+G53/(10*SUM(Weights!$B$6:$G$6))) + I53/30*7 + H53/100),0)), 4)</f>
        <v>7</v>
      </c>
      <c r="K53">
        <f xml:space="preserve"> IF(I53&gt;11, MAX(4, ROUND(MIN(10, 1 + 0.6*(C53/(10*SUM(Weights!$B$2:$J$2))+D53/(10*SUM(Weights!$B$3:$G$3))+E53/(10*SUM(Weights!$B$4:$H$4))+F53/(10*SUM(Weights!$B$5:$G$5))+G53/(10*SUM(Weights!$B$6:$G$6))) + I53/30*7 + H53/100),0)), 4)</f>
        <v>7</v>
      </c>
      <c r="M53">
        <f>C53/(10*SUM(Weights!$B$2:$J$2))+D53/(10*SUM(Weights!$B$3:$G$3))+E53/(10*SUM(Weights!$B$4:$H$4))+F53/(10*SUM(Weights!$B$5:$G$5))+G53/(10*SUM(Weights!$B$6:$G$6))</f>
        <v>3.6523809523809527</v>
      </c>
      <c r="N53">
        <f xml:space="preserve"> MIN(10, 1 + 0.6*(C53/(10*SUM(Weights!$B$2:$J$2))+D53/(10*SUM(Weights!$B$3:$G$3))+E53/(10*SUM(Weights!$B$4:$H$4))+F53/(10*SUM(Weights!$B$5:$G$5))+G53/(10*SUM(Weights!$B$6:$G$6))) + I53/30*7 + H53/100)</f>
        <v>6.9247619047619047</v>
      </c>
    </row>
    <row r="54" spans="1:14" hidden="1" x14ac:dyDescent="0.25">
      <c r="A54" t="s">
        <v>51</v>
      </c>
      <c r="B54">
        <v>311</v>
      </c>
      <c r="C54">
        <f>SUMPRODUCT(Tema1!C54:K54,Weights!$B$2:$J$2)</f>
        <v>40</v>
      </c>
      <c r="D54">
        <f>SUMPRODUCT(Tema2!C54:H54,Weights!$B$3:$G$3)</f>
        <v>25</v>
      </c>
      <c r="E54">
        <f>SUMPRODUCT(Tema3!C54:I54,Weights!$B$4:$H$4)</f>
        <v>45</v>
      </c>
      <c r="F54">
        <f>SUMPRODUCT(Tema4!C54:H54,Weights!$B$5:$G$5)</f>
        <v>28</v>
      </c>
      <c r="G54">
        <f>SUMPRODUCT(Tema5!C54:H54,Weights!$B$6:$G$6)</f>
        <v>34</v>
      </c>
      <c r="H54">
        <f>Proiect!C54</f>
        <v>0</v>
      </c>
      <c r="I54">
        <f>SUMPRODUCT(Examen!C54:F54,Weights!$B$8:$E$8)</f>
        <v>11</v>
      </c>
      <c r="J54">
        <f xml:space="preserve"> IF(I54&gt;=O$3, MAX(4, ROUND(MIN(10, 1 + 0.6*(C54/(10*SUM(Weights!$B$2:$J$2))+D54/(10*SUM(Weights!$B$3:$G$3))+E54/(10*SUM(Weights!$B$4:$H$4))+F54/(10*SUM(Weights!$B$5:$G$5))+G54/(10*SUM(Weights!$B$6:$G$6))) + I54/30*7 + H54/100),0)), 4)</f>
        <v>5</v>
      </c>
      <c r="K54">
        <f xml:space="preserve"> IF(I54&gt;11, MAX(4, ROUND(MIN(10, 1 + 0.6*(C54/(10*SUM(Weights!$B$2:$J$2))+D54/(10*SUM(Weights!$B$3:$G$3))+E54/(10*SUM(Weights!$B$4:$H$4))+F54/(10*SUM(Weights!$B$5:$G$5))+G54/(10*SUM(Weights!$B$6:$G$6))) + I54/30*7 + H54/100),0)), 4)</f>
        <v>4</v>
      </c>
      <c r="M54">
        <f>C54/(10*SUM(Weights!$B$2:$J$2))+D54/(10*SUM(Weights!$B$3:$G$3))+E54/(10*SUM(Weights!$B$4:$H$4))+F54/(10*SUM(Weights!$B$5:$G$5))+G54/(10*SUM(Weights!$B$6:$G$6))</f>
        <v>2.5373015873015872</v>
      </c>
      <c r="N54">
        <f xml:space="preserve"> MIN(10, 1 + 0.6*(C54/(10*SUM(Weights!$B$2:$J$2))+D54/(10*SUM(Weights!$B$3:$G$3))+E54/(10*SUM(Weights!$B$4:$H$4))+F54/(10*SUM(Weights!$B$5:$G$5))+G54/(10*SUM(Weights!$B$6:$G$6))) + I54/30*7 + H54/100)</f>
        <v>5.0890476190476184</v>
      </c>
    </row>
    <row r="55" spans="1:14" hidden="1" x14ac:dyDescent="0.25">
      <c r="A55" t="s">
        <v>52</v>
      </c>
      <c r="B55">
        <v>311</v>
      </c>
      <c r="C55">
        <f>SUMPRODUCT(Tema1!C55:K55,Weights!$B$2:$J$2)</f>
        <v>39</v>
      </c>
      <c r="D55">
        <f>SUMPRODUCT(Tema2!C55:H55,Weights!$B$3:$G$3)</f>
        <v>36</v>
      </c>
      <c r="E55">
        <f>SUMPRODUCT(Tema3!C55:I55,Weights!$B$4:$H$4)</f>
        <v>37</v>
      </c>
      <c r="F55">
        <f>SUMPRODUCT(Tema4!C55:H55,Weights!$B$5:$G$5)</f>
        <v>49</v>
      </c>
      <c r="G55">
        <f>SUMPRODUCT(Tema5!C55:H55,Weights!$B$6:$G$6)</f>
        <v>51</v>
      </c>
      <c r="H55">
        <f>Proiect!C55</f>
        <v>60</v>
      </c>
      <c r="I55">
        <f>SUMPRODUCT(Examen!C55:F55,Weights!$B$8:$E$8)</f>
        <v>19</v>
      </c>
      <c r="J55">
        <f xml:space="preserve"> IF(I55&gt;=O$3, MAX(4, ROUND(MIN(10, 1 + 0.6*(C55/(10*SUM(Weights!$B$2:$J$2))+D55/(10*SUM(Weights!$B$3:$G$3))+E55/(10*SUM(Weights!$B$4:$H$4))+F55/(10*SUM(Weights!$B$5:$G$5))+G55/(10*SUM(Weights!$B$6:$G$6))) + I55/30*7 + H55/100),0)), 4)</f>
        <v>8</v>
      </c>
      <c r="K55">
        <f xml:space="preserve"> IF(I55&gt;11, MAX(4, ROUND(MIN(10, 1 + 0.6*(C55/(10*SUM(Weights!$B$2:$J$2))+D55/(10*SUM(Weights!$B$3:$G$3))+E55/(10*SUM(Weights!$B$4:$H$4))+F55/(10*SUM(Weights!$B$5:$G$5))+G55/(10*SUM(Weights!$B$6:$G$6))) + I55/30*7 + H55/100),0)), 4)</f>
        <v>8</v>
      </c>
      <c r="M55">
        <f>C55/(10*SUM(Weights!$B$2:$J$2))+D55/(10*SUM(Weights!$B$3:$G$3))+E55/(10*SUM(Weights!$B$4:$H$4))+F55/(10*SUM(Weights!$B$5:$G$5))+G55/(10*SUM(Weights!$B$6:$G$6))</f>
        <v>3.2285714285714282</v>
      </c>
      <c r="N55">
        <f xml:space="preserve"> MIN(10, 1 + 0.6*(C55/(10*SUM(Weights!$B$2:$J$2))+D55/(10*SUM(Weights!$B$3:$G$3))+E55/(10*SUM(Weights!$B$4:$H$4))+F55/(10*SUM(Weights!$B$5:$G$5))+G55/(10*SUM(Weights!$B$6:$G$6))) + I55/30*7 + H55/100)</f>
        <v>7.97047619047619</v>
      </c>
    </row>
    <row r="56" spans="1:14" hidden="1" x14ac:dyDescent="0.25">
      <c r="A56" t="s">
        <v>79</v>
      </c>
      <c r="B56">
        <v>311</v>
      </c>
      <c r="C56">
        <f>SUMPRODUCT(Tema1!C56:K56,Weights!$B$2:$J$2)</f>
        <v>32</v>
      </c>
      <c r="D56">
        <f>SUMPRODUCT(Tema2!C56:H56,Weights!$B$3:$G$3)</f>
        <v>50</v>
      </c>
      <c r="E56">
        <f>SUMPRODUCT(Tema3!C56:I56,Weights!$B$4:$H$4)</f>
        <v>53</v>
      </c>
      <c r="F56">
        <f>SUMPRODUCT(Tema4!C56:H56,Weights!$B$5:$G$5)</f>
        <v>49</v>
      </c>
      <c r="G56">
        <f>SUMPRODUCT(Tema5!C56:H56,Weights!$B$6:$G$6)</f>
        <v>54</v>
      </c>
      <c r="H56">
        <f>Proiect!C56</f>
        <v>0</v>
      </c>
      <c r="I56">
        <f>SUMPRODUCT(Examen!C56:F56,Weights!$B$8:$E$8)</f>
        <v>14</v>
      </c>
      <c r="J56">
        <f xml:space="preserve"> IF(I56&gt;=O$3, MAX(4, ROUND(MIN(10, 1 + 0.6*(C56/(10*SUM(Weights!$B$2:$J$2))+D56/(10*SUM(Weights!$B$3:$G$3))+E56/(10*SUM(Weights!$B$4:$H$4))+F56/(10*SUM(Weights!$B$5:$G$5))+G56/(10*SUM(Weights!$B$6:$G$6))) + I56/30*7 + H56/100),0)), 4)</f>
        <v>6</v>
      </c>
      <c r="K56">
        <f xml:space="preserve"> IF(I56&gt;11, MAX(4, ROUND(MIN(10, 1 + 0.6*(C56/(10*SUM(Weights!$B$2:$J$2))+D56/(10*SUM(Weights!$B$3:$G$3))+E56/(10*SUM(Weights!$B$4:$H$4))+F56/(10*SUM(Weights!$B$5:$G$5))+G56/(10*SUM(Weights!$B$6:$G$6))) + I56/30*7 + H56/100),0)), 4)</f>
        <v>6</v>
      </c>
      <c r="M56">
        <f>C56/(10*SUM(Weights!$B$2:$J$2))+D56/(10*SUM(Weights!$B$3:$G$3))+E56/(10*SUM(Weights!$B$4:$H$4))+F56/(10*SUM(Weights!$B$5:$G$5))+G56/(10*SUM(Weights!$B$6:$G$6))</f>
        <v>3.6626984126984126</v>
      </c>
      <c r="N56">
        <f xml:space="preserve"> MIN(10, 1 + 0.6*(C56/(10*SUM(Weights!$B$2:$J$2))+D56/(10*SUM(Weights!$B$3:$G$3))+E56/(10*SUM(Weights!$B$4:$H$4))+F56/(10*SUM(Weights!$B$5:$G$5))+G56/(10*SUM(Weights!$B$6:$G$6))) + I56/30*7 + H56/100)</f>
        <v>6.4642857142857135</v>
      </c>
    </row>
    <row r="57" spans="1:14" hidden="1" x14ac:dyDescent="0.25">
      <c r="A57" t="s">
        <v>53</v>
      </c>
      <c r="B57">
        <v>311</v>
      </c>
      <c r="C57">
        <f>SUMPRODUCT(Tema1!C57:K57,Weights!$B$2:$J$2)</f>
        <v>62</v>
      </c>
      <c r="D57">
        <f>SUMPRODUCT(Tema2!C57:H57,Weights!$B$3:$G$3)</f>
        <v>43</v>
      </c>
      <c r="E57">
        <f>SUMPRODUCT(Tema3!C57:I57,Weights!$B$4:$H$4)</f>
        <v>54</v>
      </c>
      <c r="F57">
        <f>SUMPRODUCT(Tema4!C57:H57,Weights!$B$5:$G$5)</f>
        <v>49</v>
      </c>
      <c r="G57">
        <f>SUMPRODUCT(Tema5!C57:H57,Weights!$B$6:$G$6)</f>
        <v>49</v>
      </c>
      <c r="H57">
        <f>Proiect!C57</f>
        <v>70</v>
      </c>
      <c r="I57">
        <f>SUMPRODUCT(Examen!C57:F57,Weights!$B$8:$E$8)</f>
        <v>16</v>
      </c>
      <c r="J57">
        <f xml:space="preserve"> IF(I57&gt;=O$3, MAX(4, ROUND(MIN(10, 1 + 0.6*(C57/(10*SUM(Weights!$B$2:$J$2))+D57/(10*SUM(Weights!$B$3:$G$3))+E57/(10*SUM(Weights!$B$4:$H$4))+F57/(10*SUM(Weights!$B$5:$G$5))+G57/(10*SUM(Weights!$B$6:$G$6))) + I57/30*7 + H57/100),0)), 4)</f>
        <v>8</v>
      </c>
      <c r="K57">
        <f xml:space="preserve"> IF(I57&gt;11, MAX(4, ROUND(MIN(10, 1 + 0.6*(C57/(10*SUM(Weights!$B$2:$J$2))+D57/(10*SUM(Weights!$B$3:$G$3))+E57/(10*SUM(Weights!$B$4:$H$4))+F57/(10*SUM(Weights!$B$5:$G$5))+G57/(10*SUM(Weights!$B$6:$G$6))) + I57/30*7 + H57/100),0)), 4)</f>
        <v>8</v>
      </c>
      <c r="M57">
        <f>C57/(10*SUM(Weights!$B$2:$J$2))+D57/(10*SUM(Weights!$B$3:$G$3))+E57/(10*SUM(Weights!$B$4:$H$4))+F57/(10*SUM(Weights!$B$5:$G$5))+G57/(10*SUM(Weights!$B$6:$G$6))</f>
        <v>3.8103174603174601</v>
      </c>
      <c r="N57">
        <f xml:space="preserve"> MIN(10, 1 + 0.6*(C57/(10*SUM(Weights!$B$2:$J$2))+D57/(10*SUM(Weights!$B$3:$G$3))+E57/(10*SUM(Weights!$B$4:$H$4))+F57/(10*SUM(Weights!$B$5:$G$5))+G57/(10*SUM(Weights!$B$6:$G$6))) + I57/30*7 + H57/100)</f>
        <v>7.7195238095238095</v>
      </c>
    </row>
    <row r="58" spans="1:14" hidden="1" x14ac:dyDescent="0.25">
      <c r="A58" t="s">
        <v>54</v>
      </c>
      <c r="B58">
        <v>311</v>
      </c>
      <c r="C58">
        <f>SUMPRODUCT(Tema1!C58:K58,Weights!$B$2:$J$2)</f>
        <v>0</v>
      </c>
      <c r="D58">
        <f>SUMPRODUCT(Tema2!C58:H58,Weights!$B$3:$G$3)</f>
        <v>0</v>
      </c>
      <c r="E58">
        <f>SUMPRODUCT(Tema3!C58:I58,Weights!$B$4:$H$4)</f>
        <v>0</v>
      </c>
      <c r="F58">
        <f>SUMPRODUCT(Tema4!C58:H58,Weights!$B$5:$G$5)</f>
        <v>0</v>
      </c>
      <c r="G58">
        <f>SUMPRODUCT(Tema5!C58:H58,Weights!$B$6:$G$6)</f>
        <v>0</v>
      </c>
      <c r="H58">
        <f>Proiect!C58</f>
        <v>0</v>
      </c>
      <c r="I58">
        <f>SUMPRODUCT(Examen!C58:F58,Weights!$B$8:$E$8)</f>
        <v>0</v>
      </c>
      <c r="J58">
        <f xml:space="preserve"> IF(I58&gt;=O$3, MAX(4, ROUND(MIN(10, 1 + 0.6*(C58/(10*SUM(Weights!$B$2:$J$2))+D58/(10*SUM(Weights!$B$3:$G$3))+E58/(10*SUM(Weights!$B$4:$H$4))+F58/(10*SUM(Weights!$B$5:$G$5))+G58/(10*SUM(Weights!$B$6:$G$6))) + I58/30*7 + H58/100),0)), 4)</f>
        <v>4</v>
      </c>
      <c r="K58">
        <f xml:space="preserve"> IF(I58&gt;11, MAX(4, ROUND(MIN(10, 1 + 0.6*(C58/(10*SUM(Weights!$B$2:$J$2))+D58/(10*SUM(Weights!$B$3:$G$3))+E58/(10*SUM(Weights!$B$4:$H$4))+F58/(10*SUM(Weights!$B$5:$G$5))+G58/(10*SUM(Weights!$B$6:$G$6))) + I58/30*7 + H58/100),0)), 4)</f>
        <v>4</v>
      </c>
      <c r="M58">
        <f>C58/(10*SUM(Weights!$B$2:$J$2))+D58/(10*SUM(Weights!$B$3:$G$3))+E58/(10*SUM(Weights!$B$4:$H$4))+F58/(10*SUM(Weights!$B$5:$G$5))+G58/(10*SUM(Weights!$B$6:$G$6))</f>
        <v>0</v>
      </c>
      <c r="N58">
        <f xml:space="preserve"> MIN(10, 1 + 0.6*(C58/(10*SUM(Weights!$B$2:$J$2))+D58/(10*SUM(Weights!$B$3:$G$3))+E58/(10*SUM(Weights!$B$4:$H$4))+F58/(10*SUM(Weights!$B$5:$G$5))+G58/(10*SUM(Weights!$B$6:$G$6))) + I58/30*7 + H58/100)</f>
        <v>1</v>
      </c>
    </row>
    <row r="59" spans="1:14" hidden="1" x14ac:dyDescent="0.25">
      <c r="A59" t="s">
        <v>55</v>
      </c>
      <c r="B59">
        <v>311</v>
      </c>
      <c r="C59">
        <f>SUMPRODUCT(Tema1!C59:K59,Weights!$B$2:$J$2)</f>
        <v>17</v>
      </c>
      <c r="D59">
        <f>SUMPRODUCT(Tema2!C59:H59,Weights!$B$3:$G$3)</f>
        <v>0</v>
      </c>
      <c r="E59">
        <f>SUMPRODUCT(Tema3!C59:I59,Weights!$B$4:$H$4)</f>
        <v>0</v>
      </c>
      <c r="F59">
        <f>SUMPRODUCT(Tema4!C59:H59,Weights!$B$5:$G$5)</f>
        <v>0</v>
      </c>
      <c r="G59">
        <f>SUMPRODUCT(Tema5!C59:H59,Weights!$B$6:$G$6)</f>
        <v>0</v>
      </c>
      <c r="H59">
        <f>Proiect!C59</f>
        <v>0</v>
      </c>
      <c r="I59">
        <f>SUMPRODUCT(Examen!C59:F59,Weights!$B$8:$E$8)</f>
        <v>13</v>
      </c>
      <c r="J59">
        <f xml:space="preserve"> IF(I59&gt;=O$3, MAX(4, ROUND(MIN(10, 1 + 0.6*(C59/(10*SUM(Weights!$B$2:$J$2))+D59/(10*SUM(Weights!$B$3:$G$3))+E59/(10*SUM(Weights!$B$4:$H$4))+F59/(10*SUM(Weights!$B$5:$G$5))+G59/(10*SUM(Weights!$B$6:$G$6))) + I59/30*7 + H59/100),0)), 4)</f>
        <v>4</v>
      </c>
      <c r="K59">
        <f xml:space="preserve"> IF(I59&gt;11, MAX(4, ROUND(MIN(10, 1 + 0.6*(C59/(10*SUM(Weights!$B$2:$J$2))+D59/(10*SUM(Weights!$B$3:$G$3))+E59/(10*SUM(Weights!$B$4:$H$4))+F59/(10*SUM(Weights!$B$5:$G$5))+G59/(10*SUM(Weights!$B$6:$G$6))) + I59/30*7 + H59/100),0)), 4)</f>
        <v>4</v>
      </c>
      <c r="M59">
        <f>C59/(10*SUM(Weights!$B$2:$J$2))+D59/(10*SUM(Weights!$B$3:$G$3))+E59/(10*SUM(Weights!$B$4:$H$4))+F59/(10*SUM(Weights!$B$5:$G$5))+G59/(10*SUM(Weights!$B$6:$G$6))</f>
        <v>0.18888888888888888</v>
      </c>
      <c r="N59">
        <f xml:space="preserve"> MIN(10, 1 + 0.6*(C59/(10*SUM(Weights!$B$2:$J$2))+D59/(10*SUM(Weights!$B$3:$G$3))+E59/(10*SUM(Weights!$B$4:$H$4))+F59/(10*SUM(Weights!$B$5:$G$5))+G59/(10*SUM(Weights!$B$6:$G$6))) + I59/30*7 + H59/100)</f>
        <v>4.1466666666666665</v>
      </c>
    </row>
    <row r="60" spans="1:14" hidden="1" x14ac:dyDescent="0.25">
      <c r="A60" t="s">
        <v>56</v>
      </c>
      <c r="B60">
        <v>311</v>
      </c>
      <c r="C60">
        <f>SUMPRODUCT(Tema1!C60:K60,Weights!$B$2:$J$2)</f>
        <v>66</v>
      </c>
      <c r="D60">
        <f>SUMPRODUCT(Tema2!C60:H60,Weights!$B$3:$G$3)</f>
        <v>42</v>
      </c>
      <c r="E60">
        <f>SUMPRODUCT(Tema3!C60:I60,Weights!$B$4:$H$4)</f>
        <v>50</v>
      </c>
      <c r="F60">
        <f>SUMPRODUCT(Tema4!C60:H60,Weights!$B$5:$G$5)</f>
        <v>55</v>
      </c>
      <c r="G60">
        <f>SUMPRODUCT(Tema5!C60:H60,Weights!$B$6:$G$6)</f>
        <v>46</v>
      </c>
      <c r="H60">
        <f>Proiect!C60</f>
        <v>80</v>
      </c>
      <c r="I60">
        <f>SUMPRODUCT(Examen!C60:F60,Weights!$B$8:$E$8)</f>
        <v>18</v>
      </c>
      <c r="J60">
        <f xml:space="preserve"> IF(I60&gt;=O$3, MAX(4, ROUND(MIN(10, 1 + 0.6*(C60/(10*SUM(Weights!$B$2:$J$2))+D60/(10*SUM(Weights!$B$3:$G$3))+E60/(10*SUM(Weights!$B$4:$H$4))+F60/(10*SUM(Weights!$B$5:$G$5))+G60/(10*SUM(Weights!$B$6:$G$6))) + I60/30*7 + H60/100),0)), 4)</f>
        <v>8</v>
      </c>
      <c r="K60">
        <f xml:space="preserve"> IF(I60&gt;11, MAX(4, ROUND(MIN(10, 1 + 0.6*(C60/(10*SUM(Weights!$B$2:$J$2))+D60/(10*SUM(Weights!$B$3:$G$3))+E60/(10*SUM(Weights!$B$4:$H$4))+F60/(10*SUM(Weights!$B$5:$G$5))+G60/(10*SUM(Weights!$B$6:$G$6))) + I60/30*7 + H60/100),0)), 4)</f>
        <v>8</v>
      </c>
      <c r="M60">
        <f>C60/(10*SUM(Weights!$B$2:$J$2))+D60/(10*SUM(Weights!$B$3:$G$3))+E60/(10*SUM(Weights!$B$4:$H$4))+F60/(10*SUM(Weights!$B$5:$G$5))+G60/(10*SUM(Weights!$B$6:$G$6))</f>
        <v>3.8309523809523807</v>
      </c>
      <c r="N60">
        <f xml:space="preserve"> MIN(10, 1 + 0.6*(C60/(10*SUM(Weights!$B$2:$J$2))+D60/(10*SUM(Weights!$B$3:$G$3))+E60/(10*SUM(Weights!$B$4:$H$4))+F60/(10*SUM(Weights!$B$5:$G$5))+G60/(10*SUM(Weights!$B$6:$G$6))) + I60/30*7 + H60/100)</f>
        <v>8.2985714285714298</v>
      </c>
    </row>
    <row r="61" spans="1:14" hidden="1" x14ac:dyDescent="0.25">
      <c r="A61" t="s">
        <v>57</v>
      </c>
      <c r="B61">
        <v>311</v>
      </c>
      <c r="C61">
        <f>SUMPRODUCT(Tema1!C61:K61,Weights!$B$2:$J$2)</f>
        <v>16</v>
      </c>
      <c r="D61">
        <f>SUMPRODUCT(Tema2!C61:H61,Weights!$B$3:$G$3)</f>
        <v>17</v>
      </c>
      <c r="E61">
        <f>SUMPRODUCT(Tema3!C61:I61,Weights!$B$4:$H$4)</f>
        <v>26</v>
      </c>
      <c r="F61">
        <f>SUMPRODUCT(Tema4!C61:H61,Weights!$B$5:$G$5)</f>
        <v>0</v>
      </c>
      <c r="G61">
        <f>SUMPRODUCT(Tema5!C61:H61,Weights!$B$6:$G$6)</f>
        <v>0</v>
      </c>
      <c r="H61">
        <f>Proiect!C61</f>
        <v>0</v>
      </c>
      <c r="I61">
        <f>SUMPRODUCT(Examen!C61:F61,Weights!$B$8:$E$8)</f>
        <v>8</v>
      </c>
      <c r="J61">
        <f xml:space="preserve"> IF(I61&gt;=O$3, MAX(4, ROUND(MIN(10, 1 + 0.6*(C61/(10*SUM(Weights!$B$2:$J$2))+D61/(10*SUM(Weights!$B$3:$G$3))+E61/(10*SUM(Weights!$B$4:$H$4))+F61/(10*SUM(Weights!$B$5:$G$5))+G61/(10*SUM(Weights!$B$6:$G$6))) + I61/30*7 + H61/100),0)), 4)</f>
        <v>4</v>
      </c>
      <c r="K61">
        <f xml:space="preserve"> IF(I61&gt;11, MAX(4, ROUND(MIN(10, 1 + 0.6*(C61/(10*SUM(Weights!$B$2:$J$2))+D61/(10*SUM(Weights!$B$3:$G$3))+E61/(10*SUM(Weights!$B$4:$H$4))+F61/(10*SUM(Weights!$B$5:$G$5))+G61/(10*SUM(Weights!$B$6:$G$6))) + I61/30*7 + H61/100),0)), 4)</f>
        <v>4</v>
      </c>
      <c r="M61">
        <f>C61/(10*SUM(Weights!$B$2:$J$2))+D61/(10*SUM(Weights!$B$3:$G$3))+E61/(10*SUM(Weights!$B$4:$H$4))+F61/(10*SUM(Weights!$B$5:$G$5))+G61/(10*SUM(Weights!$B$6:$G$6))</f>
        <v>0.83253968253968258</v>
      </c>
      <c r="N61">
        <f xml:space="preserve"> MIN(10, 1 + 0.6*(C61/(10*SUM(Weights!$B$2:$J$2))+D61/(10*SUM(Weights!$B$3:$G$3))+E61/(10*SUM(Weights!$B$4:$H$4))+F61/(10*SUM(Weights!$B$5:$G$5))+G61/(10*SUM(Weights!$B$6:$G$6))) + I61/30*7 + H61/100)</f>
        <v>3.366190476190476</v>
      </c>
    </row>
    <row r="62" spans="1:14" x14ac:dyDescent="0.25">
      <c r="A62" t="s">
        <v>58</v>
      </c>
      <c r="B62">
        <v>321</v>
      </c>
      <c r="C62">
        <f>SUMPRODUCT(Tema1!C62:K62,Weights!$B$2:$J$2)</f>
        <v>55</v>
      </c>
      <c r="D62">
        <f>SUMPRODUCT(Tema2!C62:H62,Weights!$B$3:$G$3)</f>
        <v>0</v>
      </c>
      <c r="E62">
        <f>SUMPRODUCT(Tema3!C62:I62,Weights!$B$4:$H$4)</f>
        <v>0</v>
      </c>
      <c r="F62">
        <f>SUMPRODUCT(Tema4!C62:H62,Weights!$B$5:$G$5)</f>
        <v>0</v>
      </c>
      <c r="G62">
        <f>SUMPRODUCT(Tema5!C62:H62,Weights!$B$6:$G$6)</f>
        <v>0</v>
      </c>
      <c r="H62">
        <f>Proiect!C62</f>
        <v>0</v>
      </c>
      <c r="I62">
        <f>SUMPRODUCT(Examen!C62:F62,Weights!$B$8:$E$8)</f>
        <v>0</v>
      </c>
      <c r="J62">
        <f xml:space="preserve"> IF(I62&gt;=O$3, MAX(4, ROUND(MIN(10, 1 + 0.6*(C62/(10*SUM(Weights!$B$2:$J$2))+D62/(10*SUM(Weights!$B$3:$G$3))+E62/(10*SUM(Weights!$B$4:$H$4))+F62/(10*SUM(Weights!$B$5:$G$5))+G62/(10*SUM(Weights!$B$6:$G$6))) + I62/30*7 + H62/100),0)), 4)</f>
        <v>4</v>
      </c>
      <c r="K62">
        <f xml:space="preserve"> IF(I62&gt;11, MAX(4, ROUND(MIN(10, 1 + 0.6*(C62/(10*SUM(Weights!$B$2:$J$2))+D62/(10*SUM(Weights!$B$3:$G$3))+E62/(10*SUM(Weights!$B$4:$H$4))+F62/(10*SUM(Weights!$B$5:$G$5))+G62/(10*SUM(Weights!$B$6:$G$6))) + I62/30*7 + H62/100),0)), 4)</f>
        <v>4</v>
      </c>
      <c r="M62">
        <f>C62/(10*SUM(Weights!$B$2:$J$2))+D62/(10*SUM(Weights!$B$3:$G$3))+E62/(10*SUM(Weights!$B$4:$H$4))+F62/(10*SUM(Weights!$B$5:$G$5))+G62/(10*SUM(Weights!$B$6:$G$6))</f>
        <v>0.61111111111111116</v>
      </c>
      <c r="N62">
        <f xml:space="preserve"> MIN(10, 1 + 0.6*(C62/(10*SUM(Weights!$B$2:$J$2))+D62/(10*SUM(Weights!$B$3:$G$3))+E62/(10*SUM(Weights!$B$4:$H$4))+F62/(10*SUM(Weights!$B$5:$G$5))+G62/(10*SUM(Weights!$B$6:$G$6))) + I62/30*7 + H62/100)</f>
        <v>1.3666666666666667</v>
      </c>
    </row>
    <row r="63" spans="1:14" x14ac:dyDescent="0.25">
      <c r="A63" t="s">
        <v>59</v>
      </c>
      <c r="B63">
        <v>321</v>
      </c>
      <c r="C63">
        <f>SUMPRODUCT(Tema1!C63:K63,Weights!$B$2:$J$2)</f>
        <v>0</v>
      </c>
      <c r="D63">
        <f>SUMPRODUCT(Tema2!C63:H63,Weights!$B$3:$G$3)</f>
        <v>25</v>
      </c>
      <c r="E63">
        <f>SUMPRODUCT(Tema3!C63:I63,Weights!$B$4:$H$4)</f>
        <v>33</v>
      </c>
      <c r="F63">
        <f>SUMPRODUCT(Tema4!C63:H63,Weights!$B$5:$G$5)</f>
        <v>27</v>
      </c>
      <c r="G63">
        <f>SUMPRODUCT(Tema5!C63:H63,Weights!$B$6:$G$6)</f>
        <v>0</v>
      </c>
      <c r="H63">
        <f>Proiect!C63</f>
        <v>0</v>
      </c>
      <c r="I63">
        <f>SUMPRODUCT(Examen!C63:F63,Weights!$B$8:$E$8)</f>
        <v>7</v>
      </c>
      <c r="J63">
        <f xml:space="preserve"> IF(I63&gt;=O$3, MAX(4, ROUND(MIN(10, 1 + 0.6*(C63/(10*SUM(Weights!$B$2:$J$2))+D63/(10*SUM(Weights!$B$3:$G$3))+E63/(10*SUM(Weights!$B$4:$H$4))+F63/(10*SUM(Weights!$B$5:$G$5))+G63/(10*SUM(Weights!$B$6:$G$6))) + I63/30*7 + H63/100),0)), 4)</f>
        <v>4</v>
      </c>
      <c r="K63">
        <f xml:space="preserve"> IF(I63&gt;11, MAX(4, ROUND(MIN(10, 1 + 0.6*(C63/(10*SUM(Weights!$B$2:$J$2))+D63/(10*SUM(Weights!$B$3:$G$3))+E63/(10*SUM(Weights!$B$4:$H$4))+F63/(10*SUM(Weights!$B$5:$G$5))+G63/(10*SUM(Weights!$B$6:$G$6))) + I63/30*7 + H63/100),0)), 4)</f>
        <v>4</v>
      </c>
      <c r="M63">
        <f>C63/(10*SUM(Weights!$B$2:$J$2))+D63/(10*SUM(Weights!$B$3:$G$3))+E63/(10*SUM(Weights!$B$4:$H$4))+F63/(10*SUM(Weights!$B$5:$G$5))+G63/(10*SUM(Weights!$B$6:$G$6))</f>
        <v>1.338095238095238</v>
      </c>
      <c r="N63">
        <f xml:space="preserve"> MIN(10, 1 + 0.6*(C63/(10*SUM(Weights!$B$2:$J$2))+D63/(10*SUM(Weights!$B$3:$G$3))+E63/(10*SUM(Weights!$B$4:$H$4))+F63/(10*SUM(Weights!$B$5:$G$5))+G63/(10*SUM(Weights!$B$6:$G$6))) + I63/30*7 + H63/100)</f>
        <v>3.4361904761904762</v>
      </c>
    </row>
    <row r="64" spans="1:14" x14ac:dyDescent="0.25">
      <c r="A64" t="s">
        <v>114</v>
      </c>
      <c r="B64">
        <v>321</v>
      </c>
      <c r="C64">
        <f>SUMPRODUCT(Tema1!C64:K64,Weights!$B$2:$J$2)</f>
        <v>0</v>
      </c>
      <c r="D64">
        <f>SUMPRODUCT(Tema2!C64:H64,Weights!$B$3:$G$3)</f>
        <v>0</v>
      </c>
      <c r="E64">
        <f>SUMPRODUCT(Tema3!C64:I64,Weights!$B$4:$H$4)</f>
        <v>0</v>
      </c>
      <c r="F64">
        <f>SUMPRODUCT(Tema4!C64:H64,Weights!$B$5:$G$5)</f>
        <v>0</v>
      </c>
      <c r="G64">
        <f>SUMPRODUCT(Tema5!C64:H64,Weights!$B$6:$G$6)</f>
        <v>0</v>
      </c>
      <c r="H64">
        <f>Proiect!C64</f>
        <v>0</v>
      </c>
      <c r="I64">
        <f>SUMPRODUCT(Examen!C64:F64,Weights!$B$8:$E$8)</f>
        <v>0</v>
      </c>
      <c r="J64">
        <f xml:space="preserve"> IF(I64&gt;=O$3, MAX(4, ROUND(MIN(10, 1 + 0.6*(C64/(10*SUM(Weights!$B$2:$J$2))+D64/(10*SUM(Weights!$B$3:$G$3))+E64/(10*SUM(Weights!$B$4:$H$4))+F64/(10*SUM(Weights!$B$5:$G$5))+G64/(10*SUM(Weights!$B$6:$G$6))) + I64/30*7 + H64/100),0)), 4)</f>
        <v>4</v>
      </c>
      <c r="K64">
        <f xml:space="preserve"> IF(I64&gt;11, MAX(4, ROUND(MIN(10, 1 + 0.6*(C64/(10*SUM(Weights!$B$2:$J$2))+D64/(10*SUM(Weights!$B$3:$G$3))+E64/(10*SUM(Weights!$B$4:$H$4))+F64/(10*SUM(Weights!$B$5:$G$5))+G64/(10*SUM(Weights!$B$6:$G$6))) + I64/30*7 + H64/100),0)), 4)</f>
        <v>4</v>
      </c>
      <c r="M64">
        <f>C64/(10*SUM(Weights!$B$2:$J$2))+D64/(10*SUM(Weights!$B$3:$G$3))+E64/(10*SUM(Weights!$B$4:$H$4))+F64/(10*SUM(Weights!$B$5:$G$5))+G64/(10*SUM(Weights!$B$6:$G$6))</f>
        <v>0</v>
      </c>
      <c r="N64">
        <f xml:space="preserve"> MIN(10, 1 + 0.6*(C64/(10*SUM(Weights!$B$2:$J$2))+D64/(10*SUM(Weights!$B$3:$G$3))+E64/(10*SUM(Weights!$B$4:$H$4))+F64/(10*SUM(Weights!$B$5:$G$5))+G64/(10*SUM(Weights!$B$6:$G$6))) + I64/30*7 + H64/100)</f>
        <v>1</v>
      </c>
    </row>
    <row r="65" spans="1:14" x14ac:dyDescent="0.25">
      <c r="A65" t="s">
        <v>115</v>
      </c>
      <c r="B65">
        <v>321</v>
      </c>
      <c r="C65">
        <f>SUMPRODUCT(Tema1!C65:K65,Weights!$B$2:$J$2)</f>
        <v>0</v>
      </c>
      <c r="D65">
        <f>SUMPRODUCT(Tema2!C65:H65,Weights!$B$3:$G$3)</f>
        <v>0</v>
      </c>
      <c r="E65">
        <f>SUMPRODUCT(Tema3!C65:I65,Weights!$B$4:$H$4)</f>
        <v>0</v>
      </c>
      <c r="F65">
        <f>SUMPRODUCT(Tema4!C65:H65,Weights!$B$5:$G$5)</f>
        <v>0</v>
      </c>
      <c r="G65">
        <f>SUMPRODUCT(Tema5!C65:H65,Weights!$B$6:$G$6)</f>
        <v>0</v>
      </c>
      <c r="H65">
        <f>Proiect!C65</f>
        <v>0</v>
      </c>
      <c r="I65">
        <f>SUMPRODUCT(Examen!C65:F65,Weights!$B$8:$E$8)</f>
        <v>0</v>
      </c>
      <c r="J65">
        <f xml:space="preserve"> IF(I65&gt;=O$3, MAX(4, ROUND(MIN(10, 1 + 0.6*(C65/(10*SUM(Weights!$B$2:$J$2))+D65/(10*SUM(Weights!$B$3:$G$3))+E65/(10*SUM(Weights!$B$4:$H$4))+F65/(10*SUM(Weights!$B$5:$G$5))+G65/(10*SUM(Weights!$B$6:$G$6))) + I65/30*7 + H65/100),0)), 4)</f>
        <v>4</v>
      </c>
      <c r="K65">
        <f xml:space="preserve"> IF(I65&gt;11, MAX(4, ROUND(MIN(10, 1 + 0.6*(C65/(10*SUM(Weights!$B$2:$J$2))+D65/(10*SUM(Weights!$B$3:$G$3))+E65/(10*SUM(Weights!$B$4:$H$4))+F65/(10*SUM(Weights!$B$5:$G$5))+G65/(10*SUM(Weights!$B$6:$G$6))) + I65/30*7 + H65/100),0)), 4)</f>
        <v>4</v>
      </c>
      <c r="M65">
        <f>C65/(10*SUM(Weights!$B$2:$J$2))+D65/(10*SUM(Weights!$B$3:$G$3))+E65/(10*SUM(Weights!$B$4:$H$4))+F65/(10*SUM(Weights!$B$5:$G$5))+G65/(10*SUM(Weights!$B$6:$G$6))</f>
        <v>0</v>
      </c>
      <c r="N65">
        <f xml:space="preserve"> MIN(10, 1 + 0.6*(C65/(10*SUM(Weights!$B$2:$J$2))+D65/(10*SUM(Weights!$B$3:$G$3))+E65/(10*SUM(Weights!$B$4:$H$4))+F65/(10*SUM(Weights!$B$5:$G$5))+G65/(10*SUM(Weights!$B$6:$G$6))) + I65/30*7 + H65/100)</f>
        <v>1</v>
      </c>
    </row>
    <row r="66" spans="1:14" x14ac:dyDescent="0.25">
      <c r="A66" t="s">
        <v>116</v>
      </c>
      <c r="B66">
        <v>321</v>
      </c>
      <c r="C66">
        <f>SUMPRODUCT(Tema1!C66:K66,Weights!$B$2:$J$2)</f>
        <v>0</v>
      </c>
      <c r="D66">
        <f>SUMPRODUCT(Tema2!C66:H66,Weights!$B$3:$G$3)</f>
        <v>0</v>
      </c>
      <c r="E66">
        <f>SUMPRODUCT(Tema3!C66:I66,Weights!$B$4:$H$4)</f>
        <v>0</v>
      </c>
      <c r="F66">
        <f>SUMPRODUCT(Tema4!C66:H66,Weights!$B$5:$G$5)</f>
        <v>0</v>
      </c>
      <c r="G66">
        <f>SUMPRODUCT(Tema5!C66:H66,Weights!$B$6:$G$6)</f>
        <v>0</v>
      </c>
      <c r="H66">
        <f>Proiect!C66</f>
        <v>0</v>
      </c>
      <c r="I66">
        <f>SUMPRODUCT(Examen!C66:F66,Weights!$B$8:$E$8)</f>
        <v>0</v>
      </c>
      <c r="J66">
        <f xml:space="preserve"> IF(I66&gt;=O$3, MAX(4, ROUND(MIN(10, 1 + 0.6*(C66/(10*SUM(Weights!$B$2:$J$2))+D66/(10*SUM(Weights!$B$3:$G$3))+E66/(10*SUM(Weights!$B$4:$H$4))+F66/(10*SUM(Weights!$B$5:$G$5))+G66/(10*SUM(Weights!$B$6:$G$6))) + I66/30*7 + H66/100),0)), 4)</f>
        <v>4</v>
      </c>
      <c r="K66">
        <f xml:space="preserve"> IF(I66&gt;11, MAX(4, ROUND(MIN(10, 1 + 0.6*(C66/(10*SUM(Weights!$B$2:$J$2))+D66/(10*SUM(Weights!$B$3:$G$3))+E66/(10*SUM(Weights!$B$4:$H$4))+F66/(10*SUM(Weights!$B$5:$G$5))+G66/(10*SUM(Weights!$B$6:$G$6))) + I66/30*7 + H66/100),0)), 4)</f>
        <v>4</v>
      </c>
      <c r="M66">
        <f>C66/(10*SUM(Weights!$B$2:$J$2))+D66/(10*SUM(Weights!$B$3:$G$3))+E66/(10*SUM(Weights!$B$4:$H$4))+F66/(10*SUM(Weights!$B$5:$G$5))+G66/(10*SUM(Weights!$B$6:$G$6))</f>
        <v>0</v>
      </c>
      <c r="N66">
        <f xml:space="preserve"> MIN(10, 1 + 0.6*(C66/(10*SUM(Weights!$B$2:$J$2))+D66/(10*SUM(Weights!$B$3:$G$3))+E66/(10*SUM(Weights!$B$4:$H$4))+F66/(10*SUM(Weights!$B$5:$G$5))+G66/(10*SUM(Weights!$B$6:$G$6))) + I66/30*7 + H66/100)</f>
        <v>1</v>
      </c>
    </row>
    <row r="67" spans="1:14" x14ac:dyDescent="0.25">
      <c r="A67" t="s">
        <v>60</v>
      </c>
      <c r="B67">
        <v>321</v>
      </c>
      <c r="C67">
        <f>SUMPRODUCT(Tema1!C67:K67,Weights!$B$2:$J$2)</f>
        <v>53</v>
      </c>
      <c r="D67">
        <f>SUMPRODUCT(Tema2!C67:H67,Weights!$B$3:$G$3)</f>
        <v>36</v>
      </c>
      <c r="E67">
        <f>SUMPRODUCT(Tema3!C67:I67,Weights!$B$4:$H$4)</f>
        <v>55</v>
      </c>
      <c r="F67">
        <f>SUMPRODUCT(Tema4!C67:H67,Weights!$B$5:$G$5)</f>
        <v>46</v>
      </c>
      <c r="G67">
        <f>SUMPRODUCT(Tema5!C67:H67,Weights!$B$6:$G$6)</f>
        <v>54</v>
      </c>
      <c r="H67">
        <f>Proiect!C67</f>
        <v>80</v>
      </c>
      <c r="I67">
        <f>SUMPRODUCT(Examen!C67:F67,Weights!$B$8:$E$8)</f>
        <v>11</v>
      </c>
      <c r="J67">
        <f xml:space="preserve"> IF(I67&gt;=O$3, MAX(4, ROUND(MIN(10, 1 + 0.6*(C67/(10*SUM(Weights!$B$2:$J$2))+D67/(10*SUM(Weights!$B$3:$G$3))+E67/(10*SUM(Weights!$B$4:$H$4))+F67/(10*SUM(Weights!$B$5:$G$5))+G67/(10*SUM(Weights!$B$6:$G$6))) + I67/30*7 + H67/100),0)), 4)</f>
        <v>7</v>
      </c>
      <c r="K67">
        <f xml:space="preserve"> IF(I67&gt;11, MAX(4, ROUND(MIN(10, 1 + 0.6*(C67/(10*SUM(Weights!$B$2:$J$2))+D67/(10*SUM(Weights!$B$3:$G$3))+E67/(10*SUM(Weights!$B$4:$H$4))+F67/(10*SUM(Weights!$B$5:$G$5))+G67/(10*SUM(Weights!$B$6:$G$6))) + I67/30*7 + H67/100),0)), 4)</f>
        <v>4</v>
      </c>
      <c r="M67">
        <f>C67/(10*SUM(Weights!$B$2:$J$2))+D67/(10*SUM(Weights!$B$3:$G$3))+E67/(10*SUM(Weights!$B$4:$H$4))+F67/(10*SUM(Weights!$B$5:$G$5))+G67/(10*SUM(Weights!$B$6:$G$6))</f>
        <v>3.6412698412698412</v>
      </c>
      <c r="N67">
        <f xml:space="preserve"> MIN(10, 1 + 0.6*(C67/(10*SUM(Weights!$B$2:$J$2))+D67/(10*SUM(Weights!$B$3:$G$3))+E67/(10*SUM(Weights!$B$4:$H$4))+F67/(10*SUM(Weights!$B$5:$G$5))+G67/(10*SUM(Weights!$B$6:$G$6))) + I67/30*7 + H67/100)</f>
        <v>6.5514285714285707</v>
      </c>
    </row>
    <row r="68" spans="1:14" x14ac:dyDescent="0.25">
      <c r="A68" t="s">
        <v>61</v>
      </c>
      <c r="B68">
        <v>321</v>
      </c>
      <c r="C68">
        <f>SUMPRODUCT(Tema1!C68:K68,Weights!$B$2:$J$2)</f>
        <v>51</v>
      </c>
      <c r="D68">
        <f>SUMPRODUCT(Tema2!C68:H68,Weights!$B$3:$G$3)</f>
        <v>37</v>
      </c>
      <c r="E68">
        <f>SUMPRODUCT(Tema3!C68:I68,Weights!$B$4:$H$4)</f>
        <v>55</v>
      </c>
      <c r="F68">
        <f>SUMPRODUCT(Tema4!C68:H68,Weights!$B$5:$G$5)</f>
        <v>53</v>
      </c>
      <c r="G68">
        <f>SUMPRODUCT(Tema5!C68:H68,Weights!$B$6:$G$6)</f>
        <v>57</v>
      </c>
      <c r="H68">
        <f>Proiect!C68</f>
        <v>0</v>
      </c>
      <c r="I68">
        <f>SUMPRODUCT(Examen!C68:F68,Weights!$B$8:$E$8)</f>
        <v>13</v>
      </c>
      <c r="J68">
        <f xml:space="preserve"> IF(I68&gt;=O$3, MAX(4, ROUND(MIN(10, 1 + 0.6*(C68/(10*SUM(Weights!$B$2:$J$2))+D68/(10*SUM(Weights!$B$3:$G$3))+E68/(10*SUM(Weights!$B$4:$H$4))+F68/(10*SUM(Weights!$B$5:$G$5))+G68/(10*SUM(Weights!$B$6:$G$6))) + I68/30*7 + H68/100),0)), 4)</f>
        <v>6</v>
      </c>
      <c r="K68">
        <f xml:space="preserve"> IF(I68&gt;11, MAX(4, ROUND(MIN(10, 1 + 0.6*(C68/(10*SUM(Weights!$B$2:$J$2))+D68/(10*SUM(Weights!$B$3:$G$3))+E68/(10*SUM(Weights!$B$4:$H$4))+F68/(10*SUM(Weights!$B$5:$G$5))+G68/(10*SUM(Weights!$B$6:$G$6))) + I68/30*7 + H68/100),0)), 4)</f>
        <v>6</v>
      </c>
      <c r="M68">
        <f>C68/(10*SUM(Weights!$B$2:$J$2))+D68/(10*SUM(Weights!$B$3:$G$3))+E68/(10*SUM(Weights!$B$4:$H$4))+F68/(10*SUM(Weights!$B$5:$G$5))+G68/(10*SUM(Weights!$B$6:$G$6))</f>
        <v>3.8023809523809522</v>
      </c>
      <c r="N68">
        <f xml:space="preserve"> MIN(10, 1 + 0.6*(C68/(10*SUM(Weights!$B$2:$J$2))+D68/(10*SUM(Weights!$B$3:$G$3))+E68/(10*SUM(Weights!$B$4:$H$4))+F68/(10*SUM(Weights!$B$5:$G$5))+G68/(10*SUM(Weights!$B$6:$G$6))) + I68/30*7 + H68/100)</f>
        <v>6.3147619047619044</v>
      </c>
    </row>
    <row r="69" spans="1:14" x14ac:dyDescent="0.25">
      <c r="A69" t="s">
        <v>117</v>
      </c>
      <c r="B69">
        <v>321</v>
      </c>
      <c r="C69">
        <f>SUMPRODUCT(Tema1!C69:K69,Weights!$B$2:$J$2)</f>
        <v>0</v>
      </c>
      <c r="D69">
        <f>SUMPRODUCT(Tema2!C69:H69,Weights!$B$3:$G$3)</f>
        <v>0</v>
      </c>
      <c r="E69">
        <f>SUMPRODUCT(Tema3!C69:I69,Weights!$B$4:$H$4)</f>
        <v>0</v>
      </c>
      <c r="F69">
        <f>SUMPRODUCT(Tema4!C69:H69,Weights!$B$5:$G$5)</f>
        <v>0</v>
      </c>
      <c r="G69">
        <f>SUMPRODUCT(Tema5!C69:H69,Weights!$B$6:$G$6)</f>
        <v>0</v>
      </c>
      <c r="H69">
        <f>Proiect!C69</f>
        <v>0</v>
      </c>
      <c r="I69">
        <f>SUMPRODUCT(Examen!C69:F69,Weights!$B$8:$E$8)</f>
        <v>0</v>
      </c>
      <c r="J69">
        <f xml:space="preserve"> IF(I69&gt;=O$3, MAX(4, ROUND(MIN(10, 1 + 0.6*(C69/(10*SUM(Weights!$B$2:$J$2))+D69/(10*SUM(Weights!$B$3:$G$3))+E69/(10*SUM(Weights!$B$4:$H$4))+F69/(10*SUM(Weights!$B$5:$G$5))+G69/(10*SUM(Weights!$B$6:$G$6))) + I69/30*7 + H69/100),0)), 4)</f>
        <v>4</v>
      </c>
      <c r="K69">
        <f xml:space="preserve"> IF(I69&gt;11, MAX(4, ROUND(MIN(10, 1 + 0.6*(C69/(10*SUM(Weights!$B$2:$J$2))+D69/(10*SUM(Weights!$B$3:$G$3))+E69/(10*SUM(Weights!$B$4:$H$4))+F69/(10*SUM(Weights!$B$5:$G$5))+G69/(10*SUM(Weights!$B$6:$G$6))) + I69/30*7 + H69/100),0)), 4)</f>
        <v>4</v>
      </c>
      <c r="M69">
        <f>C69/(10*SUM(Weights!$B$2:$J$2))+D69/(10*SUM(Weights!$B$3:$G$3))+E69/(10*SUM(Weights!$B$4:$H$4))+F69/(10*SUM(Weights!$B$5:$G$5))+G69/(10*SUM(Weights!$B$6:$G$6))</f>
        <v>0</v>
      </c>
      <c r="N69">
        <f xml:space="preserve"> MIN(10, 1 + 0.6*(C69/(10*SUM(Weights!$B$2:$J$2))+D69/(10*SUM(Weights!$B$3:$G$3))+E69/(10*SUM(Weights!$B$4:$H$4))+F69/(10*SUM(Weights!$B$5:$G$5))+G69/(10*SUM(Weights!$B$6:$G$6))) + I69/30*7 + H69/100)</f>
        <v>1</v>
      </c>
    </row>
    <row r="70" spans="1:14" x14ac:dyDescent="0.25">
      <c r="A70" t="s">
        <v>62</v>
      </c>
      <c r="B70">
        <v>321</v>
      </c>
      <c r="C70">
        <f>SUMPRODUCT(Tema1!C70:K70,Weights!$B$2:$J$2)</f>
        <v>59</v>
      </c>
      <c r="D70">
        <f>SUMPRODUCT(Tema2!C70:H70,Weights!$B$3:$G$3)</f>
        <v>54</v>
      </c>
      <c r="E70">
        <f>SUMPRODUCT(Tema3!C70:I70,Weights!$B$4:$H$4)</f>
        <v>59</v>
      </c>
      <c r="F70">
        <f>SUMPRODUCT(Tema4!C70:H70,Weights!$B$5:$G$5)</f>
        <v>44</v>
      </c>
      <c r="G70">
        <f>SUMPRODUCT(Tema5!C70:H70,Weights!$B$6:$G$6)</f>
        <v>53</v>
      </c>
      <c r="H70">
        <f>Proiect!C70</f>
        <v>115</v>
      </c>
      <c r="I70">
        <f>SUMPRODUCT(Examen!C70:F70,Weights!$B$8:$E$8)</f>
        <v>18</v>
      </c>
      <c r="J70">
        <f xml:space="preserve"> IF(I70&gt;=O$3, MAX(4, ROUND(MIN(10, 1 + 0.6*(C70/(10*SUM(Weights!$B$2:$J$2))+D70/(10*SUM(Weights!$B$3:$G$3))+E70/(10*SUM(Weights!$B$4:$H$4))+F70/(10*SUM(Weights!$B$5:$G$5))+G70/(10*SUM(Weights!$B$6:$G$6))) + I70/30*7 + H70/100),0)), 4)</f>
        <v>9</v>
      </c>
      <c r="K70">
        <f xml:space="preserve"> IF(I70&gt;11, MAX(4, ROUND(MIN(10, 1 + 0.6*(C70/(10*SUM(Weights!$B$2:$J$2))+D70/(10*SUM(Weights!$B$3:$G$3))+E70/(10*SUM(Weights!$B$4:$H$4))+F70/(10*SUM(Weights!$B$5:$G$5))+G70/(10*SUM(Weights!$B$6:$G$6))) + I70/30*7 + H70/100),0)), 4)</f>
        <v>9</v>
      </c>
      <c r="M70">
        <f>C70/(10*SUM(Weights!$B$2:$J$2))+D70/(10*SUM(Weights!$B$3:$G$3))+E70/(10*SUM(Weights!$B$4:$H$4))+F70/(10*SUM(Weights!$B$5:$G$5))+G70/(10*SUM(Weights!$B$6:$G$6))</f>
        <v>4.015079365079365</v>
      </c>
      <c r="N70">
        <f xml:space="preserve"> MIN(10, 1 + 0.6*(C70/(10*SUM(Weights!$B$2:$J$2))+D70/(10*SUM(Weights!$B$3:$G$3))+E70/(10*SUM(Weights!$B$4:$H$4))+F70/(10*SUM(Weights!$B$5:$G$5))+G70/(10*SUM(Weights!$B$6:$G$6))) + I70/30*7 + H70/100)</f>
        <v>8.7590476190476192</v>
      </c>
    </row>
    <row r="71" spans="1:14" x14ac:dyDescent="0.25">
      <c r="A71" t="s">
        <v>118</v>
      </c>
      <c r="B71">
        <v>321</v>
      </c>
      <c r="C71">
        <f>SUMPRODUCT(Tema1!C71:K71,Weights!$B$2:$J$2)</f>
        <v>0</v>
      </c>
      <c r="D71">
        <f>SUMPRODUCT(Tema2!C71:H71,Weights!$B$3:$G$3)</f>
        <v>0</v>
      </c>
      <c r="E71">
        <f>SUMPRODUCT(Tema3!C71:I71,Weights!$B$4:$H$4)</f>
        <v>0</v>
      </c>
      <c r="F71">
        <f>SUMPRODUCT(Tema4!C71:H71,Weights!$B$5:$G$5)</f>
        <v>0</v>
      </c>
      <c r="G71">
        <f>SUMPRODUCT(Tema5!C71:H71,Weights!$B$6:$G$6)</f>
        <v>0</v>
      </c>
      <c r="H71">
        <f>Proiect!C71</f>
        <v>0</v>
      </c>
      <c r="I71">
        <f>SUMPRODUCT(Examen!C71:F71,Weights!$B$8:$E$8)</f>
        <v>0</v>
      </c>
      <c r="J71">
        <f xml:space="preserve"> IF(I71&gt;=O$3, MAX(4, ROUND(MIN(10, 1 + 0.6*(C71/(10*SUM(Weights!$B$2:$J$2))+D71/(10*SUM(Weights!$B$3:$G$3))+E71/(10*SUM(Weights!$B$4:$H$4))+F71/(10*SUM(Weights!$B$5:$G$5))+G71/(10*SUM(Weights!$B$6:$G$6))) + I71/30*7 + H71/100),0)), 4)</f>
        <v>4</v>
      </c>
      <c r="K71">
        <f xml:space="preserve"> IF(I71&gt;11, MAX(4, ROUND(MIN(10, 1 + 0.6*(C71/(10*SUM(Weights!$B$2:$J$2))+D71/(10*SUM(Weights!$B$3:$G$3))+E71/(10*SUM(Weights!$B$4:$H$4))+F71/(10*SUM(Weights!$B$5:$G$5))+G71/(10*SUM(Weights!$B$6:$G$6))) + I71/30*7 + H71/100),0)), 4)</f>
        <v>4</v>
      </c>
      <c r="M71">
        <f>C71/(10*SUM(Weights!$B$2:$J$2))+D71/(10*SUM(Weights!$B$3:$G$3))+E71/(10*SUM(Weights!$B$4:$H$4))+F71/(10*SUM(Weights!$B$5:$G$5))+G71/(10*SUM(Weights!$B$6:$G$6))</f>
        <v>0</v>
      </c>
      <c r="N71">
        <f xml:space="preserve"> MIN(10, 1 + 0.6*(C71/(10*SUM(Weights!$B$2:$J$2))+D71/(10*SUM(Weights!$B$3:$G$3))+E71/(10*SUM(Weights!$B$4:$H$4))+F71/(10*SUM(Weights!$B$5:$G$5))+G71/(10*SUM(Weights!$B$6:$G$6))) + I71/30*7 + H71/100)</f>
        <v>1</v>
      </c>
    </row>
    <row r="72" spans="1:14" x14ac:dyDescent="0.25">
      <c r="A72" t="s">
        <v>63</v>
      </c>
      <c r="B72">
        <v>321</v>
      </c>
      <c r="C72">
        <f>SUMPRODUCT(Tema1!C72:K72,Weights!$B$2:$J$2)</f>
        <v>53</v>
      </c>
      <c r="D72">
        <f>SUMPRODUCT(Tema2!C72:H72,Weights!$B$3:$G$3)</f>
        <v>39</v>
      </c>
      <c r="E72">
        <f>SUMPRODUCT(Tema3!C72:I72,Weights!$B$4:$H$4)</f>
        <v>45</v>
      </c>
      <c r="F72">
        <f>SUMPRODUCT(Tema4!C72:H72,Weights!$B$5:$G$5)</f>
        <v>52</v>
      </c>
      <c r="G72">
        <f>SUMPRODUCT(Tema5!C72:H72,Weights!$B$6:$G$6)</f>
        <v>55</v>
      </c>
      <c r="H72">
        <f>Proiect!C72</f>
        <v>90</v>
      </c>
      <c r="I72">
        <f>SUMPRODUCT(Examen!C72:F72,Weights!$B$8:$E$8)</f>
        <v>14</v>
      </c>
      <c r="J72">
        <f xml:space="preserve"> IF(I72&gt;=O$3, MAX(4, ROUND(MIN(10, 1 + 0.6*(C72/(10*SUM(Weights!$B$2:$J$2))+D72/(10*SUM(Weights!$B$3:$G$3))+E72/(10*SUM(Weights!$B$4:$H$4))+F72/(10*SUM(Weights!$B$5:$G$5))+G72/(10*SUM(Weights!$B$6:$G$6))) + I72/30*7 + H72/100),0)), 4)</f>
        <v>7</v>
      </c>
      <c r="K72">
        <f xml:space="preserve"> IF(I72&gt;11, MAX(4, ROUND(MIN(10, 1 + 0.6*(C72/(10*SUM(Weights!$B$2:$J$2))+D72/(10*SUM(Weights!$B$3:$G$3))+E72/(10*SUM(Weights!$B$4:$H$4))+F72/(10*SUM(Weights!$B$5:$G$5))+G72/(10*SUM(Weights!$B$6:$G$6))) + I72/30*7 + H72/100),0)), 4)</f>
        <v>7</v>
      </c>
      <c r="M72">
        <f>C72/(10*SUM(Weights!$B$2:$J$2))+D72/(10*SUM(Weights!$B$3:$G$3))+E72/(10*SUM(Weights!$B$4:$H$4))+F72/(10*SUM(Weights!$B$5:$G$5))+G72/(10*SUM(Weights!$B$6:$G$6))</f>
        <v>3.6650793650793649</v>
      </c>
      <c r="N72">
        <f xml:space="preserve"> MIN(10, 1 + 0.6*(C72/(10*SUM(Weights!$B$2:$J$2))+D72/(10*SUM(Weights!$B$3:$G$3))+E72/(10*SUM(Weights!$B$4:$H$4))+F72/(10*SUM(Weights!$B$5:$G$5))+G72/(10*SUM(Weights!$B$6:$G$6))) + I72/30*7 + H72/100)</f>
        <v>7.3657142857142857</v>
      </c>
    </row>
    <row r="73" spans="1:14" x14ac:dyDescent="0.25">
      <c r="A73" t="s">
        <v>119</v>
      </c>
      <c r="B73">
        <v>321</v>
      </c>
      <c r="C73">
        <f>SUMPRODUCT(Tema1!C73:K73,Weights!$B$2:$J$2)</f>
        <v>0</v>
      </c>
      <c r="D73">
        <f>SUMPRODUCT(Tema2!C73:H73,Weights!$B$3:$G$3)</f>
        <v>0</v>
      </c>
      <c r="E73">
        <f>SUMPRODUCT(Tema3!C73:I73,Weights!$B$4:$H$4)</f>
        <v>0</v>
      </c>
      <c r="F73">
        <f>SUMPRODUCT(Tema4!C73:H73,Weights!$B$5:$G$5)</f>
        <v>0</v>
      </c>
      <c r="G73">
        <f>SUMPRODUCT(Tema5!C73:H73,Weights!$B$6:$G$6)</f>
        <v>0</v>
      </c>
      <c r="H73">
        <f>Proiect!C73</f>
        <v>0</v>
      </c>
      <c r="I73">
        <f>SUMPRODUCT(Examen!C73:F73,Weights!$B$8:$E$8)</f>
        <v>0</v>
      </c>
      <c r="J73">
        <f xml:space="preserve"> IF(I73&gt;=O$3, MAX(4, ROUND(MIN(10, 1 + 0.6*(C73/(10*SUM(Weights!$B$2:$J$2))+D73/(10*SUM(Weights!$B$3:$G$3))+E73/(10*SUM(Weights!$B$4:$H$4))+F73/(10*SUM(Weights!$B$5:$G$5))+G73/(10*SUM(Weights!$B$6:$G$6))) + I73/30*7 + H73/100),0)), 4)</f>
        <v>4</v>
      </c>
      <c r="K73">
        <f xml:space="preserve"> IF(I73&gt;11, MAX(4, ROUND(MIN(10, 1 + 0.6*(C73/(10*SUM(Weights!$B$2:$J$2))+D73/(10*SUM(Weights!$B$3:$G$3))+E73/(10*SUM(Weights!$B$4:$H$4))+F73/(10*SUM(Weights!$B$5:$G$5))+G73/(10*SUM(Weights!$B$6:$G$6))) + I73/30*7 + H73/100),0)), 4)</f>
        <v>4</v>
      </c>
      <c r="M73">
        <f>C73/(10*SUM(Weights!$B$2:$J$2))+D73/(10*SUM(Weights!$B$3:$G$3))+E73/(10*SUM(Weights!$B$4:$H$4))+F73/(10*SUM(Weights!$B$5:$G$5))+G73/(10*SUM(Weights!$B$6:$G$6))</f>
        <v>0</v>
      </c>
      <c r="N73">
        <f xml:space="preserve"> MIN(10, 1 + 0.6*(C73/(10*SUM(Weights!$B$2:$J$2))+D73/(10*SUM(Weights!$B$3:$G$3))+E73/(10*SUM(Weights!$B$4:$H$4))+F73/(10*SUM(Weights!$B$5:$G$5))+G73/(10*SUM(Weights!$B$6:$G$6))) + I73/30*7 + H73/100)</f>
        <v>1</v>
      </c>
    </row>
    <row r="74" spans="1:14" x14ac:dyDescent="0.25">
      <c r="A74" t="s">
        <v>98</v>
      </c>
      <c r="B74">
        <v>321</v>
      </c>
      <c r="C74">
        <f>SUMPRODUCT(Tema1!C74:K74,Weights!$B$2:$J$2)</f>
        <v>0</v>
      </c>
      <c r="D74">
        <f>SUMPRODUCT(Tema2!C74:H74,Weights!$B$3:$G$3)</f>
        <v>0</v>
      </c>
      <c r="E74">
        <f>SUMPRODUCT(Tema3!C74:I74,Weights!$B$4:$H$4)</f>
        <v>0</v>
      </c>
      <c r="F74">
        <f>SUMPRODUCT(Tema4!C74:H74,Weights!$B$5:$G$5)</f>
        <v>0</v>
      </c>
      <c r="G74">
        <f>SUMPRODUCT(Tema5!C74:H74,Weights!$B$6:$G$6)</f>
        <v>0</v>
      </c>
      <c r="H74">
        <f>Proiect!C74</f>
        <v>0</v>
      </c>
      <c r="I74">
        <f>SUMPRODUCT(Examen!C74:F74,Weights!$B$8:$E$8)</f>
        <v>2</v>
      </c>
      <c r="J74">
        <f xml:space="preserve"> IF(I74&gt;=O$3, MAX(4, ROUND(MIN(10, 1 + 0.6*(C74/(10*SUM(Weights!$B$2:$J$2))+D74/(10*SUM(Weights!$B$3:$G$3))+E74/(10*SUM(Weights!$B$4:$H$4))+F74/(10*SUM(Weights!$B$5:$G$5))+G74/(10*SUM(Weights!$B$6:$G$6))) + I74/30*7 + H74/100),0)), 4)</f>
        <v>4</v>
      </c>
      <c r="K74">
        <f xml:space="preserve"> IF(I74&gt;11, MAX(4, ROUND(MIN(10, 1 + 0.6*(C74/(10*SUM(Weights!$B$2:$J$2))+D74/(10*SUM(Weights!$B$3:$G$3))+E74/(10*SUM(Weights!$B$4:$H$4))+F74/(10*SUM(Weights!$B$5:$G$5))+G74/(10*SUM(Weights!$B$6:$G$6))) + I74/30*7 + H74/100),0)), 4)</f>
        <v>4</v>
      </c>
      <c r="M74">
        <f>C74/(10*SUM(Weights!$B$2:$J$2))+D74/(10*SUM(Weights!$B$3:$G$3))+E74/(10*SUM(Weights!$B$4:$H$4))+F74/(10*SUM(Weights!$B$5:$G$5))+G74/(10*SUM(Weights!$B$6:$G$6))</f>
        <v>0</v>
      </c>
      <c r="N74">
        <f xml:space="preserve"> MIN(10, 1 + 0.6*(C74/(10*SUM(Weights!$B$2:$J$2))+D74/(10*SUM(Weights!$B$3:$G$3))+E74/(10*SUM(Weights!$B$4:$H$4))+F74/(10*SUM(Weights!$B$5:$G$5))+G74/(10*SUM(Weights!$B$6:$G$6))) + I74/30*7 + H74/100)</f>
        <v>1.4666666666666668</v>
      </c>
    </row>
    <row r="75" spans="1:14" x14ac:dyDescent="0.25">
      <c r="A75" t="s">
        <v>64</v>
      </c>
      <c r="B75">
        <v>321</v>
      </c>
      <c r="C75">
        <f>SUMPRODUCT(Tema1!C75:K75,Weights!$B$2:$J$2)</f>
        <v>41</v>
      </c>
      <c r="D75">
        <f>SUMPRODUCT(Tema2!C75:H75,Weights!$B$3:$G$3)</f>
        <v>43</v>
      </c>
      <c r="E75">
        <f>SUMPRODUCT(Tema3!C75:I75,Weights!$B$4:$H$4)</f>
        <v>42</v>
      </c>
      <c r="F75">
        <f>SUMPRODUCT(Tema4!C75:H75,Weights!$B$5:$G$5)</f>
        <v>40</v>
      </c>
      <c r="G75">
        <f>SUMPRODUCT(Tema5!C75:H75,Weights!$B$6:$G$6)</f>
        <v>53</v>
      </c>
      <c r="H75">
        <f>Proiect!C75</f>
        <v>110</v>
      </c>
      <c r="I75">
        <f>SUMPRODUCT(Examen!C75:F75,Weights!$B$8:$E$8)</f>
        <v>28</v>
      </c>
      <c r="J75">
        <f xml:space="preserve"> IF(I75&gt;=O$3, MAX(4, ROUND(MIN(10, 1 + 0.6*(C75/(10*SUM(Weights!$B$2:$J$2))+D75/(10*SUM(Weights!$B$3:$G$3))+E75/(10*SUM(Weights!$B$4:$H$4))+F75/(10*SUM(Weights!$B$5:$G$5))+G75/(10*SUM(Weights!$B$6:$G$6))) + I75/30*7 + H75/100),0)), 4)</f>
        <v>10</v>
      </c>
      <c r="K75">
        <f xml:space="preserve"> IF(I75&gt;11, MAX(4, ROUND(MIN(10, 1 + 0.6*(C75/(10*SUM(Weights!$B$2:$J$2))+D75/(10*SUM(Weights!$B$3:$G$3))+E75/(10*SUM(Weights!$B$4:$H$4))+F75/(10*SUM(Weights!$B$5:$G$5))+G75/(10*SUM(Weights!$B$6:$G$6))) + I75/30*7 + H75/100),0)), 4)</f>
        <v>10</v>
      </c>
      <c r="M75">
        <f>C75/(10*SUM(Weights!$B$2:$J$2))+D75/(10*SUM(Weights!$B$3:$G$3))+E75/(10*SUM(Weights!$B$4:$H$4))+F75/(10*SUM(Weights!$B$5:$G$5))+G75/(10*SUM(Weights!$B$6:$G$6))</f>
        <v>3.322222222222222</v>
      </c>
      <c r="N75">
        <f xml:space="preserve"> MIN(10, 1 + 0.6*(C75/(10*SUM(Weights!$B$2:$J$2))+D75/(10*SUM(Weights!$B$3:$G$3))+E75/(10*SUM(Weights!$B$4:$H$4))+F75/(10*SUM(Weights!$B$5:$G$5))+G75/(10*SUM(Weights!$B$6:$G$6))) + I75/30*7 + H75/100)</f>
        <v>10</v>
      </c>
    </row>
    <row r="76" spans="1:14" x14ac:dyDescent="0.25">
      <c r="A76" t="s">
        <v>65</v>
      </c>
      <c r="B76">
        <v>321</v>
      </c>
      <c r="C76">
        <f>SUMPRODUCT(Tema1!C76:K76,Weights!$B$2:$J$2)</f>
        <v>52</v>
      </c>
      <c r="D76">
        <f>SUMPRODUCT(Tema2!C76:H76,Weights!$B$3:$G$3)</f>
        <v>0</v>
      </c>
      <c r="E76">
        <f>SUMPRODUCT(Tema3!C76:I76,Weights!$B$4:$H$4)</f>
        <v>0</v>
      </c>
      <c r="F76">
        <f>SUMPRODUCT(Tema4!C76:H76,Weights!$B$5:$G$5)</f>
        <v>0</v>
      </c>
      <c r="G76">
        <f>SUMPRODUCT(Tema5!C76:H76,Weights!$B$6:$G$6)</f>
        <v>0</v>
      </c>
      <c r="H76">
        <f>Proiect!C76</f>
        <v>85</v>
      </c>
      <c r="I76">
        <f>SUMPRODUCT(Examen!C76:F76,Weights!$B$8:$E$8)</f>
        <v>13</v>
      </c>
      <c r="J76">
        <f xml:space="preserve"> IF(I76&gt;=O$3, MAX(4, ROUND(MIN(10, 1 + 0.6*(C76/(10*SUM(Weights!$B$2:$J$2))+D76/(10*SUM(Weights!$B$3:$G$3))+E76/(10*SUM(Weights!$B$4:$H$4))+F76/(10*SUM(Weights!$B$5:$G$5))+G76/(10*SUM(Weights!$B$6:$G$6))) + I76/30*7 + H76/100),0)), 4)</f>
        <v>5</v>
      </c>
      <c r="K76">
        <f xml:space="preserve"> IF(I76&gt;11, MAX(4, ROUND(MIN(10, 1 + 0.6*(C76/(10*SUM(Weights!$B$2:$J$2))+D76/(10*SUM(Weights!$B$3:$G$3))+E76/(10*SUM(Weights!$B$4:$H$4))+F76/(10*SUM(Weights!$B$5:$G$5))+G76/(10*SUM(Weights!$B$6:$G$6))) + I76/30*7 + H76/100),0)), 4)</f>
        <v>5</v>
      </c>
      <c r="M76">
        <f>C76/(10*SUM(Weights!$B$2:$J$2))+D76/(10*SUM(Weights!$B$3:$G$3))+E76/(10*SUM(Weights!$B$4:$H$4))+F76/(10*SUM(Weights!$B$5:$G$5))+G76/(10*SUM(Weights!$B$6:$G$6))</f>
        <v>0.57777777777777772</v>
      </c>
      <c r="N76">
        <f xml:space="preserve"> MIN(10, 1 + 0.6*(C76/(10*SUM(Weights!$B$2:$J$2))+D76/(10*SUM(Weights!$B$3:$G$3))+E76/(10*SUM(Weights!$B$4:$H$4))+F76/(10*SUM(Weights!$B$5:$G$5))+G76/(10*SUM(Weights!$B$6:$G$6))) + I76/30*7 + H76/100)</f>
        <v>5.2299999999999995</v>
      </c>
    </row>
    <row r="77" spans="1:14" x14ac:dyDescent="0.25">
      <c r="A77" t="s">
        <v>66</v>
      </c>
      <c r="B77">
        <v>321</v>
      </c>
      <c r="C77">
        <f>SUMPRODUCT(Tema1!C77:K77,Weights!$B$2:$J$2)</f>
        <v>43</v>
      </c>
      <c r="D77">
        <f>SUMPRODUCT(Tema2!C77:H77,Weights!$B$3:$G$3)</f>
        <v>36</v>
      </c>
      <c r="E77">
        <f>SUMPRODUCT(Tema3!C77:I77,Weights!$B$4:$H$4)</f>
        <v>47</v>
      </c>
      <c r="F77">
        <f>SUMPRODUCT(Tema4!C77:H77,Weights!$B$5:$G$5)</f>
        <v>40</v>
      </c>
      <c r="G77">
        <f>SUMPRODUCT(Tema5!C77:H77,Weights!$B$6:$G$6)</f>
        <v>50</v>
      </c>
      <c r="H77">
        <f>Proiect!C77</f>
        <v>125</v>
      </c>
      <c r="I77">
        <f>SUMPRODUCT(Examen!C77:F77,Weights!$B$8:$E$8)</f>
        <v>15</v>
      </c>
      <c r="J77">
        <f xml:space="preserve"> IF(I77&gt;=O$3, MAX(4, ROUND(MIN(10, 1 + 0.6*(C77/(10*SUM(Weights!$B$2:$J$2))+D77/(10*SUM(Weights!$B$3:$G$3))+E77/(10*SUM(Weights!$B$4:$H$4))+F77/(10*SUM(Weights!$B$5:$G$5))+G77/(10*SUM(Weights!$B$6:$G$6))) + I77/30*7 + H77/100),0)), 4)</f>
        <v>8</v>
      </c>
      <c r="K77">
        <f xml:space="preserve"> IF(I77&gt;11, MAX(4, ROUND(MIN(10, 1 + 0.6*(C77/(10*SUM(Weights!$B$2:$J$2))+D77/(10*SUM(Weights!$B$3:$G$3))+E77/(10*SUM(Weights!$B$4:$H$4))+F77/(10*SUM(Weights!$B$5:$G$5))+G77/(10*SUM(Weights!$B$6:$G$6))) + I77/30*7 + H77/100),0)), 4)</f>
        <v>8</v>
      </c>
      <c r="M77">
        <f>C77/(10*SUM(Weights!$B$2:$J$2))+D77/(10*SUM(Weights!$B$3:$G$3))+E77/(10*SUM(Weights!$B$4:$H$4))+F77/(10*SUM(Weights!$B$5:$G$5))+G77/(10*SUM(Weights!$B$6:$G$6))</f>
        <v>3.2492063492063492</v>
      </c>
      <c r="N77">
        <f xml:space="preserve"> MIN(10, 1 + 0.6*(C77/(10*SUM(Weights!$B$2:$J$2))+D77/(10*SUM(Weights!$B$3:$G$3))+E77/(10*SUM(Weights!$B$4:$H$4))+F77/(10*SUM(Weights!$B$5:$G$5))+G77/(10*SUM(Weights!$B$6:$G$6))) + I77/30*7 + H77/100)</f>
        <v>7.699523809523809</v>
      </c>
    </row>
    <row r="78" spans="1:14" x14ac:dyDescent="0.25">
      <c r="A78" t="s">
        <v>67</v>
      </c>
      <c r="B78">
        <v>321</v>
      </c>
      <c r="C78">
        <f>SUMPRODUCT(Tema1!C78:K78,Weights!$B$2:$J$2)</f>
        <v>66</v>
      </c>
      <c r="D78">
        <f>SUMPRODUCT(Tema2!C78:H78,Weights!$B$3:$G$3)</f>
        <v>50</v>
      </c>
      <c r="E78">
        <f>SUMPRODUCT(Tema3!C78:I78,Weights!$B$4:$H$4)</f>
        <v>64</v>
      </c>
      <c r="F78">
        <f>SUMPRODUCT(Tema4!C78:H78,Weights!$B$5:$G$5)</f>
        <v>40</v>
      </c>
      <c r="G78">
        <f>SUMPRODUCT(Tema5!C78:H78,Weights!$B$6:$G$6)</f>
        <v>41</v>
      </c>
      <c r="H78">
        <f>Proiect!C78</f>
        <v>90</v>
      </c>
      <c r="I78">
        <f>SUMPRODUCT(Examen!C78:F78,Weights!$B$8:$E$8)</f>
        <v>23</v>
      </c>
      <c r="J78">
        <f xml:space="preserve"> IF(I78&gt;=O$3, MAX(4, ROUND(MIN(10, 1 + 0.6*(C78/(10*SUM(Weights!$B$2:$J$2))+D78/(10*SUM(Weights!$B$3:$G$3))+E78/(10*SUM(Weights!$B$4:$H$4))+F78/(10*SUM(Weights!$B$5:$G$5))+G78/(10*SUM(Weights!$B$6:$G$6))) + I78/30*7 + H78/100),0)), 4)</f>
        <v>10</v>
      </c>
      <c r="K78">
        <f xml:space="preserve"> IF(I78&gt;11, MAX(4, ROUND(MIN(10, 1 + 0.6*(C78/(10*SUM(Weights!$B$2:$J$2))+D78/(10*SUM(Weights!$B$3:$G$3))+E78/(10*SUM(Weights!$B$4:$H$4))+F78/(10*SUM(Weights!$B$5:$G$5))+G78/(10*SUM(Weights!$B$6:$G$6))) + I78/30*7 + H78/100),0)), 4)</f>
        <v>10</v>
      </c>
      <c r="M78">
        <f>C78/(10*SUM(Weights!$B$2:$J$2))+D78/(10*SUM(Weights!$B$3:$G$3))+E78/(10*SUM(Weights!$B$4:$H$4))+F78/(10*SUM(Weights!$B$5:$G$5))+G78/(10*SUM(Weights!$B$6:$G$6))</f>
        <v>3.8309523809523807</v>
      </c>
      <c r="N78">
        <f xml:space="preserve"> MIN(10, 1 + 0.6*(C78/(10*SUM(Weights!$B$2:$J$2))+D78/(10*SUM(Weights!$B$3:$G$3))+E78/(10*SUM(Weights!$B$4:$H$4))+F78/(10*SUM(Weights!$B$5:$G$5))+G78/(10*SUM(Weights!$B$6:$G$6))) + I78/30*7 + H78/100)</f>
        <v>9.5652380952380955</v>
      </c>
    </row>
    <row r="79" spans="1:14" x14ac:dyDescent="0.25">
      <c r="A79" t="s">
        <v>68</v>
      </c>
      <c r="B79">
        <v>321</v>
      </c>
      <c r="C79">
        <f>SUMPRODUCT(Tema1!C79:K79,Weights!$B$2:$J$2)</f>
        <v>33</v>
      </c>
      <c r="D79">
        <f>SUMPRODUCT(Tema2!C79:H79,Weights!$B$3:$G$3)</f>
        <v>35</v>
      </c>
      <c r="E79">
        <f>SUMPRODUCT(Tema3!C79:I79,Weights!$B$4:$H$4)</f>
        <v>52</v>
      </c>
      <c r="F79">
        <f>SUMPRODUCT(Tema4!C79:H79,Weights!$B$5:$G$5)</f>
        <v>45</v>
      </c>
      <c r="G79">
        <f>SUMPRODUCT(Tema5!C79:H79,Weights!$B$6:$G$6)</f>
        <v>19</v>
      </c>
      <c r="H79">
        <f>Proiect!C79</f>
        <v>0</v>
      </c>
      <c r="I79">
        <f>SUMPRODUCT(Examen!C79:F79,Weights!$B$8:$E$8)</f>
        <v>4</v>
      </c>
      <c r="J79">
        <f xml:space="preserve"> IF(I79&gt;=O$3, MAX(4, ROUND(MIN(10, 1 + 0.6*(C79/(10*SUM(Weights!$B$2:$J$2))+D79/(10*SUM(Weights!$B$3:$G$3))+E79/(10*SUM(Weights!$B$4:$H$4))+F79/(10*SUM(Weights!$B$5:$G$5))+G79/(10*SUM(Weights!$B$6:$G$6))) + I79/30*7 + H79/100),0)), 4)</f>
        <v>4</v>
      </c>
      <c r="K79">
        <f xml:space="preserve"> IF(I79&gt;11, MAX(4, ROUND(MIN(10, 1 + 0.6*(C79/(10*SUM(Weights!$B$2:$J$2))+D79/(10*SUM(Weights!$B$3:$G$3))+E79/(10*SUM(Weights!$B$4:$H$4))+F79/(10*SUM(Weights!$B$5:$G$5))+G79/(10*SUM(Weights!$B$6:$G$6))) + I79/30*7 + H79/100),0)), 4)</f>
        <v>4</v>
      </c>
      <c r="M79">
        <f>C79/(10*SUM(Weights!$B$2:$J$2))+D79/(10*SUM(Weights!$B$3:$G$3))+E79/(10*SUM(Weights!$B$4:$H$4))+F79/(10*SUM(Weights!$B$5:$G$5))+G79/(10*SUM(Weights!$B$6:$G$6))</f>
        <v>2.7595238095238095</v>
      </c>
      <c r="N79">
        <f xml:space="preserve"> MIN(10, 1 + 0.6*(C79/(10*SUM(Weights!$B$2:$J$2))+D79/(10*SUM(Weights!$B$3:$G$3))+E79/(10*SUM(Weights!$B$4:$H$4))+F79/(10*SUM(Weights!$B$5:$G$5))+G79/(10*SUM(Weights!$B$6:$G$6))) + I79/30*7 + H79/100)</f>
        <v>3.5890476190476193</v>
      </c>
    </row>
    <row r="80" spans="1:14" x14ac:dyDescent="0.25">
      <c r="A80" t="s">
        <v>69</v>
      </c>
      <c r="B80">
        <v>321</v>
      </c>
      <c r="C80">
        <f>SUMPRODUCT(Tema1!C80:K80,Weights!$B$2:$J$2)</f>
        <v>33</v>
      </c>
      <c r="D80">
        <f>SUMPRODUCT(Tema2!C80:H80,Weights!$B$3:$G$3)</f>
        <v>53</v>
      </c>
      <c r="E80">
        <f>SUMPRODUCT(Tema3!C80:I80,Weights!$B$4:$H$4)</f>
        <v>26</v>
      </c>
      <c r="F80">
        <f>SUMPRODUCT(Tema4!C80:H80,Weights!$B$5:$G$5)</f>
        <v>54</v>
      </c>
      <c r="G80">
        <f>SUMPRODUCT(Tema5!C80:H80,Weights!$B$6:$G$6)</f>
        <v>0</v>
      </c>
      <c r="H80">
        <f>Proiect!C80</f>
        <v>0</v>
      </c>
      <c r="I80">
        <f>SUMPRODUCT(Examen!C80:F80,Weights!$B$8:$E$8)</f>
        <v>12</v>
      </c>
      <c r="J80">
        <f xml:space="preserve"> IF(I80&gt;=O$3, MAX(4, ROUND(MIN(10, 1 + 0.6*(C80/(10*SUM(Weights!$B$2:$J$2))+D80/(10*SUM(Weights!$B$3:$G$3))+E80/(10*SUM(Weights!$B$4:$H$4))+F80/(10*SUM(Weights!$B$5:$G$5))+G80/(10*SUM(Weights!$B$6:$G$6))) + I80/30*7 + H80/100),0)), 4)</f>
        <v>5</v>
      </c>
      <c r="K80">
        <f xml:space="preserve"> IF(I80&gt;11, MAX(4, ROUND(MIN(10, 1 + 0.6*(C80/(10*SUM(Weights!$B$2:$J$2))+D80/(10*SUM(Weights!$B$3:$G$3))+E80/(10*SUM(Weights!$B$4:$H$4))+F80/(10*SUM(Weights!$B$5:$G$5))+G80/(10*SUM(Weights!$B$6:$G$6))) + I80/30*7 + H80/100),0)), 4)</f>
        <v>5</v>
      </c>
      <c r="M80">
        <f>C80/(10*SUM(Weights!$B$2:$J$2))+D80/(10*SUM(Weights!$B$3:$G$3))+E80/(10*SUM(Weights!$B$4:$H$4))+F80/(10*SUM(Weights!$B$5:$G$5))+G80/(10*SUM(Weights!$B$6:$G$6))</f>
        <v>2.5214285714285714</v>
      </c>
      <c r="N80">
        <f xml:space="preserve"> MIN(10, 1 + 0.6*(C80/(10*SUM(Weights!$B$2:$J$2))+D80/(10*SUM(Weights!$B$3:$G$3))+E80/(10*SUM(Weights!$B$4:$H$4))+F80/(10*SUM(Weights!$B$5:$G$5))+G80/(10*SUM(Weights!$B$6:$G$6))) + I80/30*7 + H80/100)</f>
        <v>5.3128571428571423</v>
      </c>
    </row>
    <row r="81" spans="1:14" x14ac:dyDescent="0.25">
      <c r="A81" t="s">
        <v>120</v>
      </c>
      <c r="B81">
        <v>321</v>
      </c>
      <c r="C81">
        <f>SUMPRODUCT(Tema1!C81:K81,Weights!$B$2:$J$2)</f>
        <v>0</v>
      </c>
      <c r="D81">
        <f>SUMPRODUCT(Tema2!C81:H81,Weights!$B$3:$G$3)</f>
        <v>0</v>
      </c>
      <c r="E81">
        <f>SUMPRODUCT(Tema3!C81:I81,Weights!$B$4:$H$4)</f>
        <v>0</v>
      </c>
      <c r="F81">
        <f>SUMPRODUCT(Tema4!C81:H81,Weights!$B$5:$G$5)</f>
        <v>0</v>
      </c>
      <c r="G81">
        <f>SUMPRODUCT(Tema5!C81:H81,Weights!$B$6:$G$6)</f>
        <v>0</v>
      </c>
      <c r="H81">
        <f>Proiect!C81</f>
        <v>0</v>
      </c>
      <c r="I81">
        <f>SUMPRODUCT(Examen!C81:F81,Weights!$B$8:$E$8)</f>
        <v>0</v>
      </c>
      <c r="J81">
        <f xml:space="preserve"> IF(I81&gt;=O$3, MAX(4, ROUND(MIN(10, 1 + 0.6*(C81/(10*SUM(Weights!$B$2:$J$2))+D81/(10*SUM(Weights!$B$3:$G$3))+E81/(10*SUM(Weights!$B$4:$H$4))+F81/(10*SUM(Weights!$B$5:$G$5))+G81/(10*SUM(Weights!$B$6:$G$6))) + I81/30*7 + H81/100),0)), 4)</f>
        <v>4</v>
      </c>
      <c r="K81">
        <f xml:space="preserve"> IF(I81&gt;11, MAX(4, ROUND(MIN(10, 1 + 0.6*(C81/(10*SUM(Weights!$B$2:$J$2))+D81/(10*SUM(Weights!$B$3:$G$3))+E81/(10*SUM(Weights!$B$4:$H$4))+F81/(10*SUM(Weights!$B$5:$G$5))+G81/(10*SUM(Weights!$B$6:$G$6))) + I81/30*7 + H81/100),0)), 4)</f>
        <v>4</v>
      </c>
      <c r="M81">
        <f>C81/(10*SUM(Weights!$B$2:$J$2))+D81/(10*SUM(Weights!$B$3:$G$3))+E81/(10*SUM(Weights!$B$4:$H$4))+F81/(10*SUM(Weights!$B$5:$G$5))+G81/(10*SUM(Weights!$B$6:$G$6))</f>
        <v>0</v>
      </c>
      <c r="N81">
        <f xml:space="preserve"> MIN(10, 1 + 0.6*(C81/(10*SUM(Weights!$B$2:$J$2))+D81/(10*SUM(Weights!$B$3:$G$3))+E81/(10*SUM(Weights!$B$4:$H$4))+F81/(10*SUM(Weights!$B$5:$G$5))+G81/(10*SUM(Weights!$B$6:$G$6))) + I81/30*7 + H81/100)</f>
        <v>1</v>
      </c>
    </row>
    <row r="82" spans="1:14" x14ac:dyDescent="0.25">
      <c r="A82" t="s">
        <v>121</v>
      </c>
      <c r="B82">
        <v>321</v>
      </c>
      <c r="C82">
        <f>SUMPRODUCT(Tema1!C82:K82,Weights!$B$2:$J$2)</f>
        <v>0</v>
      </c>
      <c r="D82">
        <f>SUMPRODUCT(Tema2!C82:H82,Weights!$B$3:$G$3)</f>
        <v>0</v>
      </c>
      <c r="E82">
        <f>SUMPRODUCT(Tema3!C82:I82,Weights!$B$4:$H$4)</f>
        <v>0</v>
      </c>
      <c r="F82">
        <f>SUMPRODUCT(Tema4!C82:H82,Weights!$B$5:$G$5)</f>
        <v>0</v>
      </c>
      <c r="G82">
        <f>SUMPRODUCT(Tema5!C82:H82,Weights!$B$6:$G$6)</f>
        <v>0</v>
      </c>
      <c r="H82">
        <f>Proiect!C82</f>
        <v>0</v>
      </c>
      <c r="I82">
        <f>SUMPRODUCT(Examen!C82:F82,Weights!$B$8:$E$8)</f>
        <v>0</v>
      </c>
      <c r="J82">
        <f xml:space="preserve"> IF(I82&gt;=O$3, MAX(4, ROUND(MIN(10, 1 + 0.6*(C82/(10*SUM(Weights!$B$2:$J$2))+D82/(10*SUM(Weights!$B$3:$G$3))+E82/(10*SUM(Weights!$B$4:$H$4))+F82/(10*SUM(Weights!$B$5:$G$5))+G82/(10*SUM(Weights!$B$6:$G$6))) + I82/30*7 + H82/100),0)), 4)</f>
        <v>4</v>
      </c>
      <c r="K82">
        <f xml:space="preserve"> IF(I82&gt;11, MAX(4, ROUND(MIN(10, 1 + 0.6*(C82/(10*SUM(Weights!$B$2:$J$2))+D82/(10*SUM(Weights!$B$3:$G$3))+E82/(10*SUM(Weights!$B$4:$H$4))+F82/(10*SUM(Weights!$B$5:$G$5))+G82/(10*SUM(Weights!$B$6:$G$6))) + I82/30*7 + H82/100),0)), 4)</f>
        <v>4</v>
      </c>
      <c r="M82">
        <f>C82/(10*SUM(Weights!$B$2:$J$2))+D82/(10*SUM(Weights!$B$3:$G$3))+E82/(10*SUM(Weights!$B$4:$H$4))+F82/(10*SUM(Weights!$B$5:$G$5))+G82/(10*SUM(Weights!$B$6:$G$6))</f>
        <v>0</v>
      </c>
      <c r="N82">
        <f xml:space="preserve"> MIN(10, 1 + 0.6*(C82/(10*SUM(Weights!$B$2:$J$2))+D82/(10*SUM(Weights!$B$3:$G$3))+E82/(10*SUM(Weights!$B$4:$H$4))+F82/(10*SUM(Weights!$B$5:$G$5))+G82/(10*SUM(Weights!$B$6:$G$6))) + I82/30*7 + H82/100)</f>
        <v>1</v>
      </c>
    </row>
    <row r="83" spans="1:14" x14ac:dyDescent="0.25">
      <c r="A83" t="s">
        <v>70</v>
      </c>
      <c r="B83">
        <v>321</v>
      </c>
      <c r="C83">
        <f>SUMPRODUCT(Tema1!C83:K83,Weights!$B$2:$J$2)</f>
        <v>0</v>
      </c>
      <c r="D83">
        <f>SUMPRODUCT(Tema2!C83:H83,Weights!$B$3:$G$3)</f>
        <v>0</v>
      </c>
      <c r="E83">
        <f>SUMPRODUCT(Tema3!C83:I83,Weights!$B$4:$H$4)</f>
        <v>0</v>
      </c>
      <c r="F83">
        <f>SUMPRODUCT(Tema4!C83:H83,Weights!$B$5:$G$5)</f>
        <v>0</v>
      </c>
      <c r="G83">
        <f>SUMPRODUCT(Tema5!C83:H83,Weights!$B$6:$G$6)</f>
        <v>0</v>
      </c>
      <c r="H83">
        <f>Proiect!C83</f>
        <v>0</v>
      </c>
      <c r="I83">
        <f>SUMPRODUCT(Examen!C83:F83,Weights!$B$8:$E$8)</f>
        <v>4</v>
      </c>
      <c r="J83">
        <f xml:space="preserve"> IF(I83&gt;=O$3, MAX(4, ROUND(MIN(10, 1 + 0.6*(C83/(10*SUM(Weights!$B$2:$J$2))+D83/(10*SUM(Weights!$B$3:$G$3))+E83/(10*SUM(Weights!$B$4:$H$4))+F83/(10*SUM(Weights!$B$5:$G$5))+G83/(10*SUM(Weights!$B$6:$G$6))) + I83/30*7 + H83/100),0)), 4)</f>
        <v>4</v>
      </c>
      <c r="K83">
        <f xml:space="preserve"> IF(I83&gt;11, MAX(4, ROUND(MIN(10, 1 + 0.6*(C83/(10*SUM(Weights!$B$2:$J$2))+D83/(10*SUM(Weights!$B$3:$G$3))+E83/(10*SUM(Weights!$B$4:$H$4))+F83/(10*SUM(Weights!$B$5:$G$5))+G83/(10*SUM(Weights!$B$6:$G$6))) + I83/30*7 + H83/100),0)), 4)</f>
        <v>4</v>
      </c>
      <c r="M83">
        <f>C83/(10*SUM(Weights!$B$2:$J$2))+D83/(10*SUM(Weights!$B$3:$G$3))+E83/(10*SUM(Weights!$B$4:$H$4))+F83/(10*SUM(Weights!$B$5:$G$5))+G83/(10*SUM(Weights!$B$6:$G$6))</f>
        <v>0</v>
      </c>
      <c r="N83">
        <f xml:space="preserve"> MIN(10, 1 + 0.6*(C83/(10*SUM(Weights!$B$2:$J$2))+D83/(10*SUM(Weights!$B$3:$G$3))+E83/(10*SUM(Weights!$B$4:$H$4))+F83/(10*SUM(Weights!$B$5:$G$5))+G83/(10*SUM(Weights!$B$6:$G$6))) + I83/30*7 + H83/100)</f>
        <v>1.9333333333333333</v>
      </c>
    </row>
    <row r="84" spans="1:14" x14ac:dyDescent="0.25">
      <c r="A84" t="s">
        <v>71</v>
      </c>
      <c r="B84">
        <v>321</v>
      </c>
      <c r="C84">
        <f>SUMPRODUCT(Tema1!C84:K84,Weights!$B$2:$J$2)</f>
        <v>33</v>
      </c>
      <c r="D84">
        <f>SUMPRODUCT(Tema2!C84:H84,Weights!$B$3:$G$3)</f>
        <v>42</v>
      </c>
      <c r="E84">
        <f>SUMPRODUCT(Tema3!C84:I84,Weights!$B$4:$H$4)</f>
        <v>40</v>
      </c>
      <c r="F84">
        <f>SUMPRODUCT(Tema4!C84:H84,Weights!$B$5:$G$5)</f>
        <v>0</v>
      </c>
      <c r="G84">
        <f>SUMPRODUCT(Tema5!C84:H84,Weights!$B$6:$G$6)</f>
        <v>38</v>
      </c>
      <c r="H84">
        <f>Proiect!C84</f>
        <v>0</v>
      </c>
      <c r="I84">
        <f>SUMPRODUCT(Examen!C84:F84,Weights!$B$8:$E$8)</f>
        <v>14</v>
      </c>
      <c r="J84">
        <f xml:space="preserve"> IF(I84&gt;=O$3, MAX(4, ROUND(MIN(10, 1 + 0.6*(C84/(10*SUM(Weights!$B$2:$J$2))+D84/(10*SUM(Weights!$B$3:$G$3))+E84/(10*SUM(Weights!$B$4:$H$4))+F84/(10*SUM(Weights!$B$5:$G$5))+G84/(10*SUM(Weights!$B$6:$G$6))) + I84/30*7 + H84/100),0)), 4)</f>
        <v>6</v>
      </c>
      <c r="K84">
        <f xml:space="preserve"> IF(I84&gt;11, MAX(4, ROUND(MIN(10, 1 + 0.6*(C84/(10*SUM(Weights!$B$2:$J$2))+D84/(10*SUM(Weights!$B$3:$G$3))+E84/(10*SUM(Weights!$B$4:$H$4))+F84/(10*SUM(Weights!$B$5:$G$5))+G84/(10*SUM(Weights!$B$6:$G$6))) + I84/30*7 + H84/100),0)), 4)</f>
        <v>6</v>
      </c>
      <c r="M84">
        <f>C84/(10*SUM(Weights!$B$2:$J$2))+D84/(10*SUM(Weights!$B$3:$G$3))+E84/(10*SUM(Weights!$B$4:$H$4))+F84/(10*SUM(Weights!$B$5:$G$5))+G84/(10*SUM(Weights!$B$6:$G$6))</f>
        <v>2.2714285714285714</v>
      </c>
      <c r="N84">
        <f xml:space="preserve"> MIN(10, 1 + 0.6*(C84/(10*SUM(Weights!$B$2:$J$2))+D84/(10*SUM(Weights!$B$3:$G$3))+E84/(10*SUM(Weights!$B$4:$H$4))+F84/(10*SUM(Weights!$B$5:$G$5))+G84/(10*SUM(Weights!$B$6:$G$6))) + I84/30*7 + H84/100)</f>
        <v>5.6295238095238096</v>
      </c>
    </row>
    <row r="85" spans="1:14" x14ac:dyDescent="0.25">
      <c r="A85" t="s">
        <v>122</v>
      </c>
      <c r="B85">
        <v>321</v>
      </c>
      <c r="C85">
        <f>SUMPRODUCT(Tema1!C85:K85,Weights!$B$2:$J$2)</f>
        <v>0</v>
      </c>
      <c r="D85">
        <f>SUMPRODUCT(Tema2!C85:H85,Weights!$B$3:$G$3)</f>
        <v>0</v>
      </c>
      <c r="E85">
        <f>SUMPRODUCT(Tema3!C85:I85,Weights!$B$4:$H$4)</f>
        <v>0</v>
      </c>
      <c r="F85">
        <f>SUMPRODUCT(Tema4!C85:H85,Weights!$B$5:$G$5)</f>
        <v>0</v>
      </c>
      <c r="G85">
        <f>SUMPRODUCT(Tema5!C85:H85,Weights!$B$6:$G$6)</f>
        <v>0</v>
      </c>
      <c r="H85">
        <f>Proiect!C85</f>
        <v>0</v>
      </c>
      <c r="I85">
        <f>SUMPRODUCT(Examen!C85:F85,Weights!$B$8:$E$8)</f>
        <v>0</v>
      </c>
      <c r="J85">
        <f xml:space="preserve"> IF(I85&gt;=O$3, MAX(4, ROUND(MIN(10, 1 + 0.6*(C85/(10*SUM(Weights!$B$2:$J$2))+D85/(10*SUM(Weights!$B$3:$G$3))+E85/(10*SUM(Weights!$B$4:$H$4))+F85/(10*SUM(Weights!$B$5:$G$5))+G85/(10*SUM(Weights!$B$6:$G$6))) + I85/30*7 + H85/100),0)), 4)</f>
        <v>4</v>
      </c>
      <c r="K85">
        <f xml:space="preserve"> IF(I85&gt;11, MAX(4, ROUND(MIN(10, 1 + 0.6*(C85/(10*SUM(Weights!$B$2:$J$2))+D85/(10*SUM(Weights!$B$3:$G$3))+E85/(10*SUM(Weights!$B$4:$H$4))+F85/(10*SUM(Weights!$B$5:$G$5))+G85/(10*SUM(Weights!$B$6:$G$6))) + I85/30*7 + H85/100),0)), 4)</f>
        <v>4</v>
      </c>
      <c r="M85">
        <f>C85/(10*SUM(Weights!$B$2:$J$2))+D85/(10*SUM(Weights!$B$3:$G$3))+E85/(10*SUM(Weights!$B$4:$H$4))+F85/(10*SUM(Weights!$B$5:$G$5))+G85/(10*SUM(Weights!$B$6:$G$6))</f>
        <v>0</v>
      </c>
      <c r="N85">
        <f xml:space="preserve"> MIN(10, 1 + 0.6*(C85/(10*SUM(Weights!$B$2:$J$2))+D85/(10*SUM(Weights!$B$3:$G$3))+E85/(10*SUM(Weights!$B$4:$H$4))+F85/(10*SUM(Weights!$B$5:$G$5))+G85/(10*SUM(Weights!$B$6:$G$6))) + I85/30*7 + H85/100)</f>
        <v>1</v>
      </c>
    </row>
    <row r="86" spans="1:14" x14ac:dyDescent="0.25">
      <c r="A86" t="s">
        <v>72</v>
      </c>
      <c r="B86">
        <v>321</v>
      </c>
      <c r="C86">
        <f>SUMPRODUCT(Tema1!C86:K86,Weights!$B$2:$J$2)</f>
        <v>52</v>
      </c>
      <c r="D86">
        <f>SUMPRODUCT(Tema2!C86:H86,Weights!$B$3:$G$3)</f>
        <v>43</v>
      </c>
      <c r="E86">
        <f>SUMPRODUCT(Tema3!C86:I86,Weights!$B$4:$H$4)</f>
        <v>42</v>
      </c>
      <c r="F86">
        <f>SUMPRODUCT(Tema4!C86:H86,Weights!$B$5:$G$5)</f>
        <v>48</v>
      </c>
      <c r="G86">
        <f>SUMPRODUCT(Tema5!C86:H86,Weights!$B$6:$G$6)</f>
        <v>41</v>
      </c>
      <c r="H86">
        <f>Proiect!C86</f>
        <v>0</v>
      </c>
      <c r="I86">
        <f>SUMPRODUCT(Examen!C86:F86,Weights!$B$8:$E$8)</f>
        <v>13</v>
      </c>
      <c r="J86">
        <f xml:space="preserve"> IF(I86&gt;=O$3, MAX(4, ROUND(MIN(10, 1 + 0.6*(C86/(10*SUM(Weights!$B$2:$J$2))+D86/(10*SUM(Weights!$B$3:$G$3))+E86/(10*SUM(Weights!$B$4:$H$4))+F86/(10*SUM(Weights!$B$5:$G$5))+G86/(10*SUM(Weights!$B$6:$G$6))) + I86/30*7 + H86/100),0)), 4)</f>
        <v>6</v>
      </c>
      <c r="K86">
        <f xml:space="preserve"> IF(I86&gt;11, MAX(4, ROUND(MIN(10, 1 + 0.6*(C86/(10*SUM(Weights!$B$2:$J$2))+D86/(10*SUM(Weights!$B$3:$G$3))+E86/(10*SUM(Weights!$B$4:$H$4))+F86/(10*SUM(Weights!$B$5:$G$5))+G86/(10*SUM(Weights!$B$6:$G$6))) + I86/30*7 + H86/100),0)), 4)</f>
        <v>6</v>
      </c>
      <c r="M86">
        <f>C86/(10*SUM(Weights!$B$2:$J$2))+D86/(10*SUM(Weights!$B$3:$G$3))+E86/(10*SUM(Weights!$B$4:$H$4))+F86/(10*SUM(Weights!$B$5:$G$5))+G86/(10*SUM(Weights!$B$6:$G$6))</f>
        <v>3.3777777777777782</v>
      </c>
      <c r="N86">
        <f xml:space="preserve"> MIN(10, 1 + 0.6*(C86/(10*SUM(Weights!$B$2:$J$2))+D86/(10*SUM(Weights!$B$3:$G$3))+E86/(10*SUM(Weights!$B$4:$H$4))+F86/(10*SUM(Weights!$B$5:$G$5))+G86/(10*SUM(Weights!$B$6:$G$6))) + I86/30*7 + H86/100)</f>
        <v>6.0600000000000005</v>
      </c>
    </row>
    <row r="87" spans="1:14" x14ac:dyDescent="0.25">
      <c r="A87" t="s">
        <v>73</v>
      </c>
      <c r="B87">
        <v>321</v>
      </c>
      <c r="C87">
        <f>SUMPRODUCT(Tema1!C87:K87,Weights!$B$2:$J$2)</f>
        <v>0</v>
      </c>
      <c r="D87">
        <f>SUMPRODUCT(Tema2!C87:H87,Weights!$B$3:$G$3)</f>
        <v>0</v>
      </c>
      <c r="E87">
        <f>SUMPRODUCT(Tema3!C87:I87,Weights!$B$4:$H$4)</f>
        <v>0</v>
      </c>
      <c r="F87">
        <f>SUMPRODUCT(Tema4!C87:H87,Weights!$B$5:$G$5)</f>
        <v>57</v>
      </c>
      <c r="G87">
        <f>SUMPRODUCT(Tema5!C87:H87,Weights!$B$6:$G$6)</f>
        <v>58</v>
      </c>
      <c r="H87">
        <f>Proiect!C87</f>
        <v>0</v>
      </c>
      <c r="I87">
        <f>SUMPRODUCT(Examen!C87:F87,Weights!$B$8:$E$8)</f>
        <v>12</v>
      </c>
      <c r="J87">
        <f xml:space="preserve"> IF(I87&gt;=O$3, MAX(4, ROUND(MIN(10, 1 + 0.6*(C87/(10*SUM(Weights!$B$2:$J$2))+D87/(10*SUM(Weights!$B$3:$G$3))+E87/(10*SUM(Weights!$B$4:$H$4))+F87/(10*SUM(Weights!$B$5:$G$5))+G87/(10*SUM(Weights!$B$6:$G$6))) + I87/30*7 + H87/100),0)), 4)</f>
        <v>5</v>
      </c>
      <c r="K87">
        <f xml:space="preserve"> IF(I87&gt;11, MAX(4, ROUND(MIN(10, 1 + 0.6*(C87/(10*SUM(Weights!$B$2:$J$2))+D87/(10*SUM(Weights!$B$3:$G$3))+E87/(10*SUM(Weights!$B$4:$H$4))+F87/(10*SUM(Weights!$B$5:$G$5))+G87/(10*SUM(Weights!$B$6:$G$6))) + I87/30*7 + H87/100),0)), 4)</f>
        <v>5</v>
      </c>
      <c r="M87">
        <f>C87/(10*SUM(Weights!$B$2:$J$2))+D87/(10*SUM(Weights!$B$3:$G$3))+E87/(10*SUM(Weights!$B$4:$H$4))+F87/(10*SUM(Weights!$B$5:$G$5))+G87/(10*SUM(Weights!$B$6:$G$6))</f>
        <v>1.9166666666666665</v>
      </c>
      <c r="N87">
        <f xml:space="preserve"> MIN(10, 1 + 0.6*(C87/(10*SUM(Weights!$B$2:$J$2))+D87/(10*SUM(Weights!$B$3:$G$3))+E87/(10*SUM(Weights!$B$4:$H$4))+F87/(10*SUM(Weights!$B$5:$G$5))+G87/(10*SUM(Weights!$B$6:$G$6))) + I87/30*7 + H87/100)</f>
        <v>4.95</v>
      </c>
    </row>
    <row r="88" spans="1:14" x14ac:dyDescent="0.25">
      <c r="A88" t="s">
        <v>74</v>
      </c>
      <c r="B88">
        <v>321</v>
      </c>
      <c r="C88">
        <f>SUMPRODUCT(Tema1!C88:K88,Weights!$B$2:$J$2)</f>
        <v>70</v>
      </c>
      <c r="D88">
        <f>SUMPRODUCT(Tema2!C88:H88,Weights!$B$3:$G$3)</f>
        <v>60</v>
      </c>
      <c r="E88">
        <f>SUMPRODUCT(Tema3!C88:I88,Weights!$B$4:$H$4)</f>
        <v>66</v>
      </c>
      <c r="F88">
        <f>SUMPRODUCT(Tema4!C88:H88,Weights!$B$5:$G$5)</f>
        <v>57</v>
      </c>
      <c r="G88">
        <f>SUMPRODUCT(Tema5!C88:H88,Weights!$B$6:$G$6)</f>
        <v>55</v>
      </c>
      <c r="H88">
        <f>Proiect!C88</f>
        <v>95</v>
      </c>
      <c r="I88">
        <f>SUMPRODUCT(Examen!C88:F88,Weights!$B$8:$E$8)</f>
        <v>23</v>
      </c>
      <c r="J88">
        <f xml:space="preserve"> IF(I88&gt;=O$3, MAX(4, ROUND(MIN(10, 1 + 0.6*(C88/(10*SUM(Weights!$B$2:$J$2))+D88/(10*SUM(Weights!$B$3:$G$3))+E88/(10*SUM(Weights!$B$4:$H$4))+F88/(10*SUM(Weights!$B$5:$G$5))+G88/(10*SUM(Weights!$B$6:$G$6))) + I88/30*7 + H88/100),0)), 4)</f>
        <v>10</v>
      </c>
      <c r="K88">
        <f xml:space="preserve"> IF(I88&gt;11, MAX(4, ROUND(MIN(10, 1 + 0.6*(C88/(10*SUM(Weights!$B$2:$J$2))+D88/(10*SUM(Weights!$B$3:$G$3))+E88/(10*SUM(Weights!$B$4:$H$4))+F88/(10*SUM(Weights!$B$5:$G$5))+G88/(10*SUM(Weights!$B$6:$G$6))) + I88/30*7 + H88/100),0)), 4)</f>
        <v>10</v>
      </c>
      <c r="M88">
        <f>C88/(10*SUM(Weights!$B$2:$J$2))+D88/(10*SUM(Weights!$B$3:$G$3))+E88/(10*SUM(Weights!$B$4:$H$4))+F88/(10*SUM(Weights!$B$5:$G$5))+G88/(10*SUM(Weights!$B$6:$G$6))</f>
        <v>4.5873015873015879</v>
      </c>
      <c r="N88">
        <f xml:space="preserve"> MIN(10, 1 + 0.6*(C88/(10*SUM(Weights!$B$2:$J$2))+D88/(10*SUM(Weights!$B$3:$G$3))+E88/(10*SUM(Weights!$B$4:$H$4))+F88/(10*SUM(Weights!$B$5:$G$5))+G88/(10*SUM(Weights!$B$6:$G$6))) + I88/30*7 + H88/100)</f>
        <v>10</v>
      </c>
    </row>
    <row r="89" spans="1:14" x14ac:dyDescent="0.25">
      <c r="A89" t="s">
        <v>75</v>
      </c>
      <c r="B89">
        <v>321</v>
      </c>
      <c r="C89">
        <f>SUMPRODUCT(Tema1!C89:K89,Weights!$B$2:$J$2)</f>
        <v>65</v>
      </c>
      <c r="D89">
        <f>SUMPRODUCT(Tema2!C89:H89,Weights!$B$3:$G$3)</f>
        <v>37</v>
      </c>
      <c r="E89">
        <f>SUMPRODUCT(Tema3!C89:I89,Weights!$B$4:$H$4)</f>
        <v>48</v>
      </c>
      <c r="F89">
        <f>SUMPRODUCT(Tema4!C89:H89,Weights!$B$5:$G$5)</f>
        <v>50</v>
      </c>
      <c r="G89">
        <f>SUMPRODUCT(Tema5!C89:H89,Weights!$B$6:$G$6)</f>
        <v>43</v>
      </c>
      <c r="H89">
        <f>Proiect!C89</f>
        <v>95</v>
      </c>
      <c r="I89">
        <f>SUMPRODUCT(Examen!C89:F89,Weights!$B$8:$E$8)</f>
        <v>15</v>
      </c>
      <c r="J89">
        <f xml:space="preserve"> IF(I89&gt;=O$3, MAX(4, ROUND(MIN(10, 1 + 0.6*(C89/(10*SUM(Weights!$B$2:$J$2))+D89/(10*SUM(Weights!$B$3:$G$3))+E89/(10*SUM(Weights!$B$4:$H$4))+F89/(10*SUM(Weights!$B$5:$G$5))+G89/(10*SUM(Weights!$B$6:$G$6))) + I89/30*7 + H89/100),0)), 4)</f>
        <v>8</v>
      </c>
      <c r="K89">
        <f xml:space="preserve"> IF(I89&gt;11, MAX(4, ROUND(MIN(10, 1 + 0.6*(C89/(10*SUM(Weights!$B$2:$J$2))+D89/(10*SUM(Weights!$B$3:$G$3))+E89/(10*SUM(Weights!$B$4:$H$4))+F89/(10*SUM(Weights!$B$5:$G$5))+G89/(10*SUM(Weights!$B$6:$G$6))) + I89/30*7 + H89/100),0)), 4)</f>
        <v>8</v>
      </c>
      <c r="M89">
        <f>C89/(10*SUM(Weights!$B$2:$J$2))+D89/(10*SUM(Weights!$B$3:$G$3))+E89/(10*SUM(Weights!$B$4:$H$4))+F89/(10*SUM(Weights!$B$5:$G$5))+G89/(10*SUM(Weights!$B$6:$G$6))</f>
        <v>3.5746031746031748</v>
      </c>
      <c r="N89">
        <f xml:space="preserve"> MIN(10, 1 + 0.6*(C89/(10*SUM(Weights!$B$2:$J$2))+D89/(10*SUM(Weights!$B$3:$G$3))+E89/(10*SUM(Weights!$B$4:$H$4))+F89/(10*SUM(Weights!$B$5:$G$5))+G89/(10*SUM(Weights!$B$6:$G$6))) + I89/30*7 + H89/100)</f>
        <v>7.5947619047619055</v>
      </c>
    </row>
    <row r="90" spans="1:14" x14ac:dyDescent="0.25">
      <c r="A90" t="s">
        <v>80</v>
      </c>
      <c r="B90">
        <v>321</v>
      </c>
      <c r="C90">
        <f>SUMPRODUCT(Tema1!C90:K90,Weights!$B$2:$J$2)</f>
        <v>0</v>
      </c>
      <c r="D90">
        <f>SUMPRODUCT(Tema2!C90:H90,Weights!$B$3:$G$3)</f>
        <v>38</v>
      </c>
      <c r="E90">
        <f>SUMPRODUCT(Tema3!C90:I90,Weights!$B$4:$H$4)</f>
        <v>34</v>
      </c>
      <c r="F90">
        <f>SUMPRODUCT(Tema4!C90:H90,Weights!$B$5:$G$5)</f>
        <v>34</v>
      </c>
      <c r="G90">
        <f>SUMPRODUCT(Tema5!C90:H90,Weights!$B$6:$G$6)</f>
        <v>54</v>
      </c>
      <c r="H90">
        <f>Proiect!C90</f>
        <v>105</v>
      </c>
      <c r="I90">
        <f>SUMPRODUCT(Examen!C90:F90,Weights!$B$8:$E$8)</f>
        <v>8</v>
      </c>
      <c r="J90">
        <f xml:space="preserve"> IF(I90&gt;=O$3, MAX(4, ROUND(MIN(10, 1 + 0.6*(C90/(10*SUM(Weights!$B$2:$J$2))+D90/(10*SUM(Weights!$B$3:$G$3))+E90/(10*SUM(Weights!$B$4:$H$4))+F90/(10*SUM(Weights!$B$5:$G$5))+G90/(10*SUM(Weights!$B$6:$G$6))) + I90/30*7 + H90/100),0)), 4)</f>
        <v>4</v>
      </c>
      <c r="K90">
        <f xml:space="preserve"> IF(I90&gt;11, MAX(4, ROUND(MIN(10, 1 + 0.6*(C90/(10*SUM(Weights!$B$2:$J$2))+D90/(10*SUM(Weights!$B$3:$G$3))+E90/(10*SUM(Weights!$B$4:$H$4))+F90/(10*SUM(Weights!$B$5:$G$5))+G90/(10*SUM(Weights!$B$6:$G$6))) + I90/30*7 + H90/100),0)), 4)</f>
        <v>4</v>
      </c>
      <c r="M90">
        <f>C90/(10*SUM(Weights!$B$2:$J$2))+D90/(10*SUM(Weights!$B$3:$G$3))+E90/(10*SUM(Weights!$B$4:$H$4))+F90/(10*SUM(Weights!$B$5:$G$5))+G90/(10*SUM(Weights!$B$6:$G$6))</f>
        <v>2.5857142857142859</v>
      </c>
      <c r="N90">
        <f xml:space="preserve"> MIN(10, 1 + 0.6*(C90/(10*SUM(Weights!$B$2:$J$2))+D90/(10*SUM(Weights!$B$3:$G$3))+E90/(10*SUM(Weights!$B$4:$H$4))+F90/(10*SUM(Weights!$B$5:$G$5))+G90/(10*SUM(Weights!$B$6:$G$6))) + I90/30*7 + H90/100)</f>
        <v>5.4680952380952386</v>
      </c>
    </row>
    <row r="91" spans="1:14" x14ac:dyDescent="0.25">
      <c r="A91" t="s">
        <v>76</v>
      </c>
      <c r="B91">
        <v>321</v>
      </c>
      <c r="C91">
        <f>SUMPRODUCT(Tema1!C91:K91,Weights!$B$2:$J$2)</f>
        <v>43</v>
      </c>
      <c r="D91">
        <f>SUMPRODUCT(Tema2!C91:H91,Weights!$B$3:$G$3)</f>
        <v>34</v>
      </c>
      <c r="E91">
        <f>SUMPRODUCT(Tema3!C91:I91,Weights!$B$4:$H$4)</f>
        <v>45</v>
      </c>
      <c r="F91">
        <f>SUMPRODUCT(Tema4!C91:H91,Weights!$B$5:$G$5)</f>
        <v>35</v>
      </c>
      <c r="G91">
        <f>SUMPRODUCT(Tema5!C91:H91,Weights!$B$6:$G$6)</f>
        <v>16</v>
      </c>
      <c r="H91">
        <f>Proiect!C91</f>
        <v>90</v>
      </c>
      <c r="I91">
        <f>SUMPRODUCT(Examen!C91:F91,Weights!$B$8:$E$8)</f>
        <v>14</v>
      </c>
      <c r="J91">
        <f xml:space="preserve"> IF(I91&gt;=O$3, MAX(4, ROUND(MIN(10, 1 + 0.6*(C91/(10*SUM(Weights!$B$2:$J$2))+D91/(10*SUM(Weights!$B$3:$G$3))+E91/(10*SUM(Weights!$B$4:$H$4))+F91/(10*SUM(Weights!$B$5:$G$5))+G91/(10*SUM(Weights!$B$6:$G$6))) + I91/30*7 + H91/100),0)), 4)</f>
        <v>7</v>
      </c>
      <c r="K91">
        <f xml:space="preserve"> IF(I91&gt;11, MAX(4, ROUND(MIN(10, 1 + 0.6*(C91/(10*SUM(Weights!$B$2:$J$2))+D91/(10*SUM(Weights!$B$3:$G$3))+E91/(10*SUM(Weights!$B$4:$H$4))+F91/(10*SUM(Weights!$B$5:$G$5))+G91/(10*SUM(Weights!$B$6:$G$6))) + I91/30*7 + H91/100),0)), 4)</f>
        <v>7</v>
      </c>
      <c r="M91">
        <f>C91/(10*SUM(Weights!$B$2:$J$2))+D91/(10*SUM(Weights!$B$3:$G$3))+E91/(10*SUM(Weights!$B$4:$H$4))+F91/(10*SUM(Weights!$B$5:$G$5))+G91/(10*SUM(Weights!$B$6:$G$6))</f>
        <v>2.5373015873015876</v>
      </c>
      <c r="N91">
        <f xml:space="preserve"> MIN(10, 1 + 0.6*(C91/(10*SUM(Weights!$B$2:$J$2))+D91/(10*SUM(Weights!$B$3:$G$3))+E91/(10*SUM(Weights!$B$4:$H$4))+F91/(10*SUM(Weights!$B$5:$G$5))+G91/(10*SUM(Weights!$B$6:$G$6))) + I91/30*7 + H91/100)</f>
        <v>6.6890476190476198</v>
      </c>
    </row>
    <row r="92" spans="1:14" x14ac:dyDescent="0.25">
      <c r="A92" t="s">
        <v>77</v>
      </c>
      <c r="B92">
        <v>321</v>
      </c>
      <c r="C92">
        <f>SUMPRODUCT(Tema1!C92:K92,Weights!$B$2:$J$2)</f>
        <v>53</v>
      </c>
      <c r="D92">
        <f>SUMPRODUCT(Tema2!C92:H92,Weights!$B$3:$G$3)</f>
        <v>40</v>
      </c>
      <c r="E92">
        <f>SUMPRODUCT(Tema3!C92:I92,Weights!$B$4:$H$4)</f>
        <v>44</v>
      </c>
      <c r="F92">
        <f>SUMPRODUCT(Tema4!C92:H92,Weights!$B$5:$G$5)</f>
        <v>54</v>
      </c>
      <c r="G92">
        <f>SUMPRODUCT(Tema5!C92:H92,Weights!$B$6:$G$6)</f>
        <v>52</v>
      </c>
      <c r="H92">
        <f>Proiect!C92</f>
        <v>105</v>
      </c>
      <c r="I92">
        <f>SUMPRODUCT(Examen!C92:F92,Weights!$B$8:$E$8)</f>
        <v>22</v>
      </c>
      <c r="J92">
        <f xml:space="preserve"> IF(I92&gt;=O$3, MAX(4, ROUND(MIN(10, 1 + 0.6*(C92/(10*SUM(Weights!$B$2:$J$2))+D92/(10*SUM(Weights!$B$3:$G$3))+E92/(10*SUM(Weights!$B$4:$H$4))+F92/(10*SUM(Weights!$B$5:$G$5))+G92/(10*SUM(Weights!$B$6:$G$6))) + I92/30*7 + H92/100),0)), 4)</f>
        <v>9</v>
      </c>
      <c r="K92">
        <f xml:space="preserve"> IF(I92&gt;11, MAX(4, ROUND(MIN(10, 1 + 0.6*(C92/(10*SUM(Weights!$B$2:$J$2))+D92/(10*SUM(Weights!$B$3:$G$3))+E92/(10*SUM(Weights!$B$4:$H$4))+F92/(10*SUM(Weights!$B$5:$G$5))+G92/(10*SUM(Weights!$B$6:$G$6))) + I92/30*7 + H92/100),0)), 4)</f>
        <v>9</v>
      </c>
      <c r="M92">
        <f>C92/(10*SUM(Weights!$B$2:$J$2))+D92/(10*SUM(Weights!$B$3:$G$3))+E92/(10*SUM(Weights!$B$4:$H$4))+F92/(10*SUM(Weights!$B$5:$G$5))+G92/(10*SUM(Weights!$B$6:$G$6))</f>
        <v>3.6507936507936507</v>
      </c>
      <c r="N92">
        <f xml:space="preserve"> MIN(10, 1 + 0.6*(C92/(10*SUM(Weights!$B$2:$J$2))+D92/(10*SUM(Weights!$B$3:$G$3))+E92/(10*SUM(Weights!$B$4:$H$4))+F92/(10*SUM(Weights!$B$5:$G$5))+G92/(10*SUM(Weights!$B$6:$G$6))) + I92/30*7 + H92/100)</f>
        <v>9.3738095238095234</v>
      </c>
    </row>
    <row r="93" spans="1:14" x14ac:dyDescent="0.25">
      <c r="A93" t="s">
        <v>123</v>
      </c>
      <c r="B93">
        <v>321</v>
      </c>
      <c r="C93">
        <f>SUMPRODUCT(Tema1!C93:K93,Weights!$B$2:$J$2)</f>
        <v>0</v>
      </c>
      <c r="D93">
        <f>SUMPRODUCT(Tema2!C93:H93,Weights!$B$3:$G$3)</f>
        <v>0</v>
      </c>
      <c r="E93">
        <f>SUMPRODUCT(Tema3!C93:I93,Weights!$B$4:$H$4)</f>
        <v>0</v>
      </c>
      <c r="F93">
        <f>SUMPRODUCT(Tema4!C93:H93,Weights!$B$5:$G$5)</f>
        <v>0</v>
      </c>
      <c r="G93">
        <f>SUMPRODUCT(Tema5!C93:H93,Weights!$B$6:$G$6)</f>
        <v>0</v>
      </c>
      <c r="H93">
        <f>Proiect!C93</f>
        <v>0</v>
      </c>
      <c r="I93">
        <f>SUMPRODUCT(Examen!C93:F93,Weights!$B$8:$E$8)</f>
        <v>0</v>
      </c>
      <c r="J93">
        <f xml:space="preserve"> IF(I93&gt;=O$3, MAX(4, ROUND(MIN(10, 1 + 0.6*(C93/(10*SUM(Weights!$B$2:$J$2))+D93/(10*SUM(Weights!$B$3:$G$3))+E93/(10*SUM(Weights!$B$4:$H$4))+F93/(10*SUM(Weights!$B$5:$G$5))+G93/(10*SUM(Weights!$B$6:$G$6))) + I93/30*7 + H93/100),0)), 4)</f>
        <v>4</v>
      </c>
      <c r="K93">
        <f xml:space="preserve"> IF(I93&gt;11, MAX(4, ROUND(MIN(10, 1 + 0.6*(C93/(10*SUM(Weights!$B$2:$J$2))+D93/(10*SUM(Weights!$B$3:$G$3))+E93/(10*SUM(Weights!$B$4:$H$4))+F93/(10*SUM(Weights!$B$5:$G$5))+G93/(10*SUM(Weights!$B$6:$G$6))) + I93/30*7 + H93/100),0)), 4)</f>
        <v>4</v>
      </c>
      <c r="M93">
        <f>C93/(10*SUM(Weights!$B$2:$J$2))+D93/(10*SUM(Weights!$B$3:$G$3))+E93/(10*SUM(Weights!$B$4:$H$4))+F93/(10*SUM(Weights!$B$5:$G$5))+G93/(10*SUM(Weights!$B$6:$G$6))</f>
        <v>0</v>
      </c>
      <c r="N93">
        <f xml:space="preserve"> MIN(10, 1 + 0.6*(C93/(10*SUM(Weights!$B$2:$J$2))+D93/(10*SUM(Weights!$B$3:$G$3))+E93/(10*SUM(Weights!$B$4:$H$4))+F93/(10*SUM(Weights!$B$5:$G$5))+G93/(10*SUM(Weights!$B$6:$G$6))) + I93/30*7 + H93/100)</f>
        <v>1</v>
      </c>
    </row>
    <row r="94" spans="1:14" x14ac:dyDescent="0.25">
      <c r="A94" t="s">
        <v>78</v>
      </c>
      <c r="B94">
        <v>321</v>
      </c>
      <c r="C94">
        <f>SUMPRODUCT(Tema1!C94:K94,Weights!$B$2:$J$2)</f>
        <v>0</v>
      </c>
      <c r="D94">
        <f>SUMPRODUCT(Tema2!C94:H94,Weights!$B$3:$G$3)</f>
        <v>0</v>
      </c>
      <c r="E94">
        <f>SUMPRODUCT(Tema3!C94:I94,Weights!$B$4:$H$4)</f>
        <v>0</v>
      </c>
      <c r="F94">
        <f>SUMPRODUCT(Tema4!C94:H94,Weights!$B$5:$G$5)</f>
        <v>0</v>
      </c>
      <c r="G94">
        <f>SUMPRODUCT(Tema5!C94:H94,Weights!$B$6:$G$6)</f>
        <v>0</v>
      </c>
      <c r="H94">
        <f>Proiect!C94</f>
        <v>0</v>
      </c>
      <c r="I94">
        <f>SUMPRODUCT(Examen!C94:F94,Weights!$B$8:$E$8)</f>
        <v>1</v>
      </c>
      <c r="J94">
        <f xml:space="preserve"> IF(I94&gt;=O$3, MAX(4, ROUND(MIN(10, 1 + 0.6*(C94/(10*SUM(Weights!$B$2:$J$2))+D94/(10*SUM(Weights!$B$3:$G$3))+E94/(10*SUM(Weights!$B$4:$H$4))+F94/(10*SUM(Weights!$B$5:$G$5))+G94/(10*SUM(Weights!$B$6:$G$6))) + I94/30*7 + H94/100),0)), 4)</f>
        <v>4</v>
      </c>
      <c r="K94">
        <f xml:space="preserve"> IF(I94&gt;11, MAX(4, ROUND(MIN(10, 1 + 0.6*(C94/(10*SUM(Weights!$B$2:$J$2))+D94/(10*SUM(Weights!$B$3:$G$3))+E94/(10*SUM(Weights!$B$4:$H$4))+F94/(10*SUM(Weights!$B$5:$G$5))+G94/(10*SUM(Weights!$B$6:$G$6))) + I94/30*7 + H94/100),0)), 4)</f>
        <v>4</v>
      </c>
      <c r="M94">
        <f>C94/(10*SUM(Weights!$B$2:$J$2))+D94/(10*SUM(Weights!$B$3:$G$3))+E94/(10*SUM(Weights!$B$4:$H$4))+F94/(10*SUM(Weights!$B$5:$G$5))+G94/(10*SUM(Weights!$B$6:$G$6))</f>
        <v>0</v>
      </c>
      <c r="N94">
        <f xml:space="preserve"> MIN(10, 1 + 0.6*(C94/(10*SUM(Weights!$B$2:$J$2))+D94/(10*SUM(Weights!$B$3:$G$3))+E94/(10*SUM(Weights!$B$4:$H$4))+F94/(10*SUM(Weights!$B$5:$G$5))+G94/(10*SUM(Weights!$B$6:$G$6))) + I94/30*7 + H94/100)</f>
        <v>1.2333333333333334</v>
      </c>
    </row>
  </sheetData>
  <autoFilter ref="A1:J94" xr:uid="{59784E6C-1901-43DF-AF93-FE666948192D}">
    <filterColumn colId="1">
      <filters>
        <filter val="321"/>
      </filters>
    </filterColumn>
  </autoFilter>
  <conditionalFormatting sqref="I2:I94">
    <cfRule type="cellIs" dxfId="8" priority="4" operator="greaterThan">
      <formula>11</formula>
    </cfRule>
    <cfRule type="cellIs" dxfId="7" priority="5" operator="lessThan">
      <formula>12</formula>
    </cfRule>
    <cfRule type="cellIs" dxfId="6" priority="9" operator="lessThan">
      <formula>12</formula>
    </cfRule>
    <cfRule type="cellIs" dxfId="5" priority="10" operator="greaterThan">
      <formula>12</formula>
    </cfRule>
    <cfRule type="cellIs" dxfId="4" priority="11" operator="greaterThan">
      <formula>12</formula>
    </cfRule>
  </conditionalFormatting>
  <conditionalFormatting sqref="I56">
    <cfRule type="cellIs" dxfId="3" priority="8" operator="greaterThan">
      <formula>12</formula>
    </cfRule>
  </conditionalFormatting>
  <conditionalFormatting sqref="J2:J94">
    <cfRule type="cellIs" dxfId="2" priority="3" operator="lessThan">
      <formula>5</formula>
    </cfRule>
  </conditionalFormatting>
  <conditionalFormatting sqref="N2:N94">
    <cfRule type="cellIs" dxfId="1" priority="1" operator="between">
      <formula>4.3</formula>
      <formula>4.99</formula>
    </cfRule>
    <cfRule type="cellIs" dxfId="0" priority="2" operator="greaterThan">
      <formula>4.5</formula>
    </cfRule>
  </conditionalFormatting>
  <pageMargins left="0.7" right="0.7" top="0.75" bottom="0.75" header="0.3" footer="0.3"/>
  <pageSetup orientation="portrait" r:id="rId1"/>
  <ignoredErrors>
    <ignoredError sqref="C94:G94 I3 C72:G72 I7 C4:C5 D3:F5 G4:G5 C7:G12 C14:G22 C25:G27 C29:G32 C34:G40 C42:G43 C45:G46 C48:G49 C51:G63 C67:G68 C70:G70 C75:G80 C83:G84 C86:G9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D3AA-677E-4F0F-AA5A-EFDAEDC5BC4A}">
  <sheetPr filterMode="1"/>
  <dimension ref="A1:K94"/>
  <sheetViews>
    <sheetView workbookViewId="0">
      <pane ySplit="1" topLeftCell="A71" activePane="bottomLeft" state="frozen"/>
      <selection pane="bottomLeft" activeCell="A93" sqref="A93:XFD93"/>
    </sheetView>
  </sheetViews>
  <sheetFormatPr defaultRowHeight="15" x14ac:dyDescent="0.25"/>
  <cols>
    <col min="1" max="1" width="34.140625" customWidth="1"/>
  </cols>
  <sheetData>
    <row r="1" spans="1:11" x14ac:dyDescent="0.25">
      <c r="A1" t="s">
        <v>0</v>
      </c>
      <c r="B1" t="s">
        <v>1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</row>
    <row r="2" spans="1:11" hidden="1" x14ac:dyDescent="0.25">
      <c r="A2" t="s">
        <v>105</v>
      </c>
      <c r="B2">
        <v>301</v>
      </c>
    </row>
    <row r="3" spans="1:11" hidden="1" x14ac:dyDescent="0.25">
      <c r="A3" t="s">
        <v>10</v>
      </c>
      <c r="B3">
        <v>301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</row>
    <row r="4" spans="1:11" hidden="1" x14ac:dyDescent="0.25">
      <c r="A4" t="s">
        <v>11</v>
      </c>
      <c r="B4">
        <v>301</v>
      </c>
      <c r="C4">
        <v>2</v>
      </c>
      <c r="D4">
        <v>9</v>
      </c>
      <c r="E4">
        <v>9</v>
      </c>
      <c r="G4">
        <v>4</v>
      </c>
      <c r="H4">
        <v>4</v>
      </c>
      <c r="I4">
        <v>3</v>
      </c>
      <c r="J4">
        <v>4</v>
      </c>
      <c r="K4">
        <v>7</v>
      </c>
    </row>
    <row r="5" spans="1:11" hidden="1" x14ac:dyDescent="0.25">
      <c r="A5" t="s">
        <v>12</v>
      </c>
      <c r="B5">
        <v>301</v>
      </c>
      <c r="C5">
        <v>7</v>
      </c>
      <c r="D5">
        <v>10</v>
      </c>
      <c r="E5">
        <v>8</v>
      </c>
      <c r="G5">
        <v>4</v>
      </c>
      <c r="H5">
        <v>6</v>
      </c>
    </row>
    <row r="6" spans="1:11" hidden="1" x14ac:dyDescent="0.25">
      <c r="A6" t="s">
        <v>103</v>
      </c>
      <c r="B6">
        <v>301</v>
      </c>
    </row>
    <row r="7" spans="1:11" hidden="1" x14ac:dyDescent="0.25">
      <c r="A7" t="s">
        <v>13</v>
      </c>
      <c r="B7">
        <v>301</v>
      </c>
    </row>
    <row r="8" spans="1:11" hidden="1" x14ac:dyDescent="0.25">
      <c r="A8" t="s">
        <v>14</v>
      </c>
      <c r="B8">
        <v>301</v>
      </c>
    </row>
    <row r="9" spans="1:11" hidden="1" x14ac:dyDescent="0.25">
      <c r="A9" t="s">
        <v>15</v>
      </c>
      <c r="B9">
        <v>301</v>
      </c>
    </row>
    <row r="10" spans="1:11" hidden="1" x14ac:dyDescent="0.25">
      <c r="A10" t="s">
        <v>16</v>
      </c>
      <c r="B10">
        <v>301</v>
      </c>
      <c r="C10">
        <v>5</v>
      </c>
      <c r="D10">
        <v>5</v>
      </c>
      <c r="E10">
        <v>5</v>
      </c>
      <c r="G10">
        <v>2</v>
      </c>
      <c r="H10">
        <v>3</v>
      </c>
    </row>
    <row r="11" spans="1:11" hidden="1" x14ac:dyDescent="0.25">
      <c r="A11" t="s">
        <v>17</v>
      </c>
      <c r="B11">
        <v>301</v>
      </c>
      <c r="C11">
        <v>9</v>
      </c>
      <c r="D11">
        <v>9</v>
      </c>
      <c r="E11">
        <v>7</v>
      </c>
      <c r="G11">
        <v>8</v>
      </c>
      <c r="H11">
        <v>8</v>
      </c>
      <c r="I11">
        <v>6</v>
      </c>
      <c r="J11">
        <v>3</v>
      </c>
      <c r="K11">
        <v>9</v>
      </c>
    </row>
    <row r="12" spans="1:11" hidden="1" x14ac:dyDescent="0.25">
      <c r="A12" t="s">
        <v>18</v>
      </c>
      <c r="B12">
        <v>301</v>
      </c>
      <c r="D12">
        <v>9</v>
      </c>
      <c r="E12">
        <v>10</v>
      </c>
      <c r="G12">
        <v>7</v>
      </c>
      <c r="H12">
        <v>6</v>
      </c>
      <c r="I12">
        <v>6</v>
      </c>
      <c r="J12">
        <v>3</v>
      </c>
    </row>
    <row r="13" spans="1:11" hidden="1" x14ac:dyDescent="0.25">
      <c r="A13" t="s">
        <v>104</v>
      </c>
      <c r="B13">
        <v>301</v>
      </c>
    </row>
    <row r="14" spans="1:11" hidden="1" x14ac:dyDescent="0.25">
      <c r="A14" t="s">
        <v>19</v>
      </c>
      <c r="B14">
        <v>301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</row>
    <row r="15" spans="1:11" hidden="1" x14ac:dyDescent="0.25">
      <c r="A15" t="s">
        <v>20</v>
      </c>
      <c r="B15">
        <v>301</v>
      </c>
      <c r="C15">
        <v>8</v>
      </c>
      <c r="D15">
        <v>10</v>
      </c>
      <c r="E15">
        <v>10</v>
      </c>
      <c r="F15">
        <v>9</v>
      </c>
      <c r="G15">
        <v>10</v>
      </c>
      <c r="H15">
        <v>9</v>
      </c>
      <c r="I15">
        <v>10</v>
      </c>
      <c r="J15">
        <v>10</v>
      </c>
      <c r="K15">
        <v>7</v>
      </c>
    </row>
    <row r="16" spans="1:11" hidden="1" x14ac:dyDescent="0.25">
      <c r="A16" t="s">
        <v>21</v>
      </c>
      <c r="B16">
        <v>301</v>
      </c>
    </row>
    <row r="17" spans="1:11" hidden="1" x14ac:dyDescent="0.25">
      <c r="A17" t="s">
        <v>22</v>
      </c>
      <c r="B17">
        <v>301</v>
      </c>
      <c r="C17">
        <v>9</v>
      </c>
      <c r="D17">
        <v>10</v>
      </c>
      <c r="E17">
        <v>10</v>
      </c>
      <c r="G17">
        <v>9</v>
      </c>
      <c r="H17">
        <v>9</v>
      </c>
      <c r="J17">
        <v>7</v>
      </c>
      <c r="K17">
        <v>9</v>
      </c>
    </row>
    <row r="18" spans="1:11" hidden="1" x14ac:dyDescent="0.25">
      <c r="A18" t="s">
        <v>23</v>
      </c>
      <c r="B18">
        <v>301</v>
      </c>
      <c r="C18">
        <v>7</v>
      </c>
      <c r="D18">
        <v>10</v>
      </c>
      <c r="E18">
        <v>10</v>
      </c>
      <c r="G18">
        <v>9</v>
      </c>
      <c r="H18">
        <v>8</v>
      </c>
      <c r="J18">
        <v>7</v>
      </c>
      <c r="K18">
        <v>7</v>
      </c>
    </row>
    <row r="19" spans="1:11" hidden="1" x14ac:dyDescent="0.25">
      <c r="A19" t="s">
        <v>24</v>
      </c>
      <c r="B19">
        <v>301</v>
      </c>
      <c r="C19">
        <v>8</v>
      </c>
      <c r="D19">
        <v>10</v>
      </c>
      <c r="E19">
        <v>10</v>
      </c>
      <c r="G19">
        <v>10</v>
      </c>
      <c r="H19">
        <v>10</v>
      </c>
      <c r="I19">
        <v>9</v>
      </c>
      <c r="J19">
        <v>9</v>
      </c>
      <c r="K19">
        <v>9</v>
      </c>
    </row>
    <row r="20" spans="1:11" hidden="1" x14ac:dyDescent="0.25">
      <c r="A20" t="s">
        <v>25</v>
      </c>
      <c r="B20">
        <v>301</v>
      </c>
      <c r="C20">
        <v>8</v>
      </c>
      <c r="D20">
        <v>9</v>
      </c>
      <c r="E20">
        <v>8</v>
      </c>
      <c r="G20">
        <v>9</v>
      </c>
      <c r="H20">
        <v>9</v>
      </c>
      <c r="I20">
        <v>8</v>
      </c>
      <c r="J20">
        <v>8</v>
      </c>
      <c r="K20">
        <v>7</v>
      </c>
    </row>
    <row r="21" spans="1:11" hidden="1" x14ac:dyDescent="0.25">
      <c r="A21" t="s">
        <v>26</v>
      </c>
      <c r="B21">
        <v>301</v>
      </c>
      <c r="C21">
        <v>8</v>
      </c>
      <c r="D21">
        <v>10</v>
      </c>
      <c r="E21">
        <v>10</v>
      </c>
      <c r="G21">
        <v>9</v>
      </c>
      <c r="H21">
        <v>9</v>
      </c>
      <c r="J21">
        <v>4</v>
      </c>
      <c r="K21">
        <v>8</v>
      </c>
    </row>
    <row r="22" spans="1:11" hidden="1" x14ac:dyDescent="0.25">
      <c r="A22" t="s">
        <v>27</v>
      </c>
      <c r="B22">
        <v>301</v>
      </c>
    </row>
    <row r="23" spans="1:11" hidden="1" x14ac:dyDescent="0.25">
      <c r="A23" t="s">
        <v>106</v>
      </c>
      <c r="B23">
        <v>301</v>
      </c>
    </row>
    <row r="24" spans="1:11" hidden="1" x14ac:dyDescent="0.25">
      <c r="A24" t="s">
        <v>107</v>
      </c>
      <c r="B24">
        <v>301</v>
      </c>
    </row>
    <row r="25" spans="1:11" hidden="1" x14ac:dyDescent="0.25">
      <c r="A25" t="s">
        <v>28</v>
      </c>
      <c r="B25">
        <v>301</v>
      </c>
      <c r="C25">
        <v>7</v>
      </c>
      <c r="D25">
        <v>7</v>
      </c>
    </row>
    <row r="26" spans="1:11" hidden="1" x14ac:dyDescent="0.25">
      <c r="A26" t="s">
        <v>29</v>
      </c>
      <c r="B26">
        <v>311</v>
      </c>
      <c r="C26">
        <v>10</v>
      </c>
      <c r="D26">
        <v>10</v>
      </c>
      <c r="E26">
        <v>10</v>
      </c>
      <c r="G26">
        <v>10</v>
      </c>
      <c r="H26">
        <v>10</v>
      </c>
      <c r="J26">
        <v>2</v>
      </c>
      <c r="K26">
        <v>4</v>
      </c>
    </row>
    <row r="27" spans="1:11" hidden="1" x14ac:dyDescent="0.25">
      <c r="A27" t="s">
        <v>30</v>
      </c>
      <c r="B27">
        <v>311</v>
      </c>
    </row>
    <row r="28" spans="1:11" hidden="1" x14ac:dyDescent="0.25">
      <c r="A28" t="s">
        <v>108</v>
      </c>
      <c r="B28">
        <v>311</v>
      </c>
    </row>
    <row r="29" spans="1:11" hidden="1" x14ac:dyDescent="0.25">
      <c r="A29" t="s">
        <v>31</v>
      </c>
      <c r="B29">
        <v>311</v>
      </c>
      <c r="C29">
        <v>10</v>
      </c>
      <c r="D29">
        <v>10</v>
      </c>
      <c r="E29">
        <v>7</v>
      </c>
      <c r="G29">
        <v>10</v>
      </c>
      <c r="H29">
        <v>10</v>
      </c>
      <c r="I29">
        <v>2</v>
      </c>
      <c r="J29">
        <v>9</v>
      </c>
      <c r="K29">
        <v>3</v>
      </c>
    </row>
    <row r="30" spans="1:11" hidden="1" x14ac:dyDescent="0.25">
      <c r="A30" t="s">
        <v>32</v>
      </c>
      <c r="B30">
        <v>311</v>
      </c>
    </row>
    <row r="31" spans="1:11" hidden="1" x14ac:dyDescent="0.25">
      <c r="A31" t="s">
        <v>33</v>
      </c>
      <c r="B31">
        <v>311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4</v>
      </c>
      <c r="J31">
        <v>10</v>
      </c>
      <c r="K31">
        <v>4</v>
      </c>
    </row>
    <row r="32" spans="1:11" hidden="1" x14ac:dyDescent="0.25">
      <c r="A32" t="s">
        <v>34</v>
      </c>
      <c r="B32">
        <v>311</v>
      </c>
      <c r="C32">
        <v>7</v>
      </c>
      <c r="D32">
        <v>9</v>
      </c>
      <c r="E32">
        <v>8</v>
      </c>
      <c r="G32">
        <v>4</v>
      </c>
      <c r="H32">
        <v>5</v>
      </c>
    </row>
    <row r="33" spans="1:11" hidden="1" x14ac:dyDescent="0.25">
      <c r="A33" t="s">
        <v>109</v>
      </c>
      <c r="B33">
        <v>311</v>
      </c>
    </row>
    <row r="34" spans="1:11" hidden="1" x14ac:dyDescent="0.25">
      <c r="A34" t="s">
        <v>35</v>
      </c>
      <c r="B34">
        <v>311</v>
      </c>
      <c r="C34">
        <v>10</v>
      </c>
      <c r="D34">
        <v>10</v>
      </c>
      <c r="E34">
        <v>9</v>
      </c>
      <c r="F34">
        <v>9</v>
      </c>
      <c r="G34">
        <v>10</v>
      </c>
      <c r="H34">
        <v>10</v>
      </c>
      <c r="I34">
        <v>10</v>
      </c>
      <c r="J34">
        <v>5</v>
      </c>
      <c r="K34">
        <v>10</v>
      </c>
    </row>
    <row r="35" spans="1:11" hidden="1" x14ac:dyDescent="0.25">
      <c r="A35" t="s">
        <v>36</v>
      </c>
      <c r="B35">
        <v>311</v>
      </c>
      <c r="C35">
        <v>8</v>
      </c>
      <c r="D35">
        <v>10</v>
      </c>
      <c r="E35">
        <v>10</v>
      </c>
      <c r="G35">
        <v>10</v>
      </c>
      <c r="I35">
        <v>4</v>
      </c>
    </row>
    <row r="36" spans="1:11" hidden="1" x14ac:dyDescent="0.25">
      <c r="A36" t="s">
        <v>37</v>
      </c>
      <c r="B36">
        <v>311</v>
      </c>
    </row>
    <row r="37" spans="1:11" hidden="1" x14ac:dyDescent="0.25">
      <c r="A37" t="s">
        <v>38</v>
      </c>
      <c r="B37">
        <v>311</v>
      </c>
    </row>
    <row r="38" spans="1:11" hidden="1" x14ac:dyDescent="0.25">
      <c r="A38" t="s">
        <v>39</v>
      </c>
      <c r="B38">
        <v>311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8</v>
      </c>
    </row>
    <row r="39" spans="1:11" hidden="1" x14ac:dyDescent="0.25">
      <c r="A39" t="s">
        <v>40</v>
      </c>
      <c r="B39">
        <v>311</v>
      </c>
      <c r="C39">
        <v>10</v>
      </c>
      <c r="D39">
        <v>10</v>
      </c>
      <c r="E39">
        <v>9</v>
      </c>
      <c r="F39">
        <v>10</v>
      </c>
      <c r="G39">
        <v>9</v>
      </c>
      <c r="H39">
        <v>10</v>
      </c>
      <c r="I39">
        <v>10</v>
      </c>
      <c r="J39">
        <v>4</v>
      </c>
      <c r="K39">
        <v>10</v>
      </c>
    </row>
    <row r="40" spans="1:11" hidden="1" x14ac:dyDescent="0.25">
      <c r="A40" t="s">
        <v>41</v>
      </c>
      <c r="B40">
        <v>311</v>
      </c>
      <c r="D40">
        <v>10</v>
      </c>
      <c r="E40">
        <v>10</v>
      </c>
      <c r="F40">
        <v>10</v>
      </c>
      <c r="G40">
        <v>10</v>
      </c>
      <c r="H40">
        <v>10</v>
      </c>
      <c r="J40">
        <v>7</v>
      </c>
    </row>
    <row r="41" spans="1:11" hidden="1" x14ac:dyDescent="0.25">
      <c r="A41" t="s">
        <v>110</v>
      </c>
      <c r="B41">
        <v>311</v>
      </c>
    </row>
    <row r="42" spans="1:11" hidden="1" x14ac:dyDescent="0.25">
      <c r="A42" t="s">
        <v>42</v>
      </c>
      <c r="B42">
        <v>311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10</v>
      </c>
    </row>
    <row r="43" spans="1:11" hidden="1" x14ac:dyDescent="0.25">
      <c r="A43" t="s">
        <v>43</v>
      </c>
      <c r="B43">
        <v>311</v>
      </c>
      <c r="C43">
        <v>9</v>
      </c>
      <c r="D43">
        <v>3</v>
      </c>
      <c r="E43">
        <v>3</v>
      </c>
      <c r="F43">
        <v>3</v>
      </c>
      <c r="G43">
        <v>6</v>
      </c>
      <c r="H43">
        <v>3</v>
      </c>
      <c r="I43">
        <v>3</v>
      </c>
      <c r="J43">
        <v>3</v>
      </c>
      <c r="K43">
        <v>7</v>
      </c>
    </row>
    <row r="44" spans="1:11" hidden="1" x14ac:dyDescent="0.25">
      <c r="A44" t="s">
        <v>111</v>
      </c>
      <c r="B44">
        <v>311</v>
      </c>
    </row>
    <row r="45" spans="1:11" hidden="1" x14ac:dyDescent="0.25">
      <c r="A45" t="s">
        <v>44</v>
      </c>
      <c r="B45">
        <v>311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7</v>
      </c>
      <c r="I45">
        <v>10</v>
      </c>
      <c r="J45">
        <v>8</v>
      </c>
      <c r="K45">
        <v>10</v>
      </c>
    </row>
    <row r="46" spans="1:11" hidden="1" x14ac:dyDescent="0.25">
      <c r="A46" t="s">
        <v>45</v>
      </c>
      <c r="B46">
        <v>311</v>
      </c>
    </row>
    <row r="47" spans="1:11" hidden="1" x14ac:dyDescent="0.25">
      <c r="A47" t="s">
        <v>112</v>
      </c>
      <c r="B47">
        <v>311</v>
      </c>
    </row>
    <row r="48" spans="1:11" hidden="1" x14ac:dyDescent="0.25">
      <c r="A48" t="s">
        <v>46</v>
      </c>
      <c r="B48">
        <v>311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J48">
        <v>10</v>
      </c>
      <c r="K48">
        <v>5</v>
      </c>
    </row>
    <row r="49" spans="1:11" hidden="1" x14ac:dyDescent="0.25">
      <c r="A49" t="s">
        <v>47</v>
      </c>
      <c r="B49">
        <v>311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5</v>
      </c>
    </row>
    <row r="50" spans="1:11" hidden="1" x14ac:dyDescent="0.25">
      <c r="A50" t="s">
        <v>113</v>
      </c>
      <c r="B50">
        <v>311</v>
      </c>
    </row>
    <row r="51" spans="1:11" hidden="1" x14ac:dyDescent="0.25">
      <c r="A51" t="s">
        <v>48</v>
      </c>
      <c r="B51">
        <v>311</v>
      </c>
      <c r="D51">
        <v>2</v>
      </c>
      <c r="F51">
        <v>2</v>
      </c>
      <c r="G51">
        <v>7</v>
      </c>
      <c r="H51">
        <v>4</v>
      </c>
    </row>
    <row r="52" spans="1:11" hidden="1" x14ac:dyDescent="0.25">
      <c r="A52" t="s">
        <v>49</v>
      </c>
      <c r="B52">
        <v>311</v>
      </c>
      <c r="C52">
        <v>10</v>
      </c>
      <c r="D52">
        <v>10</v>
      </c>
      <c r="E52">
        <v>10</v>
      </c>
      <c r="F52">
        <v>10</v>
      </c>
      <c r="G52">
        <v>8</v>
      </c>
      <c r="H52">
        <v>10</v>
      </c>
      <c r="I52">
        <v>8</v>
      </c>
      <c r="J52">
        <v>10</v>
      </c>
      <c r="K52">
        <v>5</v>
      </c>
    </row>
    <row r="53" spans="1:11" hidden="1" x14ac:dyDescent="0.25">
      <c r="A53" t="s">
        <v>50</v>
      </c>
      <c r="B53">
        <v>311</v>
      </c>
      <c r="C53">
        <v>10</v>
      </c>
      <c r="D53">
        <v>9</v>
      </c>
      <c r="E53">
        <v>7</v>
      </c>
      <c r="G53">
        <v>10</v>
      </c>
      <c r="I53">
        <v>4</v>
      </c>
      <c r="J53">
        <v>8</v>
      </c>
      <c r="K53">
        <v>3</v>
      </c>
    </row>
    <row r="54" spans="1:11" hidden="1" x14ac:dyDescent="0.25">
      <c r="A54" t="s">
        <v>51</v>
      </c>
      <c r="B54">
        <v>311</v>
      </c>
      <c r="C54">
        <v>10</v>
      </c>
      <c r="D54">
        <v>10</v>
      </c>
      <c r="E54">
        <v>10</v>
      </c>
      <c r="G54">
        <v>10</v>
      </c>
    </row>
    <row r="55" spans="1:11" hidden="1" x14ac:dyDescent="0.25">
      <c r="A55" t="s">
        <v>52</v>
      </c>
      <c r="B55">
        <v>311</v>
      </c>
      <c r="C55">
        <v>6</v>
      </c>
      <c r="D55">
        <v>10</v>
      </c>
      <c r="E55">
        <v>5</v>
      </c>
      <c r="F55">
        <v>3</v>
      </c>
      <c r="G55">
        <v>7</v>
      </c>
      <c r="H55">
        <v>4</v>
      </c>
      <c r="I55">
        <v>2</v>
      </c>
      <c r="J55">
        <v>2</v>
      </c>
    </row>
    <row r="56" spans="1:11" hidden="1" x14ac:dyDescent="0.25">
      <c r="A56" t="s">
        <v>79</v>
      </c>
      <c r="B56">
        <v>311</v>
      </c>
      <c r="C56">
        <v>5</v>
      </c>
      <c r="D56">
        <v>8</v>
      </c>
      <c r="E56">
        <v>6</v>
      </c>
      <c r="G56">
        <v>5</v>
      </c>
      <c r="H56">
        <v>8</v>
      </c>
    </row>
    <row r="57" spans="1:11" hidden="1" x14ac:dyDescent="0.25">
      <c r="A57" t="s">
        <v>53</v>
      </c>
      <c r="B57">
        <v>311</v>
      </c>
      <c r="C57">
        <v>10</v>
      </c>
      <c r="D57">
        <v>10</v>
      </c>
      <c r="E57">
        <v>10</v>
      </c>
      <c r="G57">
        <v>9</v>
      </c>
      <c r="H57">
        <v>10</v>
      </c>
      <c r="J57">
        <v>8</v>
      </c>
      <c r="K57">
        <v>5</v>
      </c>
    </row>
    <row r="58" spans="1:11" hidden="1" x14ac:dyDescent="0.25">
      <c r="A58" t="s">
        <v>54</v>
      </c>
      <c r="B58">
        <v>311</v>
      </c>
    </row>
    <row r="59" spans="1:11" hidden="1" x14ac:dyDescent="0.25">
      <c r="A59" t="s">
        <v>55</v>
      </c>
      <c r="B59">
        <v>311</v>
      </c>
      <c r="C59">
        <v>1</v>
      </c>
      <c r="D59">
        <v>7</v>
      </c>
      <c r="E59">
        <v>3</v>
      </c>
      <c r="G59">
        <v>6</v>
      </c>
    </row>
    <row r="60" spans="1:11" hidden="1" x14ac:dyDescent="0.25">
      <c r="A60" t="s">
        <v>56</v>
      </c>
      <c r="B60">
        <v>311</v>
      </c>
      <c r="C60">
        <v>10</v>
      </c>
      <c r="D60">
        <v>10</v>
      </c>
      <c r="E60">
        <v>10</v>
      </c>
      <c r="F60">
        <v>10</v>
      </c>
      <c r="G60">
        <v>6</v>
      </c>
      <c r="H60">
        <v>10</v>
      </c>
      <c r="I60">
        <v>3</v>
      </c>
      <c r="J60">
        <v>2</v>
      </c>
      <c r="K60">
        <v>5</v>
      </c>
    </row>
    <row r="61" spans="1:11" hidden="1" x14ac:dyDescent="0.25">
      <c r="A61" t="s">
        <v>57</v>
      </c>
      <c r="B61">
        <v>311</v>
      </c>
      <c r="C61">
        <v>7</v>
      </c>
      <c r="D61">
        <v>9</v>
      </c>
    </row>
    <row r="62" spans="1:11" x14ac:dyDescent="0.25">
      <c r="A62" t="s">
        <v>58</v>
      </c>
      <c r="B62">
        <v>321</v>
      </c>
      <c r="C62">
        <v>10</v>
      </c>
      <c r="D62">
        <v>10</v>
      </c>
      <c r="E62">
        <v>10</v>
      </c>
      <c r="G62">
        <v>10</v>
      </c>
      <c r="H62">
        <v>10</v>
      </c>
      <c r="J62">
        <v>5</v>
      </c>
    </row>
    <row r="63" spans="1:11" x14ac:dyDescent="0.25">
      <c r="A63" t="s">
        <v>59</v>
      </c>
      <c r="B63">
        <v>321</v>
      </c>
    </row>
    <row r="64" spans="1:11" x14ac:dyDescent="0.25">
      <c r="A64" t="s">
        <v>114</v>
      </c>
      <c r="B64">
        <v>321</v>
      </c>
    </row>
    <row r="65" spans="1:11" x14ac:dyDescent="0.25">
      <c r="A65" t="s">
        <v>115</v>
      </c>
      <c r="B65">
        <v>321</v>
      </c>
    </row>
    <row r="66" spans="1:11" x14ac:dyDescent="0.25">
      <c r="A66" t="s">
        <v>116</v>
      </c>
      <c r="B66">
        <v>321</v>
      </c>
    </row>
    <row r="67" spans="1:11" x14ac:dyDescent="0.25">
      <c r="A67" t="s">
        <v>60</v>
      </c>
      <c r="B67">
        <v>321</v>
      </c>
      <c r="D67">
        <v>9</v>
      </c>
      <c r="E67">
        <v>9</v>
      </c>
      <c r="F67">
        <v>8</v>
      </c>
      <c r="G67">
        <v>6</v>
      </c>
      <c r="H67">
        <v>8</v>
      </c>
      <c r="J67">
        <v>8</v>
      </c>
      <c r="K67">
        <v>5</v>
      </c>
    </row>
    <row r="68" spans="1:11" x14ac:dyDescent="0.25">
      <c r="A68" t="s">
        <v>61</v>
      </c>
      <c r="B68">
        <v>321</v>
      </c>
      <c r="C68">
        <v>8</v>
      </c>
      <c r="D68">
        <v>10</v>
      </c>
      <c r="E68">
        <v>6</v>
      </c>
      <c r="G68">
        <v>10</v>
      </c>
      <c r="H68">
        <v>9</v>
      </c>
      <c r="J68">
        <v>3</v>
      </c>
      <c r="K68">
        <v>5</v>
      </c>
    </row>
    <row r="69" spans="1:11" x14ac:dyDescent="0.25">
      <c r="A69" t="s">
        <v>117</v>
      </c>
      <c r="B69">
        <v>321</v>
      </c>
    </row>
    <row r="70" spans="1:11" x14ac:dyDescent="0.25">
      <c r="A70" t="s">
        <v>62</v>
      </c>
      <c r="B70">
        <v>321</v>
      </c>
      <c r="C70">
        <v>10</v>
      </c>
      <c r="D70">
        <v>10</v>
      </c>
      <c r="E70">
        <v>7</v>
      </c>
      <c r="G70">
        <v>7</v>
      </c>
      <c r="H70">
        <v>7</v>
      </c>
      <c r="I70">
        <v>5</v>
      </c>
      <c r="J70">
        <v>5</v>
      </c>
      <c r="K70">
        <v>8</v>
      </c>
    </row>
    <row r="71" spans="1:11" x14ac:dyDescent="0.25">
      <c r="A71" t="s">
        <v>118</v>
      </c>
      <c r="B71">
        <v>321</v>
      </c>
    </row>
    <row r="72" spans="1:11" x14ac:dyDescent="0.25">
      <c r="A72" t="s">
        <v>63</v>
      </c>
      <c r="B72">
        <v>321</v>
      </c>
      <c r="C72">
        <v>8</v>
      </c>
      <c r="D72">
        <v>10</v>
      </c>
      <c r="E72">
        <v>10</v>
      </c>
      <c r="F72">
        <v>10</v>
      </c>
      <c r="G72">
        <v>10</v>
      </c>
      <c r="H72">
        <v>5</v>
      </c>
    </row>
    <row r="73" spans="1:11" x14ac:dyDescent="0.25">
      <c r="A73" t="s">
        <v>119</v>
      </c>
      <c r="B73">
        <v>321</v>
      </c>
    </row>
    <row r="74" spans="1:11" x14ac:dyDescent="0.25">
      <c r="A74" t="s">
        <v>98</v>
      </c>
      <c r="B74">
        <v>321</v>
      </c>
    </row>
    <row r="75" spans="1:11" x14ac:dyDescent="0.25">
      <c r="A75" t="s">
        <v>64</v>
      </c>
      <c r="B75">
        <v>321</v>
      </c>
      <c r="C75">
        <v>10</v>
      </c>
      <c r="D75">
        <v>10</v>
      </c>
      <c r="E75">
        <v>6</v>
      </c>
      <c r="J75">
        <v>7</v>
      </c>
      <c r="K75">
        <v>8</v>
      </c>
    </row>
    <row r="76" spans="1:11" x14ac:dyDescent="0.25">
      <c r="A76" t="s">
        <v>65</v>
      </c>
      <c r="B76">
        <v>321</v>
      </c>
      <c r="C76">
        <v>10</v>
      </c>
      <c r="D76">
        <v>9</v>
      </c>
      <c r="E76">
        <v>8</v>
      </c>
      <c r="F76">
        <v>6</v>
      </c>
      <c r="G76">
        <v>10</v>
      </c>
      <c r="H76">
        <v>9</v>
      </c>
    </row>
    <row r="77" spans="1:11" x14ac:dyDescent="0.25">
      <c r="A77" t="s">
        <v>66</v>
      </c>
      <c r="B77">
        <v>321</v>
      </c>
      <c r="C77">
        <v>8</v>
      </c>
      <c r="D77">
        <v>10</v>
      </c>
      <c r="E77">
        <v>7</v>
      </c>
      <c r="F77">
        <v>8</v>
      </c>
      <c r="G77">
        <v>5</v>
      </c>
      <c r="H77">
        <v>5</v>
      </c>
    </row>
    <row r="78" spans="1:11" x14ac:dyDescent="0.25">
      <c r="A78" t="s">
        <v>67</v>
      </c>
      <c r="B78">
        <v>321</v>
      </c>
      <c r="C78">
        <v>10</v>
      </c>
      <c r="D78">
        <v>10</v>
      </c>
      <c r="E78">
        <v>10</v>
      </c>
      <c r="G78">
        <v>10</v>
      </c>
      <c r="H78">
        <v>9</v>
      </c>
      <c r="I78">
        <v>3</v>
      </c>
      <c r="J78">
        <v>7</v>
      </c>
      <c r="K78">
        <v>7</v>
      </c>
    </row>
    <row r="79" spans="1:11" x14ac:dyDescent="0.25">
      <c r="A79" t="s">
        <v>68</v>
      </c>
      <c r="B79">
        <v>321</v>
      </c>
      <c r="C79">
        <v>8</v>
      </c>
      <c r="D79">
        <v>9</v>
      </c>
      <c r="E79">
        <v>6</v>
      </c>
      <c r="G79">
        <v>5</v>
      </c>
      <c r="H79">
        <v>5</v>
      </c>
    </row>
    <row r="80" spans="1:11" x14ac:dyDescent="0.25">
      <c r="A80" t="s">
        <v>69</v>
      </c>
      <c r="B80">
        <v>321</v>
      </c>
      <c r="C80">
        <v>8</v>
      </c>
      <c r="D80">
        <v>9</v>
      </c>
      <c r="E80">
        <v>7</v>
      </c>
      <c r="G80">
        <v>9</v>
      </c>
    </row>
    <row r="81" spans="1:11" x14ac:dyDescent="0.25">
      <c r="A81" t="s">
        <v>120</v>
      </c>
      <c r="B81">
        <v>321</v>
      </c>
    </row>
    <row r="82" spans="1:11" x14ac:dyDescent="0.25">
      <c r="A82" t="s">
        <v>121</v>
      </c>
      <c r="B82">
        <v>321</v>
      </c>
    </row>
    <row r="83" spans="1:11" x14ac:dyDescent="0.25">
      <c r="A83" t="s">
        <v>70</v>
      </c>
      <c r="B83">
        <v>321</v>
      </c>
    </row>
    <row r="84" spans="1:11" x14ac:dyDescent="0.25">
      <c r="A84" t="s">
        <v>71</v>
      </c>
      <c r="B84">
        <v>321</v>
      </c>
      <c r="C84">
        <v>6</v>
      </c>
      <c r="D84">
        <v>9</v>
      </c>
      <c r="E84">
        <v>4</v>
      </c>
      <c r="G84">
        <v>6</v>
      </c>
      <c r="H84">
        <v>5</v>
      </c>
      <c r="J84">
        <v>3</v>
      </c>
    </row>
    <row r="85" spans="1:11" x14ac:dyDescent="0.25">
      <c r="A85" t="s">
        <v>122</v>
      </c>
      <c r="B85">
        <v>321</v>
      </c>
    </row>
    <row r="86" spans="1:11" x14ac:dyDescent="0.25">
      <c r="A86" t="s">
        <v>72</v>
      </c>
      <c r="B86">
        <v>321</v>
      </c>
      <c r="C86">
        <v>8</v>
      </c>
      <c r="D86">
        <v>10</v>
      </c>
      <c r="E86">
        <v>10</v>
      </c>
      <c r="G86">
        <v>9</v>
      </c>
      <c r="J86">
        <v>5</v>
      </c>
      <c r="K86">
        <v>10</v>
      </c>
    </row>
    <row r="87" spans="1:11" x14ac:dyDescent="0.25">
      <c r="A87" t="s">
        <v>73</v>
      </c>
      <c r="B87">
        <v>321</v>
      </c>
    </row>
    <row r="88" spans="1:11" x14ac:dyDescent="0.25">
      <c r="A88" t="s">
        <v>74</v>
      </c>
      <c r="B88">
        <v>321</v>
      </c>
      <c r="C88">
        <v>8</v>
      </c>
      <c r="D88">
        <v>10</v>
      </c>
      <c r="E88">
        <v>10</v>
      </c>
      <c r="F88">
        <v>7</v>
      </c>
      <c r="G88">
        <v>10</v>
      </c>
      <c r="I88">
        <v>10</v>
      </c>
      <c r="J88">
        <v>8</v>
      </c>
      <c r="K88">
        <v>7</v>
      </c>
    </row>
    <row r="89" spans="1:11" x14ac:dyDescent="0.25">
      <c r="A89" t="s">
        <v>75</v>
      </c>
      <c r="B89">
        <v>321</v>
      </c>
      <c r="C89">
        <v>8</v>
      </c>
      <c r="D89">
        <v>10</v>
      </c>
      <c r="E89">
        <v>10</v>
      </c>
      <c r="F89">
        <v>10</v>
      </c>
      <c r="G89">
        <v>10</v>
      </c>
      <c r="H89">
        <v>10</v>
      </c>
      <c r="J89">
        <v>7</v>
      </c>
    </row>
    <row r="90" spans="1:11" x14ac:dyDescent="0.25">
      <c r="A90" t="s">
        <v>80</v>
      </c>
      <c r="B90">
        <v>321</v>
      </c>
    </row>
    <row r="91" spans="1:11" x14ac:dyDescent="0.25">
      <c r="A91" t="s">
        <v>76</v>
      </c>
      <c r="B91">
        <v>321</v>
      </c>
      <c r="C91">
        <v>8</v>
      </c>
      <c r="D91">
        <v>10</v>
      </c>
      <c r="E91">
        <v>10</v>
      </c>
      <c r="G91">
        <v>5</v>
      </c>
      <c r="H91">
        <v>10</v>
      </c>
    </row>
    <row r="92" spans="1:11" x14ac:dyDescent="0.25">
      <c r="A92" t="s">
        <v>77</v>
      </c>
      <c r="B92">
        <v>321</v>
      </c>
      <c r="C92">
        <v>8</v>
      </c>
      <c r="D92">
        <v>10</v>
      </c>
      <c r="E92">
        <v>10</v>
      </c>
      <c r="F92">
        <v>10</v>
      </c>
      <c r="G92">
        <v>10</v>
      </c>
      <c r="H92">
        <v>5</v>
      </c>
    </row>
    <row r="93" spans="1:11" x14ac:dyDescent="0.25">
      <c r="A93" t="s">
        <v>123</v>
      </c>
      <c r="B93">
        <v>321</v>
      </c>
    </row>
    <row r="94" spans="1:11" x14ac:dyDescent="0.25">
      <c r="A94" t="s">
        <v>78</v>
      </c>
      <c r="B94">
        <v>321</v>
      </c>
    </row>
  </sheetData>
  <autoFilter ref="A1:K94" xr:uid="{FE3C0145-8164-4237-AF61-D441DF6359A3}">
    <filterColumn colId="1">
      <filters>
        <filter val="321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021C-30A3-4514-9341-DBD0ECC3262B}">
  <sheetPr filterMode="1"/>
  <dimension ref="A1:H94"/>
  <sheetViews>
    <sheetView workbookViewId="0">
      <pane ySplit="1" topLeftCell="A77" activePane="bottomLeft" state="frozen"/>
      <selection pane="bottomLeft" activeCell="A93" sqref="A93:XFD93"/>
    </sheetView>
  </sheetViews>
  <sheetFormatPr defaultRowHeight="15" x14ac:dyDescent="0.25"/>
  <cols>
    <col min="1" max="1" width="34.140625" customWidth="1"/>
  </cols>
  <sheetData>
    <row r="1" spans="1:8" x14ac:dyDescent="0.25">
      <c r="A1" t="s">
        <v>0</v>
      </c>
      <c r="B1" t="s">
        <v>1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</row>
    <row r="2" spans="1:8" hidden="1" x14ac:dyDescent="0.25">
      <c r="A2" t="s">
        <v>105</v>
      </c>
      <c r="B2">
        <v>301</v>
      </c>
    </row>
    <row r="3" spans="1:8" hidden="1" x14ac:dyDescent="0.25">
      <c r="A3" t="s">
        <v>10</v>
      </c>
      <c r="B3">
        <v>301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</row>
    <row r="4" spans="1:8" hidden="1" x14ac:dyDescent="0.25">
      <c r="A4" t="s">
        <v>11</v>
      </c>
      <c r="B4">
        <v>301</v>
      </c>
      <c r="C4">
        <v>8</v>
      </c>
      <c r="D4">
        <v>8</v>
      </c>
      <c r="E4">
        <v>8</v>
      </c>
      <c r="F4">
        <v>5</v>
      </c>
      <c r="G4">
        <v>4</v>
      </c>
    </row>
    <row r="5" spans="1:8" hidden="1" x14ac:dyDescent="0.25">
      <c r="A5" t="s">
        <v>12</v>
      </c>
      <c r="B5">
        <v>301</v>
      </c>
      <c r="C5">
        <v>8</v>
      </c>
      <c r="D5">
        <v>6</v>
      </c>
      <c r="E5">
        <v>7</v>
      </c>
    </row>
    <row r="6" spans="1:8" hidden="1" x14ac:dyDescent="0.25">
      <c r="A6" t="s">
        <v>103</v>
      </c>
      <c r="B6">
        <v>301</v>
      </c>
    </row>
    <row r="7" spans="1:8" hidden="1" x14ac:dyDescent="0.25">
      <c r="A7" t="s">
        <v>13</v>
      </c>
      <c r="B7">
        <v>301</v>
      </c>
    </row>
    <row r="8" spans="1:8" hidden="1" x14ac:dyDescent="0.25">
      <c r="A8" t="s">
        <v>14</v>
      </c>
      <c r="B8">
        <v>301</v>
      </c>
    </row>
    <row r="9" spans="1:8" hidden="1" x14ac:dyDescent="0.25">
      <c r="A9" t="s">
        <v>15</v>
      </c>
      <c r="B9">
        <v>301</v>
      </c>
    </row>
    <row r="10" spans="1:8" hidden="1" x14ac:dyDescent="0.25">
      <c r="A10" t="s">
        <v>16</v>
      </c>
      <c r="B10">
        <v>301</v>
      </c>
      <c r="C10">
        <v>8</v>
      </c>
      <c r="D10">
        <v>6</v>
      </c>
      <c r="E10">
        <v>7</v>
      </c>
      <c r="F10">
        <v>7</v>
      </c>
      <c r="G10">
        <v>4</v>
      </c>
    </row>
    <row r="11" spans="1:8" hidden="1" x14ac:dyDescent="0.25">
      <c r="A11" t="s">
        <v>17</v>
      </c>
      <c r="B11">
        <v>301</v>
      </c>
      <c r="C11">
        <v>9</v>
      </c>
      <c r="D11">
        <v>8</v>
      </c>
      <c r="E11">
        <v>9</v>
      </c>
      <c r="F11">
        <v>8</v>
      </c>
      <c r="G11">
        <v>9</v>
      </c>
      <c r="H11">
        <v>8</v>
      </c>
    </row>
    <row r="12" spans="1:8" hidden="1" x14ac:dyDescent="0.25">
      <c r="A12" t="s">
        <v>18</v>
      </c>
      <c r="B12">
        <v>301</v>
      </c>
      <c r="C12">
        <v>9</v>
      </c>
      <c r="D12">
        <v>9</v>
      </c>
      <c r="E12">
        <v>8</v>
      </c>
    </row>
    <row r="13" spans="1:8" hidden="1" x14ac:dyDescent="0.25">
      <c r="A13" t="s">
        <v>104</v>
      </c>
      <c r="B13">
        <v>301</v>
      </c>
    </row>
    <row r="14" spans="1:8" hidden="1" x14ac:dyDescent="0.25">
      <c r="A14" t="s">
        <v>19</v>
      </c>
      <c r="B14">
        <v>301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</row>
    <row r="15" spans="1:8" hidden="1" x14ac:dyDescent="0.25">
      <c r="A15" t="s">
        <v>20</v>
      </c>
      <c r="B15">
        <v>301</v>
      </c>
      <c r="C15">
        <v>9</v>
      </c>
      <c r="D15">
        <v>9</v>
      </c>
      <c r="E15">
        <v>6</v>
      </c>
      <c r="F15">
        <v>9</v>
      </c>
      <c r="G15">
        <v>9</v>
      </c>
      <c r="H15">
        <v>8</v>
      </c>
    </row>
    <row r="16" spans="1:8" hidden="1" x14ac:dyDescent="0.25">
      <c r="A16" t="s">
        <v>21</v>
      </c>
      <c r="B16">
        <v>301</v>
      </c>
      <c r="C16">
        <v>10</v>
      </c>
      <c r="D16">
        <v>9</v>
      </c>
      <c r="E16">
        <v>9</v>
      </c>
      <c r="F16">
        <v>10</v>
      </c>
      <c r="G16">
        <v>10</v>
      </c>
      <c r="H16">
        <v>10</v>
      </c>
    </row>
    <row r="17" spans="1:8" hidden="1" x14ac:dyDescent="0.25">
      <c r="A17" t="s">
        <v>22</v>
      </c>
      <c r="B17">
        <v>301</v>
      </c>
      <c r="C17">
        <v>10</v>
      </c>
      <c r="D17">
        <v>9</v>
      </c>
      <c r="E17">
        <v>10</v>
      </c>
      <c r="F17">
        <v>10</v>
      </c>
    </row>
    <row r="18" spans="1:8" hidden="1" x14ac:dyDescent="0.25">
      <c r="A18" t="s">
        <v>23</v>
      </c>
      <c r="B18">
        <v>301</v>
      </c>
      <c r="C18">
        <v>9</v>
      </c>
      <c r="D18">
        <v>9</v>
      </c>
      <c r="E18">
        <v>9</v>
      </c>
    </row>
    <row r="19" spans="1:8" hidden="1" x14ac:dyDescent="0.25">
      <c r="A19" t="s">
        <v>24</v>
      </c>
      <c r="B19">
        <v>301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</row>
    <row r="20" spans="1:8" hidden="1" x14ac:dyDescent="0.25">
      <c r="A20" t="s">
        <v>25</v>
      </c>
      <c r="B20">
        <v>301</v>
      </c>
      <c r="C20">
        <v>10</v>
      </c>
      <c r="D20">
        <v>10</v>
      </c>
      <c r="E20">
        <v>10</v>
      </c>
      <c r="F20">
        <v>9</v>
      </c>
      <c r="G20">
        <v>10</v>
      </c>
      <c r="H20">
        <v>10</v>
      </c>
    </row>
    <row r="21" spans="1:8" hidden="1" x14ac:dyDescent="0.25">
      <c r="A21" t="s">
        <v>26</v>
      </c>
      <c r="B21">
        <v>301</v>
      </c>
      <c r="C21">
        <v>10</v>
      </c>
      <c r="E21">
        <v>9</v>
      </c>
      <c r="F21">
        <v>10</v>
      </c>
      <c r="G21">
        <v>6</v>
      </c>
    </row>
    <row r="22" spans="1:8" hidden="1" x14ac:dyDescent="0.25">
      <c r="A22" t="s">
        <v>27</v>
      </c>
      <c r="B22">
        <v>301</v>
      </c>
    </row>
    <row r="23" spans="1:8" hidden="1" x14ac:dyDescent="0.25">
      <c r="A23" t="s">
        <v>106</v>
      </c>
      <c r="B23">
        <v>301</v>
      </c>
    </row>
    <row r="24" spans="1:8" hidden="1" x14ac:dyDescent="0.25">
      <c r="A24" t="s">
        <v>107</v>
      </c>
      <c r="B24">
        <v>301</v>
      </c>
    </row>
    <row r="25" spans="1:8" hidden="1" x14ac:dyDescent="0.25">
      <c r="A25" t="s">
        <v>28</v>
      </c>
      <c r="B25">
        <v>301</v>
      </c>
    </row>
    <row r="26" spans="1:8" hidden="1" x14ac:dyDescent="0.25">
      <c r="A26" t="s">
        <v>29</v>
      </c>
      <c r="B26">
        <v>311</v>
      </c>
      <c r="C26">
        <v>10</v>
      </c>
      <c r="D26">
        <v>10</v>
      </c>
      <c r="E26">
        <v>8</v>
      </c>
      <c r="F26">
        <v>2</v>
      </c>
      <c r="G26">
        <v>0</v>
      </c>
    </row>
    <row r="27" spans="1:8" hidden="1" x14ac:dyDescent="0.25">
      <c r="A27" t="s">
        <v>30</v>
      </c>
      <c r="B27">
        <v>311</v>
      </c>
    </row>
    <row r="28" spans="1:8" hidden="1" x14ac:dyDescent="0.25">
      <c r="A28" t="s">
        <v>108</v>
      </c>
      <c r="B28">
        <v>311</v>
      </c>
    </row>
    <row r="29" spans="1:8" hidden="1" x14ac:dyDescent="0.25">
      <c r="A29" t="s">
        <v>31</v>
      </c>
      <c r="B29">
        <v>311</v>
      </c>
      <c r="C29">
        <v>10</v>
      </c>
      <c r="D29">
        <v>6</v>
      </c>
      <c r="E29">
        <v>9</v>
      </c>
      <c r="F29">
        <v>10</v>
      </c>
    </row>
    <row r="30" spans="1:8" hidden="1" x14ac:dyDescent="0.25">
      <c r="A30" t="s">
        <v>32</v>
      </c>
      <c r="B30">
        <v>311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</row>
    <row r="31" spans="1:8" hidden="1" x14ac:dyDescent="0.25">
      <c r="A31" t="s">
        <v>33</v>
      </c>
      <c r="B31">
        <v>311</v>
      </c>
      <c r="C31">
        <v>10</v>
      </c>
      <c r="D31">
        <v>10</v>
      </c>
      <c r="E31">
        <v>10</v>
      </c>
      <c r="F31">
        <v>10</v>
      </c>
      <c r="G31">
        <v>10</v>
      </c>
    </row>
    <row r="32" spans="1:8" hidden="1" x14ac:dyDescent="0.25">
      <c r="A32" t="s">
        <v>34</v>
      </c>
      <c r="B32">
        <v>311</v>
      </c>
    </row>
    <row r="33" spans="1:8" hidden="1" x14ac:dyDescent="0.25">
      <c r="A33" t="s">
        <v>109</v>
      </c>
      <c r="B33">
        <v>311</v>
      </c>
    </row>
    <row r="34" spans="1:8" hidden="1" x14ac:dyDescent="0.25">
      <c r="A34" t="s">
        <v>35</v>
      </c>
      <c r="B34">
        <v>311</v>
      </c>
      <c r="C34">
        <v>10</v>
      </c>
      <c r="D34">
        <v>10</v>
      </c>
      <c r="E34">
        <v>10</v>
      </c>
      <c r="F34">
        <v>9</v>
      </c>
      <c r="G34">
        <v>7</v>
      </c>
      <c r="H34">
        <v>10</v>
      </c>
    </row>
    <row r="35" spans="1:8" hidden="1" x14ac:dyDescent="0.25">
      <c r="A35" t="s">
        <v>36</v>
      </c>
      <c r="B35">
        <v>311</v>
      </c>
      <c r="C35">
        <v>10</v>
      </c>
      <c r="E35">
        <v>8</v>
      </c>
      <c r="H35">
        <v>9</v>
      </c>
    </row>
    <row r="36" spans="1:8" hidden="1" x14ac:dyDescent="0.25">
      <c r="A36" t="s">
        <v>37</v>
      </c>
      <c r="B36">
        <v>311</v>
      </c>
      <c r="C36">
        <v>10</v>
      </c>
      <c r="D36">
        <v>7</v>
      </c>
      <c r="E36">
        <v>9</v>
      </c>
      <c r="F36">
        <v>5</v>
      </c>
    </row>
    <row r="37" spans="1:8" hidden="1" x14ac:dyDescent="0.25">
      <c r="A37" t="s">
        <v>38</v>
      </c>
      <c r="B37">
        <v>311</v>
      </c>
      <c r="C37">
        <v>9</v>
      </c>
      <c r="D37">
        <v>7</v>
      </c>
      <c r="E37">
        <v>10</v>
      </c>
      <c r="F37">
        <v>5</v>
      </c>
      <c r="G37">
        <v>7</v>
      </c>
    </row>
    <row r="38" spans="1:8" hidden="1" x14ac:dyDescent="0.25">
      <c r="A38" t="s">
        <v>39</v>
      </c>
      <c r="B38">
        <v>311</v>
      </c>
      <c r="C38">
        <v>10</v>
      </c>
      <c r="D38">
        <v>10</v>
      </c>
      <c r="E38">
        <v>10</v>
      </c>
      <c r="F38">
        <v>10</v>
      </c>
      <c r="G38">
        <v>7</v>
      </c>
      <c r="H38">
        <v>8</v>
      </c>
    </row>
    <row r="39" spans="1:8" hidden="1" x14ac:dyDescent="0.25">
      <c r="A39" t="s">
        <v>40</v>
      </c>
      <c r="B39">
        <v>311</v>
      </c>
      <c r="C39">
        <v>10</v>
      </c>
      <c r="D39">
        <v>10</v>
      </c>
      <c r="E39">
        <v>8</v>
      </c>
      <c r="F39">
        <v>10</v>
      </c>
      <c r="G39">
        <v>10</v>
      </c>
      <c r="H39">
        <v>10</v>
      </c>
    </row>
    <row r="40" spans="1:8" hidden="1" x14ac:dyDescent="0.25">
      <c r="A40" t="s">
        <v>41</v>
      </c>
      <c r="B40">
        <v>311</v>
      </c>
      <c r="C40">
        <v>10</v>
      </c>
      <c r="D40">
        <v>7</v>
      </c>
      <c r="E40">
        <v>9</v>
      </c>
      <c r="F40">
        <v>10</v>
      </c>
      <c r="G40">
        <v>7</v>
      </c>
      <c r="H40">
        <v>8</v>
      </c>
    </row>
    <row r="41" spans="1:8" hidden="1" x14ac:dyDescent="0.25">
      <c r="A41" t="s">
        <v>110</v>
      </c>
      <c r="B41">
        <v>311</v>
      </c>
    </row>
    <row r="42" spans="1:8" hidden="1" x14ac:dyDescent="0.25">
      <c r="A42" t="s">
        <v>42</v>
      </c>
      <c r="B42">
        <v>311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</row>
    <row r="43" spans="1:8" hidden="1" x14ac:dyDescent="0.25">
      <c r="A43" t="s">
        <v>43</v>
      </c>
      <c r="B43">
        <v>311</v>
      </c>
      <c r="C43">
        <v>9</v>
      </c>
      <c r="D43">
        <v>8</v>
      </c>
      <c r="E43">
        <v>8</v>
      </c>
      <c r="F43">
        <v>10</v>
      </c>
      <c r="G43">
        <v>10</v>
      </c>
      <c r="H43">
        <v>8</v>
      </c>
    </row>
    <row r="44" spans="1:8" hidden="1" x14ac:dyDescent="0.25">
      <c r="A44" t="s">
        <v>111</v>
      </c>
      <c r="B44">
        <v>311</v>
      </c>
    </row>
    <row r="45" spans="1:8" hidden="1" x14ac:dyDescent="0.25">
      <c r="A45" t="s">
        <v>44</v>
      </c>
      <c r="B45">
        <v>311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</row>
    <row r="46" spans="1:8" hidden="1" x14ac:dyDescent="0.25">
      <c r="A46" t="s">
        <v>45</v>
      </c>
      <c r="B46">
        <v>311</v>
      </c>
    </row>
    <row r="47" spans="1:8" hidden="1" x14ac:dyDescent="0.25">
      <c r="A47" t="s">
        <v>112</v>
      </c>
      <c r="B47">
        <v>311</v>
      </c>
    </row>
    <row r="48" spans="1:8" hidden="1" x14ac:dyDescent="0.25">
      <c r="A48" t="s">
        <v>46</v>
      </c>
      <c r="B48">
        <v>311</v>
      </c>
      <c r="C48">
        <v>10</v>
      </c>
      <c r="D48">
        <v>8</v>
      </c>
      <c r="E48">
        <v>10</v>
      </c>
      <c r="F48">
        <v>10</v>
      </c>
      <c r="G48">
        <v>7</v>
      </c>
    </row>
    <row r="49" spans="1:8" hidden="1" x14ac:dyDescent="0.25">
      <c r="A49" t="s">
        <v>47</v>
      </c>
      <c r="B49">
        <v>311</v>
      </c>
      <c r="C49">
        <v>9</v>
      </c>
      <c r="D49">
        <v>10</v>
      </c>
      <c r="E49">
        <v>9</v>
      </c>
      <c r="F49">
        <v>10</v>
      </c>
      <c r="G49">
        <v>10</v>
      </c>
      <c r="H49">
        <v>10</v>
      </c>
    </row>
    <row r="50" spans="1:8" hidden="1" x14ac:dyDescent="0.25">
      <c r="A50" t="s">
        <v>113</v>
      </c>
      <c r="B50">
        <v>311</v>
      </c>
    </row>
    <row r="51" spans="1:8" hidden="1" x14ac:dyDescent="0.25">
      <c r="A51" t="s">
        <v>48</v>
      </c>
      <c r="B51">
        <v>311</v>
      </c>
    </row>
    <row r="52" spans="1:8" hidden="1" x14ac:dyDescent="0.25">
      <c r="A52" t="s">
        <v>49</v>
      </c>
      <c r="B52">
        <v>311</v>
      </c>
      <c r="C52">
        <v>10</v>
      </c>
      <c r="D52">
        <v>9</v>
      </c>
      <c r="E52">
        <v>10</v>
      </c>
      <c r="F52">
        <v>9</v>
      </c>
      <c r="G52">
        <v>6</v>
      </c>
    </row>
    <row r="53" spans="1:8" hidden="1" x14ac:dyDescent="0.25">
      <c r="A53" t="s">
        <v>50</v>
      </c>
      <c r="B53">
        <v>311</v>
      </c>
      <c r="C53">
        <v>10</v>
      </c>
      <c r="D53">
        <v>10</v>
      </c>
      <c r="E53">
        <v>9</v>
      </c>
    </row>
    <row r="54" spans="1:8" hidden="1" x14ac:dyDescent="0.25">
      <c r="A54" t="s">
        <v>51</v>
      </c>
      <c r="B54">
        <v>311</v>
      </c>
      <c r="C54">
        <v>10</v>
      </c>
      <c r="E54">
        <v>7</v>
      </c>
      <c r="F54">
        <v>5</v>
      </c>
      <c r="H54">
        <v>3</v>
      </c>
    </row>
    <row r="55" spans="1:8" hidden="1" x14ac:dyDescent="0.25">
      <c r="A55" t="s">
        <v>52</v>
      </c>
      <c r="B55">
        <v>311</v>
      </c>
      <c r="C55">
        <v>10</v>
      </c>
      <c r="E55">
        <v>8</v>
      </c>
      <c r="F55">
        <v>8</v>
      </c>
      <c r="G55">
        <v>7</v>
      </c>
      <c r="H55">
        <v>3</v>
      </c>
    </row>
    <row r="56" spans="1:8" hidden="1" x14ac:dyDescent="0.25">
      <c r="A56" t="s">
        <v>79</v>
      </c>
      <c r="B56">
        <v>311</v>
      </c>
      <c r="C56">
        <v>10</v>
      </c>
      <c r="D56">
        <v>10</v>
      </c>
      <c r="E56">
        <v>10</v>
      </c>
      <c r="F56">
        <v>10</v>
      </c>
      <c r="G56">
        <v>10</v>
      </c>
    </row>
    <row r="57" spans="1:8" hidden="1" x14ac:dyDescent="0.25">
      <c r="A57" t="s">
        <v>53</v>
      </c>
      <c r="B57">
        <v>311</v>
      </c>
      <c r="C57">
        <v>10</v>
      </c>
      <c r="D57">
        <v>7</v>
      </c>
      <c r="E57">
        <v>10</v>
      </c>
      <c r="F57">
        <v>7</v>
      </c>
      <c r="G57">
        <v>6</v>
      </c>
      <c r="H57">
        <v>3</v>
      </c>
    </row>
    <row r="58" spans="1:8" hidden="1" x14ac:dyDescent="0.25">
      <c r="A58" t="s">
        <v>54</v>
      </c>
      <c r="B58">
        <v>311</v>
      </c>
    </row>
    <row r="59" spans="1:8" hidden="1" x14ac:dyDescent="0.25">
      <c r="A59" t="s">
        <v>55</v>
      </c>
      <c r="B59">
        <v>311</v>
      </c>
    </row>
    <row r="60" spans="1:8" hidden="1" x14ac:dyDescent="0.25">
      <c r="A60" t="s">
        <v>56</v>
      </c>
      <c r="B60">
        <v>311</v>
      </c>
      <c r="C60">
        <v>10</v>
      </c>
      <c r="D60">
        <v>7</v>
      </c>
      <c r="E60">
        <v>10</v>
      </c>
      <c r="F60">
        <v>5</v>
      </c>
      <c r="G60">
        <v>7</v>
      </c>
      <c r="H60">
        <v>3</v>
      </c>
    </row>
    <row r="61" spans="1:8" hidden="1" x14ac:dyDescent="0.25">
      <c r="A61" t="s">
        <v>57</v>
      </c>
      <c r="B61">
        <v>311</v>
      </c>
      <c r="C61">
        <v>10</v>
      </c>
      <c r="F61">
        <v>7</v>
      </c>
    </row>
    <row r="62" spans="1:8" x14ac:dyDescent="0.25">
      <c r="A62" t="s">
        <v>58</v>
      </c>
      <c r="B62">
        <v>321</v>
      </c>
    </row>
    <row r="63" spans="1:8" x14ac:dyDescent="0.25">
      <c r="A63" t="s">
        <v>59</v>
      </c>
      <c r="B63">
        <v>321</v>
      </c>
      <c r="C63">
        <v>10</v>
      </c>
      <c r="D63">
        <v>7</v>
      </c>
      <c r="F63">
        <v>8</v>
      </c>
    </row>
    <row r="64" spans="1:8" x14ac:dyDescent="0.25">
      <c r="A64" t="s">
        <v>114</v>
      </c>
      <c r="B64">
        <v>321</v>
      </c>
    </row>
    <row r="65" spans="1:8" x14ac:dyDescent="0.25">
      <c r="A65" t="s">
        <v>115</v>
      </c>
      <c r="B65">
        <v>321</v>
      </c>
    </row>
    <row r="66" spans="1:8" x14ac:dyDescent="0.25">
      <c r="A66" t="s">
        <v>116</v>
      </c>
      <c r="B66">
        <v>321</v>
      </c>
    </row>
    <row r="67" spans="1:8" x14ac:dyDescent="0.25">
      <c r="A67" t="s">
        <v>60</v>
      </c>
      <c r="B67">
        <v>321</v>
      </c>
      <c r="C67">
        <v>9</v>
      </c>
      <c r="E67">
        <v>10</v>
      </c>
      <c r="F67">
        <v>10</v>
      </c>
      <c r="G67">
        <v>7</v>
      </c>
    </row>
    <row r="68" spans="1:8" x14ac:dyDescent="0.25">
      <c r="A68" t="s">
        <v>61</v>
      </c>
      <c r="B68">
        <v>321</v>
      </c>
      <c r="C68">
        <v>10</v>
      </c>
      <c r="D68">
        <v>9</v>
      </c>
      <c r="E68">
        <v>10</v>
      </c>
      <c r="F68">
        <v>8</v>
      </c>
    </row>
    <row r="69" spans="1:8" x14ac:dyDescent="0.25">
      <c r="A69" t="s">
        <v>117</v>
      </c>
      <c r="B69">
        <v>321</v>
      </c>
    </row>
    <row r="70" spans="1:8" x14ac:dyDescent="0.25">
      <c r="A70" t="s">
        <v>62</v>
      </c>
      <c r="B70">
        <v>321</v>
      </c>
      <c r="C70">
        <v>10</v>
      </c>
      <c r="D70">
        <v>10</v>
      </c>
      <c r="E70">
        <v>8</v>
      </c>
      <c r="F70">
        <v>8</v>
      </c>
      <c r="G70">
        <v>10</v>
      </c>
      <c r="H70">
        <v>8</v>
      </c>
    </row>
    <row r="71" spans="1:8" x14ac:dyDescent="0.25">
      <c r="A71" t="s">
        <v>118</v>
      </c>
      <c r="B71">
        <v>321</v>
      </c>
    </row>
    <row r="72" spans="1:8" x14ac:dyDescent="0.25">
      <c r="A72" t="s">
        <v>63</v>
      </c>
      <c r="B72">
        <v>321</v>
      </c>
      <c r="C72">
        <v>10</v>
      </c>
      <c r="D72">
        <v>8</v>
      </c>
      <c r="E72">
        <v>10</v>
      </c>
      <c r="F72">
        <v>7</v>
      </c>
      <c r="G72">
        <v>4</v>
      </c>
    </row>
    <row r="73" spans="1:8" x14ac:dyDescent="0.25">
      <c r="A73" t="s">
        <v>119</v>
      </c>
      <c r="B73">
        <v>321</v>
      </c>
    </row>
    <row r="74" spans="1:8" x14ac:dyDescent="0.25">
      <c r="A74" t="s">
        <v>98</v>
      </c>
      <c r="B74">
        <v>321</v>
      </c>
    </row>
    <row r="75" spans="1:8" x14ac:dyDescent="0.25">
      <c r="A75" t="s">
        <v>64</v>
      </c>
      <c r="B75">
        <v>321</v>
      </c>
      <c r="C75">
        <v>10</v>
      </c>
      <c r="D75">
        <v>9</v>
      </c>
      <c r="E75">
        <v>9</v>
      </c>
      <c r="F75">
        <v>10</v>
      </c>
      <c r="G75">
        <v>5</v>
      </c>
    </row>
    <row r="76" spans="1:8" x14ac:dyDescent="0.25">
      <c r="A76" t="s">
        <v>65</v>
      </c>
      <c r="B76">
        <v>321</v>
      </c>
    </row>
    <row r="77" spans="1:8" x14ac:dyDescent="0.25">
      <c r="A77" t="s">
        <v>66</v>
      </c>
      <c r="B77">
        <v>321</v>
      </c>
      <c r="C77">
        <v>10</v>
      </c>
      <c r="D77">
        <v>6</v>
      </c>
      <c r="E77">
        <v>7</v>
      </c>
      <c r="F77">
        <v>5</v>
      </c>
      <c r="G77">
        <v>8</v>
      </c>
    </row>
    <row r="78" spans="1:8" x14ac:dyDescent="0.25">
      <c r="A78" t="s">
        <v>67</v>
      </c>
      <c r="B78">
        <v>321</v>
      </c>
      <c r="C78">
        <v>10</v>
      </c>
      <c r="D78">
        <v>8</v>
      </c>
      <c r="E78">
        <v>10</v>
      </c>
      <c r="F78">
        <v>9</v>
      </c>
      <c r="G78">
        <v>10</v>
      </c>
      <c r="H78">
        <v>3</v>
      </c>
    </row>
    <row r="79" spans="1:8" x14ac:dyDescent="0.25">
      <c r="A79" t="s">
        <v>68</v>
      </c>
      <c r="B79">
        <v>321</v>
      </c>
      <c r="C79">
        <v>10</v>
      </c>
      <c r="D79">
        <v>10</v>
      </c>
      <c r="E79">
        <v>10</v>
      </c>
      <c r="F79">
        <v>5</v>
      </c>
    </row>
    <row r="80" spans="1:8" x14ac:dyDescent="0.25">
      <c r="A80" t="s">
        <v>69</v>
      </c>
      <c r="B80">
        <v>321</v>
      </c>
      <c r="C80">
        <v>10</v>
      </c>
      <c r="D80">
        <v>10</v>
      </c>
      <c r="E80">
        <v>10</v>
      </c>
      <c r="F80">
        <v>7</v>
      </c>
      <c r="G80">
        <v>8</v>
      </c>
      <c r="H80">
        <v>8</v>
      </c>
    </row>
    <row r="81" spans="1:8" x14ac:dyDescent="0.25">
      <c r="A81" t="s">
        <v>120</v>
      </c>
      <c r="B81">
        <v>321</v>
      </c>
    </row>
    <row r="82" spans="1:8" x14ac:dyDescent="0.25">
      <c r="A82" t="s">
        <v>121</v>
      </c>
      <c r="B82">
        <v>321</v>
      </c>
    </row>
    <row r="83" spans="1:8" x14ac:dyDescent="0.25">
      <c r="A83" t="s">
        <v>70</v>
      </c>
      <c r="B83">
        <v>321</v>
      </c>
    </row>
    <row r="84" spans="1:8" x14ac:dyDescent="0.25">
      <c r="A84" t="s">
        <v>71</v>
      </c>
      <c r="B84">
        <v>321</v>
      </c>
      <c r="C84">
        <v>10</v>
      </c>
      <c r="D84">
        <v>8</v>
      </c>
      <c r="E84">
        <v>10</v>
      </c>
      <c r="F84">
        <v>8</v>
      </c>
      <c r="G84">
        <v>6</v>
      </c>
    </row>
    <row r="85" spans="1:8" x14ac:dyDescent="0.25">
      <c r="A85" t="s">
        <v>122</v>
      </c>
      <c r="B85">
        <v>321</v>
      </c>
    </row>
    <row r="86" spans="1:8" x14ac:dyDescent="0.25">
      <c r="A86" t="s">
        <v>72</v>
      </c>
      <c r="B86">
        <v>321</v>
      </c>
      <c r="C86">
        <v>10</v>
      </c>
      <c r="D86">
        <v>8</v>
      </c>
      <c r="E86">
        <v>10</v>
      </c>
      <c r="F86">
        <v>8</v>
      </c>
      <c r="G86">
        <v>7</v>
      </c>
    </row>
    <row r="87" spans="1:8" x14ac:dyDescent="0.25">
      <c r="A87" t="s">
        <v>73</v>
      </c>
      <c r="B87">
        <v>321</v>
      </c>
    </row>
    <row r="88" spans="1:8" x14ac:dyDescent="0.25">
      <c r="A88" t="s">
        <v>74</v>
      </c>
      <c r="B88">
        <v>321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10</v>
      </c>
    </row>
    <row r="89" spans="1:8" x14ac:dyDescent="0.25">
      <c r="A89" t="s">
        <v>75</v>
      </c>
      <c r="B89">
        <v>321</v>
      </c>
      <c r="C89">
        <v>10</v>
      </c>
      <c r="D89">
        <v>7</v>
      </c>
      <c r="E89">
        <v>10</v>
      </c>
      <c r="F89">
        <v>10</v>
      </c>
    </row>
    <row r="90" spans="1:8" x14ac:dyDescent="0.25">
      <c r="A90" t="s">
        <v>80</v>
      </c>
      <c r="B90">
        <v>321</v>
      </c>
      <c r="C90">
        <v>10</v>
      </c>
      <c r="D90">
        <v>8</v>
      </c>
      <c r="E90">
        <v>10</v>
      </c>
      <c r="F90">
        <v>7</v>
      </c>
      <c r="H90">
        <v>3</v>
      </c>
    </row>
    <row r="91" spans="1:8" x14ac:dyDescent="0.25">
      <c r="A91" t="s">
        <v>76</v>
      </c>
      <c r="B91">
        <v>321</v>
      </c>
      <c r="C91">
        <v>10</v>
      </c>
      <c r="D91">
        <v>7</v>
      </c>
      <c r="E91">
        <v>10</v>
      </c>
      <c r="F91">
        <v>7</v>
      </c>
    </row>
    <row r="92" spans="1:8" x14ac:dyDescent="0.25">
      <c r="A92" t="s">
        <v>77</v>
      </c>
      <c r="B92">
        <v>321</v>
      </c>
      <c r="C92">
        <v>10</v>
      </c>
      <c r="D92">
        <v>8</v>
      </c>
      <c r="E92">
        <v>10</v>
      </c>
      <c r="F92">
        <v>8</v>
      </c>
      <c r="G92">
        <v>4</v>
      </c>
    </row>
    <row r="93" spans="1:8" x14ac:dyDescent="0.25">
      <c r="A93" t="s">
        <v>123</v>
      </c>
      <c r="B93">
        <v>321</v>
      </c>
    </row>
    <row r="94" spans="1:8" x14ac:dyDescent="0.25">
      <c r="A94" t="s">
        <v>78</v>
      </c>
      <c r="B94">
        <v>321</v>
      </c>
    </row>
  </sheetData>
  <autoFilter ref="A1:H94" xr:uid="{2B6CD49B-2B86-4010-BA43-B7CA72FFF051}">
    <filterColumn colId="1">
      <filters>
        <filter val="32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18E6-75AA-4FEA-82A2-F4840D2A4B04}">
  <sheetPr filterMode="1"/>
  <dimension ref="A1:I94"/>
  <sheetViews>
    <sheetView workbookViewId="0">
      <pane ySplit="1" topLeftCell="A68" activePane="bottomLeft" state="frozen"/>
      <selection pane="bottomLeft" activeCell="A93" sqref="A93:XFD93"/>
    </sheetView>
  </sheetViews>
  <sheetFormatPr defaultRowHeight="15" x14ac:dyDescent="0.25"/>
  <cols>
    <col min="1" max="1" width="34.140625" customWidth="1"/>
  </cols>
  <sheetData>
    <row r="1" spans="1:9" x14ac:dyDescent="0.25">
      <c r="A1" t="s">
        <v>0</v>
      </c>
      <c r="B1" t="s">
        <v>1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</row>
    <row r="2" spans="1:9" hidden="1" x14ac:dyDescent="0.25">
      <c r="A2" t="s">
        <v>105</v>
      </c>
      <c r="B2">
        <v>301</v>
      </c>
    </row>
    <row r="3" spans="1:9" hidden="1" x14ac:dyDescent="0.25">
      <c r="A3" t="s">
        <v>10</v>
      </c>
      <c r="B3">
        <v>301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</row>
    <row r="4" spans="1:9" hidden="1" x14ac:dyDescent="0.25">
      <c r="A4" t="s">
        <v>11</v>
      </c>
      <c r="B4">
        <v>301</v>
      </c>
      <c r="C4">
        <v>9</v>
      </c>
      <c r="D4">
        <v>7</v>
      </c>
      <c r="E4">
        <v>8</v>
      </c>
      <c r="G4">
        <v>7</v>
      </c>
      <c r="H4">
        <v>8</v>
      </c>
    </row>
    <row r="5" spans="1:9" hidden="1" x14ac:dyDescent="0.25">
      <c r="A5" t="s">
        <v>12</v>
      </c>
      <c r="B5">
        <v>301</v>
      </c>
      <c r="C5">
        <v>8</v>
      </c>
      <c r="D5">
        <v>7</v>
      </c>
      <c r="E5">
        <v>8</v>
      </c>
      <c r="G5">
        <v>8</v>
      </c>
      <c r="H5">
        <v>8</v>
      </c>
      <c r="I5">
        <v>8</v>
      </c>
    </row>
    <row r="6" spans="1:9" hidden="1" x14ac:dyDescent="0.25">
      <c r="A6" t="s">
        <v>103</v>
      </c>
      <c r="B6">
        <v>301</v>
      </c>
    </row>
    <row r="7" spans="1:9" hidden="1" x14ac:dyDescent="0.25">
      <c r="A7" t="s">
        <v>13</v>
      </c>
      <c r="B7">
        <v>301</v>
      </c>
    </row>
    <row r="8" spans="1:9" hidden="1" x14ac:dyDescent="0.25">
      <c r="A8" t="s">
        <v>14</v>
      </c>
      <c r="B8">
        <v>301</v>
      </c>
    </row>
    <row r="9" spans="1:9" hidden="1" x14ac:dyDescent="0.25">
      <c r="A9" t="s">
        <v>15</v>
      </c>
      <c r="B9">
        <v>301</v>
      </c>
    </row>
    <row r="10" spans="1:9" hidden="1" x14ac:dyDescent="0.25">
      <c r="A10" t="s">
        <v>16</v>
      </c>
      <c r="B10">
        <v>301</v>
      </c>
      <c r="C10">
        <v>8</v>
      </c>
      <c r="D10">
        <v>7</v>
      </c>
      <c r="E10">
        <v>8</v>
      </c>
      <c r="G10">
        <v>7</v>
      </c>
      <c r="H10">
        <v>8</v>
      </c>
      <c r="I10">
        <v>8</v>
      </c>
    </row>
    <row r="11" spans="1:9" hidden="1" x14ac:dyDescent="0.25">
      <c r="A11" t="s">
        <v>17</v>
      </c>
      <c r="B11">
        <v>301</v>
      </c>
      <c r="C11">
        <v>9</v>
      </c>
      <c r="D11">
        <v>8</v>
      </c>
      <c r="E11">
        <v>8</v>
      </c>
      <c r="G11">
        <v>6</v>
      </c>
      <c r="H11">
        <v>9</v>
      </c>
      <c r="I11">
        <v>9</v>
      </c>
    </row>
    <row r="12" spans="1:9" hidden="1" x14ac:dyDescent="0.25">
      <c r="A12" t="s">
        <v>18</v>
      </c>
      <c r="B12">
        <v>301</v>
      </c>
      <c r="C12">
        <v>9</v>
      </c>
      <c r="D12">
        <v>8</v>
      </c>
      <c r="E12">
        <v>8</v>
      </c>
      <c r="G12">
        <v>6</v>
      </c>
      <c r="H12">
        <v>3</v>
      </c>
      <c r="I12">
        <v>3</v>
      </c>
    </row>
    <row r="13" spans="1:9" hidden="1" x14ac:dyDescent="0.25">
      <c r="A13" t="s">
        <v>104</v>
      </c>
      <c r="B13">
        <v>301</v>
      </c>
    </row>
    <row r="14" spans="1:9" hidden="1" x14ac:dyDescent="0.25">
      <c r="A14" t="s">
        <v>19</v>
      </c>
      <c r="B14">
        <v>301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</row>
    <row r="15" spans="1:9" hidden="1" x14ac:dyDescent="0.25">
      <c r="A15" t="s">
        <v>20</v>
      </c>
      <c r="B15">
        <v>301</v>
      </c>
      <c r="C15">
        <v>9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</row>
    <row r="16" spans="1:9" hidden="1" x14ac:dyDescent="0.25">
      <c r="A16" t="s">
        <v>21</v>
      </c>
      <c r="B16">
        <v>301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</row>
    <row r="17" spans="1:9" hidden="1" x14ac:dyDescent="0.25">
      <c r="A17" t="s">
        <v>22</v>
      </c>
      <c r="B17">
        <v>301</v>
      </c>
      <c r="C17">
        <v>9</v>
      </c>
      <c r="D17">
        <v>9</v>
      </c>
      <c r="E17">
        <v>10</v>
      </c>
      <c r="F17">
        <v>9</v>
      </c>
      <c r="G17">
        <v>9</v>
      </c>
      <c r="H17">
        <v>10</v>
      </c>
      <c r="I17">
        <v>10</v>
      </c>
    </row>
    <row r="18" spans="1:9" hidden="1" x14ac:dyDescent="0.25">
      <c r="A18" t="s">
        <v>23</v>
      </c>
      <c r="B18">
        <v>301</v>
      </c>
      <c r="C18">
        <v>9</v>
      </c>
      <c r="D18">
        <v>8</v>
      </c>
      <c r="E18">
        <v>9</v>
      </c>
      <c r="G18">
        <v>9</v>
      </c>
      <c r="H18">
        <v>9</v>
      </c>
      <c r="I18">
        <v>10</v>
      </c>
    </row>
    <row r="19" spans="1:9" hidden="1" x14ac:dyDescent="0.25">
      <c r="A19" t="s">
        <v>24</v>
      </c>
      <c r="B19">
        <v>301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</row>
    <row r="20" spans="1:9" hidden="1" x14ac:dyDescent="0.25">
      <c r="A20" t="s">
        <v>25</v>
      </c>
      <c r="B20">
        <v>301</v>
      </c>
      <c r="C20">
        <v>9</v>
      </c>
      <c r="D20">
        <v>10</v>
      </c>
      <c r="E20">
        <v>10</v>
      </c>
      <c r="F20">
        <v>9</v>
      </c>
      <c r="G20">
        <v>9</v>
      </c>
      <c r="H20">
        <v>10</v>
      </c>
      <c r="I20">
        <v>10</v>
      </c>
    </row>
    <row r="21" spans="1:9" hidden="1" x14ac:dyDescent="0.25">
      <c r="A21" t="s">
        <v>26</v>
      </c>
      <c r="B21">
        <v>301</v>
      </c>
      <c r="C21">
        <v>9</v>
      </c>
      <c r="D21">
        <v>8</v>
      </c>
      <c r="E21">
        <v>10</v>
      </c>
      <c r="G21">
        <v>9</v>
      </c>
    </row>
    <row r="22" spans="1:9" hidden="1" x14ac:dyDescent="0.25">
      <c r="A22" t="s">
        <v>27</v>
      </c>
      <c r="B22">
        <v>301</v>
      </c>
    </row>
    <row r="23" spans="1:9" hidden="1" x14ac:dyDescent="0.25">
      <c r="A23" t="s">
        <v>106</v>
      </c>
      <c r="B23">
        <v>301</v>
      </c>
    </row>
    <row r="24" spans="1:9" hidden="1" x14ac:dyDescent="0.25">
      <c r="A24" t="s">
        <v>107</v>
      </c>
      <c r="B24">
        <v>301</v>
      </c>
    </row>
    <row r="25" spans="1:9" hidden="1" x14ac:dyDescent="0.25">
      <c r="A25" t="s">
        <v>28</v>
      </c>
      <c r="B25">
        <v>301</v>
      </c>
    </row>
    <row r="26" spans="1:9" hidden="1" x14ac:dyDescent="0.25">
      <c r="A26" t="s">
        <v>29</v>
      </c>
      <c r="B26">
        <v>311</v>
      </c>
      <c r="C26">
        <v>10</v>
      </c>
      <c r="D26">
        <v>8</v>
      </c>
      <c r="E26">
        <v>10</v>
      </c>
      <c r="F26">
        <v>3</v>
      </c>
      <c r="G26">
        <v>7</v>
      </c>
      <c r="H26">
        <v>7</v>
      </c>
      <c r="I26">
        <v>7</v>
      </c>
    </row>
    <row r="27" spans="1:9" hidden="1" x14ac:dyDescent="0.25">
      <c r="A27" t="s">
        <v>30</v>
      </c>
      <c r="B27">
        <v>311</v>
      </c>
      <c r="C27">
        <v>10</v>
      </c>
      <c r="D27">
        <v>10</v>
      </c>
      <c r="E27">
        <v>10</v>
      </c>
      <c r="G27">
        <v>10</v>
      </c>
      <c r="H27">
        <v>10</v>
      </c>
      <c r="I27">
        <v>10</v>
      </c>
    </row>
    <row r="28" spans="1:9" hidden="1" x14ac:dyDescent="0.25">
      <c r="A28" t="s">
        <v>108</v>
      </c>
      <c r="B28">
        <v>311</v>
      </c>
    </row>
    <row r="29" spans="1:9" hidden="1" x14ac:dyDescent="0.25">
      <c r="A29" t="s">
        <v>31</v>
      </c>
      <c r="B29">
        <v>311</v>
      </c>
      <c r="C29">
        <v>10</v>
      </c>
      <c r="D29">
        <v>8</v>
      </c>
      <c r="E29">
        <v>8</v>
      </c>
      <c r="G29">
        <v>10</v>
      </c>
      <c r="I29">
        <v>7</v>
      </c>
    </row>
    <row r="30" spans="1:9" hidden="1" x14ac:dyDescent="0.25">
      <c r="A30" t="s">
        <v>32</v>
      </c>
      <c r="B30">
        <v>311</v>
      </c>
      <c r="C30">
        <v>10</v>
      </c>
      <c r="D30">
        <v>10</v>
      </c>
      <c r="E30">
        <v>8</v>
      </c>
      <c r="F30">
        <v>10</v>
      </c>
      <c r="G30">
        <v>10</v>
      </c>
      <c r="H30">
        <v>10</v>
      </c>
    </row>
    <row r="31" spans="1:9" hidden="1" x14ac:dyDescent="0.25">
      <c r="A31" t="s">
        <v>33</v>
      </c>
      <c r="B31">
        <v>311</v>
      </c>
      <c r="C31">
        <v>10</v>
      </c>
      <c r="D31">
        <v>10</v>
      </c>
      <c r="E31">
        <v>10</v>
      </c>
      <c r="G31">
        <v>10</v>
      </c>
      <c r="H31">
        <v>10</v>
      </c>
      <c r="I31">
        <v>10</v>
      </c>
    </row>
    <row r="32" spans="1:9" hidden="1" x14ac:dyDescent="0.25">
      <c r="A32" t="s">
        <v>34</v>
      </c>
      <c r="B32">
        <v>311</v>
      </c>
      <c r="C32">
        <v>10</v>
      </c>
      <c r="G32">
        <v>8</v>
      </c>
      <c r="I32">
        <v>3</v>
      </c>
    </row>
    <row r="33" spans="1:9" hidden="1" x14ac:dyDescent="0.25">
      <c r="A33" t="s">
        <v>109</v>
      </c>
      <c r="B33">
        <v>311</v>
      </c>
    </row>
    <row r="34" spans="1:9" hidden="1" x14ac:dyDescent="0.25">
      <c r="A34" t="s">
        <v>35</v>
      </c>
      <c r="B34">
        <v>311</v>
      </c>
      <c r="C34">
        <v>10</v>
      </c>
      <c r="D34">
        <v>10</v>
      </c>
      <c r="E34">
        <v>10</v>
      </c>
      <c r="F34">
        <v>6</v>
      </c>
      <c r="G34">
        <v>9</v>
      </c>
      <c r="H34">
        <v>10</v>
      </c>
      <c r="I34">
        <v>8</v>
      </c>
    </row>
    <row r="35" spans="1:9" hidden="1" x14ac:dyDescent="0.25">
      <c r="A35" t="s">
        <v>36</v>
      </c>
      <c r="B35">
        <v>311</v>
      </c>
      <c r="C35">
        <v>6</v>
      </c>
      <c r="F35">
        <v>5</v>
      </c>
      <c r="G35">
        <v>7</v>
      </c>
      <c r="H35">
        <v>5</v>
      </c>
      <c r="I35">
        <v>6</v>
      </c>
    </row>
    <row r="36" spans="1:9" hidden="1" x14ac:dyDescent="0.25">
      <c r="A36" t="s">
        <v>37</v>
      </c>
      <c r="B36">
        <v>311</v>
      </c>
      <c r="C36">
        <v>10</v>
      </c>
      <c r="D36">
        <v>8</v>
      </c>
      <c r="G36">
        <v>10</v>
      </c>
      <c r="H36">
        <v>8</v>
      </c>
      <c r="I36">
        <v>6</v>
      </c>
    </row>
    <row r="37" spans="1:9" hidden="1" x14ac:dyDescent="0.25">
      <c r="A37" t="s">
        <v>38</v>
      </c>
      <c r="B37">
        <v>311</v>
      </c>
      <c r="C37">
        <v>10</v>
      </c>
      <c r="D37">
        <v>10</v>
      </c>
      <c r="E37">
        <v>8</v>
      </c>
      <c r="G37">
        <v>9</v>
      </c>
      <c r="H37">
        <v>8</v>
      </c>
      <c r="I37">
        <v>7</v>
      </c>
    </row>
    <row r="38" spans="1:9" hidden="1" x14ac:dyDescent="0.25">
      <c r="A38" t="s">
        <v>39</v>
      </c>
      <c r="B38">
        <v>311</v>
      </c>
      <c r="C38">
        <v>10</v>
      </c>
      <c r="D38">
        <v>10</v>
      </c>
      <c r="E38">
        <v>10</v>
      </c>
      <c r="F38">
        <v>8</v>
      </c>
      <c r="G38">
        <v>10</v>
      </c>
      <c r="H38">
        <v>10</v>
      </c>
      <c r="I38">
        <v>10</v>
      </c>
    </row>
    <row r="39" spans="1:9" hidden="1" x14ac:dyDescent="0.25">
      <c r="A39" t="s">
        <v>40</v>
      </c>
      <c r="B39">
        <v>311</v>
      </c>
      <c r="C39">
        <v>10</v>
      </c>
      <c r="D39">
        <v>10</v>
      </c>
      <c r="E39">
        <v>8</v>
      </c>
      <c r="G39">
        <v>10</v>
      </c>
      <c r="H39">
        <v>10</v>
      </c>
      <c r="I39">
        <v>7</v>
      </c>
    </row>
    <row r="40" spans="1:9" hidden="1" x14ac:dyDescent="0.25">
      <c r="A40" t="s">
        <v>41</v>
      </c>
      <c r="B40">
        <v>311</v>
      </c>
      <c r="C40">
        <v>10</v>
      </c>
      <c r="D40">
        <v>7</v>
      </c>
      <c r="E40">
        <v>8</v>
      </c>
      <c r="G40">
        <v>9</v>
      </c>
      <c r="H40">
        <v>10</v>
      </c>
      <c r="I40">
        <v>7</v>
      </c>
    </row>
    <row r="41" spans="1:9" hidden="1" x14ac:dyDescent="0.25">
      <c r="A41" t="s">
        <v>110</v>
      </c>
      <c r="B41">
        <v>311</v>
      </c>
    </row>
    <row r="42" spans="1:9" hidden="1" x14ac:dyDescent="0.25">
      <c r="A42" t="s">
        <v>42</v>
      </c>
      <c r="B42">
        <v>311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</row>
    <row r="43" spans="1:9" hidden="1" x14ac:dyDescent="0.25">
      <c r="A43" t="s">
        <v>43</v>
      </c>
      <c r="B43">
        <v>311</v>
      </c>
      <c r="C43">
        <v>10</v>
      </c>
      <c r="D43">
        <v>9</v>
      </c>
      <c r="E43">
        <v>10</v>
      </c>
      <c r="F43">
        <v>8</v>
      </c>
      <c r="G43">
        <v>7</v>
      </c>
      <c r="H43">
        <v>9</v>
      </c>
      <c r="I43">
        <v>9</v>
      </c>
    </row>
    <row r="44" spans="1:9" hidden="1" x14ac:dyDescent="0.25">
      <c r="A44" t="s">
        <v>111</v>
      </c>
      <c r="B44">
        <v>311</v>
      </c>
    </row>
    <row r="45" spans="1:9" hidden="1" x14ac:dyDescent="0.25">
      <c r="A45" t="s">
        <v>44</v>
      </c>
      <c r="B45">
        <v>311</v>
      </c>
      <c r="C45">
        <v>10</v>
      </c>
      <c r="D45">
        <v>10</v>
      </c>
      <c r="E45">
        <v>8</v>
      </c>
      <c r="F45">
        <v>9</v>
      </c>
      <c r="G45">
        <v>10</v>
      </c>
      <c r="H45">
        <v>10</v>
      </c>
      <c r="I45">
        <v>10</v>
      </c>
    </row>
    <row r="46" spans="1:9" hidden="1" x14ac:dyDescent="0.25">
      <c r="A46" t="s">
        <v>45</v>
      </c>
      <c r="B46">
        <v>311</v>
      </c>
      <c r="C46">
        <v>10</v>
      </c>
      <c r="D46">
        <v>10</v>
      </c>
      <c r="E46">
        <v>8</v>
      </c>
      <c r="G46">
        <v>10</v>
      </c>
      <c r="H46">
        <v>10</v>
      </c>
      <c r="I46">
        <v>10</v>
      </c>
    </row>
    <row r="47" spans="1:9" hidden="1" x14ac:dyDescent="0.25">
      <c r="A47" t="s">
        <v>112</v>
      </c>
      <c r="B47">
        <v>311</v>
      </c>
    </row>
    <row r="48" spans="1:9" hidden="1" x14ac:dyDescent="0.25">
      <c r="A48" t="s">
        <v>46</v>
      </c>
      <c r="B48">
        <v>311</v>
      </c>
      <c r="C48">
        <v>10</v>
      </c>
      <c r="D48">
        <v>10</v>
      </c>
      <c r="E48">
        <v>8</v>
      </c>
      <c r="G48">
        <v>10</v>
      </c>
      <c r="H48">
        <v>10</v>
      </c>
      <c r="I48">
        <v>10</v>
      </c>
    </row>
    <row r="49" spans="1:9" hidden="1" x14ac:dyDescent="0.25">
      <c r="A49" t="s">
        <v>47</v>
      </c>
      <c r="B49">
        <v>311</v>
      </c>
      <c r="C49">
        <v>10</v>
      </c>
      <c r="D49">
        <v>10</v>
      </c>
      <c r="E49">
        <v>10</v>
      </c>
      <c r="F49">
        <v>9</v>
      </c>
      <c r="G49">
        <v>10</v>
      </c>
      <c r="H49">
        <v>10</v>
      </c>
      <c r="I49">
        <v>10</v>
      </c>
    </row>
    <row r="50" spans="1:9" hidden="1" x14ac:dyDescent="0.25">
      <c r="A50" t="s">
        <v>113</v>
      </c>
      <c r="B50">
        <v>311</v>
      </c>
    </row>
    <row r="51" spans="1:9" hidden="1" x14ac:dyDescent="0.25">
      <c r="A51" t="s">
        <v>48</v>
      </c>
      <c r="B51">
        <v>311</v>
      </c>
      <c r="C51">
        <v>10</v>
      </c>
      <c r="D51">
        <v>8</v>
      </c>
      <c r="E51">
        <v>8</v>
      </c>
      <c r="G51">
        <v>10</v>
      </c>
      <c r="H51">
        <v>8</v>
      </c>
      <c r="I51">
        <v>10</v>
      </c>
    </row>
    <row r="52" spans="1:9" hidden="1" x14ac:dyDescent="0.25">
      <c r="A52" t="s">
        <v>49</v>
      </c>
      <c r="B52">
        <v>311</v>
      </c>
      <c r="C52">
        <v>10</v>
      </c>
      <c r="D52">
        <v>10</v>
      </c>
      <c r="E52">
        <v>10</v>
      </c>
      <c r="G52">
        <v>10</v>
      </c>
      <c r="H52">
        <v>8</v>
      </c>
      <c r="I52">
        <v>10</v>
      </c>
    </row>
    <row r="53" spans="1:9" hidden="1" x14ac:dyDescent="0.25">
      <c r="A53" t="s">
        <v>50</v>
      </c>
      <c r="B53">
        <v>311</v>
      </c>
      <c r="C53">
        <v>10</v>
      </c>
      <c r="D53">
        <v>7</v>
      </c>
      <c r="E53">
        <v>8</v>
      </c>
      <c r="F53">
        <v>2</v>
      </c>
      <c r="G53">
        <v>9</v>
      </c>
      <c r="H53">
        <v>10</v>
      </c>
      <c r="I53">
        <v>9</v>
      </c>
    </row>
    <row r="54" spans="1:9" hidden="1" x14ac:dyDescent="0.25">
      <c r="A54" t="s">
        <v>51</v>
      </c>
      <c r="B54">
        <v>311</v>
      </c>
      <c r="C54">
        <v>10</v>
      </c>
      <c r="D54">
        <v>10</v>
      </c>
      <c r="E54">
        <v>8</v>
      </c>
      <c r="G54">
        <v>10</v>
      </c>
      <c r="I54">
        <v>7</v>
      </c>
    </row>
    <row r="55" spans="1:9" hidden="1" x14ac:dyDescent="0.25">
      <c r="A55" t="s">
        <v>52</v>
      </c>
      <c r="B55">
        <v>311</v>
      </c>
      <c r="C55">
        <v>7</v>
      </c>
      <c r="E55">
        <v>6</v>
      </c>
      <c r="F55">
        <v>5</v>
      </c>
      <c r="G55">
        <v>6</v>
      </c>
      <c r="H55">
        <v>6</v>
      </c>
      <c r="I55">
        <v>7</v>
      </c>
    </row>
    <row r="56" spans="1:9" hidden="1" x14ac:dyDescent="0.25">
      <c r="A56" t="s">
        <v>79</v>
      </c>
      <c r="B56">
        <v>311</v>
      </c>
      <c r="C56">
        <v>10</v>
      </c>
      <c r="D56">
        <v>7</v>
      </c>
      <c r="E56">
        <v>10</v>
      </c>
      <c r="G56">
        <v>9</v>
      </c>
      <c r="H56">
        <v>10</v>
      </c>
      <c r="I56">
        <v>7</v>
      </c>
    </row>
    <row r="57" spans="1:9" hidden="1" x14ac:dyDescent="0.25">
      <c r="A57" t="s">
        <v>53</v>
      </c>
      <c r="B57">
        <v>311</v>
      </c>
      <c r="C57">
        <v>9</v>
      </c>
      <c r="D57">
        <v>7</v>
      </c>
      <c r="E57">
        <v>8</v>
      </c>
      <c r="F57">
        <v>3</v>
      </c>
      <c r="G57">
        <v>10</v>
      </c>
      <c r="H57">
        <v>7</v>
      </c>
      <c r="I57">
        <v>10</v>
      </c>
    </row>
    <row r="58" spans="1:9" hidden="1" x14ac:dyDescent="0.25">
      <c r="A58" t="s">
        <v>54</v>
      </c>
      <c r="B58">
        <v>311</v>
      </c>
    </row>
    <row r="59" spans="1:9" hidden="1" x14ac:dyDescent="0.25">
      <c r="A59" t="s">
        <v>55</v>
      </c>
      <c r="B59">
        <v>311</v>
      </c>
    </row>
    <row r="60" spans="1:9" hidden="1" x14ac:dyDescent="0.25">
      <c r="A60" t="s">
        <v>56</v>
      </c>
      <c r="B60">
        <v>311</v>
      </c>
      <c r="C60">
        <v>10</v>
      </c>
      <c r="D60">
        <v>7</v>
      </c>
      <c r="E60">
        <v>8</v>
      </c>
      <c r="G60">
        <v>10</v>
      </c>
      <c r="H60">
        <v>7</v>
      </c>
      <c r="I60">
        <v>8</v>
      </c>
    </row>
    <row r="61" spans="1:9" hidden="1" x14ac:dyDescent="0.25">
      <c r="A61" t="s">
        <v>57</v>
      </c>
      <c r="B61">
        <v>311</v>
      </c>
      <c r="C61">
        <v>9</v>
      </c>
      <c r="D61">
        <v>7</v>
      </c>
      <c r="E61">
        <v>7</v>
      </c>
      <c r="G61">
        <v>3</v>
      </c>
    </row>
    <row r="62" spans="1:9" x14ac:dyDescent="0.25">
      <c r="A62" t="s">
        <v>58</v>
      </c>
      <c r="B62">
        <v>321</v>
      </c>
    </row>
    <row r="63" spans="1:9" x14ac:dyDescent="0.25">
      <c r="A63" t="s">
        <v>59</v>
      </c>
      <c r="B63">
        <v>321</v>
      </c>
      <c r="C63">
        <v>10</v>
      </c>
      <c r="D63">
        <v>5</v>
      </c>
      <c r="E63">
        <v>8</v>
      </c>
      <c r="G63">
        <v>10</v>
      </c>
    </row>
    <row r="64" spans="1:9" x14ac:dyDescent="0.25">
      <c r="A64" t="s">
        <v>114</v>
      </c>
      <c r="B64">
        <v>321</v>
      </c>
    </row>
    <row r="65" spans="1:9" x14ac:dyDescent="0.25">
      <c r="A65" t="s">
        <v>115</v>
      </c>
      <c r="B65">
        <v>321</v>
      </c>
    </row>
    <row r="66" spans="1:9" x14ac:dyDescent="0.25">
      <c r="A66" t="s">
        <v>116</v>
      </c>
      <c r="B66">
        <v>321</v>
      </c>
    </row>
    <row r="67" spans="1:9" x14ac:dyDescent="0.25">
      <c r="A67" t="s">
        <v>60</v>
      </c>
      <c r="B67">
        <v>321</v>
      </c>
      <c r="C67">
        <v>10</v>
      </c>
      <c r="D67">
        <v>7</v>
      </c>
      <c r="E67">
        <v>10</v>
      </c>
      <c r="F67">
        <v>5</v>
      </c>
      <c r="G67">
        <v>10</v>
      </c>
      <c r="H67">
        <v>7</v>
      </c>
      <c r="I67">
        <v>6</v>
      </c>
    </row>
    <row r="68" spans="1:9" x14ac:dyDescent="0.25">
      <c r="A68" t="s">
        <v>61</v>
      </c>
      <c r="B68">
        <v>321</v>
      </c>
      <c r="C68">
        <v>10</v>
      </c>
      <c r="D68">
        <v>10</v>
      </c>
      <c r="E68">
        <v>8</v>
      </c>
      <c r="G68">
        <v>10</v>
      </c>
      <c r="H68">
        <v>7</v>
      </c>
      <c r="I68">
        <v>10</v>
      </c>
    </row>
    <row r="69" spans="1:9" x14ac:dyDescent="0.25">
      <c r="A69" t="s">
        <v>117</v>
      </c>
      <c r="B69">
        <v>321</v>
      </c>
    </row>
    <row r="70" spans="1:9" x14ac:dyDescent="0.25">
      <c r="A70" t="s">
        <v>62</v>
      </c>
      <c r="B70">
        <v>321</v>
      </c>
      <c r="C70">
        <v>10</v>
      </c>
      <c r="D70">
        <v>10</v>
      </c>
      <c r="E70">
        <v>10</v>
      </c>
      <c r="F70">
        <v>5</v>
      </c>
      <c r="G70">
        <v>7</v>
      </c>
      <c r="H70">
        <v>10</v>
      </c>
      <c r="I70">
        <v>7</v>
      </c>
    </row>
    <row r="71" spans="1:9" x14ac:dyDescent="0.25">
      <c r="A71" t="s">
        <v>118</v>
      </c>
      <c r="B71">
        <v>321</v>
      </c>
    </row>
    <row r="72" spans="1:9" x14ac:dyDescent="0.25">
      <c r="A72" t="s">
        <v>63</v>
      </c>
      <c r="B72">
        <v>321</v>
      </c>
      <c r="C72">
        <v>10</v>
      </c>
      <c r="D72">
        <v>7</v>
      </c>
      <c r="E72">
        <v>8</v>
      </c>
      <c r="G72">
        <v>10</v>
      </c>
      <c r="H72">
        <v>7</v>
      </c>
      <c r="I72">
        <v>3</v>
      </c>
    </row>
    <row r="73" spans="1:9" x14ac:dyDescent="0.25">
      <c r="A73" t="s">
        <v>119</v>
      </c>
      <c r="B73">
        <v>321</v>
      </c>
    </row>
    <row r="74" spans="1:9" x14ac:dyDescent="0.25">
      <c r="A74" t="s">
        <v>98</v>
      </c>
      <c r="B74">
        <v>321</v>
      </c>
    </row>
    <row r="75" spans="1:9" x14ac:dyDescent="0.25">
      <c r="A75" t="s">
        <v>64</v>
      </c>
      <c r="B75">
        <v>321</v>
      </c>
      <c r="C75">
        <v>9</v>
      </c>
      <c r="E75">
        <v>10</v>
      </c>
      <c r="G75">
        <v>9</v>
      </c>
      <c r="H75">
        <v>7</v>
      </c>
      <c r="I75">
        <v>7</v>
      </c>
    </row>
    <row r="76" spans="1:9" x14ac:dyDescent="0.25">
      <c r="A76" t="s">
        <v>65</v>
      </c>
      <c r="B76">
        <v>321</v>
      </c>
    </row>
    <row r="77" spans="1:9" x14ac:dyDescent="0.25">
      <c r="A77" t="s">
        <v>66</v>
      </c>
      <c r="B77">
        <v>321</v>
      </c>
      <c r="C77">
        <v>10</v>
      </c>
      <c r="D77">
        <v>7</v>
      </c>
      <c r="E77">
        <v>8</v>
      </c>
      <c r="G77">
        <v>8</v>
      </c>
      <c r="H77">
        <v>7</v>
      </c>
      <c r="I77">
        <v>7</v>
      </c>
    </row>
    <row r="78" spans="1:9" x14ac:dyDescent="0.25">
      <c r="A78" t="s">
        <v>67</v>
      </c>
      <c r="B78">
        <v>321</v>
      </c>
      <c r="C78">
        <v>10</v>
      </c>
      <c r="D78">
        <v>10</v>
      </c>
      <c r="E78">
        <v>8</v>
      </c>
      <c r="F78">
        <v>9</v>
      </c>
      <c r="G78">
        <v>10</v>
      </c>
      <c r="H78">
        <v>7</v>
      </c>
      <c r="I78">
        <v>10</v>
      </c>
    </row>
    <row r="79" spans="1:9" x14ac:dyDescent="0.25">
      <c r="A79" t="s">
        <v>68</v>
      </c>
      <c r="B79">
        <v>321</v>
      </c>
      <c r="C79">
        <v>10</v>
      </c>
      <c r="D79">
        <v>7</v>
      </c>
      <c r="E79">
        <v>8</v>
      </c>
      <c r="F79">
        <v>5</v>
      </c>
      <c r="G79">
        <v>8</v>
      </c>
      <c r="H79">
        <v>7</v>
      </c>
      <c r="I79">
        <v>7</v>
      </c>
    </row>
    <row r="80" spans="1:9" x14ac:dyDescent="0.25">
      <c r="A80" t="s">
        <v>69</v>
      </c>
      <c r="B80">
        <v>321</v>
      </c>
      <c r="C80">
        <v>10</v>
      </c>
      <c r="D80">
        <v>8</v>
      </c>
      <c r="G80">
        <v>8</v>
      </c>
    </row>
    <row r="81" spans="1:9" x14ac:dyDescent="0.25">
      <c r="A81" t="s">
        <v>120</v>
      </c>
      <c r="B81">
        <v>321</v>
      </c>
    </row>
    <row r="82" spans="1:9" x14ac:dyDescent="0.25">
      <c r="A82" t="s">
        <v>121</v>
      </c>
      <c r="B82">
        <v>321</v>
      </c>
    </row>
    <row r="83" spans="1:9" x14ac:dyDescent="0.25">
      <c r="A83" t="s">
        <v>70</v>
      </c>
      <c r="B83">
        <v>321</v>
      </c>
    </row>
    <row r="84" spans="1:9" x14ac:dyDescent="0.25">
      <c r="A84" t="s">
        <v>71</v>
      </c>
      <c r="B84">
        <v>321</v>
      </c>
      <c r="C84">
        <v>10</v>
      </c>
      <c r="D84">
        <v>7</v>
      </c>
      <c r="E84">
        <v>8</v>
      </c>
      <c r="G84">
        <v>8</v>
      </c>
      <c r="I84">
        <v>7</v>
      </c>
    </row>
    <row r="85" spans="1:9" x14ac:dyDescent="0.25">
      <c r="A85" t="s">
        <v>122</v>
      </c>
      <c r="B85">
        <v>321</v>
      </c>
    </row>
    <row r="86" spans="1:9" x14ac:dyDescent="0.25">
      <c r="A86" t="s">
        <v>72</v>
      </c>
      <c r="B86">
        <v>321</v>
      </c>
      <c r="C86">
        <v>10</v>
      </c>
      <c r="D86">
        <v>10</v>
      </c>
      <c r="E86">
        <v>8</v>
      </c>
      <c r="G86">
        <v>7</v>
      </c>
      <c r="H86">
        <v>7</v>
      </c>
    </row>
    <row r="87" spans="1:9" x14ac:dyDescent="0.25">
      <c r="A87" t="s">
        <v>73</v>
      </c>
      <c r="B87">
        <v>321</v>
      </c>
    </row>
    <row r="88" spans="1:9" x14ac:dyDescent="0.25">
      <c r="A88" t="s">
        <v>74</v>
      </c>
      <c r="B88">
        <v>321</v>
      </c>
      <c r="C88">
        <v>10</v>
      </c>
      <c r="D88">
        <v>10</v>
      </c>
      <c r="E88">
        <v>9</v>
      </c>
      <c r="F88">
        <v>10</v>
      </c>
      <c r="G88">
        <v>10</v>
      </c>
      <c r="H88">
        <v>7</v>
      </c>
      <c r="I88">
        <v>10</v>
      </c>
    </row>
    <row r="89" spans="1:9" x14ac:dyDescent="0.25">
      <c r="A89" t="s">
        <v>75</v>
      </c>
      <c r="B89">
        <v>321</v>
      </c>
      <c r="C89">
        <v>10</v>
      </c>
      <c r="D89">
        <v>10</v>
      </c>
      <c r="E89">
        <v>8</v>
      </c>
      <c r="G89">
        <v>10</v>
      </c>
      <c r="H89">
        <v>7</v>
      </c>
      <c r="I89">
        <v>3</v>
      </c>
    </row>
    <row r="90" spans="1:9" x14ac:dyDescent="0.25">
      <c r="A90" t="s">
        <v>80</v>
      </c>
      <c r="B90">
        <v>321</v>
      </c>
      <c r="C90">
        <v>10</v>
      </c>
      <c r="D90">
        <v>7</v>
      </c>
      <c r="E90">
        <v>8</v>
      </c>
      <c r="G90">
        <v>9</v>
      </c>
    </row>
    <row r="91" spans="1:9" x14ac:dyDescent="0.25">
      <c r="A91" t="s">
        <v>76</v>
      </c>
      <c r="B91">
        <v>321</v>
      </c>
      <c r="C91">
        <v>10</v>
      </c>
      <c r="D91">
        <v>10</v>
      </c>
      <c r="E91">
        <v>8</v>
      </c>
      <c r="G91">
        <v>10</v>
      </c>
      <c r="I91">
        <v>7</v>
      </c>
    </row>
    <row r="92" spans="1:9" x14ac:dyDescent="0.25">
      <c r="A92" t="s">
        <v>77</v>
      </c>
      <c r="B92">
        <v>321</v>
      </c>
      <c r="C92">
        <v>10</v>
      </c>
      <c r="D92">
        <v>7</v>
      </c>
      <c r="E92">
        <v>8</v>
      </c>
      <c r="G92">
        <v>9</v>
      </c>
      <c r="H92">
        <v>7</v>
      </c>
      <c r="I92">
        <v>3</v>
      </c>
    </row>
    <row r="93" spans="1:9" x14ac:dyDescent="0.25">
      <c r="A93" t="s">
        <v>123</v>
      </c>
      <c r="B93">
        <v>321</v>
      </c>
    </row>
    <row r="94" spans="1:9" x14ac:dyDescent="0.25">
      <c r="A94" t="s">
        <v>78</v>
      </c>
      <c r="B94">
        <v>321</v>
      </c>
    </row>
  </sheetData>
  <autoFilter ref="A1:I94" xr:uid="{FCBBCCE8-50D8-426D-945D-69C1AAC87DF6}">
    <filterColumn colId="1">
      <filters>
        <filter val="32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451D-C7AB-408A-966A-A76307C9CC5C}">
  <sheetPr filterMode="1"/>
  <dimension ref="A1:H94"/>
  <sheetViews>
    <sheetView workbookViewId="0">
      <pane ySplit="1" topLeftCell="A68" activePane="bottomLeft" state="frozen"/>
      <selection pane="bottomLeft" activeCell="A93" sqref="A93:XFD93"/>
    </sheetView>
  </sheetViews>
  <sheetFormatPr defaultRowHeight="15" x14ac:dyDescent="0.25"/>
  <cols>
    <col min="1" max="1" width="34.140625" customWidth="1"/>
  </cols>
  <sheetData>
    <row r="1" spans="1:8" x14ac:dyDescent="0.25">
      <c r="A1" t="s">
        <v>0</v>
      </c>
      <c r="B1" t="s">
        <v>1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</row>
    <row r="2" spans="1:8" hidden="1" x14ac:dyDescent="0.25">
      <c r="A2" t="s">
        <v>105</v>
      </c>
      <c r="B2">
        <v>301</v>
      </c>
    </row>
    <row r="3" spans="1:8" hidden="1" x14ac:dyDescent="0.25">
      <c r="A3" t="s">
        <v>10</v>
      </c>
      <c r="B3">
        <v>301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</row>
    <row r="4" spans="1:8" hidden="1" x14ac:dyDescent="0.25">
      <c r="A4" t="s">
        <v>11</v>
      </c>
      <c r="B4">
        <v>301</v>
      </c>
    </row>
    <row r="5" spans="1:8" hidden="1" x14ac:dyDescent="0.25">
      <c r="A5" t="s">
        <v>12</v>
      </c>
      <c r="B5">
        <v>301</v>
      </c>
      <c r="C5">
        <v>8</v>
      </c>
      <c r="E5">
        <v>8</v>
      </c>
      <c r="F5">
        <v>7</v>
      </c>
      <c r="G5">
        <v>7</v>
      </c>
      <c r="H5">
        <v>8</v>
      </c>
    </row>
    <row r="6" spans="1:8" hidden="1" x14ac:dyDescent="0.25">
      <c r="A6" t="s">
        <v>103</v>
      </c>
      <c r="B6">
        <v>301</v>
      </c>
    </row>
    <row r="7" spans="1:8" hidden="1" x14ac:dyDescent="0.25">
      <c r="A7" t="s">
        <v>13</v>
      </c>
      <c r="B7">
        <v>301</v>
      </c>
    </row>
    <row r="8" spans="1:8" hidden="1" x14ac:dyDescent="0.25">
      <c r="A8" t="s">
        <v>14</v>
      </c>
      <c r="B8">
        <v>301</v>
      </c>
    </row>
    <row r="9" spans="1:8" hidden="1" x14ac:dyDescent="0.25">
      <c r="A9" t="s">
        <v>15</v>
      </c>
      <c r="B9">
        <v>301</v>
      </c>
    </row>
    <row r="10" spans="1:8" hidden="1" x14ac:dyDescent="0.25">
      <c r="A10" t="s">
        <v>16</v>
      </c>
      <c r="B10">
        <v>301</v>
      </c>
      <c r="C10">
        <v>9</v>
      </c>
      <c r="E10">
        <v>8</v>
      </c>
      <c r="F10">
        <v>8</v>
      </c>
      <c r="G10">
        <v>8</v>
      </c>
      <c r="H10">
        <v>9</v>
      </c>
    </row>
    <row r="11" spans="1:8" hidden="1" x14ac:dyDescent="0.25">
      <c r="A11" t="s">
        <v>17</v>
      </c>
      <c r="B11">
        <v>301</v>
      </c>
      <c r="C11">
        <v>8</v>
      </c>
      <c r="D11">
        <v>9</v>
      </c>
      <c r="E11">
        <v>10</v>
      </c>
      <c r="F11">
        <v>8</v>
      </c>
      <c r="G11">
        <v>9</v>
      </c>
      <c r="H11">
        <v>9</v>
      </c>
    </row>
    <row r="12" spans="1:8" hidden="1" x14ac:dyDescent="0.25">
      <c r="A12" t="s">
        <v>18</v>
      </c>
      <c r="B12">
        <v>301</v>
      </c>
    </row>
    <row r="13" spans="1:8" hidden="1" x14ac:dyDescent="0.25">
      <c r="A13" t="s">
        <v>104</v>
      </c>
      <c r="B13">
        <v>301</v>
      </c>
    </row>
    <row r="14" spans="1:8" hidden="1" x14ac:dyDescent="0.25">
      <c r="A14" t="s">
        <v>19</v>
      </c>
      <c r="B14">
        <v>301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</row>
    <row r="15" spans="1:8" hidden="1" x14ac:dyDescent="0.25">
      <c r="A15" t="s">
        <v>20</v>
      </c>
      <c r="B15">
        <v>301</v>
      </c>
      <c r="C15">
        <v>10</v>
      </c>
      <c r="D15">
        <v>9</v>
      </c>
      <c r="E15">
        <v>9</v>
      </c>
    </row>
    <row r="16" spans="1:8" hidden="1" x14ac:dyDescent="0.25">
      <c r="A16" t="s">
        <v>21</v>
      </c>
      <c r="B16">
        <v>301</v>
      </c>
      <c r="C16">
        <v>9</v>
      </c>
      <c r="D16">
        <v>9</v>
      </c>
      <c r="E16">
        <v>8</v>
      </c>
      <c r="F16">
        <v>8</v>
      </c>
    </row>
    <row r="17" spans="1:8" hidden="1" x14ac:dyDescent="0.25">
      <c r="A17" t="s">
        <v>22</v>
      </c>
      <c r="B17">
        <v>301</v>
      </c>
      <c r="C17">
        <v>9</v>
      </c>
      <c r="D17">
        <v>10</v>
      </c>
      <c r="E17">
        <v>10</v>
      </c>
      <c r="F17">
        <v>9</v>
      </c>
    </row>
    <row r="18" spans="1:8" hidden="1" x14ac:dyDescent="0.25">
      <c r="A18" t="s">
        <v>23</v>
      </c>
      <c r="B18">
        <v>301</v>
      </c>
      <c r="C18">
        <v>9</v>
      </c>
      <c r="D18">
        <v>10</v>
      </c>
      <c r="E18">
        <v>10</v>
      </c>
      <c r="F18">
        <v>9</v>
      </c>
      <c r="G18">
        <v>10</v>
      </c>
      <c r="H18">
        <v>10</v>
      </c>
    </row>
    <row r="19" spans="1:8" hidden="1" x14ac:dyDescent="0.25">
      <c r="A19" t="s">
        <v>24</v>
      </c>
      <c r="B19">
        <v>301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</row>
    <row r="20" spans="1:8" hidden="1" x14ac:dyDescent="0.25">
      <c r="A20" t="s">
        <v>25</v>
      </c>
      <c r="B20">
        <v>301</v>
      </c>
      <c r="C20">
        <v>10</v>
      </c>
      <c r="D20">
        <v>10</v>
      </c>
      <c r="E20">
        <v>9</v>
      </c>
      <c r="F20">
        <v>10</v>
      </c>
      <c r="G20">
        <v>10</v>
      </c>
      <c r="H20">
        <v>9</v>
      </c>
    </row>
    <row r="21" spans="1:8" hidden="1" x14ac:dyDescent="0.25">
      <c r="A21" t="s">
        <v>26</v>
      </c>
      <c r="B21">
        <v>301</v>
      </c>
      <c r="C21">
        <v>10</v>
      </c>
      <c r="D21">
        <v>10</v>
      </c>
      <c r="E21">
        <v>9</v>
      </c>
      <c r="F21">
        <v>6</v>
      </c>
      <c r="H21">
        <v>9</v>
      </c>
    </row>
    <row r="22" spans="1:8" hidden="1" x14ac:dyDescent="0.25">
      <c r="A22" t="s">
        <v>27</v>
      </c>
      <c r="B22">
        <v>301</v>
      </c>
    </row>
    <row r="23" spans="1:8" hidden="1" x14ac:dyDescent="0.25">
      <c r="A23" t="s">
        <v>106</v>
      </c>
      <c r="B23">
        <v>301</v>
      </c>
    </row>
    <row r="24" spans="1:8" hidden="1" x14ac:dyDescent="0.25">
      <c r="A24" t="s">
        <v>107</v>
      </c>
      <c r="B24">
        <v>301</v>
      </c>
    </row>
    <row r="25" spans="1:8" hidden="1" x14ac:dyDescent="0.25">
      <c r="A25" t="s">
        <v>28</v>
      </c>
      <c r="B25">
        <v>301</v>
      </c>
    </row>
    <row r="26" spans="1:8" hidden="1" x14ac:dyDescent="0.25">
      <c r="A26" t="s">
        <v>29</v>
      </c>
      <c r="B26">
        <v>311</v>
      </c>
      <c r="C26">
        <v>10</v>
      </c>
      <c r="D26">
        <v>10</v>
      </c>
      <c r="E26">
        <v>10</v>
      </c>
      <c r="F26">
        <v>9</v>
      </c>
    </row>
    <row r="27" spans="1:8" hidden="1" x14ac:dyDescent="0.25">
      <c r="A27" t="s">
        <v>30</v>
      </c>
      <c r="B27">
        <v>311</v>
      </c>
      <c r="C27">
        <v>10</v>
      </c>
      <c r="D27">
        <v>8</v>
      </c>
      <c r="E27">
        <v>8</v>
      </c>
      <c r="F27">
        <v>9</v>
      </c>
      <c r="G27">
        <v>10</v>
      </c>
      <c r="H27">
        <v>9</v>
      </c>
    </row>
    <row r="28" spans="1:8" hidden="1" x14ac:dyDescent="0.25">
      <c r="A28" t="s">
        <v>108</v>
      </c>
      <c r="B28">
        <v>311</v>
      </c>
    </row>
    <row r="29" spans="1:8" hidden="1" x14ac:dyDescent="0.25">
      <c r="A29" t="s">
        <v>31</v>
      </c>
      <c r="B29">
        <v>311</v>
      </c>
    </row>
    <row r="30" spans="1:8" hidden="1" x14ac:dyDescent="0.25">
      <c r="A30" t="s">
        <v>32</v>
      </c>
      <c r="B30">
        <v>311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</row>
    <row r="31" spans="1:8" hidden="1" x14ac:dyDescent="0.25">
      <c r="A31" t="s">
        <v>33</v>
      </c>
      <c r="B31">
        <v>311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</row>
    <row r="32" spans="1:8" hidden="1" x14ac:dyDescent="0.25">
      <c r="A32" t="s">
        <v>34</v>
      </c>
      <c r="B32">
        <v>311</v>
      </c>
      <c r="C32">
        <v>5</v>
      </c>
      <c r="D32">
        <v>8</v>
      </c>
      <c r="E32">
        <v>6</v>
      </c>
      <c r="F32">
        <v>3</v>
      </c>
    </row>
    <row r="33" spans="1:8" hidden="1" x14ac:dyDescent="0.25">
      <c r="A33" t="s">
        <v>109</v>
      </c>
      <c r="B33">
        <v>311</v>
      </c>
    </row>
    <row r="34" spans="1:8" hidden="1" x14ac:dyDescent="0.25">
      <c r="A34" t="s">
        <v>35</v>
      </c>
      <c r="B34">
        <v>311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</row>
    <row r="35" spans="1:8" hidden="1" x14ac:dyDescent="0.25">
      <c r="A35" t="s">
        <v>36</v>
      </c>
      <c r="B35">
        <v>311</v>
      </c>
    </row>
    <row r="36" spans="1:8" hidden="1" x14ac:dyDescent="0.25">
      <c r="A36" t="s">
        <v>37</v>
      </c>
      <c r="B36">
        <v>311</v>
      </c>
      <c r="C36">
        <v>8</v>
      </c>
      <c r="D36">
        <v>8</v>
      </c>
      <c r="E36">
        <v>6</v>
      </c>
      <c r="F36">
        <v>8</v>
      </c>
      <c r="G36">
        <v>8</v>
      </c>
      <c r="H36">
        <v>7</v>
      </c>
    </row>
    <row r="37" spans="1:8" hidden="1" x14ac:dyDescent="0.25">
      <c r="A37" t="s">
        <v>38</v>
      </c>
      <c r="B37">
        <v>311</v>
      </c>
      <c r="C37">
        <v>9</v>
      </c>
      <c r="D37">
        <v>7</v>
      </c>
      <c r="E37">
        <v>8</v>
      </c>
      <c r="F37">
        <v>8</v>
      </c>
      <c r="G37">
        <v>8</v>
      </c>
      <c r="H37">
        <v>8</v>
      </c>
    </row>
    <row r="38" spans="1:8" hidden="1" x14ac:dyDescent="0.25">
      <c r="A38" t="s">
        <v>39</v>
      </c>
      <c r="B38">
        <v>311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</row>
    <row r="39" spans="1:8" hidden="1" x14ac:dyDescent="0.25">
      <c r="A39" t="s">
        <v>40</v>
      </c>
      <c r="B39">
        <v>311</v>
      </c>
      <c r="C39">
        <v>8</v>
      </c>
      <c r="D39">
        <v>10</v>
      </c>
      <c r="F39">
        <v>7</v>
      </c>
      <c r="G39">
        <v>9</v>
      </c>
      <c r="H39">
        <v>10</v>
      </c>
    </row>
    <row r="40" spans="1:8" hidden="1" x14ac:dyDescent="0.25">
      <c r="A40" t="s">
        <v>41</v>
      </c>
      <c r="B40">
        <v>311</v>
      </c>
      <c r="C40">
        <v>8</v>
      </c>
      <c r="D40">
        <v>7</v>
      </c>
      <c r="E40">
        <v>8</v>
      </c>
      <c r="F40">
        <v>8</v>
      </c>
      <c r="G40">
        <v>8</v>
      </c>
      <c r="H40">
        <v>8</v>
      </c>
    </row>
    <row r="41" spans="1:8" hidden="1" x14ac:dyDescent="0.25">
      <c r="A41" t="s">
        <v>110</v>
      </c>
      <c r="B41">
        <v>311</v>
      </c>
    </row>
    <row r="42" spans="1:8" hidden="1" x14ac:dyDescent="0.25">
      <c r="A42" t="s">
        <v>42</v>
      </c>
      <c r="B42">
        <v>311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</row>
    <row r="43" spans="1:8" hidden="1" x14ac:dyDescent="0.25">
      <c r="A43" t="s">
        <v>43</v>
      </c>
      <c r="B43">
        <v>311</v>
      </c>
      <c r="C43">
        <v>10</v>
      </c>
      <c r="D43">
        <v>10</v>
      </c>
      <c r="E43">
        <v>10</v>
      </c>
      <c r="F43">
        <v>9</v>
      </c>
      <c r="G43">
        <v>10</v>
      </c>
      <c r="H43">
        <v>10</v>
      </c>
    </row>
    <row r="44" spans="1:8" hidden="1" x14ac:dyDescent="0.25">
      <c r="A44" t="s">
        <v>111</v>
      </c>
      <c r="B44">
        <v>311</v>
      </c>
    </row>
    <row r="45" spans="1:8" hidden="1" x14ac:dyDescent="0.25">
      <c r="A45" t="s">
        <v>44</v>
      </c>
      <c r="B45">
        <v>311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</row>
    <row r="46" spans="1:8" hidden="1" x14ac:dyDescent="0.25">
      <c r="A46" t="s">
        <v>45</v>
      </c>
      <c r="B46">
        <v>311</v>
      </c>
    </row>
    <row r="47" spans="1:8" hidden="1" x14ac:dyDescent="0.25">
      <c r="A47" t="s">
        <v>112</v>
      </c>
      <c r="B47">
        <v>311</v>
      </c>
    </row>
    <row r="48" spans="1:8" hidden="1" x14ac:dyDescent="0.25">
      <c r="A48" t="s">
        <v>46</v>
      </c>
      <c r="B48">
        <v>311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</row>
    <row r="49" spans="1:8" hidden="1" x14ac:dyDescent="0.25">
      <c r="A49" t="s">
        <v>47</v>
      </c>
      <c r="B49">
        <v>311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</row>
    <row r="50" spans="1:8" hidden="1" x14ac:dyDescent="0.25">
      <c r="A50" t="s">
        <v>113</v>
      </c>
      <c r="B50">
        <v>311</v>
      </c>
    </row>
    <row r="51" spans="1:8" hidden="1" x14ac:dyDescent="0.25">
      <c r="A51" t="s">
        <v>48</v>
      </c>
      <c r="B51">
        <v>311</v>
      </c>
    </row>
    <row r="52" spans="1:8" hidden="1" x14ac:dyDescent="0.25">
      <c r="A52" t="s">
        <v>49</v>
      </c>
      <c r="B52">
        <v>311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</row>
    <row r="53" spans="1:8" hidden="1" x14ac:dyDescent="0.25">
      <c r="A53" t="s">
        <v>50</v>
      </c>
      <c r="B53">
        <v>311</v>
      </c>
      <c r="C53">
        <v>10</v>
      </c>
      <c r="D53">
        <v>10</v>
      </c>
      <c r="E53">
        <v>8</v>
      </c>
      <c r="F53">
        <v>9</v>
      </c>
      <c r="G53">
        <v>8</v>
      </c>
      <c r="H53">
        <v>8</v>
      </c>
    </row>
    <row r="54" spans="1:8" hidden="1" x14ac:dyDescent="0.25">
      <c r="A54" t="s">
        <v>51</v>
      </c>
      <c r="B54">
        <v>311</v>
      </c>
      <c r="C54">
        <v>7</v>
      </c>
      <c r="D54">
        <v>7</v>
      </c>
      <c r="E54">
        <v>7</v>
      </c>
      <c r="F54">
        <v>7</v>
      </c>
    </row>
    <row r="55" spans="1:8" hidden="1" x14ac:dyDescent="0.25">
      <c r="A55" t="s">
        <v>52</v>
      </c>
      <c r="B55">
        <v>311</v>
      </c>
      <c r="C55">
        <v>9</v>
      </c>
      <c r="D55">
        <v>8</v>
      </c>
      <c r="E55">
        <v>8</v>
      </c>
      <c r="F55">
        <v>9</v>
      </c>
      <c r="G55">
        <v>7</v>
      </c>
      <c r="H55">
        <v>8</v>
      </c>
    </row>
    <row r="56" spans="1:8" hidden="1" x14ac:dyDescent="0.25">
      <c r="A56" t="s">
        <v>79</v>
      </c>
      <c r="B56">
        <v>311</v>
      </c>
      <c r="C56">
        <v>9</v>
      </c>
      <c r="D56">
        <v>7</v>
      </c>
      <c r="E56">
        <v>8</v>
      </c>
      <c r="F56">
        <v>8</v>
      </c>
      <c r="G56">
        <v>8</v>
      </c>
      <c r="H56">
        <v>9</v>
      </c>
    </row>
    <row r="57" spans="1:8" hidden="1" x14ac:dyDescent="0.25">
      <c r="A57" t="s">
        <v>53</v>
      </c>
      <c r="B57">
        <v>311</v>
      </c>
      <c r="C57">
        <v>9</v>
      </c>
      <c r="D57">
        <v>8</v>
      </c>
      <c r="E57">
        <v>8</v>
      </c>
      <c r="F57">
        <v>8</v>
      </c>
      <c r="G57">
        <v>8</v>
      </c>
      <c r="H57">
        <v>8</v>
      </c>
    </row>
    <row r="58" spans="1:8" hidden="1" x14ac:dyDescent="0.25">
      <c r="A58" t="s">
        <v>54</v>
      </c>
      <c r="B58">
        <v>311</v>
      </c>
    </row>
    <row r="59" spans="1:8" hidden="1" x14ac:dyDescent="0.25">
      <c r="A59" t="s">
        <v>55</v>
      </c>
      <c r="B59">
        <v>311</v>
      </c>
    </row>
    <row r="60" spans="1:8" hidden="1" x14ac:dyDescent="0.25">
      <c r="A60" t="s">
        <v>56</v>
      </c>
      <c r="B60">
        <v>311</v>
      </c>
      <c r="C60">
        <v>9</v>
      </c>
      <c r="D60">
        <v>8</v>
      </c>
      <c r="E60">
        <v>9</v>
      </c>
      <c r="F60">
        <v>9</v>
      </c>
      <c r="G60">
        <v>10</v>
      </c>
      <c r="H60">
        <v>10</v>
      </c>
    </row>
    <row r="61" spans="1:8" hidden="1" x14ac:dyDescent="0.25">
      <c r="A61" t="s">
        <v>57</v>
      </c>
      <c r="B61">
        <v>311</v>
      </c>
    </row>
    <row r="62" spans="1:8" x14ac:dyDescent="0.25">
      <c r="A62" t="s">
        <v>58</v>
      </c>
      <c r="B62">
        <v>321</v>
      </c>
    </row>
    <row r="63" spans="1:8" x14ac:dyDescent="0.25">
      <c r="A63" t="s">
        <v>59</v>
      </c>
      <c r="B63">
        <v>321</v>
      </c>
      <c r="C63">
        <v>6</v>
      </c>
      <c r="D63">
        <v>6</v>
      </c>
      <c r="E63">
        <v>7</v>
      </c>
      <c r="F63">
        <v>8</v>
      </c>
    </row>
    <row r="64" spans="1:8" x14ac:dyDescent="0.25">
      <c r="A64" t="s">
        <v>114</v>
      </c>
      <c r="B64">
        <v>321</v>
      </c>
    </row>
    <row r="65" spans="1:8" x14ac:dyDescent="0.25">
      <c r="A65" t="s">
        <v>115</v>
      </c>
      <c r="B65">
        <v>321</v>
      </c>
    </row>
    <row r="66" spans="1:8" x14ac:dyDescent="0.25">
      <c r="A66" t="s">
        <v>116</v>
      </c>
      <c r="B66">
        <v>321</v>
      </c>
    </row>
    <row r="67" spans="1:8" x14ac:dyDescent="0.25">
      <c r="A67" t="s">
        <v>60</v>
      </c>
      <c r="B67">
        <v>321</v>
      </c>
      <c r="C67">
        <v>8</v>
      </c>
      <c r="D67">
        <v>8</v>
      </c>
      <c r="E67">
        <v>9</v>
      </c>
      <c r="F67">
        <v>4</v>
      </c>
      <c r="G67">
        <v>9</v>
      </c>
      <c r="H67">
        <v>8</v>
      </c>
    </row>
    <row r="68" spans="1:8" x14ac:dyDescent="0.25">
      <c r="A68" t="s">
        <v>61</v>
      </c>
      <c r="B68">
        <v>321</v>
      </c>
      <c r="C68">
        <v>10</v>
      </c>
      <c r="D68">
        <v>10</v>
      </c>
      <c r="E68">
        <v>8</v>
      </c>
      <c r="F68">
        <v>9</v>
      </c>
      <c r="G68">
        <v>8</v>
      </c>
      <c r="H68">
        <v>8</v>
      </c>
    </row>
    <row r="69" spans="1:8" x14ac:dyDescent="0.25">
      <c r="A69" t="s">
        <v>117</v>
      </c>
      <c r="B69">
        <v>321</v>
      </c>
    </row>
    <row r="70" spans="1:8" x14ac:dyDescent="0.25">
      <c r="A70" t="s">
        <v>62</v>
      </c>
      <c r="B70">
        <v>321</v>
      </c>
      <c r="C70">
        <v>8</v>
      </c>
      <c r="D70">
        <v>8</v>
      </c>
      <c r="E70">
        <v>5</v>
      </c>
      <c r="F70">
        <v>7</v>
      </c>
      <c r="G70">
        <v>8</v>
      </c>
      <c r="H70">
        <v>8</v>
      </c>
    </row>
    <row r="71" spans="1:8" x14ac:dyDescent="0.25">
      <c r="A71" t="s">
        <v>118</v>
      </c>
      <c r="B71">
        <v>321</v>
      </c>
    </row>
    <row r="72" spans="1:8" x14ac:dyDescent="0.25">
      <c r="A72" t="s">
        <v>63</v>
      </c>
      <c r="B72">
        <v>321</v>
      </c>
      <c r="C72">
        <v>10</v>
      </c>
      <c r="D72">
        <v>8</v>
      </c>
      <c r="E72">
        <v>9</v>
      </c>
      <c r="F72">
        <v>8</v>
      </c>
      <c r="G72">
        <v>9</v>
      </c>
      <c r="H72">
        <v>8</v>
      </c>
    </row>
    <row r="73" spans="1:8" x14ac:dyDescent="0.25">
      <c r="A73" t="s">
        <v>119</v>
      </c>
      <c r="B73">
        <v>321</v>
      </c>
    </row>
    <row r="74" spans="1:8" x14ac:dyDescent="0.25">
      <c r="A74" t="s">
        <v>98</v>
      </c>
      <c r="B74">
        <v>321</v>
      </c>
    </row>
    <row r="75" spans="1:8" x14ac:dyDescent="0.25">
      <c r="A75" t="s">
        <v>64</v>
      </c>
      <c r="B75">
        <v>321</v>
      </c>
      <c r="C75">
        <v>10</v>
      </c>
      <c r="D75">
        <v>10</v>
      </c>
      <c r="E75">
        <v>10</v>
      </c>
      <c r="H75">
        <v>10</v>
      </c>
    </row>
    <row r="76" spans="1:8" x14ac:dyDescent="0.25">
      <c r="A76" t="s">
        <v>65</v>
      </c>
      <c r="B76">
        <v>321</v>
      </c>
    </row>
    <row r="77" spans="1:8" x14ac:dyDescent="0.25">
      <c r="A77" t="s">
        <v>66</v>
      </c>
      <c r="B77">
        <v>321</v>
      </c>
      <c r="C77">
        <v>9</v>
      </c>
      <c r="D77">
        <v>8</v>
      </c>
      <c r="F77">
        <v>8</v>
      </c>
      <c r="G77">
        <v>8</v>
      </c>
      <c r="H77">
        <v>7</v>
      </c>
    </row>
    <row r="78" spans="1:8" x14ac:dyDescent="0.25">
      <c r="A78" t="s">
        <v>67</v>
      </c>
      <c r="B78">
        <v>321</v>
      </c>
      <c r="C78">
        <v>8</v>
      </c>
      <c r="D78">
        <v>8</v>
      </c>
      <c r="E78">
        <v>9</v>
      </c>
      <c r="F78">
        <v>7</v>
      </c>
      <c r="H78">
        <v>8</v>
      </c>
    </row>
    <row r="79" spans="1:8" x14ac:dyDescent="0.25">
      <c r="A79" t="s">
        <v>68</v>
      </c>
      <c r="B79">
        <v>321</v>
      </c>
      <c r="C79">
        <v>8</v>
      </c>
      <c r="D79">
        <v>8</v>
      </c>
      <c r="E79">
        <v>8</v>
      </c>
      <c r="F79">
        <v>8</v>
      </c>
      <c r="G79">
        <v>6</v>
      </c>
      <c r="H79">
        <v>7</v>
      </c>
    </row>
    <row r="80" spans="1:8" x14ac:dyDescent="0.25">
      <c r="A80" t="s">
        <v>69</v>
      </c>
      <c r="B80">
        <v>321</v>
      </c>
      <c r="C80">
        <v>9</v>
      </c>
      <c r="D80">
        <v>9</v>
      </c>
      <c r="E80">
        <v>9</v>
      </c>
      <c r="F80">
        <v>10</v>
      </c>
      <c r="G80">
        <v>8</v>
      </c>
      <c r="H80">
        <v>9</v>
      </c>
    </row>
    <row r="81" spans="1:8" x14ac:dyDescent="0.25">
      <c r="A81" t="s">
        <v>120</v>
      </c>
      <c r="B81">
        <v>321</v>
      </c>
    </row>
    <row r="82" spans="1:8" x14ac:dyDescent="0.25">
      <c r="A82" t="s">
        <v>121</v>
      </c>
      <c r="B82">
        <v>321</v>
      </c>
    </row>
    <row r="83" spans="1:8" x14ac:dyDescent="0.25">
      <c r="A83" t="s">
        <v>70</v>
      </c>
      <c r="B83">
        <v>321</v>
      </c>
    </row>
    <row r="84" spans="1:8" x14ac:dyDescent="0.25">
      <c r="A84" t="s">
        <v>71</v>
      </c>
      <c r="B84">
        <v>321</v>
      </c>
    </row>
    <row r="85" spans="1:8" x14ac:dyDescent="0.25">
      <c r="A85" t="s">
        <v>122</v>
      </c>
      <c r="B85">
        <v>321</v>
      </c>
    </row>
    <row r="86" spans="1:8" x14ac:dyDescent="0.25">
      <c r="A86" t="s">
        <v>72</v>
      </c>
      <c r="B86">
        <v>321</v>
      </c>
      <c r="C86">
        <v>8</v>
      </c>
      <c r="D86">
        <v>8</v>
      </c>
      <c r="E86">
        <v>8</v>
      </c>
      <c r="F86">
        <v>8</v>
      </c>
      <c r="G86">
        <v>8</v>
      </c>
      <c r="H86">
        <v>8</v>
      </c>
    </row>
    <row r="87" spans="1:8" x14ac:dyDescent="0.25">
      <c r="A87" t="s">
        <v>73</v>
      </c>
      <c r="B87">
        <v>321</v>
      </c>
      <c r="C87">
        <v>10</v>
      </c>
      <c r="D87">
        <v>8</v>
      </c>
      <c r="E87">
        <v>9</v>
      </c>
      <c r="F87">
        <v>10</v>
      </c>
      <c r="G87">
        <v>10</v>
      </c>
      <c r="H87">
        <v>10</v>
      </c>
    </row>
    <row r="88" spans="1:8" x14ac:dyDescent="0.25">
      <c r="A88" t="s">
        <v>74</v>
      </c>
      <c r="B88">
        <v>321</v>
      </c>
      <c r="C88">
        <v>10</v>
      </c>
      <c r="D88">
        <v>10</v>
      </c>
      <c r="E88">
        <v>8</v>
      </c>
      <c r="F88">
        <v>10</v>
      </c>
      <c r="G88">
        <v>10</v>
      </c>
      <c r="H88">
        <v>9</v>
      </c>
    </row>
    <row r="89" spans="1:8" x14ac:dyDescent="0.25">
      <c r="A89" t="s">
        <v>75</v>
      </c>
      <c r="B89">
        <v>321</v>
      </c>
      <c r="C89">
        <v>8</v>
      </c>
      <c r="D89">
        <v>6</v>
      </c>
      <c r="E89">
        <v>9</v>
      </c>
      <c r="F89">
        <v>10</v>
      </c>
      <c r="G89">
        <v>7</v>
      </c>
      <c r="H89">
        <v>10</v>
      </c>
    </row>
    <row r="90" spans="1:8" x14ac:dyDescent="0.25">
      <c r="A90" t="s">
        <v>80</v>
      </c>
      <c r="B90">
        <v>321</v>
      </c>
      <c r="C90">
        <v>7</v>
      </c>
      <c r="D90">
        <v>8</v>
      </c>
      <c r="E90">
        <v>8</v>
      </c>
      <c r="F90">
        <v>5</v>
      </c>
      <c r="G90">
        <v>6</v>
      </c>
    </row>
    <row r="91" spans="1:8" x14ac:dyDescent="0.25">
      <c r="A91" t="s">
        <v>76</v>
      </c>
      <c r="B91">
        <v>321</v>
      </c>
      <c r="C91">
        <v>7</v>
      </c>
      <c r="D91">
        <v>8</v>
      </c>
      <c r="E91">
        <v>7</v>
      </c>
      <c r="F91">
        <v>7</v>
      </c>
      <c r="H91">
        <v>6</v>
      </c>
    </row>
    <row r="92" spans="1:8" x14ac:dyDescent="0.25">
      <c r="A92" t="s">
        <v>77</v>
      </c>
      <c r="B92">
        <v>321</v>
      </c>
      <c r="C92">
        <v>10</v>
      </c>
      <c r="D92">
        <v>10</v>
      </c>
      <c r="E92">
        <v>8</v>
      </c>
      <c r="F92">
        <v>9</v>
      </c>
      <c r="G92">
        <v>8</v>
      </c>
      <c r="H92">
        <v>9</v>
      </c>
    </row>
    <row r="93" spans="1:8" x14ac:dyDescent="0.25">
      <c r="A93" t="s">
        <v>123</v>
      </c>
      <c r="B93">
        <v>321</v>
      </c>
    </row>
    <row r="94" spans="1:8" x14ac:dyDescent="0.25">
      <c r="A94" t="s">
        <v>78</v>
      </c>
      <c r="B94">
        <v>321</v>
      </c>
    </row>
  </sheetData>
  <autoFilter ref="A1:H94" xr:uid="{28DA0EC0-8D31-4F67-BD01-BB9D9FD30E18}">
    <filterColumn colId="1">
      <filters>
        <filter val="32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9960-C42D-4119-8691-E43F921E422F}">
  <sheetPr filterMode="1"/>
  <dimension ref="A1:H94"/>
  <sheetViews>
    <sheetView workbookViewId="0">
      <pane ySplit="1" topLeftCell="A68" activePane="bottomLeft" state="frozen"/>
      <selection pane="bottomLeft" activeCell="A93" sqref="A93:XFD93"/>
    </sheetView>
  </sheetViews>
  <sheetFormatPr defaultRowHeight="15" x14ac:dyDescent="0.25"/>
  <cols>
    <col min="1" max="1" width="34.140625" customWidth="1"/>
  </cols>
  <sheetData>
    <row r="1" spans="1:8" x14ac:dyDescent="0.25">
      <c r="A1" t="s">
        <v>0</v>
      </c>
      <c r="B1" t="s">
        <v>1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</row>
    <row r="2" spans="1:8" hidden="1" x14ac:dyDescent="0.25">
      <c r="A2" t="s">
        <v>105</v>
      </c>
      <c r="B2">
        <v>301</v>
      </c>
    </row>
    <row r="3" spans="1:8" hidden="1" x14ac:dyDescent="0.25">
      <c r="A3" t="s">
        <v>10</v>
      </c>
      <c r="B3">
        <v>301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</row>
    <row r="4" spans="1:8" hidden="1" x14ac:dyDescent="0.25">
      <c r="A4" t="s">
        <v>11</v>
      </c>
      <c r="B4">
        <v>301</v>
      </c>
      <c r="C4">
        <v>9</v>
      </c>
      <c r="D4">
        <v>8</v>
      </c>
      <c r="E4">
        <v>9</v>
      </c>
      <c r="F4">
        <v>8</v>
      </c>
      <c r="G4">
        <v>9</v>
      </c>
      <c r="H4">
        <v>9</v>
      </c>
    </row>
    <row r="5" spans="1:8" hidden="1" x14ac:dyDescent="0.25">
      <c r="A5" t="s">
        <v>12</v>
      </c>
      <c r="B5">
        <v>301</v>
      </c>
      <c r="C5">
        <v>9</v>
      </c>
      <c r="D5">
        <v>8</v>
      </c>
      <c r="E5">
        <v>9</v>
      </c>
      <c r="F5">
        <v>9</v>
      </c>
      <c r="G5">
        <v>9</v>
      </c>
      <c r="H5">
        <v>8</v>
      </c>
    </row>
    <row r="6" spans="1:8" hidden="1" x14ac:dyDescent="0.25">
      <c r="A6" t="s">
        <v>103</v>
      </c>
      <c r="B6">
        <v>301</v>
      </c>
    </row>
    <row r="7" spans="1:8" hidden="1" x14ac:dyDescent="0.25">
      <c r="A7" t="s">
        <v>13</v>
      </c>
      <c r="B7">
        <v>301</v>
      </c>
    </row>
    <row r="8" spans="1:8" hidden="1" x14ac:dyDescent="0.25">
      <c r="A8" t="s">
        <v>14</v>
      </c>
      <c r="B8">
        <v>301</v>
      </c>
    </row>
    <row r="9" spans="1:8" hidden="1" x14ac:dyDescent="0.25">
      <c r="A9" t="s">
        <v>15</v>
      </c>
      <c r="B9">
        <v>301</v>
      </c>
    </row>
    <row r="10" spans="1:8" hidden="1" x14ac:dyDescent="0.25">
      <c r="A10" t="s">
        <v>16</v>
      </c>
      <c r="B10">
        <v>301</v>
      </c>
      <c r="C10">
        <v>9</v>
      </c>
      <c r="D10">
        <v>8</v>
      </c>
      <c r="E10">
        <v>8</v>
      </c>
      <c r="F10">
        <v>7</v>
      </c>
      <c r="G10">
        <v>8</v>
      </c>
      <c r="H10">
        <v>8</v>
      </c>
    </row>
    <row r="11" spans="1:8" hidden="1" x14ac:dyDescent="0.25">
      <c r="A11" t="s">
        <v>17</v>
      </c>
      <c r="B11">
        <v>301</v>
      </c>
      <c r="C11">
        <v>10</v>
      </c>
      <c r="D11">
        <v>9</v>
      </c>
      <c r="E11">
        <v>8</v>
      </c>
      <c r="F11">
        <v>8</v>
      </c>
      <c r="G11">
        <v>8</v>
      </c>
      <c r="H11">
        <v>8</v>
      </c>
    </row>
    <row r="12" spans="1:8" hidden="1" x14ac:dyDescent="0.25">
      <c r="A12" t="s">
        <v>18</v>
      </c>
      <c r="B12">
        <v>301</v>
      </c>
      <c r="C12">
        <v>9</v>
      </c>
      <c r="E12">
        <v>8</v>
      </c>
      <c r="F12">
        <v>8</v>
      </c>
      <c r="G12">
        <v>8</v>
      </c>
      <c r="H12">
        <v>8</v>
      </c>
    </row>
    <row r="13" spans="1:8" hidden="1" x14ac:dyDescent="0.25">
      <c r="A13" t="s">
        <v>104</v>
      </c>
      <c r="B13">
        <v>301</v>
      </c>
    </row>
    <row r="14" spans="1:8" hidden="1" x14ac:dyDescent="0.25">
      <c r="A14" t="s">
        <v>19</v>
      </c>
      <c r="B14">
        <v>301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</row>
    <row r="15" spans="1:8" hidden="1" x14ac:dyDescent="0.25">
      <c r="A15" t="s">
        <v>20</v>
      </c>
      <c r="B15">
        <v>301</v>
      </c>
    </row>
    <row r="16" spans="1:8" hidden="1" x14ac:dyDescent="0.25">
      <c r="A16" t="s">
        <v>21</v>
      </c>
      <c r="B16">
        <v>301</v>
      </c>
    </row>
    <row r="17" spans="1:8" hidden="1" x14ac:dyDescent="0.25">
      <c r="A17" t="s">
        <v>22</v>
      </c>
      <c r="B17">
        <v>301</v>
      </c>
    </row>
    <row r="18" spans="1:8" hidden="1" x14ac:dyDescent="0.25">
      <c r="A18" t="s">
        <v>23</v>
      </c>
      <c r="B18">
        <v>301</v>
      </c>
      <c r="C18">
        <v>10</v>
      </c>
      <c r="D18">
        <v>9</v>
      </c>
      <c r="E18">
        <v>9</v>
      </c>
      <c r="F18">
        <v>10</v>
      </c>
      <c r="G18">
        <v>9</v>
      </c>
      <c r="H18">
        <v>9</v>
      </c>
    </row>
    <row r="19" spans="1:8" hidden="1" x14ac:dyDescent="0.25">
      <c r="A19" t="s">
        <v>24</v>
      </c>
      <c r="B19">
        <v>301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</row>
    <row r="20" spans="1:8" hidden="1" x14ac:dyDescent="0.25">
      <c r="A20" t="s">
        <v>25</v>
      </c>
      <c r="B20">
        <v>301</v>
      </c>
      <c r="C20">
        <v>10</v>
      </c>
      <c r="D20">
        <v>10</v>
      </c>
      <c r="E20">
        <v>10</v>
      </c>
      <c r="F20">
        <v>10</v>
      </c>
      <c r="G20">
        <v>9</v>
      </c>
    </row>
    <row r="21" spans="1:8" hidden="1" x14ac:dyDescent="0.25">
      <c r="A21" t="s">
        <v>26</v>
      </c>
      <c r="B21">
        <v>301</v>
      </c>
      <c r="C21">
        <v>10</v>
      </c>
      <c r="D21">
        <v>10</v>
      </c>
      <c r="E21">
        <v>9</v>
      </c>
      <c r="F21">
        <v>9</v>
      </c>
      <c r="G21">
        <v>9</v>
      </c>
      <c r="H21">
        <v>9</v>
      </c>
    </row>
    <row r="22" spans="1:8" hidden="1" x14ac:dyDescent="0.25">
      <c r="A22" t="s">
        <v>27</v>
      </c>
      <c r="B22">
        <v>301</v>
      </c>
    </row>
    <row r="23" spans="1:8" hidden="1" x14ac:dyDescent="0.25">
      <c r="A23" t="s">
        <v>106</v>
      </c>
      <c r="B23">
        <v>301</v>
      </c>
    </row>
    <row r="24" spans="1:8" hidden="1" x14ac:dyDescent="0.25">
      <c r="A24" t="s">
        <v>107</v>
      </c>
      <c r="B24">
        <v>301</v>
      </c>
    </row>
    <row r="25" spans="1:8" hidden="1" x14ac:dyDescent="0.25">
      <c r="A25" t="s">
        <v>28</v>
      </c>
      <c r="B25">
        <v>301</v>
      </c>
    </row>
    <row r="26" spans="1:8" hidden="1" x14ac:dyDescent="0.25">
      <c r="A26" t="s">
        <v>29</v>
      </c>
      <c r="B26">
        <v>311</v>
      </c>
      <c r="C26">
        <v>10</v>
      </c>
      <c r="D26">
        <v>8</v>
      </c>
      <c r="E26">
        <v>10</v>
      </c>
      <c r="F26">
        <v>8</v>
      </c>
      <c r="G26">
        <v>10</v>
      </c>
      <c r="H26">
        <v>10</v>
      </c>
    </row>
    <row r="27" spans="1:8" hidden="1" x14ac:dyDescent="0.25">
      <c r="A27" t="s">
        <v>30</v>
      </c>
      <c r="B27">
        <v>311</v>
      </c>
      <c r="C27">
        <v>10</v>
      </c>
      <c r="D27">
        <v>10</v>
      </c>
      <c r="E27">
        <v>8</v>
      </c>
      <c r="F27">
        <v>9</v>
      </c>
      <c r="G27">
        <v>10</v>
      </c>
      <c r="H27">
        <v>9</v>
      </c>
    </row>
    <row r="28" spans="1:8" hidden="1" x14ac:dyDescent="0.25">
      <c r="A28" t="s">
        <v>108</v>
      </c>
      <c r="B28">
        <v>311</v>
      </c>
    </row>
    <row r="29" spans="1:8" hidden="1" x14ac:dyDescent="0.25">
      <c r="A29" t="s">
        <v>31</v>
      </c>
      <c r="B29">
        <v>311</v>
      </c>
      <c r="C29">
        <v>10</v>
      </c>
      <c r="D29">
        <v>10</v>
      </c>
      <c r="E29">
        <v>8</v>
      </c>
      <c r="G29">
        <v>9</v>
      </c>
      <c r="H29">
        <v>9</v>
      </c>
    </row>
    <row r="30" spans="1:8" hidden="1" x14ac:dyDescent="0.25">
      <c r="A30" t="s">
        <v>32</v>
      </c>
      <c r="B30">
        <v>311</v>
      </c>
      <c r="C30">
        <v>10</v>
      </c>
      <c r="D30">
        <v>8</v>
      </c>
      <c r="E30">
        <v>10</v>
      </c>
      <c r="F30">
        <v>10</v>
      </c>
      <c r="G30">
        <v>10</v>
      </c>
      <c r="H30">
        <v>10</v>
      </c>
    </row>
    <row r="31" spans="1:8" hidden="1" x14ac:dyDescent="0.25">
      <c r="A31" t="s">
        <v>33</v>
      </c>
      <c r="B31">
        <v>311</v>
      </c>
      <c r="C31">
        <v>10</v>
      </c>
      <c r="D31">
        <v>10</v>
      </c>
      <c r="E31">
        <v>10</v>
      </c>
      <c r="F31">
        <v>9</v>
      </c>
      <c r="G31">
        <v>10</v>
      </c>
      <c r="H31">
        <v>10</v>
      </c>
    </row>
    <row r="32" spans="1:8" hidden="1" x14ac:dyDescent="0.25">
      <c r="A32" t="s">
        <v>34</v>
      </c>
      <c r="B32">
        <v>311</v>
      </c>
    </row>
    <row r="33" spans="1:8" hidden="1" x14ac:dyDescent="0.25">
      <c r="A33" t="s">
        <v>109</v>
      </c>
      <c r="B33">
        <v>311</v>
      </c>
    </row>
    <row r="34" spans="1:8" hidden="1" x14ac:dyDescent="0.25">
      <c r="A34" t="s">
        <v>35</v>
      </c>
      <c r="B34">
        <v>311</v>
      </c>
      <c r="C34">
        <v>10</v>
      </c>
      <c r="D34">
        <v>10</v>
      </c>
      <c r="E34">
        <v>8</v>
      </c>
      <c r="F34">
        <v>6</v>
      </c>
      <c r="G34">
        <v>8</v>
      </c>
      <c r="H34">
        <v>9</v>
      </c>
    </row>
    <row r="35" spans="1:8" hidden="1" x14ac:dyDescent="0.25">
      <c r="A35" t="s">
        <v>36</v>
      </c>
      <c r="B35">
        <v>311</v>
      </c>
    </row>
    <row r="36" spans="1:8" hidden="1" x14ac:dyDescent="0.25">
      <c r="A36" t="s">
        <v>37</v>
      </c>
      <c r="B36">
        <v>311</v>
      </c>
      <c r="C36">
        <v>7</v>
      </c>
      <c r="D36">
        <v>6</v>
      </c>
      <c r="E36">
        <v>6</v>
      </c>
      <c r="F36">
        <v>6</v>
      </c>
      <c r="G36">
        <v>9</v>
      </c>
      <c r="H36">
        <v>9</v>
      </c>
    </row>
    <row r="37" spans="1:8" hidden="1" x14ac:dyDescent="0.25">
      <c r="A37" t="s">
        <v>38</v>
      </c>
      <c r="B37">
        <v>311</v>
      </c>
      <c r="C37">
        <v>10</v>
      </c>
      <c r="D37">
        <v>8</v>
      </c>
      <c r="E37">
        <v>8</v>
      </c>
      <c r="F37">
        <v>9</v>
      </c>
      <c r="G37">
        <v>9</v>
      </c>
      <c r="H37">
        <v>9</v>
      </c>
    </row>
    <row r="38" spans="1:8" hidden="1" x14ac:dyDescent="0.25">
      <c r="A38" t="s">
        <v>39</v>
      </c>
      <c r="B38">
        <v>311</v>
      </c>
      <c r="C38">
        <v>10</v>
      </c>
      <c r="D38">
        <v>9</v>
      </c>
      <c r="E38">
        <v>9</v>
      </c>
      <c r="F38">
        <v>8</v>
      </c>
      <c r="G38">
        <v>8</v>
      </c>
      <c r="H38">
        <v>9</v>
      </c>
    </row>
    <row r="39" spans="1:8" hidden="1" x14ac:dyDescent="0.25">
      <c r="A39" t="s">
        <v>40</v>
      </c>
      <c r="B39">
        <v>311</v>
      </c>
    </row>
    <row r="40" spans="1:8" hidden="1" x14ac:dyDescent="0.25">
      <c r="A40" t="s">
        <v>41</v>
      </c>
      <c r="B40">
        <v>311</v>
      </c>
      <c r="C40">
        <v>10</v>
      </c>
      <c r="D40">
        <v>7</v>
      </c>
      <c r="E40">
        <v>8</v>
      </c>
      <c r="F40">
        <v>8</v>
      </c>
      <c r="G40">
        <v>8</v>
      </c>
      <c r="H40">
        <v>9</v>
      </c>
    </row>
    <row r="41" spans="1:8" hidden="1" x14ac:dyDescent="0.25">
      <c r="A41" t="s">
        <v>110</v>
      </c>
      <c r="B41">
        <v>311</v>
      </c>
    </row>
    <row r="42" spans="1:8" hidden="1" x14ac:dyDescent="0.25">
      <c r="A42" t="s">
        <v>42</v>
      </c>
      <c r="B42">
        <v>311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</row>
    <row r="43" spans="1:8" hidden="1" x14ac:dyDescent="0.25">
      <c r="A43" t="s">
        <v>43</v>
      </c>
      <c r="B43">
        <v>311</v>
      </c>
      <c r="C43">
        <v>10</v>
      </c>
      <c r="D43">
        <v>8</v>
      </c>
      <c r="E43">
        <v>9</v>
      </c>
      <c r="F43">
        <v>8</v>
      </c>
      <c r="H43">
        <v>8</v>
      </c>
    </row>
    <row r="44" spans="1:8" hidden="1" x14ac:dyDescent="0.25">
      <c r="A44" t="s">
        <v>111</v>
      </c>
      <c r="B44">
        <v>311</v>
      </c>
    </row>
    <row r="45" spans="1:8" hidden="1" x14ac:dyDescent="0.25">
      <c r="A45" t="s">
        <v>44</v>
      </c>
      <c r="B45">
        <v>311</v>
      </c>
      <c r="C45">
        <v>10</v>
      </c>
      <c r="D45">
        <v>9</v>
      </c>
      <c r="E45">
        <v>8</v>
      </c>
      <c r="F45">
        <v>10</v>
      </c>
      <c r="G45">
        <v>9</v>
      </c>
      <c r="H45">
        <v>9</v>
      </c>
    </row>
    <row r="46" spans="1:8" hidden="1" x14ac:dyDescent="0.25">
      <c r="A46" t="s">
        <v>45</v>
      </c>
      <c r="B46">
        <v>311</v>
      </c>
    </row>
    <row r="47" spans="1:8" hidden="1" x14ac:dyDescent="0.25">
      <c r="A47" t="s">
        <v>112</v>
      </c>
      <c r="B47">
        <v>311</v>
      </c>
    </row>
    <row r="48" spans="1:8" hidden="1" x14ac:dyDescent="0.25">
      <c r="A48" t="s">
        <v>46</v>
      </c>
      <c r="B48">
        <v>311</v>
      </c>
      <c r="C48">
        <v>10</v>
      </c>
      <c r="D48">
        <v>9</v>
      </c>
      <c r="E48">
        <v>10</v>
      </c>
      <c r="F48">
        <v>10</v>
      </c>
      <c r="G48">
        <v>10</v>
      </c>
      <c r="H48">
        <v>10</v>
      </c>
    </row>
    <row r="49" spans="1:8" hidden="1" x14ac:dyDescent="0.25">
      <c r="A49" t="s">
        <v>47</v>
      </c>
      <c r="B49">
        <v>311</v>
      </c>
      <c r="C49">
        <v>10</v>
      </c>
      <c r="D49">
        <v>10</v>
      </c>
      <c r="E49">
        <v>9</v>
      </c>
      <c r="F49">
        <v>9</v>
      </c>
      <c r="G49">
        <v>10</v>
      </c>
      <c r="H49">
        <v>9</v>
      </c>
    </row>
    <row r="50" spans="1:8" hidden="1" x14ac:dyDescent="0.25">
      <c r="A50" t="s">
        <v>113</v>
      </c>
      <c r="B50">
        <v>311</v>
      </c>
    </row>
    <row r="51" spans="1:8" hidden="1" x14ac:dyDescent="0.25">
      <c r="A51" t="s">
        <v>48</v>
      </c>
      <c r="B51">
        <v>311</v>
      </c>
      <c r="C51">
        <v>10</v>
      </c>
      <c r="D51">
        <v>8</v>
      </c>
      <c r="E51">
        <v>10</v>
      </c>
      <c r="F51">
        <v>10</v>
      </c>
      <c r="G51">
        <v>10</v>
      </c>
      <c r="H51">
        <v>10</v>
      </c>
    </row>
    <row r="52" spans="1:8" hidden="1" x14ac:dyDescent="0.25">
      <c r="A52" t="s">
        <v>49</v>
      </c>
      <c r="B52">
        <v>311</v>
      </c>
      <c r="C52">
        <v>10</v>
      </c>
      <c r="D52">
        <v>8</v>
      </c>
      <c r="E52">
        <v>10</v>
      </c>
      <c r="F52">
        <v>10</v>
      </c>
      <c r="G52">
        <v>9</v>
      </c>
      <c r="H52">
        <v>10</v>
      </c>
    </row>
    <row r="53" spans="1:8" hidden="1" x14ac:dyDescent="0.25">
      <c r="A53" t="s">
        <v>50</v>
      </c>
      <c r="B53">
        <v>311</v>
      </c>
      <c r="C53">
        <v>10</v>
      </c>
      <c r="D53">
        <v>9</v>
      </c>
      <c r="E53">
        <v>10</v>
      </c>
      <c r="F53">
        <v>10</v>
      </c>
      <c r="G53">
        <v>8</v>
      </c>
      <c r="H53">
        <v>9</v>
      </c>
    </row>
    <row r="54" spans="1:8" hidden="1" x14ac:dyDescent="0.25">
      <c r="A54" t="s">
        <v>51</v>
      </c>
      <c r="B54">
        <v>311</v>
      </c>
      <c r="C54">
        <v>10</v>
      </c>
      <c r="D54">
        <v>8</v>
      </c>
      <c r="F54">
        <v>8</v>
      </c>
      <c r="H54">
        <v>8</v>
      </c>
    </row>
    <row r="55" spans="1:8" hidden="1" x14ac:dyDescent="0.25">
      <c r="A55" t="s">
        <v>52</v>
      </c>
      <c r="B55">
        <v>311</v>
      </c>
      <c r="C55">
        <v>10</v>
      </c>
      <c r="D55">
        <v>8</v>
      </c>
      <c r="E55">
        <v>8</v>
      </c>
      <c r="F55">
        <v>8</v>
      </c>
      <c r="G55">
        <v>8</v>
      </c>
      <c r="H55">
        <v>9</v>
      </c>
    </row>
    <row r="56" spans="1:8" hidden="1" x14ac:dyDescent="0.25">
      <c r="A56" t="s">
        <v>79</v>
      </c>
      <c r="B56">
        <v>311</v>
      </c>
      <c r="C56">
        <v>10</v>
      </c>
      <c r="D56">
        <v>10</v>
      </c>
      <c r="E56">
        <v>9</v>
      </c>
      <c r="F56">
        <v>8</v>
      </c>
      <c r="G56">
        <v>8</v>
      </c>
      <c r="H56">
        <v>9</v>
      </c>
    </row>
    <row r="57" spans="1:8" hidden="1" x14ac:dyDescent="0.25">
      <c r="A57" t="s">
        <v>53</v>
      </c>
      <c r="B57">
        <v>311</v>
      </c>
      <c r="C57">
        <v>10</v>
      </c>
      <c r="D57">
        <v>7</v>
      </c>
      <c r="E57">
        <v>6</v>
      </c>
      <c r="F57">
        <v>10</v>
      </c>
      <c r="G57">
        <v>7</v>
      </c>
      <c r="H57">
        <v>9</v>
      </c>
    </row>
    <row r="58" spans="1:8" hidden="1" x14ac:dyDescent="0.25">
      <c r="A58" t="s">
        <v>54</v>
      </c>
      <c r="B58">
        <v>311</v>
      </c>
    </row>
    <row r="59" spans="1:8" hidden="1" x14ac:dyDescent="0.25">
      <c r="A59" t="s">
        <v>55</v>
      </c>
      <c r="B59">
        <v>311</v>
      </c>
    </row>
    <row r="60" spans="1:8" hidden="1" x14ac:dyDescent="0.25">
      <c r="A60" t="s">
        <v>56</v>
      </c>
      <c r="B60">
        <v>311</v>
      </c>
      <c r="C60">
        <v>10</v>
      </c>
      <c r="D60">
        <v>8</v>
      </c>
      <c r="E60">
        <v>10</v>
      </c>
      <c r="G60">
        <v>9</v>
      </c>
      <c r="H60">
        <v>9</v>
      </c>
    </row>
    <row r="61" spans="1:8" hidden="1" x14ac:dyDescent="0.25">
      <c r="A61" t="s">
        <v>57</v>
      </c>
      <c r="B61">
        <v>311</v>
      </c>
    </row>
    <row r="62" spans="1:8" x14ac:dyDescent="0.25">
      <c r="A62" t="s">
        <v>58</v>
      </c>
      <c r="B62">
        <v>321</v>
      </c>
    </row>
    <row r="63" spans="1:8" x14ac:dyDescent="0.25">
      <c r="A63" t="s">
        <v>59</v>
      </c>
      <c r="B63">
        <v>321</v>
      </c>
    </row>
    <row r="64" spans="1:8" x14ac:dyDescent="0.25">
      <c r="A64" t="s">
        <v>114</v>
      </c>
      <c r="B64">
        <v>321</v>
      </c>
    </row>
    <row r="65" spans="1:8" x14ac:dyDescent="0.25">
      <c r="A65" t="s">
        <v>115</v>
      </c>
      <c r="B65">
        <v>321</v>
      </c>
    </row>
    <row r="66" spans="1:8" x14ac:dyDescent="0.25">
      <c r="A66" t="s">
        <v>116</v>
      </c>
      <c r="B66">
        <v>321</v>
      </c>
    </row>
    <row r="67" spans="1:8" x14ac:dyDescent="0.25">
      <c r="A67" t="s">
        <v>60</v>
      </c>
      <c r="B67">
        <v>321</v>
      </c>
      <c r="C67">
        <v>10</v>
      </c>
      <c r="D67">
        <v>8</v>
      </c>
      <c r="E67">
        <v>8</v>
      </c>
      <c r="F67">
        <v>10</v>
      </c>
      <c r="G67">
        <v>9</v>
      </c>
      <c r="H67">
        <v>9</v>
      </c>
    </row>
    <row r="68" spans="1:8" x14ac:dyDescent="0.25">
      <c r="A68" t="s">
        <v>61</v>
      </c>
      <c r="B68">
        <v>321</v>
      </c>
      <c r="C68">
        <v>10</v>
      </c>
      <c r="D68">
        <v>8</v>
      </c>
      <c r="E68">
        <v>10</v>
      </c>
      <c r="F68">
        <v>10</v>
      </c>
      <c r="G68">
        <v>10</v>
      </c>
      <c r="H68">
        <v>9</v>
      </c>
    </row>
    <row r="69" spans="1:8" x14ac:dyDescent="0.25">
      <c r="A69" t="s">
        <v>117</v>
      </c>
      <c r="B69">
        <v>321</v>
      </c>
    </row>
    <row r="70" spans="1:8" x14ac:dyDescent="0.25">
      <c r="A70" t="s">
        <v>62</v>
      </c>
      <c r="B70">
        <v>321</v>
      </c>
      <c r="C70">
        <v>10</v>
      </c>
      <c r="D70">
        <v>9</v>
      </c>
      <c r="E70">
        <v>8</v>
      </c>
      <c r="F70">
        <v>10</v>
      </c>
      <c r="G70">
        <v>8</v>
      </c>
      <c r="H70">
        <v>8</v>
      </c>
    </row>
    <row r="71" spans="1:8" x14ac:dyDescent="0.25">
      <c r="A71" t="s">
        <v>118</v>
      </c>
      <c r="B71">
        <v>321</v>
      </c>
    </row>
    <row r="72" spans="1:8" x14ac:dyDescent="0.25">
      <c r="A72" t="s">
        <v>63</v>
      </c>
      <c r="B72">
        <v>321</v>
      </c>
      <c r="C72">
        <v>10</v>
      </c>
      <c r="D72">
        <v>8</v>
      </c>
      <c r="E72">
        <v>8</v>
      </c>
      <c r="F72">
        <v>10</v>
      </c>
      <c r="G72">
        <v>10</v>
      </c>
      <c r="H72">
        <v>9</v>
      </c>
    </row>
    <row r="73" spans="1:8" x14ac:dyDescent="0.25">
      <c r="A73" t="s">
        <v>119</v>
      </c>
      <c r="B73">
        <v>321</v>
      </c>
    </row>
    <row r="74" spans="1:8" x14ac:dyDescent="0.25">
      <c r="A74" t="s">
        <v>98</v>
      </c>
      <c r="B74">
        <v>321</v>
      </c>
    </row>
    <row r="75" spans="1:8" x14ac:dyDescent="0.25">
      <c r="A75" t="s">
        <v>64</v>
      </c>
      <c r="B75">
        <v>321</v>
      </c>
      <c r="C75">
        <v>10</v>
      </c>
      <c r="D75">
        <v>8</v>
      </c>
      <c r="E75">
        <v>9</v>
      </c>
      <c r="F75">
        <v>10</v>
      </c>
      <c r="G75">
        <v>7</v>
      </c>
      <c r="H75">
        <v>9</v>
      </c>
    </row>
    <row r="76" spans="1:8" x14ac:dyDescent="0.25">
      <c r="A76" t="s">
        <v>65</v>
      </c>
      <c r="B76">
        <v>321</v>
      </c>
    </row>
    <row r="77" spans="1:8" x14ac:dyDescent="0.25">
      <c r="A77" t="s">
        <v>66</v>
      </c>
      <c r="B77">
        <v>321</v>
      </c>
      <c r="C77">
        <v>10</v>
      </c>
      <c r="D77">
        <v>7</v>
      </c>
      <c r="E77">
        <v>9</v>
      </c>
      <c r="F77">
        <v>8</v>
      </c>
      <c r="G77">
        <v>8</v>
      </c>
      <c r="H77">
        <v>8</v>
      </c>
    </row>
    <row r="78" spans="1:8" x14ac:dyDescent="0.25">
      <c r="A78" t="s">
        <v>67</v>
      </c>
      <c r="B78">
        <v>321</v>
      </c>
      <c r="C78">
        <v>10</v>
      </c>
      <c r="D78">
        <v>8</v>
      </c>
      <c r="E78">
        <v>8</v>
      </c>
      <c r="F78">
        <v>7</v>
      </c>
      <c r="H78">
        <v>8</v>
      </c>
    </row>
    <row r="79" spans="1:8" x14ac:dyDescent="0.25">
      <c r="A79" t="s">
        <v>68</v>
      </c>
      <c r="B79">
        <v>321</v>
      </c>
      <c r="C79">
        <v>10</v>
      </c>
      <c r="D79">
        <v>9</v>
      </c>
    </row>
    <row r="80" spans="1:8" x14ac:dyDescent="0.25">
      <c r="A80" t="s">
        <v>69</v>
      </c>
      <c r="B80">
        <v>321</v>
      </c>
    </row>
    <row r="81" spans="1:8" x14ac:dyDescent="0.25">
      <c r="A81" t="s">
        <v>120</v>
      </c>
      <c r="B81">
        <v>321</v>
      </c>
    </row>
    <row r="82" spans="1:8" x14ac:dyDescent="0.25">
      <c r="A82" t="s">
        <v>121</v>
      </c>
      <c r="B82">
        <v>321</v>
      </c>
    </row>
    <row r="83" spans="1:8" x14ac:dyDescent="0.25">
      <c r="A83" t="s">
        <v>70</v>
      </c>
      <c r="B83">
        <v>321</v>
      </c>
    </row>
    <row r="84" spans="1:8" x14ac:dyDescent="0.25">
      <c r="A84" t="s">
        <v>71</v>
      </c>
      <c r="B84">
        <v>321</v>
      </c>
      <c r="C84">
        <v>7</v>
      </c>
      <c r="D84">
        <v>6</v>
      </c>
      <c r="F84">
        <v>8</v>
      </c>
      <c r="G84">
        <v>9</v>
      </c>
      <c r="H84">
        <v>8</v>
      </c>
    </row>
    <row r="85" spans="1:8" x14ac:dyDescent="0.25">
      <c r="A85" t="s">
        <v>122</v>
      </c>
      <c r="B85">
        <v>321</v>
      </c>
    </row>
    <row r="86" spans="1:8" x14ac:dyDescent="0.25">
      <c r="A86" t="s">
        <v>72</v>
      </c>
      <c r="B86">
        <v>321</v>
      </c>
      <c r="C86">
        <v>10</v>
      </c>
      <c r="D86">
        <v>7</v>
      </c>
      <c r="E86">
        <v>8</v>
      </c>
      <c r="G86">
        <v>9</v>
      </c>
      <c r="H86">
        <v>7</v>
      </c>
    </row>
    <row r="87" spans="1:8" x14ac:dyDescent="0.25">
      <c r="A87" t="s">
        <v>73</v>
      </c>
      <c r="B87">
        <v>321</v>
      </c>
      <c r="C87">
        <v>10</v>
      </c>
      <c r="D87">
        <v>10</v>
      </c>
      <c r="E87">
        <v>8</v>
      </c>
      <c r="F87">
        <v>10</v>
      </c>
      <c r="G87">
        <v>10</v>
      </c>
      <c r="H87">
        <v>10</v>
      </c>
    </row>
    <row r="88" spans="1:8" x14ac:dyDescent="0.25">
      <c r="A88" t="s">
        <v>74</v>
      </c>
      <c r="B88">
        <v>321</v>
      </c>
      <c r="C88">
        <v>10</v>
      </c>
      <c r="D88">
        <v>9</v>
      </c>
      <c r="E88">
        <v>10</v>
      </c>
      <c r="F88">
        <v>8</v>
      </c>
      <c r="G88">
        <v>9</v>
      </c>
      <c r="H88">
        <v>9</v>
      </c>
    </row>
    <row r="89" spans="1:8" x14ac:dyDescent="0.25">
      <c r="A89" t="s">
        <v>75</v>
      </c>
      <c r="B89">
        <v>321</v>
      </c>
      <c r="C89">
        <v>10</v>
      </c>
      <c r="D89">
        <v>8</v>
      </c>
      <c r="E89">
        <v>8</v>
      </c>
      <c r="F89">
        <v>9</v>
      </c>
      <c r="G89">
        <v>8</v>
      </c>
    </row>
    <row r="90" spans="1:8" x14ac:dyDescent="0.25">
      <c r="A90" t="s">
        <v>80</v>
      </c>
      <c r="B90">
        <v>321</v>
      </c>
      <c r="C90">
        <v>10</v>
      </c>
      <c r="D90">
        <v>8</v>
      </c>
      <c r="E90">
        <v>9</v>
      </c>
      <c r="F90">
        <v>9</v>
      </c>
      <c r="G90">
        <v>9</v>
      </c>
      <c r="H90">
        <v>9</v>
      </c>
    </row>
    <row r="91" spans="1:8" x14ac:dyDescent="0.25">
      <c r="A91" t="s">
        <v>76</v>
      </c>
      <c r="B91">
        <v>321</v>
      </c>
      <c r="C91">
        <v>8</v>
      </c>
      <c r="D91">
        <v>8</v>
      </c>
    </row>
    <row r="92" spans="1:8" x14ac:dyDescent="0.25">
      <c r="A92" t="s">
        <v>77</v>
      </c>
      <c r="B92">
        <v>321</v>
      </c>
      <c r="C92">
        <v>10</v>
      </c>
      <c r="D92">
        <v>7</v>
      </c>
      <c r="E92">
        <v>8</v>
      </c>
      <c r="F92">
        <v>9</v>
      </c>
      <c r="G92">
        <v>9</v>
      </c>
      <c r="H92">
        <v>9</v>
      </c>
    </row>
    <row r="93" spans="1:8" x14ac:dyDescent="0.25">
      <c r="A93" t="s">
        <v>123</v>
      </c>
      <c r="B93">
        <v>321</v>
      </c>
    </row>
    <row r="94" spans="1:8" x14ac:dyDescent="0.25">
      <c r="A94" t="s">
        <v>78</v>
      </c>
      <c r="B94">
        <v>321</v>
      </c>
    </row>
  </sheetData>
  <autoFilter ref="A1:H94" xr:uid="{6AF7F7A2-6D40-4313-8511-C6424C1AFC85}">
    <filterColumn colId="1">
      <filters>
        <filter val="321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D369-6726-4A6E-BA8D-B1CA634F323A}">
  <sheetPr filterMode="1"/>
  <dimension ref="A1:F94"/>
  <sheetViews>
    <sheetView workbookViewId="0">
      <pane ySplit="1" topLeftCell="A65" activePane="bottomLeft" state="frozen"/>
      <selection pane="bottomLeft" activeCell="A93" sqref="A93:XFD93"/>
    </sheetView>
  </sheetViews>
  <sheetFormatPr defaultRowHeight="15" x14ac:dyDescent="0.25"/>
  <cols>
    <col min="1" max="1" width="34.140625" customWidth="1"/>
  </cols>
  <sheetData>
    <row r="1" spans="1:6" x14ac:dyDescent="0.25">
      <c r="A1" t="s">
        <v>0</v>
      </c>
      <c r="B1" t="s">
        <v>1</v>
      </c>
      <c r="C1" t="s">
        <v>81</v>
      </c>
      <c r="D1" t="s">
        <v>82</v>
      </c>
      <c r="E1" t="s">
        <v>83</v>
      </c>
      <c r="F1" t="s">
        <v>84</v>
      </c>
    </row>
    <row r="2" spans="1:6" hidden="1" x14ac:dyDescent="0.25">
      <c r="A2" t="s">
        <v>105</v>
      </c>
      <c r="B2">
        <v>301</v>
      </c>
    </row>
    <row r="3" spans="1:6" hidden="1" x14ac:dyDescent="0.25">
      <c r="A3" t="s">
        <v>10</v>
      </c>
      <c r="B3">
        <v>301</v>
      </c>
      <c r="C3">
        <v>9.5</v>
      </c>
      <c r="E3">
        <v>10</v>
      </c>
      <c r="F3">
        <v>9.5</v>
      </c>
    </row>
    <row r="4" spans="1:6" hidden="1" x14ac:dyDescent="0.25">
      <c r="A4" t="s">
        <v>11</v>
      </c>
      <c r="B4">
        <v>301</v>
      </c>
      <c r="C4">
        <v>4</v>
      </c>
      <c r="E4">
        <v>1</v>
      </c>
      <c r="F4">
        <v>2</v>
      </c>
    </row>
    <row r="5" spans="1:6" hidden="1" x14ac:dyDescent="0.25">
      <c r="A5" t="s">
        <v>12</v>
      </c>
      <c r="B5">
        <v>301</v>
      </c>
      <c r="C5">
        <v>6</v>
      </c>
      <c r="F5">
        <v>8</v>
      </c>
    </row>
    <row r="6" spans="1:6" hidden="1" x14ac:dyDescent="0.25">
      <c r="A6" t="s">
        <v>103</v>
      </c>
      <c r="B6">
        <v>301</v>
      </c>
    </row>
    <row r="7" spans="1:6" hidden="1" x14ac:dyDescent="0.25">
      <c r="A7" t="s">
        <v>13</v>
      </c>
      <c r="B7">
        <v>301</v>
      </c>
    </row>
    <row r="8" spans="1:6" hidden="1" x14ac:dyDescent="0.25">
      <c r="A8" t="s">
        <v>14</v>
      </c>
      <c r="B8">
        <v>301</v>
      </c>
    </row>
    <row r="9" spans="1:6" hidden="1" x14ac:dyDescent="0.25">
      <c r="A9" t="s">
        <v>15</v>
      </c>
      <c r="B9">
        <v>301</v>
      </c>
      <c r="C9">
        <v>7.5</v>
      </c>
      <c r="E9">
        <v>0.5</v>
      </c>
      <c r="F9">
        <v>8</v>
      </c>
    </row>
    <row r="10" spans="1:6" hidden="1" x14ac:dyDescent="0.25">
      <c r="A10" t="s">
        <v>16</v>
      </c>
      <c r="B10">
        <v>301</v>
      </c>
      <c r="C10">
        <v>7</v>
      </c>
      <c r="E10">
        <v>4</v>
      </c>
      <c r="F10">
        <v>7</v>
      </c>
    </row>
    <row r="11" spans="1:6" hidden="1" x14ac:dyDescent="0.25">
      <c r="A11" t="s">
        <v>17</v>
      </c>
      <c r="B11">
        <v>301</v>
      </c>
      <c r="C11">
        <v>5</v>
      </c>
      <c r="E11">
        <v>2</v>
      </c>
      <c r="F11">
        <v>4</v>
      </c>
    </row>
    <row r="12" spans="1:6" hidden="1" x14ac:dyDescent="0.25">
      <c r="A12" t="s">
        <v>18</v>
      </c>
      <c r="B12">
        <v>301</v>
      </c>
      <c r="C12">
        <v>8</v>
      </c>
      <c r="E12">
        <v>1.5</v>
      </c>
      <c r="F12">
        <v>0.5</v>
      </c>
    </row>
    <row r="13" spans="1:6" hidden="1" x14ac:dyDescent="0.25">
      <c r="A13" t="s">
        <v>104</v>
      </c>
      <c r="B13">
        <v>301</v>
      </c>
    </row>
    <row r="14" spans="1:6" hidden="1" x14ac:dyDescent="0.25">
      <c r="A14" t="s">
        <v>19</v>
      </c>
      <c r="B14">
        <v>301</v>
      </c>
      <c r="C14">
        <v>9.5</v>
      </c>
      <c r="E14">
        <v>8</v>
      </c>
      <c r="F14">
        <v>9.5</v>
      </c>
    </row>
    <row r="15" spans="1:6" hidden="1" x14ac:dyDescent="0.25">
      <c r="A15" t="s">
        <v>20</v>
      </c>
      <c r="B15">
        <v>301</v>
      </c>
      <c r="C15">
        <v>8</v>
      </c>
      <c r="F15">
        <v>8</v>
      </c>
    </row>
    <row r="16" spans="1:6" hidden="1" x14ac:dyDescent="0.25">
      <c r="A16" t="s">
        <v>21</v>
      </c>
      <c r="B16">
        <v>301</v>
      </c>
      <c r="C16">
        <v>6</v>
      </c>
      <c r="E16">
        <v>4</v>
      </c>
      <c r="F16">
        <v>7</v>
      </c>
    </row>
    <row r="17" spans="1:6" hidden="1" x14ac:dyDescent="0.25">
      <c r="A17" t="s">
        <v>22</v>
      </c>
      <c r="B17">
        <v>301</v>
      </c>
      <c r="C17">
        <v>7</v>
      </c>
      <c r="F17">
        <v>8</v>
      </c>
    </row>
    <row r="18" spans="1:6" hidden="1" x14ac:dyDescent="0.25">
      <c r="A18" t="s">
        <v>23</v>
      </c>
      <c r="B18">
        <v>301</v>
      </c>
      <c r="C18">
        <v>7</v>
      </c>
      <c r="F18">
        <v>8</v>
      </c>
    </row>
    <row r="19" spans="1:6" hidden="1" x14ac:dyDescent="0.25">
      <c r="A19" t="s">
        <v>24</v>
      </c>
      <c r="B19">
        <v>301</v>
      </c>
      <c r="C19">
        <v>9.5</v>
      </c>
      <c r="E19">
        <v>9</v>
      </c>
      <c r="F19">
        <v>8.5</v>
      </c>
    </row>
    <row r="20" spans="1:6" hidden="1" x14ac:dyDescent="0.25">
      <c r="A20" t="s">
        <v>25</v>
      </c>
      <c r="B20">
        <v>301</v>
      </c>
      <c r="C20">
        <v>9.5</v>
      </c>
      <c r="E20">
        <v>6.5</v>
      </c>
      <c r="F20">
        <v>9</v>
      </c>
    </row>
    <row r="21" spans="1:6" hidden="1" x14ac:dyDescent="0.25">
      <c r="A21" t="s">
        <v>26</v>
      </c>
      <c r="B21">
        <v>301</v>
      </c>
      <c r="C21">
        <v>8</v>
      </c>
      <c r="E21">
        <v>2.5</v>
      </c>
      <c r="F21">
        <v>7.5</v>
      </c>
    </row>
    <row r="22" spans="1:6" hidden="1" x14ac:dyDescent="0.25">
      <c r="A22" t="s">
        <v>27</v>
      </c>
      <c r="B22">
        <v>301</v>
      </c>
    </row>
    <row r="23" spans="1:6" hidden="1" x14ac:dyDescent="0.25">
      <c r="A23" t="s">
        <v>106</v>
      </c>
      <c r="B23">
        <v>301</v>
      </c>
    </row>
    <row r="24" spans="1:6" hidden="1" x14ac:dyDescent="0.25">
      <c r="A24" t="s">
        <v>107</v>
      </c>
      <c r="B24">
        <v>301</v>
      </c>
    </row>
    <row r="25" spans="1:6" hidden="1" x14ac:dyDescent="0.25">
      <c r="A25" t="s">
        <v>28</v>
      </c>
      <c r="B25">
        <v>301</v>
      </c>
      <c r="C25">
        <v>1</v>
      </c>
    </row>
    <row r="26" spans="1:6" hidden="1" x14ac:dyDescent="0.25">
      <c r="A26" t="s">
        <v>29</v>
      </c>
      <c r="B26">
        <v>311</v>
      </c>
      <c r="C26">
        <v>8</v>
      </c>
      <c r="F26">
        <v>6</v>
      </c>
    </row>
    <row r="27" spans="1:6" hidden="1" x14ac:dyDescent="0.25">
      <c r="A27" t="s">
        <v>30</v>
      </c>
      <c r="B27">
        <v>311</v>
      </c>
    </row>
    <row r="28" spans="1:6" hidden="1" x14ac:dyDescent="0.25">
      <c r="A28" t="s">
        <v>108</v>
      </c>
      <c r="B28">
        <v>311</v>
      </c>
    </row>
    <row r="29" spans="1:6" hidden="1" x14ac:dyDescent="0.25">
      <c r="A29" t="s">
        <v>31</v>
      </c>
      <c r="B29">
        <v>311</v>
      </c>
      <c r="C29">
        <v>7</v>
      </c>
      <c r="E29">
        <v>3.5</v>
      </c>
      <c r="F29">
        <v>3.5</v>
      </c>
    </row>
    <row r="30" spans="1:6" hidden="1" x14ac:dyDescent="0.25">
      <c r="A30" t="s">
        <v>32</v>
      </c>
      <c r="B30">
        <v>311</v>
      </c>
      <c r="C30">
        <v>0.5</v>
      </c>
      <c r="E30">
        <v>2.5</v>
      </c>
      <c r="F30">
        <v>8</v>
      </c>
    </row>
    <row r="31" spans="1:6" hidden="1" x14ac:dyDescent="0.25">
      <c r="A31" t="s">
        <v>33</v>
      </c>
      <c r="B31">
        <v>311</v>
      </c>
      <c r="C31">
        <v>7.5</v>
      </c>
      <c r="E31">
        <v>0.5</v>
      </c>
      <c r="F31">
        <v>8</v>
      </c>
    </row>
    <row r="32" spans="1:6" hidden="1" x14ac:dyDescent="0.25">
      <c r="A32" t="s">
        <v>34</v>
      </c>
      <c r="B32">
        <v>311</v>
      </c>
      <c r="C32">
        <v>4.5</v>
      </c>
      <c r="E32">
        <v>2.5</v>
      </c>
    </row>
    <row r="33" spans="1:6" hidden="1" x14ac:dyDescent="0.25">
      <c r="A33" t="s">
        <v>109</v>
      </c>
      <c r="B33">
        <v>311</v>
      </c>
    </row>
    <row r="34" spans="1:6" hidden="1" x14ac:dyDescent="0.25">
      <c r="A34" t="s">
        <v>35</v>
      </c>
      <c r="B34">
        <v>311</v>
      </c>
      <c r="C34">
        <v>7</v>
      </c>
      <c r="D34">
        <v>3</v>
      </c>
      <c r="F34">
        <v>8</v>
      </c>
    </row>
    <row r="35" spans="1:6" hidden="1" x14ac:dyDescent="0.25">
      <c r="A35" t="s">
        <v>36</v>
      </c>
      <c r="B35">
        <v>311</v>
      </c>
      <c r="C35">
        <v>9</v>
      </c>
      <c r="D35">
        <v>6</v>
      </c>
      <c r="E35">
        <v>1</v>
      </c>
    </row>
    <row r="36" spans="1:6" hidden="1" x14ac:dyDescent="0.25">
      <c r="A36" t="s">
        <v>37</v>
      </c>
      <c r="B36">
        <v>311</v>
      </c>
      <c r="C36">
        <v>5</v>
      </c>
      <c r="E36">
        <v>0.5</v>
      </c>
      <c r="F36">
        <v>7.5</v>
      </c>
    </row>
    <row r="37" spans="1:6" hidden="1" x14ac:dyDescent="0.25">
      <c r="A37" t="s">
        <v>38</v>
      </c>
      <c r="B37">
        <v>311</v>
      </c>
      <c r="C37">
        <v>2</v>
      </c>
    </row>
    <row r="38" spans="1:6" hidden="1" x14ac:dyDescent="0.25">
      <c r="A38" t="s">
        <v>39</v>
      </c>
      <c r="B38">
        <v>311</v>
      </c>
      <c r="C38">
        <v>9</v>
      </c>
      <c r="E38">
        <v>6</v>
      </c>
      <c r="F38">
        <v>9</v>
      </c>
    </row>
    <row r="39" spans="1:6" hidden="1" x14ac:dyDescent="0.25">
      <c r="A39" t="s">
        <v>40</v>
      </c>
      <c r="B39">
        <v>311</v>
      </c>
    </row>
    <row r="40" spans="1:6" hidden="1" x14ac:dyDescent="0.25">
      <c r="A40" t="s">
        <v>41</v>
      </c>
      <c r="B40">
        <v>311</v>
      </c>
      <c r="C40">
        <v>6</v>
      </c>
      <c r="E40">
        <v>3</v>
      </c>
      <c r="F40">
        <v>8</v>
      </c>
    </row>
    <row r="41" spans="1:6" hidden="1" x14ac:dyDescent="0.25">
      <c r="A41" t="s">
        <v>110</v>
      </c>
      <c r="B41">
        <v>311</v>
      </c>
    </row>
    <row r="42" spans="1:6" hidden="1" x14ac:dyDescent="0.25">
      <c r="A42" t="s">
        <v>42</v>
      </c>
      <c r="B42">
        <v>311</v>
      </c>
      <c r="C42">
        <v>9</v>
      </c>
      <c r="E42">
        <v>9</v>
      </c>
      <c r="F42">
        <v>9</v>
      </c>
    </row>
    <row r="43" spans="1:6" hidden="1" x14ac:dyDescent="0.25">
      <c r="A43" t="s">
        <v>43</v>
      </c>
      <c r="B43">
        <v>311</v>
      </c>
      <c r="C43">
        <v>9.5</v>
      </c>
      <c r="E43">
        <v>9.5</v>
      </c>
      <c r="F43">
        <v>9</v>
      </c>
    </row>
    <row r="44" spans="1:6" hidden="1" x14ac:dyDescent="0.25">
      <c r="A44" t="s">
        <v>111</v>
      </c>
      <c r="B44">
        <v>311</v>
      </c>
    </row>
    <row r="45" spans="1:6" hidden="1" x14ac:dyDescent="0.25">
      <c r="A45" t="s">
        <v>44</v>
      </c>
      <c r="B45">
        <v>311</v>
      </c>
      <c r="C45">
        <v>6.5</v>
      </c>
      <c r="E45">
        <v>0.5</v>
      </c>
      <c r="F45">
        <v>8</v>
      </c>
    </row>
    <row r="46" spans="1:6" hidden="1" x14ac:dyDescent="0.25">
      <c r="A46" t="s">
        <v>45</v>
      </c>
      <c r="B46">
        <v>311</v>
      </c>
      <c r="C46">
        <v>5</v>
      </c>
      <c r="F46">
        <v>3</v>
      </c>
    </row>
    <row r="47" spans="1:6" hidden="1" x14ac:dyDescent="0.25">
      <c r="A47" t="s">
        <v>112</v>
      </c>
      <c r="B47">
        <v>311</v>
      </c>
    </row>
    <row r="48" spans="1:6" hidden="1" x14ac:dyDescent="0.25">
      <c r="A48" t="s">
        <v>46</v>
      </c>
      <c r="B48">
        <v>311</v>
      </c>
      <c r="C48">
        <v>7</v>
      </c>
      <c r="E48">
        <v>4</v>
      </c>
      <c r="F48">
        <v>6</v>
      </c>
    </row>
    <row r="49" spans="1:6" hidden="1" x14ac:dyDescent="0.25">
      <c r="A49" t="s">
        <v>47</v>
      </c>
      <c r="B49">
        <v>311</v>
      </c>
      <c r="C49">
        <v>9</v>
      </c>
      <c r="E49">
        <v>9</v>
      </c>
      <c r="F49">
        <v>7</v>
      </c>
    </row>
    <row r="50" spans="1:6" hidden="1" x14ac:dyDescent="0.25">
      <c r="A50" t="s">
        <v>113</v>
      </c>
      <c r="B50">
        <v>311</v>
      </c>
    </row>
    <row r="51" spans="1:6" hidden="1" x14ac:dyDescent="0.25">
      <c r="A51" t="s">
        <v>48</v>
      </c>
      <c r="B51">
        <v>311</v>
      </c>
      <c r="C51">
        <v>0.5</v>
      </c>
      <c r="E51">
        <v>0.5</v>
      </c>
      <c r="F51">
        <v>7</v>
      </c>
    </row>
    <row r="52" spans="1:6" hidden="1" x14ac:dyDescent="0.25">
      <c r="A52" t="s">
        <v>49</v>
      </c>
      <c r="B52">
        <v>311</v>
      </c>
      <c r="C52">
        <v>9</v>
      </c>
      <c r="E52">
        <v>4</v>
      </c>
      <c r="F52">
        <v>8</v>
      </c>
    </row>
    <row r="53" spans="1:6" hidden="1" x14ac:dyDescent="0.25">
      <c r="A53" t="s">
        <v>50</v>
      </c>
      <c r="B53">
        <v>311</v>
      </c>
      <c r="C53">
        <v>9</v>
      </c>
      <c r="F53">
        <v>7</v>
      </c>
    </row>
    <row r="54" spans="1:6" hidden="1" x14ac:dyDescent="0.25">
      <c r="A54" t="s">
        <v>51</v>
      </c>
      <c r="B54">
        <v>311</v>
      </c>
      <c r="C54">
        <v>6</v>
      </c>
      <c r="E54">
        <v>3</v>
      </c>
      <c r="F54">
        <v>2</v>
      </c>
    </row>
    <row r="55" spans="1:6" hidden="1" x14ac:dyDescent="0.25">
      <c r="A55" t="s">
        <v>52</v>
      </c>
      <c r="B55">
        <v>311</v>
      </c>
      <c r="C55">
        <v>8</v>
      </c>
      <c r="E55">
        <v>3</v>
      </c>
      <c r="F55">
        <v>8</v>
      </c>
    </row>
    <row r="56" spans="1:6" hidden="1" x14ac:dyDescent="0.25">
      <c r="A56" t="s">
        <v>79</v>
      </c>
      <c r="B56">
        <v>311</v>
      </c>
      <c r="C56">
        <v>8</v>
      </c>
      <c r="E56">
        <v>6</v>
      </c>
    </row>
    <row r="57" spans="1:6" hidden="1" x14ac:dyDescent="0.25">
      <c r="A57" t="s">
        <v>53</v>
      </c>
      <c r="B57">
        <v>311</v>
      </c>
      <c r="C57">
        <v>7</v>
      </c>
      <c r="E57">
        <v>3</v>
      </c>
      <c r="F57">
        <v>6</v>
      </c>
    </row>
    <row r="58" spans="1:6" hidden="1" x14ac:dyDescent="0.25">
      <c r="A58" t="s">
        <v>54</v>
      </c>
      <c r="B58">
        <v>311</v>
      </c>
    </row>
    <row r="59" spans="1:6" hidden="1" x14ac:dyDescent="0.25">
      <c r="A59" t="s">
        <v>55</v>
      </c>
      <c r="B59">
        <v>311</v>
      </c>
      <c r="C59">
        <v>5</v>
      </c>
      <c r="F59">
        <v>8</v>
      </c>
    </row>
    <row r="60" spans="1:6" hidden="1" x14ac:dyDescent="0.25">
      <c r="A60" t="s">
        <v>56</v>
      </c>
      <c r="B60">
        <v>311</v>
      </c>
      <c r="C60">
        <v>8</v>
      </c>
      <c r="E60">
        <v>3</v>
      </c>
      <c r="F60">
        <v>7</v>
      </c>
    </row>
    <row r="61" spans="1:6" hidden="1" x14ac:dyDescent="0.25">
      <c r="A61" t="s">
        <v>57</v>
      </c>
      <c r="B61">
        <v>311</v>
      </c>
      <c r="C61">
        <v>8</v>
      </c>
    </row>
    <row r="62" spans="1:6" x14ac:dyDescent="0.25">
      <c r="A62" t="s">
        <v>58</v>
      </c>
      <c r="B62">
        <v>321</v>
      </c>
    </row>
    <row r="63" spans="1:6" x14ac:dyDescent="0.25">
      <c r="A63" t="s">
        <v>59</v>
      </c>
      <c r="B63">
        <v>321</v>
      </c>
      <c r="C63">
        <v>4.5</v>
      </c>
      <c r="E63">
        <v>2</v>
      </c>
      <c r="F63">
        <v>0.5</v>
      </c>
    </row>
    <row r="64" spans="1:6" x14ac:dyDescent="0.25">
      <c r="A64" t="s">
        <v>114</v>
      </c>
      <c r="B64">
        <v>321</v>
      </c>
    </row>
    <row r="65" spans="1:6" x14ac:dyDescent="0.25">
      <c r="A65" t="s">
        <v>115</v>
      </c>
      <c r="B65">
        <v>321</v>
      </c>
    </row>
    <row r="66" spans="1:6" x14ac:dyDescent="0.25">
      <c r="A66" t="s">
        <v>116</v>
      </c>
      <c r="B66">
        <v>321</v>
      </c>
    </row>
    <row r="67" spans="1:6" x14ac:dyDescent="0.25">
      <c r="A67" t="s">
        <v>60</v>
      </c>
      <c r="B67">
        <v>321</v>
      </c>
      <c r="C67">
        <v>2</v>
      </c>
      <c r="E67">
        <v>7</v>
      </c>
      <c r="F67">
        <v>2</v>
      </c>
    </row>
    <row r="68" spans="1:6" x14ac:dyDescent="0.25">
      <c r="A68" t="s">
        <v>61</v>
      </c>
      <c r="B68">
        <v>321</v>
      </c>
      <c r="C68">
        <v>7</v>
      </c>
      <c r="E68">
        <v>4</v>
      </c>
      <c r="F68">
        <v>2</v>
      </c>
    </row>
    <row r="69" spans="1:6" x14ac:dyDescent="0.25">
      <c r="A69" t="s">
        <v>117</v>
      </c>
      <c r="B69">
        <v>321</v>
      </c>
    </row>
    <row r="70" spans="1:6" x14ac:dyDescent="0.25">
      <c r="A70" t="s">
        <v>62</v>
      </c>
      <c r="B70">
        <v>321</v>
      </c>
      <c r="C70">
        <v>6</v>
      </c>
      <c r="E70">
        <v>6</v>
      </c>
      <c r="F70">
        <v>6</v>
      </c>
    </row>
    <row r="71" spans="1:6" x14ac:dyDescent="0.25">
      <c r="A71" t="s">
        <v>118</v>
      </c>
      <c r="B71">
        <v>321</v>
      </c>
    </row>
    <row r="72" spans="1:6" x14ac:dyDescent="0.25">
      <c r="A72" t="s">
        <v>63</v>
      </c>
      <c r="B72">
        <v>321</v>
      </c>
      <c r="C72">
        <v>7</v>
      </c>
      <c r="E72">
        <v>4.5</v>
      </c>
      <c r="F72">
        <v>2.5</v>
      </c>
    </row>
    <row r="73" spans="1:6" x14ac:dyDescent="0.25">
      <c r="A73" t="s">
        <v>119</v>
      </c>
      <c r="B73">
        <v>321</v>
      </c>
    </row>
    <row r="74" spans="1:6" x14ac:dyDescent="0.25">
      <c r="A74" t="s">
        <v>98</v>
      </c>
      <c r="B74">
        <v>321</v>
      </c>
      <c r="C74">
        <v>1</v>
      </c>
      <c r="F74">
        <v>1</v>
      </c>
    </row>
    <row r="75" spans="1:6" x14ac:dyDescent="0.25">
      <c r="A75" t="s">
        <v>64</v>
      </c>
      <c r="B75">
        <v>321</v>
      </c>
      <c r="C75">
        <v>9.5</v>
      </c>
      <c r="E75">
        <v>9.5</v>
      </c>
      <c r="F75">
        <v>9</v>
      </c>
    </row>
    <row r="76" spans="1:6" x14ac:dyDescent="0.25">
      <c r="A76" t="s">
        <v>65</v>
      </c>
      <c r="B76">
        <v>321</v>
      </c>
      <c r="C76">
        <v>2</v>
      </c>
      <c r="D76">
        <v>3</v>
      </c>
      <c r="E76">
        <v>1</v>
      </c>
      <c r="F76">
        <v>7</v>
      </c>
    </row>
    <row r="77" spans="1:6" x14ac:dyDescent="0.25">
      <c r="A77" t="s">
        <v>66</v>
      </c>
      <c r="B77">
        <v>321</v>
      </c>
      <c r="C77">
        <v>6</v>
      </c>
      <c r="D77">
        <v>0.5</v>
      </c>
      <c r="E77">
        <v>0.5</v>
      </c>
      <c r="F77">
        <v>8</v>
      </c>
    </row>
    <row r="78" spans="1:6" x14ac:dyDescent="0.25">
      <c r="A78" t="s">
        <v>67</v>
      </c>
      <c r="B78">
        <v>321</v>
      </c>
      <c r="C78">
        <v>7</v>
      </c>
      <c r="E78">
        <v>8</v>
      </c>
      <c r="F78">
        <v>8</v>
      </c>
    </row>
    <row r="79" spans="1:6" x14ac:dyDescent="0.25">
      <c r="A79" t="s">
        <v>68</v>
      </c>
      <c r="B79">
        <v>321</v>
      </c>
      <c r="C79">
        <v>2</v>
      </c>
      <c r="E79">
        <v>2</v>
      </c>
    </row>
    <row r="80" spans="1:6" x14ac:dyDescent="0.25">
      <c r="A80" t="s">
        <v>69</v>
      </c>
      <c r="B80">
        <v>321</v>
      </c>
      <c r="C80">
        <v>3.5</v>
      </c>
      <c r="E80">
        <v>4.5</v>
      </c>
      <c r="F80">
        <v>4</v>
      </c>
    </row>
    <row r="81" spans="1:6" x14ac:dyDescent="0.25">
      <c r="A81" t="s">
        <v>120</v>
      </c>
      <c r="B81">
        <v>321</v>
      </c>
    </row>
    <row r="82" spans="1:6" x14ac:dyDescent="0.25">
      <c r="A82" t="s">
        <v>121</v>
      </c>
      <c r="B82">
        <v>321</v>
      </c>
    </row>
    <row r="83" spans="1:6" x14ac:dyDescent="0.25">
      <c r="A83" t="s">
        <v>70</v>
      </c>
      <c r="B83">
        <v>321</v>
      </c>
      <c r="D83">
        <v>1</v>
      </c>
      <c r="E83">
        <v>1</v>
      </c>
      <c r="F83">
        <v>2</v>
      </c>
    </row>
    <row r="84" spans="1:6" x14ac:dyDescent="0.25">
      <c r="A84" t="s">
        <v>71</v>
      </c>
      <c r="B84">
        <v>321</v>
      </c>
      <c r="C84">
        <v>5</v>
      </c>
      <c r="E84">
        <v>1</v>
      </c>
      <c r="F84">
        <v>8</v>
      </c>
    </row>
    <row r="85" spans="1:6" x14ac:dyDescent="0.25">
      <c r="A85" t="s">
        <v>122</v>
      </c>
      <c r="B85">
        <v>321</v>
      </c>
    </row>
    <row r="86" spans="1:6" x14ac:dyDescent="0.25">
      <c r="A86" t="s">
        <v>72</v>
      </c>
      <c r="B86">
        <v>321</v>
      </c>
      <c r="C86">
        <v>7</v>
      </c>
      <c r="E86">
        <v>6</v>
      </c>
    </row>
    <row r="87" spans="1:6" x14ac:dyDescent="0.25">
      <c r="A87" t="s">
        <v>73</v>
      </c>
      <c r="B87">
        <v>321</v>
      </c>
      <c r="C87">
        <v>4</v>
      </c>
      <c r="F87">
        <v>8</v>
      </c>
    </row>
    <row r="88" spans="1:6" x14ac:dyDescent="0.25">
      <c r="A88" t="s">
        <v>74</v>
      </c>
      <c r="B88">
        <v>321</v>
      </c>
      <c r="C88">
        <v>9</v>
      </c>
      <c r="E88">
        <v>5</v>
      </c>
      <c r="F88">
        <v>9</v>
      </c>
    </row>
    <row r="89" spans="1:6" x14ac:dyDescent="0.25">
      <c r="A89" t="s">
        <v>75</v>
      </c>
      <c r="B89">
        <v>321</v>
      </c>
      <c r="C89">
        <v>7</v>
      </c>
      <c r="E89">
        <v>5</v>
      </c>
      <c r="F89">
        <v>3</v>
      </c>
    </row>
    <row r="90" spans="1:6" x14ac:dyDescent="0.25">
      <c r="A90" t="s">
        <v>80</v>
      </c>
      <c r="B90">
        <v>321</v>
      </c>
      <c r="C90">
        <v>0.5</v>
      </c>
      <c r="E90">
        <v>6.5</v>
      </c>
      <c r="F90">
        <v>1</v>
      </c>
    </row>
    <row r="91" spans="1:6" x14ac:dyDescent="0.25">
      <c r="A91" t="s">
        <v>76</v>
      </c>
      <c r="B91">
        <v>321</v>
      </c>
      <c r="C91">
        <v>3</v>
      </c>
      <c r="E91">
        <v>5</v>
      </c>
      <c r="F91">
        <v>6</v>
      </c>
    </row>
    <row r="92" spans="1:6" x14ac:dyDescent="0.25">
      <c r="A92" t="s">
        <v>77</v>
      </c>
      <c r="B92">
        <v>321</v>
      </c>
      <c r="C92">
        <v>8</v>
      </c>
      <c r="E92">
        <v>6</v>
      </c>
      <c r="F92">
        <v>8</v>
      </c>
    </row>
    <row r="93" spans="1:6" x14ac:dyDescent="0.25">
      <c r="A93" t="s">
        <v>123</v>
      </c>
      <c r="B93">
        <v>321</v>
      </c>
    </row>
    <row r="94" spans="1:6" x14ac:dyDescent="0.25">
      <c r="A94" t="s">
        <v>78</v>
      </c>
      <c r="B94">
        <v>321</v>
      </c>
      <c r="C94">
        <v>1</v>
      </c>
    </row>
  </sheetData>
  <autoFilter ref="A1:F94" xr:uid="{40FB8D0C-4EBB-4DEA-943D-E90E73F758F1}">
    <filterColumn colId="1">
      <filters>
        <filter val="321"/>
      </filters>
    </filterColumn>
  </autoFilter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0EB7-DC4E-457A-A210-4DADDBF0CA8D}">
  <sheetPr filterMode="1"/>
  <dimension ref="A1:C94"/>
  <sheetViews>
    <sheetView workbookViewId="0">
      <pane ySplit="1" topLeftCell="A68" activePane="bottomLeft" state="frozen"/>
      <selection pane="bottomLeft" activeCell="A93" sqref="A93:XFD93"/>
    </sheetView>
  </sheetViews>
  <sheetFormatPr defaultRowHeight="15" x14ac:dyDescent="0.25"/>
  <cols>
    <col min="1" max="1" width="34.140625" customWidth="1"/>
  </cols>
  <sheetData>
    <row r="1" spans="1:3" x14ac:dyDescent="0.25">
      <c r="A1" t="s">
        <v>0</v>
      </c>
      <c r="B1" t="s">
        <v>1</v>
      </c>
      <c r="C1" t="s">
        <v>97</v>
      </c>
    </row>
    <row r="2" spans="1:3" hidden="1" x14ac:dyDescent="0.25">
      <c r="A2" t="s">
        <v>105</v>
      </c>
      <c r="B2">
        <v>301</v>
      </c>
    </row>
    <row r="3" spans="1:3" hidden="1" x14ac:dyDescent="0.25">
      <c r="A3" t="s">
        <v>10</v>
      </c>
      <c r="B3">
        <v>301</v>
      </c>
      <c r="C3">
        <v>150</v>
      </c>
    </row>
    <row r="4" spans="1:3" hidden="1" x14ac:dyDescent="0.25">
      <c r="A4" t="s">
        <v>11</v>
      </c>
      <c r="B4">
        <v>301</v>
      </c>
      <c r="C4">
        <v>75</v>
      </c>
    </row>
    <row r="5" spans="1:3" hidden="1" x14ac:dyDescent="0.25">
      <c r="A5" t="s">
        <v>12</v>
      </c>
      <c r="B5">
        <v>301</v>
      </c>
    </row>
    <row r="6" spans="1:3" hidden="1" x14ac:dyDescent="0.25">
      <c r="A6" t="s">
        <v>103</v>
      </c>
      <c r="B6">
        <v>301</v>
      </c>
    </row>
    <row r="7" spans="1:3" hidden="1" x14ac:dyDescent="0.25">
      <c r="A7" t="s">
        <v>13</v>
      </c>
      <c r="B7">
        <v>301</v>
      </c>
    </row>
    <row r="8" spans="1:3" hidden="1" x14ac:dyDescent="0.25">
      <c r="A8" t="s">
        <v>14</v>
      </c>
      <c r="B8">
        <v>301</v>
      </c>
    </row>
    <row r="9" spans="1:3" hidden="1" x14ac:dyDescent="0.25">
      <c r="A9" t="s">
        <v>15</v>
      </c>
      <c r="B9">
        <v>301</v>
      </c>
    </row>
    <row r="10" spans="1:3" hidden="1" x14ac:dyDescent="0.25">
      <c r="A10" t="s">
        <v>16</v>
      </c>
      <c r="B10">
        <v>301</v>
      </c>
    </row>
    <row r="11" spans="1:3" hidden="1" x14ac:dyDescent="0.25">
      <c r="A11" t="s">
        <v>17</v>
      </c>
      <c r="B11">
        <v>301</v>
      </c>
    </row>
    <row r="12" spans="1:3" hidden="1" x14ac:dyDescent="0.25">
      <c r="A12" t="s">
        <v>18</v>
      </c>
      <c r="B12">
        <v>301</v>
      </c>
      <c r="C12">
        <v>45</v>
      </c>
    </row>
    <row r="13" spans="1:3" hidden="1" x14ac:dyDescent="0.25">
      <c r="A13" t="s">
        <v>104</v>
      </c>
      <c r="B13">
        <v>301</v>
      </c>
    </row>
    <row r="14" spans="1:3" hidden="1" x14ac:dyDescent="0.25">
      <c r="A14" t="s">
        <v>19</v>
      </c>
      <c r="B14">
        <v>301</v>
      </c>
      <c r="C14">
        <v>150</v>
      </c>
    </row>
    <row r="15" spans="1:3" hidden="1" x14ac:dyDescent="0.25">
      <c r="A15" t="s">
        <v>20</v>
      </c>
      <c r="B15">
        <v>301</v>
      </c>
    </row>
    <row r="16" spans="1:3" hidden="1" x14ac:dyDescent="0.25">
      <c r="A16" t="s">
        <v>21</v>
      </c>
      <c r="B16">
        <v>301</v>
      </c>
    </row>
    <row r="17" spans="1:3" hidden="1" x14ac:dyDescent="0.25">
      <c r="A17" t="s">
        <v>22</v>
      </c>
      <c r="B17">
        <v>301</v>
      </c>
      <c r="C17">
        <v>75</v>
      </c>
    </row>
    <row r="18" spans="1:3" hidden="1" x14ac:dyDescent="0.25">
      <c r="A18" t="s">
        <v>23</v>
      </c>
      <c r="B18">
        <v>301</v>
      </c>
      <c r="C18">
        <v>50</v>
      </c>
    </row>
    <row r="19" spans="1:3" hidden="1" x14ac:dyDescent="0.25">
      <c r="A19" t="s">
        <v>24</v>
      </c>
      <c r="B19">
        <v>301</v>
      </c>
      <c r="C19">
        <v>30</v>
      </c>
    </row>
    <row r="20" spans="1:3" hidden="1" x14ac:dyDescent="0.25">
      <c r="A20" t="s">
        <v>25</v>
      </c>
      <c r="B20">
        <v>301</v>
      </c>
    </row>
    <row r="21" spans="1:3" hidden="1" x14ac:dyDescent="0.25">
      <c r="A21" t="s">
        <v>26</v>
      </c>
      <c r="B21">
        <v>301</v>
      </c>
    </row>
    <row r="22" spans="1:3" hidden="1" x14ac:dyDescent="0.25">
      <c r="A22" t="s">
        <v>27</v>
      </c>
      <c r="B22">
        <v>301</v>
      </c>
    </row>
    <row r="23" spans="1:3" hidden="1" x14ac:dyDescent="0.25">
      <c r="A23" t="s">
        <v>106</v>
      </c>
      <c r="B23">
        <v>301</v>
      </c>
    </row>
    <row r="24" spans="1:3" hidden="1" x14ac:dyDescent="0.25">
      <c r="A24" t="s">
        <v>107</v>
      </c>
      <c r="B24">
        <v>301</v>
      </c>
    </row>
    <row r="25" spans="1:3" hidden="1" x14ac:dyDescent="0.25">
      <c r="A25" t="s">
        <v>28</v>
      </c>
      <c r="B25">
        <v>301</v>
      </c>
    </row>
    <row r="26" spans="1:3" hidden="1" x14ac:dyDescent="0.25">
      <c r="A26" t="s">
        <v>29</v>
      </c>
      <c r="B26">
        <v>311</v>
      </c>
    </row>
    <row r="27" spans="1:3" hidden="1" x14ac:dyDescent="0.25">
      <c r="A27" t="s">
        <v>30</v>
      </c>
      <c r="B27">
        <v>311</v>
      </c>
      <c r="C27">
        <v>80</v>
      </c>
    </row>
    <row r="28" spans="1:3" hidden="1" x14ac:dyDescent="0.25">
      <c r="A28" t="s">
        <v>108</v>
      </c>
      <c r="B28">
        <v>311</v>
      </c>
    </row>
    <row r="29" spans="1:3" hidden="1" x14ac:dyDescent="0.25">
      <c r="A29" t="s">
        <v>31</v>
      </c>
      <c r="B29">
        <v>311</v>
      </c>
    </row>
    <row r="30" spans="1:3" hidden="1" x14ac:dyDescent="0.25">
      <c r="A30" t="s">
        <v>32</v>
      </c>
      <c r="B30">
        <v>311</v>
      </c>
    </row>
    <row r="31" spans="1:3" hidden="1" x14ac:dyDescent="0.25">
      <c r="A31" t="s">
        <v>33</v>
      </c>
      <c r="B31">
        <v>311</v>
      </c>
      <c r="C31">
        <v>40</v>
      </c>
    </row>
    <row r="32" spans="1:3" hidden="1" x14ac:dyDescent="0.25">
      <c r="A32" t="s">
        <v>34</v>
      </c>
      <c r="B32">
        <v>311</v>
      </c>
    </row>
    <row r="33" spans="1:3" hidden="1" x14ac:dyDescent="0.25">
      <c r="A33" t="s">
        <v>109</v>
      </c>
      <c r="B33">
        <v>311</v>
      </c>
    </row>
    <row r="34" spans="1:3" hidden="1" x14ac:dyDescent="0.25">
      <c r="A34" t="s">
        <v>35</v>
      </c>
      <c r="B34">
        <v>311</v>
      </c>
      <c r="C34">
        <v>130</v>
      </c>
    </row>
    <row r="35" spans="1:3" hidden="1" x14ac:dyDescent="0.25">
      <c r="A35" t="s">
        <v>36</v>
      </c>
      <c r="B35">
        <v>311</v>
      </c>
    </row>
    <row r="36" spans="1:3" hidden="1" x14ac:dyDescent="0.25">
      <c r="A36" t="s">
        <v>37</v>
      </c>
      <c r="B36">
        <v>311</v>
      </c>
      <c r="C36">
        <v>80</v>
      </c>
    </row>
    <row r="37" spans="1:3" hidden="1" x14ac:dyDescent="0.25">
      <c r="A37" t="s">
        <v>38</v>
      </c>
      <c r="B37">
        <v>311</v>
      </c>
      <c r="C37">
        <v>45</v>
      </c>
    </row>
    <row r="38" spans="1:3" hidden="1" x14ac:dyDescent="0.25">
      <c r="A38" t="s">
        <v>39</v>
      </c>
      <c r="B38">
        <v>311</v>
      </c>
    </row>
    <row r="39" spans="1:3" hidden="1" x14ac:dyDescent="0.25">
      <c r="A39" t="s">
        <v>40</v>
      </c>
      <c r="B39">
        <v>311</v>
      </c>
    </row>
    <row r="40" spans="1:3" hidden="1" x14ac:dyDescent="0.25">
      <c r="A40" t="s">
        <v>41</v>
      </c>
      <c r="B40">
        <v>311</v>
      </c>
      <c r="C40">
        <v>85</v>
      </c>
    </row>
    <row r="41" spans="1:3" hidden="1" x14ac:dyDescent="0.25">
      <c r="A41" t="s">
        <v>110</v>
      </c>
      <c r="B41">
        <v>311</v>
      </c>
    </row>
    <row r="42" spans="1:3" hidden="1" x14ac:dyDescent="0.25">
      <c r="A42" t="s">
        <v>42</v>
      </c>
      <c r="B42">
        <v>311</v>
      </c>
      <c r="C42">
        <v>140</v>
      </c>
    </row>
    <row r="43" spans="1:3" hidden="1" x14ac:dyDescent="0.25">
      <c r="A43" t="s">
        <v>43</v>
      </c>
      <c r="B43">
        <v>311</v>
      </c>
      <c r="C43">
        <v>90</v>
      </c>
    </row>
    <row r="44" spans="1:3" hidden="1" x14ac:dyDescent="0.25">
      <c r="A44" t="s">
        <v>111</v>
      </c>
      <c r="B44">
        <v>311</v>
      </c>
    </row>
    <row r="45" spans="1:3" hidden="1" x14ac:dyDescent="0.25">
      <c r="A45" t="s">
        <v>44</v>
      </c>
      <c r="B45">
        <v>311</v>
      </c>
      <c r="C45">
        <v>150</v>
      </c>
    </row>
    <row r="46" spans="1:3" hidden="1" x14ac:dyDescent="0.25">
      <c r="A46" t="s">
        <v>45</v>
      </c>
      <c r="B46">
        <v>311</v>
      </c>
    </row>
    <row r="47" spans="1:3" hidden="1" x14ac:dyDescent="0.25">
      <c r="A47" t="s">
        <v>112</v>
      </c>
      <c r="B47">
        <v>311</v>
      </c>
    </row>
    <row r="48" spans="1:3" hidden="1" x14ac:dyDescent="0.25">
      <c r="A48" t="s">
        <v>46</v>
      </c>
      <c r="B48">
        <v>311</v>
      </c>
    </row>
    <row r="49" spans="1:3" hidden="1" x14ac:dyDescent="0.25">
      <c r="A49" t="s">
        <v>47</v>
      </c>
      <c r="B49">
        <v>311</v>
      </c>
      <c r="C49">
        <v>95</v>
      </c>
    </row>
    <row r="50" spans="1:3" hidden="1" x14ac:dyDescent="0.25">
      <c r="A50" t="s">
        <v>113</v>
      </c>
      <c r="B50">
        <v>311</v>
      </c>
    </row>
    <row r="51" spans="1:3" hidden="1" x14ac:dyDescent="0.25">
      <c r="A51" t="s">
        <v>48</v>
      </c>
      <c r="B51">
        <v>311</v>
      </c>
    </row>
    <row r="52" spans="1:3" hidden="1" x14ac:dyDescent="0.25">
      <c r="A52" t="s">
        <v>49</v>
      </c>
      <c r="B52">
        <v>311</v>
      </c>
      <c r="C52">
        <v>65</v>
      </c>
    </row>
    <row r="53" spans="1:3" hidden="1" x14ac:dyDescent="0.25">
      <c r="A53" t="s">
        <v>50</v>
      </c>
      <c r="B53">
        <v>311</v>
      </c>
    </row>
    <row r="54" spans="1:3" hidden="1" x14ac:dyDescent="0.25">
      <c r="A54" t="s">
        <v>51</v>
      </c>
      <c r="B54">
        <v>311</v>
      </c>
    </row>
    <row r="55" spans="1:3" hidden="1" x14ac:dyDescent="0.25">
      <c r="A55" t="s">
        <v>52</v>
      </c>
      <c r="B55">
        <v>311</v>
      </c>
      <c r="C55">
        <v>60</v>
      </c>
    </row>
    <row r="56" spans="1:3" hidden="1" x14ac:dyDescent="0.25">
      <c r="A56" t="s">
        <v>79</v>
      </c>
      <c r="B56">
        <v>311</v>
      </c>
    </row>
    <row r="57" spans="1:3" hidden="1" x14ac:dyDescent="0.25">
      <c r="A57" t="s">
        <v>53</v>
      </c>
      <c r="B57">
        <v>311</v>
      </c>
      <c r="C57">
        <v>70</v>
      </c>
    </row>
    <row r="58" spans="1:3" hidden="1" x14ac:dyDescent="0.25">
      <c r="A58" t="s">
        <v>54</v>
      </c>
      <c r="B58">
        <v>311</v>
      </c>
    </row>
    <row r="59" spans="1:3" hidden="1" x14ac:dyDescent="0.25">
      <c r="A59" t="s">
        <v>55</v>
      </c>
      <c r="B59">
        <v>311</v>
      </c>
    </row>
    <row r="60" spans="1:3" hidden="1" x14ac:dyDescent="0.25">
      <c r="A60" t="s">
        <v>56</v>
      </c>
      <c r="B60">
        <v>311</v>
      </c>
      <c r="C60">
        <v>80</v>
      </c>
    </row>
    <row r="61" spans="1:3" hidden="1" x14ac:dyDescent="0.25">
      <c r="A61" t="s">
        <v>57</v>
      </c>
      <c r="B61">
        <v>311</v>
      </c>
    </row>
    <row r="62" spans="1:3" x14ac:dyDescent="0.25">
      <c r="A62" t="s">
        <v>58</v>
      </c>
      <c r="B62">
        <v>321</v>
      </c>
    </row>
    <row r="63" spans="1:3" x14ac:dyDescent="0.25">
      <c r="A63" t="s">
        <v>59</v>
      </c>
      <c r="B63">
        <v>321</v>
      </c>
    </row>
    <row r="64" spans="1:3" x14ac:dyDescent="0.25">
      <c r="A64" t="s">
        <v>114</v>
      </c>
      <c r="B64">
        <v>321</v>
      </c>
    </row>
    <row r="65" spans="1:3" x14ac:dyDescent="0.25">
      <c r="A65" t="s">
        <v>115</v>
      </c>
      <c r="B65">
        <v>321</v>
      </c>
    </row>
    <row r="66" spans="1:3" x14ac:dyDescent="0.25">
      <c r="A66" t="s">
        <v>116</v>
      </c>
      <c r="B66">
        <v>321</v>
      </c>
    </row>
    <row r="67" spans="1:3" x14ac:dyDescent="0.25">
      <c r="A67" t="s">
        <v>60</v>
      </c>
      <c r="B67">
        <v>321</v>
      </c>
      <c r="C67">
        <v>80</v>
      </c>
    </row>
    <row r="68" spans="1:3" x14ac:dyDescent="0.25">
      <c r="A68" t="s">
        <v>61</v>
      </c>
      <c r="B68">
        <v>321</v>
      </c>
    </row>
    <row r="69" spans="1:3" x14ac:dyDescent="0.25">
      <c r="A69" t="s">
        <v>117</v>
      </c>
      <c r="B69">
        <v>321</v>
      </c>
    </row>
    <row r="70" spans="1:3" x14ac:dyDescent="0.25">
      <c r="A70" t="s">
        <v>62</v>
      </c>
      <c r="B70">
        <v>321</v>
      </c>
      <c r="C70">
        <v>115</v>
      </c>
    </row>
    <row r="71" spans="1:3" x14ac:dyDescent="0.25">
      <c r="A71" t="s">
        <v>118</v>
      </c>
      <c r="B71">
        <v>321</v>
      </c>
    </row>
    <row r="72" spans="1:3" x14ac:dyDescent="0.25">
      <c r="A72" t="s">
        <v>63</v>
      </c>
      <c r="B72">
        <v>321</v>
      </c>
      <c r="C72">
        <v>90</v>
      </c>
    </row>
    <row r="73" spans="1:3" x14ac:dyDescent="0.25">
      <c r="A73" t="s">
        <v>119</v>
      </c>
      <c r="B73">
        <v>321</v>
      </c>
    </row>
    <row r="74" spans="1:3" x14ac:dyDescent="0.25">
      <c r="A74" t="s">
        <v>98</v>
      </c>
      <c r="B74">
        <v>321</v>
      </c>
    </row>
    <row r="75" spans="1:3" x14ac:dyDescent="0.25">
      <c r="A75" t="s">
        <v>64</v>
      </c>
      <c r="B75">
        <v>321</v>
      </c>
      <c r="C75">
        <v>110</v>
      </c>
    </row>
    <row r="76" spans="1:3" x14ac:dyDescent="0.25">
      <c r="A76" t="s">
        <v>65</v>
      </c>
      <c r="B76">
        <v>321</v>
      </c>
      <c r="C76">
        <v>85</v>
      </c>
    </row>
    <row r="77" spans="1:3" x14ac:dyDescent="0.25">
      <c r="A77" t="s">
        <v>66</v>
      </c>
      <c r="B77">
        <v>321</v>
      </c>
      <c r="C77">
        <v>125</v>
      </c>
    </row>
    <row r="78" spans="1:3" x14ac:dyDescent="0.25">
      <c r="A78" t="s">
        <v>67</v>
      </c>
      <c r="B78">
        <v>321</v>
      </c>
      <c r="C78">
        <v>90</v>
      </c>
    </row>
    <row r="79" spans="1:3" x14ac:dyDescent="0.25">
      <c r="A79" t="s">
        <v>68</v>
      </c>
      <c r="B79">
        <v>321</v>
      </c>
    </row>
    <row r="80" spans="1:3" x14ac:dyDescent="0.25">
      <c r="A80" t="s">
        <v>69</v>
      </c>
      <c r="B80">
        <v>321</v>
      </c>
    </row>
    <row r="81" spans="1:3" x14ac:dyDescent="0.25">
      <c r="A81" t="s">
        <v>120</v>
      </c>
      <c r="B81">
        <v>321</v>
      </c>
    </row>
    <row r="82" spans="1:3" x14ac:dyDescent="0.25">
      <c r="A82" t="s">
        <v>121</v>
      </c>
      <c r="B82">
        <v>321</v>
      </c>
    </row>
    <row r="83" spans="1:3" x14ac:dyDescent="0.25">
      <c r="A83" t="s">
        <v>70</v>
      </c>
      <c r="B83">
        <v>321</v>
      </c>
    </row>
    <row r="84" spans="1:3" x14ac:dyDescent="0.25">
      <c r="A84" t="s">
        <v>71</v>
      </c>
      <c r="B84">
        <v>321</v>
      </c>
    </row>
    <row r="85" spans="1:3" x14ac:dyDescent="0.25">
      <c r="A85" t="s">
        <v>122</v>
      </c>
      <c r="B85">
        <v>321</v>
      </c>
    </row>
    <row r="86" spans="1:3" x14ac:dyDescent="0.25">
      <c r="A86" t="s">
        <v>72</v>
      </c>
      <c r="B86">
        <v>321</v>
      </c>
    </row>
    <row r="87" spans="1:3" x14ac:dyDescent="0.25">
      <c r="A87" t="s">
        <v>73</v>
      </c>
      <c r="B87">
        <v>321</v>
      </c>
    </row>
    <row r="88" spans="1:3" x14ac:dyDescent="0.25">
      <c r="A88" t="s">
        <v>74</v>
      </c>
      <c r="B88">
        <v>321</v>
      </c>
      <c r="C88">
        <v>95</v>
      </c>
    </row>
    <row r="89" spans="1:3" x14ac:dyDescent="0.25">
      <c r="A89" t="s">
        <v>75</v>
      </c>
      <c r="B89">
        <v>321</v>
      </c>
      <c r="C89">
        <v>95</v>
      </c>
    </row>
    <row r="90" spans="1:3" x14ac:dyDescent="0.25">
      <c r="A90" t="s">
        <v>80</v>
      </c>
      <c r="B90">
        <v>321</v>
      </c>
      <c r="C90">
        <v>105</v>
      </c>
    </row>
    <row r="91" spans="1:3" x14ac:dyDescent="0.25">
      <c r="A91" t="s">
        <v>76</v>
      </c>
      <c r="B91">
        <v>321</v>
      </c>
      <c r="C91">
        <v>90</v>
      </c>
    </row>
    <row r="92" spans="1:3" x14ac:dyDescent="0.25">
      <c r="A92" t="s">
        <v>77</v>
      </c>
      <c r="B92">
        <v>321</v>
      </c>
      <c r="C92">
        <v>105</v>
      </c>
    </row>
    <row r="93" spans="1:3" x14ac:dyDescent="0.25">
      <c r="A93" t="s">
        <v>123</v>
      </c>
      <c r="B93">
        <v>321</v>
      </c>
    </row>
    <row r="94" spans="1:3" x14ac:dyDescent="0.25">
      <c r="A94" t="s">
        <v>78</v>
      </c>
      <c r="B94">
        <v>321</v>
      </c>
    </row>
  </sheetData>
  <autoFilter ref="A1:C94" xr:uid="{28CE9D10-54AD-4AF6-BF39-DD9BF02CE7F7}">
    <filterColumn colId="1">
      <filters>
        <filter val="321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2372-07BF-4496-98D4-628D1C887F03}">
  <dimension ref="A1:J8"/>
  <sheetViews>
    <sheetView workbookViewId="0">
      <selection activeCell="F8" sqref="F8"/>
    </sheetView>
  </sheetViews>
  <sheetFormatPr defaultRowHeight="15" x14ac:dyDescent="0.25"/>
  <sheetData>
    <row r="1" spans="1:10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</row>
    <row r="2" spans="1:10" x14ac:dyDescent="0.25">
      <c r="A2" t="s">
        <v>90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25">
      <c r="A3" t="s">
        <v>91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10" x14ac:dyDescent="0.25">
      <c r="A4" t="s">
        <v>92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10" x14ac:dyDescent="0.25">
      <c r="A5" t="s">
        <v>93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10" x14ac:dyDescent="0.25">
      <c r="A6" t="s">
        <v>94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10" x14ac:dyDescent="0.25">
      <c r="A7" t="s">
        <v>7</v>
      </c>
    </row>
    <row r="8" spans="1:10" x14ac:dyDescent="0.25">
      <c r="A8" t="s">
        <v>8</v>
      </c>
      <c r="B8">
        <v>1</v>
      </c>
      <c r="C8">
        <v>1</v>
      </c>
      <c r="D8">
        <v>1</v>
      </c>
      <c r="E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Centralizator</vt:lpstr>
      <vt:lpstr>Tema1</vt:lpstr>
      <vt:lpstr>Tema2</vt:lpstr>
      <vt:lpstr>Tema3</vt:lpstr>
      <vt:lpstr>Tema4</vt:lpstr>
      <vt:lpstr>Tema5</vt:lpstr>
      <vt:lpstr>Examen</vt:lpstr>
      <vt:lpstr>Proiect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2019-02-15T07:49:09Z</dcterms:modified>
</cp:coreProperties>
</file>