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000EB357-890D-4082-ACF8-F238E80FE10B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Q16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I3" i="1"/>
  <c r="I4" i="1"/>
  <c r="I5" i="1"/>
  <c r="I6" i="1"/>
  <c r="I7" i="1"/>
  <c r="I8" i="1"/>
  <c r="I9" i="1"/>
  <c r="I10" i="1"/>
  <c r="L10" i="1" s="1"/>
  <c r="I11" i="1"/>
  <c r="I12" i="1"/>
  <c r="I13" i="1"/>
  <c r="I14" i="1"/>
  <c r="J14" i="1" s="1"/>
  <c r="I15" i="1"/>
  <c r="I16" i="1"/>
  <c r="I2" i="1"/>
  <c r="L2" i="1" s="1"/>
  <c r="L15" i="1"/>
  <c r="O8" i="1"/>
  <c r="O9" i="1"/>
  <c r="O10" i="1"/>
  <c r="O11" i="1"/>
  <c r="O12" i="1"/>
  <c r="O13" i="1"/>
  <c r="O14" i="1"/>
  <c r="O15" i="1"/>
  <c r="O16" i="1"/>
  <c r="O7" i="1"/>
  <c r="J13" i="1"/>
  <c r="L8" i="1"/>
  <c r="J3" i="1"/>
  <c r="J4" i="1"/>
  <c r="J5" i="1"/>
  <c r="L6" i="1"/>
  <c r="L7" i="1"/>
  <c r="L9" i="1"/>
  <c r="L11" i="1"/>
  <c r="L12" i="1"/>
  <c r="L13" i="1"/>
  <c r="L16" i="1"/>
  <c r="L5" i="1"/>
  <c r="L3" i="1"/>
  <c r="O3" i="1"/>
  <c r="O4" i="1"/>
  <c r="O5" i="1"/>
  <c r="O6" i="1"/>
  <c r="O2" i="1"/>
  <c r="J11" i="1" l="1"/>
  <c r="J10" i="1"/>
  <c r="J16" i="1"/>
  <c r="L14" i="1"/>
  <c r="J7" i="1"/>
  <c r="J9" i="1"/>
  <c r="J12" i="1"/>
  <c r="J8" i="1"/>
  <c r="J6" i="1"/>
  <c r="L4" i="1"/>
  <c r="J2" i="1"/>
</calcChain>
</file>

<file path=xl/sharedStrings.xml><?xml version="1.0" encoding="utf-8"?>
<sst xmlns="http://schemas.openxmlformats.org/spreadsheetml/2006/main" count="30" uniqueCount="30">
  <si>
    <t>Nume</t>
  </si>
  <si>
    <t>Grupa</t>
  </si>
  <si>
    <t>Tema_1</t>
  </si>
  <si>
    <t>Tema_2</t>
  </si>
  <si>
    <t>Tema_3</t>
  </si>
  <si>
    <t>Tema_4</t>
  </si>
  <si>
    <t>Tema_5</t>
  </si>
  <si>
    <t>Proiect</t>
  </si>
  <si>
    <t>Examen</t>
  </si>
  <si>
    <t>Total</t>
  </si>
  <si>
    <t>Total 2</t>
  </si>
  <si>
    <t>BONUS</t>
  </si>
  <si>
    <t>Examen Corect</t>
  </si>
  <si>
    <t>Total corect</t>
  </si>
  <si>
    <t>ALEXANDRU G MATEI</t>
  </si>
  <si>
    <t>ANGHEL M IOANA</t>
  </si>
  <si>
    <t>IVASCU F LAURENTIU MADALIN</t>
  </si>
  <si>
    <t>MORARU S DENISA-ELENA</t>
  </si>
  <si>
    <t>ILIESI SIMONA RALUCA</t>
  </si>
  <si>
    <t>BENEDIC B MATEI</t>
  </si>
  <si>
    <t>ILEANA D.C ADRIAN</t>
  </si>
  <si>
    <t>NASTASESCU D.M MARIA-MIHAELA</t>
  </si>
  <si>
    <t>RASVANTA G CRISTEA-ANDREI</t>
  </si>
  <si>
    <t>STOICA V. DANIEL-COSTIN</t>
  </si>
  <si>
    <t>TANASE I GEORGIANA-ALEXANDRA</t>
  </si>
  <si>
    <t>DUMITRU V ANDREEA-ALEXANDRA</t>
  </si>
  <si>
    <t>HATIS A.O ADINA-ANDREEA</t>
  </si>
  <si>
    <t>MOCANU G GEORGIANA-ALEXANDRA</t>
  </si>
  <si>
    <t>PIRVULESCU D. VALENTINA-LIVIA</t>
  </si>
  <si>
    <t>Nota fara teme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</si>
</sst>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Border="1"/>
    <xf numFmtId="0" fontId="0" fillId="0" borderId="0" xfId="0" applyFill="1" applyBorder="1"/>
    <xf numFmtId="0" fontId="0" fillId="2" borderId="0" xfId="0" applyFill="1" applyBorder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Fill="1"/>
    <xf numFmtId="0" fontId="0" fillId="3" borderId="0" xfId="0" applyFill="1" applyBorder="1"/>
    <xf numFmtId="0" fontId="0" fillId="3" borderId="0" xfId="0" applyFill="1"/>
  </cellXfs>
  <cellStyles count="1">
    <cellStyle name="Normal" xfId="0" builtinId="0"/>
  </cellStyles>
  <dxfs count="3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tabSelected="1" workbookViewId="0">
      <selection activeCell="J23" sqref="J23"/>
    </sheetView>
  </sheetViews>
  <sheetFormatPr defaultRowHeight="15" x14ac:dyDescent="0.25"/>
  <cols>
    <col min="1" max="1" width="30.42578125" customWidth="1"/>
    <col min="14" max="14" width="15.42578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/>
      <c r="L1" t="s">
        <v>10</v>
      </c>
      <c r="M1" t="s">
        <v>11</v>
      </c>
      <c r="N1" t="s">
        <v>12</v>
      </c>
      <c r="O1" t="s">
        <v>13</v>
      </c>
      <c r="Q1" t="s">
        <v>29</v>
      </c>
    </row>
    <row r="2" spans="1:17" x14ac:dyDescent="0.25">
      <c r="A2" t="s">
        <v>14</v>
      </c>
      <c r="B2">
        <v>301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f>IF(N2=0,N2,N2+3)</f>
        <v>0</v>
      </c>
      <c r="J2">
        <f>MAX(4, ROUND(MIN(10,1 + 0.5*I2/5 + 0.2*H2/10 +0.06*(C2/10 + D2/6 + E2/6 + F2/6 + G2/7)+0.5*M2), 0))</f>
        <v>4</v>
      </c>
      <c r="K2" s="1"/>
      <c r="L2">
        <f>MIN(10,1 + 0.5*I2/3 + 0.2*H2/10 +0.06*(C2/10 + D2/6 + E2/6 + F2/6 + G2/7)+0.5*M2)</f>
        <v>1</v>
      </c>
      <c r="M2">
        <v>0</v>
      </c>
      <c r="N2">
        <v>0</v>
      </c>
      <c r="O2">
        <f>MIN(10,1 + 0.5*N2/5 + 0.2*H2/10 +0.06*(C2/10 + D2/6 + E2/6 + F2/6 + G2/7)+0.5*M2)</f>
        <v>1</v>
      </c>
      <c r="Q2">
        <f t="shared" ref="Q1:Q16" si="0">1+N2/5</f>
        <v>1</v>
      </c>
    </row>
    <row r="3" spans="1:17" x14ac:dyDescent="0.25">
      <c r="A3" t="s">
        <v>15</v>
      </c>
      <c r="B3">
        <v>301</v>
      </c>
      <c r="C3">
        <v>27</v>
      </c>
      <c r="D3">
        <v>39</v>
      </c>
      <c r="E3">
        <v>19</v>
      </c>
      <c r="F3">
        <v>25</v>
      </c>
      <c r="G3">
        <v>19</v>
      </c>
      <c r="H3">
        <v>38</v>
      </c>
      <c r="I3">
        <f t="shared" ref="I3:I16" si="1">IF(N3=0,N3,N3+3)</f>
        <v>26</v>
      </c>
      <c r="J3">
        <f t="shared" ref="J3:J6" si="2">MAX(4, ROUND(MIN(10,1 + 0.5*I3/5 + 0.2*H3/10 +0.06*(C3/10 + D3/6 + E3/6 + F3/6 + G3/7)+0.5*M3), 0))</f>
        <v>6</v>
      </c>
      <c r="K3" s="1"/>
      <c r="L3">
        <f>MIN(10,1 + 0.5*I3/5+ 0.2*H3/10 +0.06*(C3/10 + D3/6 + E3/6 + F3/6 + G3/7)+0.5*M3)</f>
        <v>5.5148571428571431</v>
      </c>
      <c r="M3">
        <v>0</v>
      </c>
      <c r="N3">
        <v>23</v>
      </c>
      <c r="O3">
        <f t="shared" ref="O3:O6" si="3">MIN(10,1 + 0.5*N3/5 + 0.2*H3/10 +0.06*(C3/10 + D3/6 + E3/6 + F3/6 + G3/7)+0.5*M3)</f>
        <v>5.2148571428571424</v>
      </c>
      <c r="Q3">
        <f t="shared" si="0"/>
        <v>5.6</v>
      </c>
    </row>
    <row r="4" spans="1:17" x14ac:dyDescent="0.25">
      <c r="A4" t="s">
        <v>16</v>
      </c>
      <c r="B4">
        <v>301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f t="shared" si="1"/>
        <v>0</v>
      </c>
      <c r="J4">
        <f t="shared" si="2"/>
        <v>4</v>
      </c>
      <c r="K4" s="1"/>
      <c r="L4">
        <f t="shared" ref="L4:L6" si="4">MIN(10,1 + 0.5*I4/5+ 0.2*H4/10 +0.06*(C4/10 + D4/6 + E4/6 + F4/6 + G4/7)+0.5*M4)</f>
        <v>1</v>
      </c>
      <c r="M4">
        <v>0</v>
      </c>
      <c r="N4">
        <v>0</v>
      </c>
      <c r="O4">
        <f t="shared" si="3"/>
        <v>1</v>
      </c>
      <c r="Q4">
        <f t="shared" si="0"/>
        <v>1</v>
      </c>
    </row>
    <row r="5" spans="1:17" x14ac:dyDescent="0.25">
      <c r="A5" t="s">
        <v>17</v>
      </c>
      <c r="B5">
        <v>301</v>
      </c>
      <c r="C5">
        <v>41</v>
      </c>
      <c r="D5">
        <v>29</v>
      </c>
      <c r="E5">
        <v>18</v>
      </c>
      <c r="F5">
        <v>22</v>
      </c>
      <c r="G5">
        <v>21</v>
      </c>
      <c r="H5">
        <v>38</v>
      </c>
      <c r="I5">
        <f t="shared" si="1"/>
        <v>14</v>
      </c>
      <c r="J5">
        <f t="shared" si="2"/>
        <v>4</v>
      </c>
      <c r="K5" s="1"/>
      <c r="L5" s="8">
        <f t="shared" si="4"/>
        <v>4.2759999999999998</v>
      </c>
      <c r="M5">
        <v>0</v>
      </c>
      <c r="N5">
        <v>11</v>
      </c>
      <c r="O5">
        <f t="shared" si="3"/>
        <v>3.9760000000000004</v>
      </c>
      <c r="Q5">
        <f t="shared" si="0"/>
        <v>3.2</v>
      </c>
    </row>
    <row r="6" spans="1:17" x14ac:dyDescent="0.25">
      <c r="A6" s="5" t="s">
        <v>18</v>
      </c>
      <c r="B6" s="5">
        <v>301</v>
      </c>
      <c r="C6" s="5">
        <v>0</v>
      </c>
      <c r="D6" s="5">
        <v>0</v>
      </c>
      <c r="E6" s="5">
        <v>0</v>
      </c>
      <c r="F6" s="5">
        <v>19</v>
      </c>
      <c r="G6" s="5">
        <v>18</v>
      </c>
      <c r="H6" s="5">
        <v>63</v>
      </c>
      <c r="I6" s="5">
        <f t="shared" si="1"/>
        <v>0</v>
      </c>
      <c r="J6" s="5">
        <f t="shared" si="2"/>
        <v>4</v>
      </c>
      <c r="K6" s="6"/>
      <c r="L6" s="5">
        <f t="shared" si="4"/>
        <v>2.6042857142857145</v>
      </c>
      <c r="M6" s="5">
        <v>0</v>
      </c>
      <c r="N6" s="5">
        <v>0</v>
      </c>
      <c r="O6" s="5">
        <f t="shared" si="3"/>
        <v>2.6042857142857145</v>
      </c>
      <c r="Q6">
        <f t="shared" si="0"/>
        <v>1</v>
      </c>
    </row>
    <row r="7" spans="1:17" x14ac:dyDescent="0.25">
      <c r="A7" s="2" t="s">
        <v>19</v>
      </c>
      <c r="B7" s="2">
        <v>311</v>
      </c>
      <c r="C7" s="2">
        <v>0</v>
      </c>
      <c r="D7" s="2">
        <v>0</v>
      </c>
      <c r="E7" s="2">
        <v>0</v>
      </c>
      <c r="F7" s="2">
        <v>15</v>
      </c>
      <c r="G7" s="2">
        <v>18</v>
      </c>
      <c r="H7" s="2">
        <v>165</v>
      </c>
      <c r="I7">
        <f t="shared" si="1"/>
        <v>16</v>
      </c>
      <c r="J7">
        <f>MAX(4, ROUND(MIN(10,1 + 0.5*I7/5 + 0.2*H7/20 +0.06*(C7/10 + D7/6 + E7/6 + F7/6 + G7/7)+0.5*M7), 0))</f>
        <v>5</v>
      </c>
      <c r="K7" s="4"/>
      <c r="L7">
        <f>MIN(10,1 + 0.5*I7/5+ 0.2*H7/20 +0.06*(C7/10 + D7/6 + E7/6 + F7/6 + G7/7)+0.5*M7)</f>
        <v>4.5542857142857143</v>
      </c>
      <c r="M7" s="3">
        <v>0</v>
      </c>
      <c r="N7" s="9">
        <v>13</v>
      </c>
      <c r="O7">
        <f>MIN(10,1 + 0.5*N7/5 + 0.2*H7/20 +0.06*(C7/10 + D7/6 + E7/6 + F7/6 + G7/7)+0.5*M7)</f>
        <v>4.2542857142857144</v>
      </c>
      <c r="Q7">
        <f t="shared" si="0"/>
        <v>3.6</v>
      </c>
    </row>
    <row r="8" spans="1:17" x14ac:dyDescent="0.25">
      <c r="A8" t="s">
        <v>20</v>
      </c>
      <c r="B8">
        <v>311</v>
      </c>
      <c r="C8">
        <v>32</v>
      </c>
      <c r="D8">
        <v>0</v>
      </c>
      <c r="E8">
        <v>0</v>
      </c>
      <c r="F8">
        <v>0</v>
      </c>
      <c r="G8">
        <v>0</v>
      </c>
      <c r="H8">
        <v>170</v>
      </c>
      <c r="I8">
        <f t="shared" si="1"/>
        <v>0</v>
      </c>
      <c r="J8">
        <f t="shared" ref="J8:J12" si="5">MAX(4, ROUND(MIN(10,1 + 0.5*I8/5 + 0.2*H8/20 +0.06*(C8/10 + D8/6 + E8/6 + F8/6 + G8/7)+0.5*M8), 0))</f>
        <v>4</v>
      </c>
      <c r="K8" s="1"/>
      <c r="L8">
        <f t="shared" ref="L8:L16" si="6">MIN(10,1 + 0.5*I8/5+ 0.2*H8/20 +0.06*(C8/10 + D8/6 + E8/6 + F8/6 + G8/7)+0.5*M8)</f>
        <v>2.8920000000000003</v>
      </c>
      <c r="M8" s="3">
        <v>0</v>
      </c>
      <c r="N8">
        <v>0</v>
      </c>
      <c r="O8">
        <f t="shared" ref="O8:O16" si="7">MIN(10,1 + 0.5*N8/5 + 0.2*H8/20 +0.06*(C8/10 + D8/6 + E8/6 + F8/6 + G8/7)+0.5*M8)</f>
        <v>2.8920000000000003</v>
      </c>
      <c r="Q8">
        <f t="shared" si="0"/>
        <v>1</v>
      </c>
    </row>
    <row r="9" spans="1:17" x14ac:dyDescent="0.25">
      <c r="A9" t="s">
        <v>21</v>
      </c>
      <c r="B9">
        <v>311</v>
      </c>
      <c r="C9">
        <v>29</v>
      </c>
      <c r="D9">
        <v>0</v>
      </c>
      <c r="E9">
        <v>0</v>
      </c>
      <c r="F9">
        <v>0</v>
      </c>
      <c r="G9">
        <v>0</v>
      </c>
      <c r="H9">
        <v>145</v>
      </c>
      <c r="I9">
        <f t="shared" si="1"/>
        <v>0</v>
      </c>
      <c r="J9">
        <f t="shared" si="5"/>
        <v>4</v>
      </c>
      <c r="K9" s="1"/>
      <c r="L9">
        <f t="shared" si="6"/>
        <v>2.6240000000000001</v>
      </c>
      <c r="M9" s="3">
        <v>0</v>
      </c>
      <c r="N9">
        <v>0</v>
      </c>
      <c r="O9">
        <f t="shared" si="7"/>
        <v>2.6240000000000001</v>
      </c>
      <c r="Q9">
        <f t="shared" si="0"/>
        <v>1</v>
      </c>
    </row>
    <row r="10" spans="1:17" x14ac:dyDescent="0.25">
      <c r="A10" t="s">
        <v>22</v>
      </c>
      <c r="B10">
        <v>311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 t="shared" si="1"/>
        <v>0</v>
      </c>
      <c r="J10">
        <f t="shared" si="5"/>
        <v>4</v>
      </c>
      <c r="K10" s="1"/>
      <c r="L10">
        <f t="shared" si="6"/>
        <v>1</v>
      </c>
      <c r="M10" s="3">
        <v>0</v>
      </c>
      <c r="N10">
        <v>0</v>
      </c>
      <c r="O10">
        <f t="shared" si="7"/>
        <v>1</v>
      </c>
      <c r="Q10">
        <f t="shared" si="0"/>
        <v>1</v>
      </c>
    </row>
    <row r="11" spans="1:17" x14ac:dyDescent="0.25">
      <c r="A11" t="s">
        <v>23</v>
      </c>
      <c r="B11">
        <v>311</v>
      </c>
      <c r="C11">
        <v>63</v>
      </c>
      <c r="D11">
        <v>12</v>
      </c>
      <c r="E11">
        <v>0</v>
      </c>
      <c r="F11">
        <v>0</v>
      </c>
      <c r="G11">
        <v>0</v>
      </c>
      <c r="H11">
        <v>0</v>
      </c>
      <c r="I11">
        <f t="shared" si="1"/>
        <v>0</v>
      </c>
      <c r="J11">
        <f t="shared" si="5"/>
        <v>4</v>
      </c>
      <c r="K11" s="1"/>
      <c r="L11">
        <f t="shared" si="6"/>
        <v>1.498</v>
      </c>
      <c r="M11" s="3">
        <v>0</v>
      </c>
      <c r="N11">
        <v>0</v>
      </c>
      <c r="O11">
        <f t="shared" si="7"/>
        <v>1.498</v>
      </c>
      <c r="Q11">
        <f t="shared" si="0"/>
        <v>1</v>
      </c>
    </row>
    <row r="12" spans="1:17" x14ac:dyDescent="0.25">
      <c r="A12" s="5" t="s">
        <v>24</v>
      </c>
      <c r="B12" s="5">
        <v>311</v>
      </c>
      <c r="C12" s="5">
        <v>28</v>
      </c>
      <c r="D12" s="5">
        <v>0</v>
      </c>
      <c r="E12" s="5">
        <v>0</v>
      </c>
      <c r="F12" s="5">
        <v>28</v>
      </c>
      <c r="G12" s="5">
        <v>15</v>
      </c>
      <c r="H12" s="5">
        <v>155</v>
      </c>
      <c r="I12" s="5">
        <f t="shared" si="1"/>
        <v>16</v>
      </c>
      <c r="J12" s="5">
        <f t="shared" si="5"/>
        <v>5</v>
      </c>
      <c r="K12" s="6"/>
      <c r="L12" s="5">
        <f t="shared" si="6"/>
        <v>4.7265714285714289</v>
      </c>
      <c r="M12" s="7">
        <v>0</v>
      </c>
      <c r="N12" s="5">
        <v>13</v>
      </c>
      <c r="O12" s="5">
        <f t="shared" si="7"/>
        <v>4.4265714285714282</v>
      </c>
      <c r="Q12">
        <f t="shared" si="0"/>
        <v>3.6</v>
      </c>
    </row>
    <row r="13" spans="1:17" x14ac:dyDescent="0.25">
      <c r="A13" t="s">
        <v>25</v>
      </c>
      <c r="B13">
        <v>321</v>
      </c>
      <c r="C13">
        <v>21</v>
      </c>
      <c r="D13">
        <v>33</v>
      </c>
      <c r="E13">
        <v>26</v>
      </c>
      <c r="F13">
        <v>0</v>
      </c>
      <c r="G13">
        <v>0</v>
      </c>
      <c r="H13">
        <v>105</v>
      </c>
      <c r="I13">
        <f t="shared" si="1"/>
        <v>0</v>
      </c>
      <c r="J13">
        <f>MAX(4, ROUND(MIN(10,1 + 0.5*I13/5 + 0.2*H13/20 +0.06*(C13/10 + D13/6 + E13/6 + F13/6 + G13/7)+0.5*M13), 0))</f>
        <v>4</v>
      </c>
      <c r="K13" s="1"/>
      <c r="L13">
        <f t="shared" si="6"/>
        <v>2.766</v>
      </c>
      <c r="M13" s="3">
        <v>0</v>
      </c>
      <c r="N13">
        <v>0</v>
      </c>
      <c r="O13">
        <f t="shared" si="7"/>
        <v>2.766</v>
      </c>
      <c r="Q13">
        <f t="shared" si="0"/>
        <v>1</v>
      </c>
    </row>
    <row r="14" spans="1:17" x14ac:dyDescent="0.25">
      <c r="A14" t="s">
        <v>26</v>
      </c>
      <c r="B14">
        <v>321</v>
      </c>
      <c r="C14">
        <v>0</v>
      </c>
      <c r="D14">
        <v>0</v>
      </c>
      <c r="E14">
        <v>0</v>
      </c>
      <c r="F14">
        <v>23</v>
      </c>
      <c r="G14">
        <v>24</v>
      </c>
      <c r="H14">
        <v>105</v>
      </c>
      <c r="I14">
        <f t="shared" si="1"/>
        <v>16</v>
      </c>
      <c r="J14">
        <f t="shared" ref="J14:J16" si="8">MAX(4, ROUND(MIN(10,1 + 0.5*I14/5 + 0.2*H14/20 +0.06*(C14/10 + D14/6 + E14/6 + F14/6 + G14/7)+0.5*M14), 0))</f>
        <v>4</v>
      </c>
      <c r="K14" s="1"/>
      <c r="L14" s="8">
        <f t="shared" si="6"/>
        <v>4.0857142857142863</v>
      </c>
      <c r="M14" s="3">
        <v>0</v>
      </c>
      <c r="N14">
        <v>13</v>
      </c>
      <c r="O14">
        <f t="shared" si="7"/>
        <v>3.7857142857142856</v>
      </c>
      <c r="Q14">
        <f t="shared" si="0"/>
        <v>3.6</v>
      </c>
    </row>
    <row r="15" spans="1:17" x14ac:dyDescent="0.25">
      <c r="A15" t="s">
        <v>27</v>
      </c>
      <c r="B15">
        <v>321</v>
      </c>
      <c r="C15">
        <v>0</v>
      </c>
      <c r="D15">
        <v>0</v>
      </c>
      <c r="E15">
        <v>0</v>
      </c>
      <c r="F15">
        <v>0</v>
      </c>
      <c r="G15">
        <v>39</v>
      </c>
      <c r="H15">
        <v>0</v>
      </c>
      <c r="I15">
        <f t="shared" si="1"/>
        <v>21</v>
      </c>
      <c r="J15">
        <f>MAX(4, ROUND(MIN(10,1 + 0.5*I15/5 + 0.2*H15/20 +0.06*(C15/10 + D15/6 + E15/6 + F15/6 + G15/7)+0.5*M15), 0), ROUND(Q15,0))</f>
        <v>5</v>
      </c>
      <c r="K15" s="1"/>
      <c r="L15">
        <f t="shared" si="6"/>
        <v>3.4342857142857142</v>
      </c>
      <c r="M15" s="3">
        <v>0</v>
      </c>
      <c r="N15" s="10">
        <v>18</v>
      </c>
      <c r="O15">
        <f t="shared" si="7"/>
        <v>3.1342857142857139</v>
      </c>
      <c r="Q15">
        <f>1+N15/5</f>
        <v>4.5999999999999996</v>
      </c>
    </row>
    <row r="16" spans="1:17" x14ac:dyDescent="0.25">
      <c r="A16" t="s">
        <v>28</v>
      </c>
      <c r="B16">
        <v>321</v>
      </c>
      <c r="C16">
        <v>6</v>
      </c>
      <c r="D16">
        <v>33</v>
      </c>
      <c r="E16">
        <v>0</v>
      </c>
      <c r="F16">
        <v>14</v>
      </c>
      <c r="G16">
        <v>35</v>
      </c>
      <c r="H16">
        <v>90</v>
      </c>
      <c r="I16">
        <f t="shared" si="1"/>
        <v>13</v>
      </c>
      <c r="J16">
        <f t="shared" si="8"/>
        <v>4</v>
      </c>
      <c r="K16" s="1"/>
      <c r="L16">
        <f t="shared" si="6"/>
        <v>4.0059999999999993</v>
      </c>
      <c r="M16" s="3">
        <v>0</v>
      </c>
      <c r="N16">
        <v>10</v>
      </c>
      <c r="O16">
        <f t="shared" si="7"/>
        <v>3.706</v>
      </c>
      <c r="Q16">
        <f t="shared" si="0"/>
        <v>3</v>
      </c>
    </row>
  </sheetData>
  <conditionalFormatting sqref="L2:L16">
    <cfRule type="cellIs" dxfId="2" priority="3" operator="between">
      <formula>4.01</formula>
      <formula>4.4999</formula>
    </cfRule>
  </conditionalFormatting>
  <conditionalFormatting sqref="L1:L16">
    <cfRule type="cellIs" dxfId="1" priority="1" operator="between">
      <formula>5.1</formula>
      <formula>5.4999</formula>
    </cfRule>
    <cfRule type="cellIs" dxfId="0" priority="2" operator="between">
      <formula>4.01</formula>
      <formula>4.4999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2018-05-14T03:55:09Z</dcterms:modified>
</cp:coreProperties>
</file>