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155" windowHeight="10110" firstSheet="1" activeTab="1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B11" i="2" l="1"/>
  <c r="C11" i="2"/>
  <c r="D11" i="2"/>
  <c r="E11" i="2"/>
  <c r="G11" i="2"/>
  <c r="B7" i="4" l="1"/>
  <c r="B100" i="5" s="1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G6" i="4"/>
  <c r="E6" i="4"/>
  <c r="E99" i="5" s="1"/>
  <c r="D6" i="4"/>
  <c r="C6" i="4"/>
  <c r="B6" i="4"/>
  <c r="N9" i="3"/>
  <c r="D21" i="3"/>
  <c r="D67" i="5" s="1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E102" i="5"/>
  <c r="F102" i="5"/>
  <c r="G102" i="5"/>
  <c r="A103" i="5"/>
  <c r="B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E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E60" i="5"/>
  <c r="F60" i="5"/>
  <c r="G60" i="5"/>
  <c r="A61" i="5"/>
  <c r="B61" i="5"/>
  <c r="E61" i="5"/>
  <c r="F61" i="5"/>
  <c r="G61" i="5"/>
  <c r="A62" i="5"/>
  <c r="B62" i="5"/>
  <c r="C62" i="5"/>
  <c r="D62" i="5"/>
  <c r="E62" i="5"/>
  <c r="F62" i="5"/>
  <c r="G62" i="5"/>
  <c r="A63" i="5"/>
  <c r="B63" i="5"/>
  <c r="E63" i="5"/>
  <c r="F63" i="5"/>
  <c r="G63" i="5"/>
  <c r="A64" i="5"/>
  <c r="B64" i="5"/>
  <c r="F64" i="5"/>
  <c r="G64" i="5"/>
  <c r="A65" i="5"/>
  <c r="B65" i="5"/>
  <c r="E65" i="5"/>
  <c r="F65" i="5"/>
  <c r="G65" i="5"/>
  <c r="A66" i="5"/>
  <c r="B66" i="5"/>
  <c r="E66" i="5"/>
  <c r="F66" i="5"/>
  <c r="G66" i="5"/>
  <c r="A67" i="5"/>
  <c r="B67" i="5"/>
  <c r="E67" i="5"/>
  <c r="F67" i="5"/>
  <c r="G67" i="5"/>
  <c r="A68" i="5"/>
  <c r="B68" i="5"/>
  <c r="E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E48" i="5"/>
  <c r="F48" i="5"/>
  <c r="G48" i="5"/>
  <c r="G4" i="2"/>
  <c r="G27" i="5" s="1"/>
  <c r="E4" i="2"/>
  <c r="E27" i="5" s="1"/>
  <c r="B4" i="2"/>
  <c r="B27" i="5" s="1"/>
  <c r="G3" i="2"/>
  <c r="E3" i="2"/>
  <c r="B3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C24" i="3"/>
  <c r="C70" i="5" s="1"/>
  <c r="B24" i="3"/>
  <c r="G23" i="3"/>
  <c r="E23" i="3"/>
  <c r="C23" i="3"/>
  <c r="C69" i="5" s="1"/>
  <c r="B23" i="3"/>
  <c r="G22" i="3"/>
  <c r="E22" i="3"/>
  <c r="D22" i="3"/>
  <c r="D68" i="5" s="1"/>
  <c r="C22" i="3"/>
  <c r="C68" i="5" s="1"/>
  <c r="B22" i="3"/>
  <c r="G21" i="3"/>
  <c r="E21" i="3"/>
  <c r="C21" i="3"/>
  <c r="C67" i="5" s="1"/>
  <c r="B21" i="3"/>
  <c r="G20" i="3"/>
  <c r="E20" i="3"/>
  <c r="C20" i="3"/>
  <c r="C66" i="5" s="1"/>
  <c r="B20" i="3"/>
  <c r="G19" i="3"/>
  <c r="E19" i="3"/>
  <c r="D19" i="3"/>
  <c r="D65" i="5" s="1"/>
  <c r="C19" i="3"/>
  <c r="C65" i="5" s="1"/>
  <c r="B19" i="3"/>
  <c r="G18" i="3"/>
  <c r="E18" i="3"/>
  <c r="E64" i="5" s="1"/>
  <c r="D18" i="3"/>
  <c r="D64" i="5" s="1"/>
  <c r="C18" i="3"/>
  <c r="C64" i="5" s="1"/>
  <c r="B18" i="3"/>
  <c r="G17" i="3"/>
  <c r="E17" i="3"/>
  <c r="C17" i="3"/>
  <c r="C63" i="5" s="1"/>
  <c r="B17" i="3"/>
  <c r="G15" i="3"/>
  <c r="E15" i="3"/>
  <c r="C15" i="3"/>
  <c r="C61" i="5" s="1"/>
  <c r="B15" i="3"/>
  <c r="G14" i="3"/>
  <c r="E14" i="3"/>
  <c r="D14" i="3"/>
  <c r="D60" i="5" s="1"/>
  <c r="C14" i="3"/>
  <c r="C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D23" i="3" l="1"/>
  <c r="D69" i="5" s="1"/>
  <c r="D15" i="3"/>
  <c r="D61" i="5" s="1"/>
  <c r="D20" i="3"/>
  <c r="D66" i="5" s="1"/>
  <c r="D24" i="3"/>
  <c r="D70" i="5" s="1"/>
  <c r="D17" i="3"/>
  <c r="D63" i="5" s="1"/>
  <c r="B142" i="5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D34" i="5" l="1"/>
  <c r="C34" i="5"/>
  <c r="D101" i="5"/>
  <c r="C102" i="5"/>
  <c r="C4" i="2"/>
  <c r="C27" i="5" s="1"/>
  <c r="D3" i="2"/>
  <c r="D26" i="5" s="1"/>
  <c r="C100" i="5"/>
  <c r="D103" i="5"/>
  <c r="C48" i="5"/>
  <c r="C99" i="5"/>
  <c r="D102" i="5"/>
  <c r="C103" i="5"/>
  <c r="C3" i="2"/>
  <c r="C26" i="5" s="1"/>
  <c r="D48" i="5"/>
  <c r="D99" i="5"/>
  <c r="D100" i="5"/>
  <c r="C101" i="5"/>
  <c r="D4" i="2"/>
  <c r="D27" i="5" s="1"/>
  <c r="C49" i="5"/>
  <c r="D49" i="5"/>
  <c r="N3" i="1"/>
  <c r="C19" i="1" l="1"/>
  <c r="C19" i="5" s="1"/>
  <c r="C24" i="1"/>
  <c r="C24" i="5" s="1"/>
  <c r="D23" i="1"/>
  <c r="C20" i="1"/>
  <c r="D19" i="1"/>
  <c r="C15" i="1"/>
  <c r="C15" i="5" s="1"/>
  <c r="D14" i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23" i="5"/>
  <c r="D13" i="5"/>
  <c r="C25" i="5"/>
  <c r="C11" i="5"/>
  <c r="D12" i="5"/>
  <c r="D16" i="5"/>
  <c r="C20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D11" i="5"/>
  <c r="D14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<sst xmlns="http://schemas.openxmlformats.org/spreadsheetml/2006/main" count="240" uniqueCount="34">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</sst>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41850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826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95110" y="2324653"/>
          <a:ext cx="435409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809065</xdr:colOff>
      <xdr:row>19</xdr:row>
      <xdr:rowOff>105336</xdr:rowOff>
    </xdr:from>
    <xdr:to>
      <xdr:col>19</xdr:col>
      <xdr:colOff>1730188</xdr:colOff>
      <xdr:row>31</xdr:row>
      <xdr:rowOff>31378</xdr:rowOff>
    </xdr:to>
    <xdr:sp macro="" textlink="">
      <xdr:nvSpPr>
        <xdr:cNvPr id="29" name="Freeform 28"/>
        <xdr:cNvSpPr/>
      </xdr:nvSpPr>
      <xdr:spPr>
        <a:xfrm rot="17946097">
          <a:off x="11150974" y="4835339"/>
          <a:ext cx="2223248" cy="921123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246215" y="2293277"/>
          <a:ext cx="4576056" cy="3651689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0149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6257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2039471</xdr:colOff>
      <xdr:row>14</xdr:row>
      <xdr:rowOff>78441</xdr:rowOff>
    </xdr:from>
    <xdr:to>
      <xdr:col>21</xdr:col>
      <xdr:colOff>425825</xdr:colOff>
      <xdr:row>29</xdr:row>
      <xdr:rowOff>11205</xdr:rowOff>
    </xdr:to>
    <xdr:sp macro="" textlink="">
      <xdr:nvSpPr>
        <xdr:cNvPr id="58" name="Freeform 57"/>
        <xdr:cNvSpPr/>
      </xdr:nvSpPr>
      <xdr:spPr>
        <a:xfrm>
          <a:off x="13514295" y="3204882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C29" sqref="C29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 t="s">
        <v>26</v>
      </c>
      <c r="B14" s="61">
        <f t="shared" ref="B14:B15" si="0">((ROUND($L14/10,0))-1)*4+MOD($L14,10)+((J14-1)*16)</f>
        <v>9</v>
      </c>
      <c r="C14" s="61">
        <f>((+O14*COS($N$3)-P14*SIN($N$3)+$N$7)*$R$3)</f>
        <v>200.60254037844379</v>
      </c>
      <c r="D14" s="61">
        <f>((O14*SIN($N$3)+P14*COS($N$3)+$N$9)*$R$4)</f>
        <v>-18.127331764375867</v>
      </c>
      <c r="E14" s="61">
        <f>IF(($R$3*$R$4)=1,1,-1)*(($M14/3.1416*180)+$N$5)</f>
        <v>-1.403057715734235E-4</v>
      </c>
      <c r="F14" s="60">
        <v>5</v>
      </c>
      <c r="G14" s="63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 t="s">
        <v>26</v>
      </c>
      <c r="B15" s="61">
        <f t="shared" si="0"/>
        <v>6</v>
      </c>
      <c r="C15" s="61">
        <f>((+O15*COS($N$3)-P15*SIN($N$3)+$N$7)*$R$3)</f>
        <v>216.60254037844379</v>
      </c>
      <c r="D15" s="61">
        <f>((O15*SIN($N$3)+P15*COS($N$3)+$N$9)*$R$4)</f>
        <v>-8.8897274573418628</v>
      </c>
      <c r="E15" s="61">
        <f>IF(($R$3*$R$4)=1,1,-1)*(($M15/3.1416*180)+$N$5)</f>
        <v>-60</v>
      </c>
      <c r="F15" s="60">
        <v>5</v>
      </c>
      <c r="G15" s="63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 t="s">
        <v>26</v>
      </c>
      <c r="B17" s="61">
        <f t="shared" ref="B17:B24" si="2">((ROUND($L17/10,0))-1)*4+MOD($L17,10)+((J17-1)*16)</f>
        <v>3</v>
      </c>
      <c r="C17" s="61">
        <f t="shared" ref="C17:C24" si="3">((+O17*COS($N$3)-P17*SIN($N$3)+$N$7)*$R$3)</f>
        <v>216.60254037844373</v>
      </c>
      <c r="D17" s="61">
        <f t="shared" ref="D17:D24" si="4">((O17*SIN($N$3)+P17*COS($N$3)+$N$9)*$R$4)</f>
        <v>9.5854811567261606</v>
      </c>
      <c r="E17" s="61">
        <f t="shared" ref="E17:E24" si="5">IF(($R$3*$R$4)=1,1,-1)*(($M17/3.1416*180)+$N$5)</f>
        <v>-1.403057715734235E-4</v>
      </c>
      <c r="F17" s="60">
        <v>5</v>
      </c>
      <c r="G17" s="63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 t="s">
        <v>26</v>
      </c>
      <c r="B18" s="61">
        <f t="shared" si="2"/>
        <v>4</v>
      </c>
      <c r="C18" s="61">
        <f t="shared" si="3"/>
        <v>200.60254037844376</v>
      </c>
      <c r="D18" s="61">
        <f t="shared" si="4"/>
        <v>18.823085463760165</v>
      </c>
      <c r="E18" s="61">
        <f t="shared" si="5"/>
        <v>59.999719388456853</v>
      </c>
      <c r="F18" s="60">
        <v>5</v>
      </c>
      <c r="G18" s="63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 t="s">
        <v>26</v>
      </c>
      <c r="B19" s="61">
        <f t="shared" si="2"/>
        <v>10</v>
      </c>
      <c r="C19" s="61">
        <f t="shared" si="3"/>
        <v>184.60254037844379</v>
      </c>
      <c r="D19" s="61">
        <f t="shared" si="4"/>
        <v>-8.8897274573418485</v>
      </c>
      <c r="E19" s="61">
        <f t="shared" si="5"/>
        <v>59.999719388456853</v>
      </c>
      <c r="F19" s="60">
        <v>5</v>
      </c>
      <c r="G19" s="63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 t="s">
        <v>26</v>
      </c>
      <c r="B20" s="61">
        <f t="shared" si="2"/>
        <v>5</v>
      </c>
      <c r="C20" s="61">
        <f t="shared" si="3"/>
        <v>184.60254037844376</v>
      </c>
      <c r="D20" s="61">
        <f t="shared" si="4"/>
        <v>9.5854811567261606</v>
      </c>
      <c r="E20" s="61">
        <f t="shared" si="5"/>
        <v>-1.403057715734235E-4</v>
      </c>
      <c r="F20" s="60">
        <v>5</v>
      </c>
      <c r="G20" s="63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 t="s">
        <v>26</v>
      </c>
      <c r="B21" s="61">
        <f t="shared" si="2"/>
        <v>15</v>
      </c>
      <c r="C21" s="61">
        <f t="shared" si="3"/>
        <v>168.60254037844379</v>
      </c>
      <c r="D21" s="61">
        <f t="shared" si="4"/>
        <v>18.823085463760187</v>
      </c>
      <c r="E21" s="61">
        <f t="shared" si="5"/>
        <v>59.999719388456853</v>
      </c>
      <c r="F21" s="60">
        <v>5</v>
      </c>
      <c r="G21" s="63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 t="s">
        <v>26</v>
      </c>
      <c r="B22" s="61">
        <f t="shared" si="2"/>
        <v>0</v>
      </c>
      <c r="C22" s="61">
        <f t="shared" si="3"/>
        <v>152.60254037844382</v>
      </c>
      <c r="D22" s="61">
        <f t="shared" si="4"/>
        <v>9.585481156726182</v>
      </c>
      <c r="E22" s="61">
        <f t="shared" si="5"/>
        <v>119.99957908268468</v>
      </c>
      <c r="F22" s="60">
        <v>5</v>
      </c>
      <c r="G22" s="63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 t="s">
        <v>26</v>
      </c>
      <c r="B23" s="61">
        <f t="shared" si="2"/>
        <v>11</v>
      </c>
      <c r="C23" s="61">
        <f t="shared" si="3"/>
        <v>168.60254037844382</v>
      </c>
      <c r="D23" s="61">
        <f t="shared" si="4"/>
        <v>-18.127331764375853</v>
      </c>
      <c r="E23" s="61">
        <f t="shared" si="5"/>
        <v>119.99957908268468</v>
      </c>
      <c r="F23" s="60">
        <v>5</v>
      </c>
      <c r="G23" s="63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 t="s">
        <v>26</v>
      </c>
      <c r="B24" s="61">
        <f t="shared" si="2"/>
        <v>14</v>
      </c>
      <c r="C24" s="61">
        <f t="shared" si="3"/>
        <v>152.60254037844382</v>
      </c>
      <c r="D24" s="61">
        <f t="shared" si="4"/>
        <v>-8.8897274573418343</v>
      </c>
      <c r="E24" s="61">
        <f t="shared" si="5"/>
        <v>59.999719388456853</v>
      </c>
      <c r="F24" s="60">
        <v>5</v>
      </c>
      <c r="G24" s="63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3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N7" sqref="N7"/>
    </sheetView>
  </sheetViews>
  <sheetFormatPr defaultRowHeight="15" x14ac:dyDescent="0.25"/>
  <cols>
    <col min="1" max="1" width="15" customWidth="1"/>
    <col min="2" max="2" width="9" customWidth="1"/>
    <col min="3" max="4" width="8.28515625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 t="s">
        <v>26</v>
      </c>
      <c r="B3" s="61">
        <f t="shared" ref="B3:B4" si="0">((ROUND($L3/10,0))-1)*4+MOD($L3,10)+((J3-1)*16)</f>
        <v>16</v>
      </c>
      <c r="C3" s="61">
        <f>((+O3*COS($N$3)-P3*SIN($N$3)+$N$7)*$R$3)</f>
        <v>120.6025403784439</v>
      </c>
      <c r="D3" s="61">
        <f>((O3*SIN($N$3)+P3*COS($N$3)+$N$9)*$R$4)</f>
        <v>9.3974596215561519</v>
      </c>
      <c r="E3" s="61">
        <f>IF(($R$3*$R$4)=1,1,-1)*(($M3/3.1416*180)+$N$5)</f>
        <v>-239.99971938845687</v>
      </c>
      <c r="F3" s="60">
        <v>5</v>
      </c>
      <c r="G3" s="63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si="0"/>
        <v>17</v>
      </c>
      <c r="C4" s="61">
        <f>((+O4*COS($N$3)-P4*SIN($N$3)+$N$7)*$R$3)</f>
        <v>120.60254037844389</v>
      </c>
      <c r="D4" s="61">
        <f>((O4*SIN($N$3)+P4*COS($N$3)+$N$9)*$R$4)</f>
        <v>-9.0777489925118857</v>
      </c>
      <c r="E4" s="61">
        <f>IF(($R$3*$R$4)=1,1,-1)*(($M4/3.1416*180)+$N$5)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84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6">
        <v>0</v>
      </c>
      <c r="N9" s="3">
        <v>146</v>
      </c>
      <c r="O9" s="41">
        <v>164</v>
      </c>
      <c r="P9" s="42">
        <v>155.425625842204</v>
      </c>
      <c r="T9" s="7"/>
    </row>
    <row r="10" spans="1:20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 t="s">
        <v>26</v>
      </c>
      <c r="B11" s="61">
        <f>((ROUND($L11/10,0))-1)*4+MOD($L11,10)+((J11-1)*16)</f>
        <v>28</v>
      </c>
      <c r="C11" s="61">
        <f>((+O11*COS($N$3)-P11*SIN($N$3)+$N$7)*$R$3)</f>
        <v>136.60254037844385</v>
      </c>
      <c r="D11" s="61">
        <f>((O11*SIN($N$3)+P11*COS($N$3)+$N$9)*$R$4)</f>
        <v>-18.315353299545848</v>
      </c>
      <c r="E11" s="61">
        <f>IF(($R$3*$R$4)=1,1,-1)*(($M11/3.1416*180)+$N$5)</f>
        <v>-120</v>
      </c>
      <c r="F11" s="60">
        <v>5</v>
      </c>
      <c r="G11" s="63">
        <f t="shared" ref="G11" si="2">IF($R$3*$R$4=-1,1,0)</f>
        <v>0</v>
      </c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zoomScale="85" zoomScaleNormal="85" workbookViewId="0">
      <selection activeCell="M18" sqref="M18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 t="s">
        <v>26</v>
      </c>
      <c r="B14" s="61">
        <f t="shared" ref="B14:B15" si="0">((ROUND($L14/10,0))-1)*4+MOD($L14,10)+((J14-1)*16)</f>
        <v>41</v>
      </c>
      <c r="C14" s="61">
        <f>((+O14*COS($N$3)-P14*SIN($N$3)+$N$7)*$R$3)</f>
        <v>169.39745962155624</v>
      </c>
      <c r="D14" s="61">
        <f>((O14*SIN($N$3)+P14*COS($N$3)+$N$9)*$R$4)</f>
        <v>-37.872668235624062</v>
      </c>
      <c r="E14" s="61">
        <f>IF(($R$3*$R$4)=1,1,-1)*(($M14/3.1416*180)+$N$5)</f>
        <v>179.99985969422843</v>
      </c>
      <c r="F14" s="60">
        <v>5</v>
      </c>
      <c r="G14" s="63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 t="s">
        <v>26</v>
      </c>
      <c r="B15" s="61">
        <f t="shared" si="0"/>
        <v>38</v>
      </c>
      <c r="C15" s="61">
        <f>((+O15*COS($N$3)-P15*SIN($N$3)+$N$7)*$R$3)</f>
        <v>153.39745962155624</v>
      </c>
      <c r="D15" s="61">
        <f>((O15*SIN($N$3)+P15*COS($N$3)+$N$9)*$R$4)</f>
        <v>-47.110272542658066</v>
      </c>
      <c r="E15" s="61">
        <f>IF(($R$3*$R$4)=1,1,-1)*(($M15/3.1416*180)+$N$5)</f>
        <v>120</v>
      </c>
      <c r="F15" s="60">
        <v>5</v>
      </c>
      <c r="G15" s="63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 t="s">
        <v>26</v>
      </c>
      <c r="B17" s="61">
        <f t="shared" ref="B17:B24" si="2">((ROUND($L17/10,0))-1)*4+MOD($L17,10)+((J17-1)*16)</f>
        <v>35</v>
      </c>
      <c r="C17" s="61">
        <f t="shared" ref="C17:C24" si="3">((+O17*COS($N$3)-P17*SIN($N$3)+$N$7)*$R$3)</f>
        <v>153.39745962155627</v>
      </c>
      <c r="D17" s="61">
        <f t="shared" ref="D17:D24" si="4">((O17*SIN($N$3)+P17*COS($N$3)+$N$9)*$R$4)</f>
        <v>-65.585481156726075</v>
      </c>
      <c r="E17" s="61">
        <f t="shared" ref="E17:E24" si="5">IF(($R$3*$R$4)=1,1,-1)*(($M17/3.1416*180)+$N$5)</f>
        <v>179.99985969422843</v>
      </c>
      <c r="F17" s="60">
        <v>5</v>
      </c>
      <c r="G17" s="63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 t="s">
        <v>26</v>
      </c>
      <c r="B18" s="61">
        <f t="shared" si="2"/>
        <v>36</v>
      </c>
      <c r="C18" s="61">
        <f t="shared" si="3"/>
        <v>169.39745962155624</v>
      </c>
      <c r="D18" s="61">
        <f t="shared" si="4"/>
        <v>-74.823085463760108</v>
      </c>
      <c r="E18" s="61">
        <f t="shared" si="5"/>
        <v>239.99971938845687</v>
      </c>
      <c r="F18" s="60">
        <v>5</v>
      </c>
      <c r="G18" s="63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 t="s">
        <v>26</v>
      </c>
      <c r="B19" s="61">
        <f t="shared" si="2"/>
        <v>42</v>
      </c>
      <c r="C19" s="61">
        <f t="shared" si="3"/>
        <v>185.39745962155621</v>
      </c>
      <c r="D19" s="61">
        <f t="shared" si="4"/>
        <v>-47.110272542658095</v>
      </c>
      <c r="E19" s="61">
        <f t="shared" si="5"/>
        <v>239.99971938845687</v>
      </c>
      <c r="F19" s="60">
        <v>5</v>
      </c>
      <c r="G19" s="63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 t="s">
        <v>26</v>
      </c>
      <c r="B20" s="61">
        <f t="shared" si="2"/>
        <v>37</v>
      </c>
      <c r="C20" s="61">
        <f t="shared" si="3"/>
        <v>185.39745962155624</v>
      </c>
      <c r="D20" s="61">
        <f t="shared" si="4"/>
        <v>-65.585481156726104</v>
      </c>
      <c r="E20" s="61">
        <f t="shared" si="5"/>
        <v>179.99985969422843</v>
      </c>
      <c r="F20" s="60">
        <v>5</v>
      </c>
      <c r="G20" s="63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 t="s">
        <v>26</v>
      </c>
      <c r="B21" s="61">
        <f t="shared" si="2"/>
        <v>47</v>
      </c>
      <c r="C21" s="61">
        <f t="shared" si="3"/>
        <v>201.39745962155621</v>
      </c>
      <c r="D21" s="61">
        <f t="shared" si="4"/>
        <v>-74.823085463760137</v>
      </c>
      <c r="E21" s="61">
        <f t="shared" si="5"/>
        <v>239.99971938845687</v>
      </c>
      <c r="F21" s="60">
        <v>5</v>
      </c>
      <c r="G21" s="63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 t="s">
        <v>26</v>
      </c>
      <c r="B22" s="61">
        <f t="shared" si="2"/>
        <v>32</v>
      </c>
      <c r="C22" s="61">
        <f t="shared" si="3"/>
        <v>217.39745962155621</v>
      </c>
      <c r="D22" s="61">
        <f t="shared" si="4"/>
        <v>-65.585481156726132</v>
      </c>
      <c r="E22" s="61">
        <f t="shared" si="5"/>
        <v>299.9995790826847</v>
      </c>
      <c r="F22" s="60">
        <v>5</v>
      </c>
      <c r="G22" s="63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 t="s">
        <v>26</v>
      </c>
      <c r="B23" s="61">
        <f t="shared" si="2"/>
        <v>43</v>
      </c>
      <c r="C23" s="61">
        <f t="shared" si="3"/>
        <v>201.39745962155621</v>
      </c>
      <c r="D23" s="61">
        <f t="shared" si="4"/>
        <v>-37.87266823562409</v>
      </c>
      <c r="E23" s="61">
        <f t="shared" si="5"/>
        <v>299.9995790826847</v>
      </c>
      <c r="F23" s="60">
        <v>5</v>
      </c>
      <c r="G23" s="63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 t="s">
        <v>26</v>
      </c>
      <c r="B24" s="61">
        <f t="shared" si="2"/>
        <v>46</v>
      </c>
      <c r="C24" s="61">
        <f t="shared" si="3"/>
        <v>217.39745962155618</v>
      </c>
      <c r="D24" s="61">
        <f t="shared" si="4"/>
        <v>-47.110272542658123</v>
      </c>
      <c r="E24" s="61">
        <f t="shared" si="5"/>
        <v>239.99971938845687</v>
      </c>
      <c r="F24" s="60">
        <v>5</v>
      </c>
      <c r="G24" s="63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M18" sqref="M18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((+O4*COS($N$3)-P4*SIN($N$3)+$N$7)*$R$3)</f>
        <v>217.39745962155615</v>
      </c>
      <c r="D4" s="61">
        <f t="shared" ref="D4:D13" si="2">((O4*SIN($N$3)+P4*COS($N$3)+$N$9)*$R$4)</f>
        <v>-121.15985531452209</v>
      </c>
      <c r="E4" s="61">
        <f t="shared" ref="E4:E13" si="3">IF(($R$3*$R$4)=1,1,-1)*(($M4/3.1416*180)+$N$5)</f>
        <v>60.000140305771573</v>
      </c>
      <c r="F4" s="60">
        <v>5</v>
      </c>
      <c r="G4" s="63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 t="s">
        <v>26</v>
      </c>
      <c r="B5" s="61">
        <f t="shared" si="0"/>
        <v>50</v>
      </c>
      <c r="C5" s="61">
        <f t="shared" si="1"/>
        <v>217.39745962155615</v>
      </c>
      <c r="D5" s="61">
        <f t="shared" si="2"/>
        <v>-102.68464670045407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 t="s">
        <v>26</v>
      </c>
      <c r="B6" s="61">
        <f t="shared" si="0"/>
        <v>51</v>
      </c>
      <c r="C6" s="61">
        <f t="shared" si="1"/>
        <v>201.39745962155615</v>
      </c>
      <c r="D6" s="61">
        <f t="shared" si="2"/>
        <v>-93.447042393420048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 t="s">
        <v>26</v>
      </c>
      <c r="B7" s="61">
        <f t="shared" si="0"/>
        <v>52</v>
      </c>
      <c r="C7" s="61">
        <f t="shared" si="1"/>
        <v>185.39745962155621</v>
      </c>
      <c r="D7" s="61">
        <f t="shared" si="2"/>
        <v>-102.68464670045404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 t="s">
        <v>26</v>
      </c>
      <c r="B8" s="61">
        <f t="shared" si="0"/>
        <v>53</v>
      </c>
      <c r="C8" s="61">
        <f t="shared" si="1"/>
        <v>169.39745962155621</v>
      </c>
      <c r="D8" s="61">
        <f t="shared" si="2"/>
        <v>-93.447042393420006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 t="s">
        <v>26</v>
      </c>
      <c r="B9" s="61">
        <f t="shared" si="0"/>
        <v>54</v>
      </c>
      <c r="C9" s="61">
        <f t="shared" si="1"/>
        <v>153.39745962155621</v>
      </c>
      <c r="D9" s="61">
        <f t="shared" si="2"/>
        <v>-102.68464670045401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-167</v>
      </c>
      <c r="O9" s="41">
        <v>164</v>
      </c>
      <c r="P9" s="42">
        <v>155.425625842204</v>
      </c>
      <c r="T9" s="7"/>
    </row>
    <row r="10" spans="1:20" x14ac:dyDescent="0.25">
      <c r="A10" s="62" t="s">
        <v>26</v>
      </c>
      <c r="B10" s="61">
        <f t="shared" si="0"/>
        <v>55</v>
      </c>
      <c r="C10" s="61">
        <f t="shared" si="1"/>
        <v>153.39745962155624</v>
      </c>
      <c r="D10" s="61">
        <f t="shared" si="2"/>
        <v>-121.15985531452202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 t="s">
        <v>26</v>
      </c>
      <c r="B11" s="61">
        <f t="shared" si="0"/>
        <v>60</v>
      </c>
      <c r="C11" s="61">
        <f t="shared" si="1"/>
        <v>201.39745962155621</v>
      </c>
      <c r="D11" s="61">
        <f t="shared" si="2"/>
        <v>-130.3974596215561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2" t="s">
        <v>26</v>
      </c>
      <c r="B12" s="61">
        <f t="shared" si="0"/>
        <v>61</v>
      </c>
      <c r="C12" s="61">
        <f t="shared" si="1"/>
        <v>185.39745962155621</v>
      </c>
      <c r="D12" s="61">
        <f t="shared" si="2"/>
        <v>-121.15985531452206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 t="s">
        <v>26</v>
      </c>
      <c r="B13" s="61">
        <f t="shared" si="0"/>
        <v>56</v>
      </c>
      <c r="C13" s="61">
        <f t="shared" si="1"/>
        <v>169.39745962155621</v>
      </c>
      <c r="D13" s="61">
        <f t="shared" si="2"/>
        <v>-130.39745962155607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85" zoomScaleNormal="85" workbookViewId="0">
      <selection activeCell="M18" sqref="M1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 t="s">
        <v>26</v>
      </c>
      <c r="B6" s="61">
        <f t="shared" ref="B6" si="0">((ROUND($L6/10,0))-1)*4+MOD($L6,10)+((J6-1)*16)</f>
        <v>19</v>
      </c>
      <c r="C6" s="61">
        <f>((+O6*COS($N$3)-P6*SIN($N$3)+$N$7)*$R$3)</f>
        <v>233</v>
      </c>
      <c r="D6" s="61">
        <f>((O6*SIN($N$3)+P6*COS($N$3)+$N$9)*$R$4)</f>
        <v>-36.762395692965995</v>
      </c>
      <c r="E6" s="61">
        <f>IF(($R$3*$R$4)=1,1,-1)*(($M6/3.1416*180)+$N$5)</f>
        <v>-59.999859694228427</v>
      </c>
      <c r="F6" s="60">
        <v>5</v>
      </c>
      <c r="G6" s="63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 t="s">
        <v>26</v>
      </c>
      <c r="B7" s="61">
        <f t="shared" ref="B7:B10" si="2">((ROUND($L7/10,0))-1)*4+MOD($L7,10)+((J7-1)*16)</f>
        <v>20</v>
      </c>
      <c r="C7" s="61">
        <f t="shared" ref="C7:C10" si="3">((+O7*COS($N$3)-P7*SIN($N$3)+$N$7)*$R$3)</f>
        <v>233</v>
      </c>
      <c r="D7" s="61">
        <f t="shared" ref="D7:D10" si="4">((O7*SIN($N$3)+P7*COS($N$3)+$N$9)*$R$4)</f>
        <v>-18.287187078898</v>
      </c>
      <c r="E7" s="61">
        <f t="shared" ref="E7:E10" si="5">IF(($R$3*$R$4)=1,1,-1)*(($M7/3.1416*180)+$N$5)</f>
        <v>0</v>
      </c>
      <c r="F7" s="60">
        <v>6</v>
      </c>
      <c r="G7" s="63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85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 t="s">
        <v>26</v>
      </c>
      <c r="B8" s="61">
        <f t="shared" si="2"/>
        <v>21</v>
      </c>
      <c r="C8" s="61">
        <f t="shared" si="3"/>
        <v>249</v>
      </c>
      <c r="D8" s="61">
        <f t="shared" si="4"/>
        <v>-9.0495827718640101</v>
      </c>
      <c r="E8" s="61">
        <f t="shared" si="5"/>
        <v>-59.999859694228427</v>
      </c>
      <c r="F8" s="60">
        <v>7</v>
      </c>
      <c r="G8" s="63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 t="s">
        <v>26</v>
      </c>
      <c r="B9" s="61">
        <f t="shared" si="2"/>
        <v>22</v>
      </c>
      <c r="C9" s="61">
        <f t="shared" si="3"/>
        <v>249</v>
      </c>
      <c r="D9" s="61">
        <f t="shared" si="4"/>
        <v>9.4256258422039991</v>
      </c>
      <c r="E9" s="61">
        <f t="shared" si="5"/>
        <v>0</v>
      </c>
      <c r="F9" s="60">
        <v>8</v>
      </c>
      <c r="G9" s="63">
        <f t="shared" si="1"/>
        <v>0</v>
      </c>
      <c r="I9" s="1"/>
      <c r="J9" s="38">
        <v>2</v>
      </c>
      <c r="K9" s="10">
        <v>20</v>
      </c>
      <c r="L9" s="5">
        <v>22</v>
      </c>
      <c r="M9" s="6">
        <v>0</v>
      </c>
      <c r="N9" s="3">
        <v>-146</v>
      </c>
      <c r="O9" s="41">
        <v>164</v>
      </c>
      <c r="P9" s="42">
        <v>155.425625842204</v>
      </c>
      <c r="T9" s="7"/>
    </row>
    <row r="10" spans="1:20" x14ac:dyDescent="0.25">
      <c r="A10" s="62" t="s">
        <v>26</v>
      </c>
      <c r="B10" s="61">
        <f t="shared" si="2"/>
        <v>23</v>
      </c>
      <c r="C10" s="61">
        <f t="shared" si="3"/>
        <v>233</v>
      </c>
      <c r="D10" s="61">
        <f t="shared" si="4"/>
        <v>18.66323014923799</v>
      </c>
      <c r="E10" s="61">
        <f t="shared" si="5"/>
        <v>59.999859694228427</v>
      </c>
      <c r="F10" s="60">
        <v>9</v>
      </c>
      <c r="G10" s="63">
        <f t="shared" si="1"/>
        <v>0</v>
      </c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35" sqref="G3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zoomScale="55" zoomScaleNormal="55" workbookViewId="0">
      <selection activeCell="G107" sqref="A3:G107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200.60254037844379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216.60254037844379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216.60254037844373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200.60254037844376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184.60254037844379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184.60254037844376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168.60254037844379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152.60254037844382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168.60254037844382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152.60254037844382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120.6025403784439</v>
      </c>
      <c r="D26" s="76">
        <f>IF('4535A_1'!D3="", "", '4535A_1'!D3)</f>
        <v>9.3974596215561519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120.60254037844389</v>
      </c>
      <c r="D27" s="76">
        <f>IF('4535A_1'!D4="", "", '4535A_1'!D4)</f>
        <v>-9.0777489925118857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136.60254037844385</v>
      </c>
      <c r="D34" s="76">
        <f>IF('4535A_1'!D11="", "", '4535A_1'!D11)</f>
        <v>-18.315353299545848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x14ac:dyDescent="0.25">
      <c r="A35" s="58" t="str">
        <f>IF('4535A_1'!A12="", "", '4535A_1'!A12)</f>
        <v/>
      </c>
      <c r="B35" s="76" t="str">
        <f>IF('4535A_1'!B12="", "", '4535A_1'!B12)</f>
        <v/>
      </c>
      <c r="C35" s="76" t="str">
        <f>IF('4535A_1'!C12="", "", '4535A_1'!C12)</f>
        <v/>
      </c>
      <c r="D35" s="76" t="str">
        <f>IF('4535A_1'!D12="", "", '4535A_1'!D12)</f>
        <v/>
      </c>
      <c r="E35" s="76" t="str">
        <f>IF('4535A_1'!E12="", "", '4535A_1'!E12)</f>
        <v/>
      </c>
      <c r="F35" s="76" t="str">
        <f>IF('4535A_1'!F12="", "", '4535A_1'!F12)</f>
        <v/>
      </c>
      <c r="G35" s="76" t="str">
        <f>IF('4535A_1'!A12="", "", '4535A_1'!G12)</f>
        <v/>
      </c>
    </row>
    <row r="36" spans="1:7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x14ac:dyDescent="0.25">
      <c r="A48" s="58" t="str">
        <f>IF('4535A_1'!A25="", "", '4535A_1'!A25)</f>
        <v/>
      </c>
      <c r="B48" s="76" t="str">
        <f>IF('4535A_1'!B25="", "", '4535A_1'!B25)</f>
        <v/>
      </c>
      <c r="C48" s="76" t="str">
        <f>IF('4535A_1'!C25="", "", '4535A_1'!C25)</f>
        <v/>
      </c>
      <c r="D48" s="76" t="str">
        <f>IF('4535A_1'!D25="", "", '4535A_1'!D25)</f>
        <v/>
      </c>
      <c r="E48" s="76" t="str">
        <f>IF('4535A_1'!E25="", "", '4535A_1'!E25)</f>
        <v/>
      </c>
      <c r="F48" s="76" t="str">
        <f>IF('4535A_1'!F25="", "", '4535A_1'!F25)</f>
        <v/>
      </c>
      <c r="G48" s="76" t="str">
        <f>IF('4535A_1'!A25="", "", '4535A_1'!G25)</f>
        <v/>
      </c>
    </row>
    <row r="49" spans="1:7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169.39745962155624</v>
      </c>
      <c r="D60" s="77">
        <f>IF('4535_1'!D14="", "", '4535_1'!D14)</f>
        <v>-37.872668235624062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153.39745962155624</v>
      </c>
      <c r="D61" s="77">
        <f>IF('4535_1'!D15="", "", '4535_1'!D15)</f>
        <v>-47.110272542658066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153.39745962155627</v>
      </c>
      <c r="D63" s="77">
        <f>IF('4535_1'!D17="", "", '4535_1'!D17)</f>
        <v>-65.585481156726075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169.39745962155624</v>
      </c>
      <c r="D64" s="77">
        <f>IF('4535_1'!D18="", "", '4535_1'!D18)</f>
        <v>-74.823085463760108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185.39745962155621</v>
      </c>
      <c r="D65" s="77">
        <f>IF('4535_1'!D19="", "", '4535_1'!D19)</f>
        <v>-47.110272542658095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ht="14.45" x14ac:dyDescent="0.3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185.39745962155624</v>
      </c>
      <c r="D66" s="77">
        <f>IF('4535_1'!D20="", "", '4535_1'!D20)</f>
        <v>-65.585481156726104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ht="14.45" x14ac:dyDescent="0.3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201.39745962155621</v>
      </c>
      <c r="D67" s="77">
        <f>IF('4535_1'!D21="", "", '4535_1'!D21)</f>
        <v>-74.823085463760137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ht="14.45" x14ac:dyDescent="0.3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217.39745962155621</v>
      </c>
      <c r="D68" s="77">
        <f>IF('4535_1'!D22="", "", '4535_1'!D22)</f>
        <v>-65.585481156726132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ht="14.45" x14ac:dyDescent="0.3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201.39745962155621</v>
      </c>
      <c r="D69" s="77">
        <f>IF('4535_1'!D23="", "", '4535_1'!D23)</f>
        <v>-37.87266823562409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ht="14.45" x14ac:dyDescent="0.3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217.39745962155618</v>
      </c>
      <c r="D70" s="77">
        <f>IF('4535_1'!D24="", "", '4535_1'!D24)</f>
        <v>-47.110272542658123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ht="14.45" x14ac:dyDescent="0.3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25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217.39745962155615</v>
      </c>
      <c r="D73" s="78">
        <f>IF('4535_2'!D4="", "", '4535_2'!D4)</f>
        <v>-121.15985531452209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25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217.39745962155615</v>
      </c>
      <c r="D74" s="78">
        <f>IF('4535_2'!D5="", "", '4535_2'!D5)</f>
        <v>-102.68464670045407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25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201.39745962155615</v>
      </c>
      <c r="D75" s="78">
        <f>IF('4535_2'!D6="", "", '4535_2'!D6)</f>
        <v>-93.447042393420048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25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185.39745962155621</v>
      </c>
      <c r="D76" s="78">
        <f>IF('4535_2'!D7="", "", '4535_2'!D7)</f>
        <v>-102.68464670045404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25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169.39745962155621</v>
      </c>
      <c r="D77" s="78">
        <f>IF('4535_2'!D8="", "", '4535_2'!D8)</f>
        <v>-93.447042393420006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25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153.39745962155621</v>
      </c>
      <c r="D78" s="78">
        <f>IF('4535_2'!D9="", "", '4535_2'!D9)</f>
        <v>-102.68464670045401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25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153.39745962155624</v>
      </c>
      <c r="D79" s="78">
        <f>IF('4535_2'!D10="", "", '4535_2'!D10)</f>
        <v>-121.15985531452202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25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201.39745962155621</v>
      </c>
      <c r="D80" s="78">
        <f>IF('4535_2'!D11="", "", '4535_2'!D11)</f>
        <v>-130.3974596215561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25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185.39745962155621</v>
      </c>
      <c r="D81" s="78">
        <f>IF('4535_2'!D12="", "", '4535_2'!D12)</f>
        <v>-121.15985531452206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25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169.39745962155621</v>
      </c>
      <c r="D82" s="78">
        <f>IF('4535_2'!D13="", "", '4535_2'!D13)</f>
        <v>-130.39745962155607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25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25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25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25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25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25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25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25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25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25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25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25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25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25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25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25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25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233</v>
      </c>
      <c r="D99" s="79">
        <f>IF('4535A_2'!D6="", "", '4535A_2'!D6)</f>
        <v>-36.762395692965995</v>
      </c>
      <c r="E99" s="79">
        <f>IF('4535A_2'!E6="", "", '4535A_2'!E6)</f>
        <v>-59.999859694228427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25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233</v>
      </c>
      <c r="D100" s="79">
        <f>IF('4535A_2'!D7="", "", '4535A_2'!D7)</f>
        <v>-18.287187078898</v>
      </c>
      <c r="E100" s="79">
        <f>IF('4535A_2'!E7="", "", '4535A_2'!E7)</f>
        <v>0</v>
      </c>
      <c r="F100" s="79">
        <f>IF('4535A_2'!F7="", "", '4535A_2'!F7)</f>
        <v>6</v>
      </c>
      <c r="G100" s="79">
        <f>IF('4535A_2'!G7="", "", '4535A_2'!G7)</f>
        <v>0</v>
      </c>
    </row>
    <row r="101" spans="1:7" x14ac:dyDescent="0.25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249</v>
      </c>
      <c r="D101" s="79">
        <f>IF('4535A_2'!D8="", "", '4535A_2'!D8)</f>
        <v>-9.0495827718640101</v>
      </c>
      <c r="E101" s="79">
        <f>IF('4535A_2'!E8="", "", '4535A_2'!E8)</f>
        <v>-59.999859694228427</v>
      </c>
      <c r="F101" s="79">
        <f>IF('4535A_2'!F8="", "", '4535A_2'!F8)</f>
        <v>7</v>
      </c>
      <c r="G101" s="79">
        <f>IF('4535A_2'!G8="", "", '4535A_2'!G8)</f>
        <v>0</v>
      </c>
    </row>
    <row r="102" spans="1:7" x14ac:dyDescent="0.25">
      <c r="A102" s="68" t="str">
        <f>IF('4535A_2'!A9="", "", '4535A_2'!A9)</f>
        <v>triangle_10pad</v>
      </c>
      <c r="B102" s="79">
        <f>IF('4535A_2'!B9="", "", '4535A_2'!B9)</f>
        <v>22</v>
      </c>
      <c r="C102" s="79">
        <f>IF('4535A_2'!C9="", "", '4535A_2'!C9)</f>
        <v>249</v>
      </c>
      <c r="D102" s="79">
        <f>IF('4535A_2'!D9="", "", '4535A_2'!D9)</f>
        <v>9.4256258422039991</v>
      </c>
      <c r="E102" s="79">
        <f>IF('4535A_2'!E9="", "", '4535A_2'!E9)</f>
        <v>0</v>
      </c>
      <c r="F102" s="79">
        <f>IF('4535A_2'!F9="", "", '4535A_2'!F9)</f>
        <v>8</v>
      </c>
      <c r="G102" s="79">
        <f>IF('4535A_2'!G9="", "", '4535A_2'!G9)</f>
        <v>0</v>
      </c>
    </row>
    <row r="103" spans="1:7" x14ac:dyDescent="0.25">
      <c r="A103" s="68" t="str">
        <f>IF('4535A_2'!A10="", "", '4535A_2'!A10)</f>
        <v>triangle_10pad</v>
      </c>
      <c r="B103" s="79">
        <f>IF('4535A_2'!B10="", "", '4535A_2'!B10)</f>
        <v>23</v>
      </c>
      <c r="C103" s="79">
        <f>IF('4535A_2'!C10="", "", '4535A_2'!C10)</f>
        <v>233</v>
      </c>
      <c r="D103" s="79">
        <f>IF('4535A_2'!D10="", "", '4535A_2'!D10)</f>
        <v>18.66323014923799</v>
      </c>
      <c r="E103" s="79">
        <f>IF('4535A_2'!E10="", "", '4535A_2'!E10)</f>
        <v>59.999859694228427</v>
      </c>
      <c r="F103" s="79">
        <f>IF('4535A_2'!F10="", "", '4535A_2'!F10)</f>
        <v>9</v>
      </c>
      <c r="G103" s="79">
        <f>IF('4535A_2'!G10="", "", '4535A_2'!G10)</f>
        <v>0</v>
      </c>
    </row>
    <row r="104" spans="1:7" x14ac:dyDescent="0.25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25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25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25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25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25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25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25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25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25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25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25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25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25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25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25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25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25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25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25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25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25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25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25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25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25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25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25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25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25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25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25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25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25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25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25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25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25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25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25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25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25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25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25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25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25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25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25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25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25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25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25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25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25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25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25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25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25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25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25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25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25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2014-05-30T11:41:03Z</dcterms:modified>
</cp:coreProperties>
</file>