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arellano/Desktop/UT Data Bootcamp/ANALYSIS PROJECTS/Crowdfunding Analysis/"/>
    </mc:Choice>
  </mc:AlternateContent>
  <xr:revisionPtr revIDLastSave="0" documentId="13_ncr:1_{7978041E-E318-CE47-AFF7-C20B763C993A}" xr6:coauthVersionLast="45" xr6:coauthVersionMax="45" xr10:uidLastSave="{00000000-0000-0000-0000-000000000000}"/>
  <bookViews>
    <workbookView xWindow="0" yWindow="460" windowWidth="25380" windowHeight="17280" firstSheet="11" activeTab="16" xr2:uid="{00000000-000D-0000-FFFF-FFFF00000000}"/>
  </bookViews>
  <sheets>
    <sheet name="original DATA-&gt;Kickstarter" sheetId="2" r:id="rId1"/>
    <sheet name="Sheet3" sheetId="4" r:id="rId2"/>
    <sheet name="Kickstarter" sheetId="1" r:id="rId3"/>
    <sheet name="Parent Category Outcomes" sheetId="3" r:id="rId4"/>
    <sheet name="Category Statistics" sheetId="10" r:id="rId5"/>
    <sheet name="SubCategory Statistics" sheetId="5" r:id="rId6"/>
    <sheet name="OutcomesBasedonLaunch-BADYEARS" sheetId="6" r:id="rId7"/>
    <sheet name="Outcomes Based on Launch Date" sheetId="9" r:id="rId8"/>
    <sheet name="Edinburgh Research" sheetId="11" r:id="rId9"/>
    <sheet name="Successful US KickstartersPLAYS" sheetId="12" r:id="rId10"/>
    <sheet name="Failed US KickstartersPLAYS" sheetId="13" r:id="rId11"/>
    <sheet name="Descriptive Statistics" sheetId="14" r:id="rId12"/>
    <sheet name="Successful US KS-WEARABLES" sheetId="15" r:id="rId13"/>
    <sheet name="Failed US KS-WEARABLES" sheetId="16" r:id="rId14"/>
    <sheet name="Failed US KS-SPACES" sheetId="17" r:id="rId15"/>
    <sheet name="Successful US KS-SPACES" sheetId="18" r:id="rId16"/>
    <sheet name="Box&amp;Whisker-GB-Musicals" sheetId="19" r:id="rId17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Kickstarter!$D$2:$D$4120</definedName>
    <definedName name="_xlchart.v1.10" hidden="1">Kickstarter!$E$1</definedName>
    <definedName name="_xlchart.v1.11" hidden="1">Kickstarter!$E$2:$E$4120</definedName>
    <definedName name="_xlchart.v1.2" hidden="1">Kickstarter!$E$1</definedName>
    <definedName name="_xlchart.v1.3" hidden="1">Kickstarter!$E$2:$E$4120</definedName>
    <definedName name="_xlchart.v1.4" hidden="1">Kickstarter!$D$1</definedName>
    <definedName name="_xlchart.v1.5" hidden="1">Kickstarter!$D$2:$D$4120</definedName>
    <definedName name="_xlchart.v1.6" hidden="1">Kickstarter!$E$1</definedName>
    <definedName name="_xlchart.v1.7" hidden="1">Kickstarter!$E$2:$E$4120</definedName>
    <definedName name="_xlchart.v1.8" hidden="1">Kickstarter!$D$1</definedName>
    <definedName name="_xlchart.v1.9" hidden="1">Kickstarter!$D$2:$D$4120</definedName>
  </definedNames>
  <calcPr calcId="191029"/>
  <pivotCaches>
    <pivotCache cacheId="8" r:id="rId18"/>
    <pivotCache cacheId="15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4" l="1"/>
  <c r="C13" i="14"/>
  <c r="C12" i="14"/>
  <c r="C11" i="14"/>
  <c r="C10" i="14"/>
  <c r="B14" i="14"/>
  <c r="B13" i="14"/>
  <c r="B12" i="14"/>
  <c r="B11" i="14"/>
  <c r="B9" i="14"/>
  <c r="C7" i="14"/>
  <c r="C6" i="14"/>
  <c r="C5" i="14"/>
  <c r="C4" i="14"/>
  <c r="C3" i="14"/>
  <c r="B7" i="14"/>
  <c r="B6" i="14"/>
  <c r="B5" i="14"/>
  <c r="B4" i="14"/>
  <c r="B3" i="14"/>
  <c r="C34" i="14"/>
  <c r="C33" i="14"/>
  <c r="C31" i="14"/>
  <c r="C30" i="14"/>
  <c r="B34" i="14"/>
  <c r="B33" i="14"/>
  <c r="B31" i="14"/>
  <c r="B30" i="14"/>
  <c r="C24" i="14"/>
  <c r="C23" i="14"/>
  <c r="C21" i="14"/>
  <c r="C20" i="14"/>
  <c r="B24" i="14"/>
  <c r="B23" i="14"/>
  <c r="B21" i="14"/>
  <c r="B20" i="14"/>
  <c r="C9" i="14"/>
  <c r="C2" i="14"/>
  <c r="B2" i="14"/>
  <c r="B10" i="14"/>
  <c r="F3" i="11"/>
  <c r="F4" i="11"/>
  <c r="F5" i="11"/>
  <c r="F6" i="11"/>
  <c r="D3" i="11"/>
  <c r="D4" i="11"/>
  <c r="D5" i="11"/>
  <c r="D6" i="11"/>
  <c r="C3" i="11"/>
  <c r="C4" i="11"/>
  <c r="C5" i="11"/>
  <c r="C6" i="11"/>
  <c r="C2" i="11"/>
  <c r="D2" i="11"/>
  <c r="F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<sst xmlns="http://schemas.openxmlformats.org/spreadsheetml/2006/main" count="65049" uniqueCount="8416">
  <si>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</si>
  <si>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</si>
  <si>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</si>
  <si>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</si>
  <si>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</si>
  <si>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</si>
  <si>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</si>
  <si>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</si>
  <si>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</si>
  <si>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</si>
  <si>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</si>
  <si>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</si>
  <si>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</si>
  <si>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</si>
  <si>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</si>
  <si>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</si>
  <si>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</si>
  <si>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</si>
  <si>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</si>
  <si>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</si>
  <si>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</si>
  <si>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</si>
  <si>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</si>
  <si>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</si>
  <si>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</si>
  <si>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</si>
  <si>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</si>
  <si>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</si>
  <si>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</si>
  <si>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</si>
  <si>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</si>
  <si>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</si>
  <si>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</si>
  <si>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</si>
  <si>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</si>
  <si>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</si>
  <si>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</si>
  <si>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</si>
  <si>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</si>
  <si>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</si>
  <si>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</si>
  <si>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</si>
  <si>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</si>
  <si>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</si>
  <si>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</si>
  <si>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</si>
  <si>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</si>
  <si>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</si>
  <si>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</si>
  <si>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</si>
  <si>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</si>
  <si>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</si>
  <si>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</si>
  <si>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</si>
  <si>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</si>
  <si>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</si>
  <si>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</si>
  <si>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</si>
  <si>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</si>
  <si>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</si>
  <si>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</si>
  <si>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</si>
  <si>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</si>
  <si>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</si>
  <si>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</si>
  <si>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</si>
  <si>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</si>
  <si>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</si>
  <si>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</si>
  <si>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</si>
  <si>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</si>
  <si>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</si>
  <si>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</si>
  <si>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</si>
  <si>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</si>
  <si>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</si>
  <si>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</si>
  <si>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</si>
  <si>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</si>
  <si>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</si>
  <si>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</si>
  <si>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</si>
  <si>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</si>
  <si>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</si>
  <si>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</si>
  <si>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</si>
  <si>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</si>
  <si>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</si>
  <si>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</si>
  <si>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</si>
  <si>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</si>
  <si>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</si>
  <si>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</si>
  <si>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</si>
  <si>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</si>
  <si>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</si>
  <si>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</si>
  <si>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</si>
  <si>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</si>
  <si>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</si>
  <si>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</si>
  <si>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</si>
  <si>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</si>
  <si>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</si>
  <si>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</si>
  <si>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</si>
  <si>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</si>
  <si>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</si>
  <si>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</si>
  <si>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</si>
  <si>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</si>
  <si>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</si>
  <si>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</si>
  <si>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</si>
  <si>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</si>
  <si>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</si>
  <si>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</si>
  <si>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</si>
  <si>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</si>
  <si>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</si>
  <si>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</si>
  <si>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</si>
  <si>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</si>
  <si>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</si>
  <si>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</si>
  <si>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</si>
  <si>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</si>
  <si>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</si>
  <si>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</si>
  <si>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</si>
  <si>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</si>
  <si>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</si>
  <si>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</si>
  <si>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</si>
  <si>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</si>
  <si>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</si>
  <si>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</si>
  <si>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</si>
  <si>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</si>
  <si>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</si>
  <si>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</si>
  <si>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</si>
  <si>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</si>
  <si>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</si>
  <si>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</si>
  <si>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</si>
  <si>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</si>
  <si>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</si>
  <si>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</si>
  <si>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</si>
  <si>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</si>
  <si>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</si>
  <si>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</si>
  <si>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</si>
  <si>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</si>
  <si>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</si>
  <si>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</si>
  <si>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</si>
  <si>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</si>
  <si>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</si>
  <si>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</si>
  <si>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</si>
  <si>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</si>
  <si>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</si>
  <si>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</si>
  <si>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</si>
  <si>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</si>
  <si>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</si>
  <si>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</si>
  <si>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</si>
  <si>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</si>
  <si>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</si>
  <si>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</si>
  <si>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</si>
  <si>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</si>
  <si>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</si>
  <si>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</si>
  <si>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</si>
  <si>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</si>
  <si>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</si>
  <si>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</si>
  <si>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</si>
  <si>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</si>
  <si>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</si>
  <si>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</si>
  <si>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</si>
  <si>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</si>
  <si>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</si>
  <si>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</si>
  <si>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</si>
  <si>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</si>
  <si>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</si>
  <si>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</si>
  <si>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</si>
  <si>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</si>
  <si>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</si>
  <si>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</si>
  <si>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</si>
  <si>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</si>
  <si>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</si>
  <si>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</si>
  <si>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</si>
  <si>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</si>
  <si>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</si>
  <si>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</si>
  <si>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</si>
  <si>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</si>
  <si>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</si>
  <si>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</si>
  <si>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</si>
  <si>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</si>
  <si>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</si>
  <si>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</si>
  <si>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</si>
  <si>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</si>
  <si>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</si>
  <si>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</si>
  <si>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</si>
  <si>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</si>
  <si>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</si>
  <si>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</si>
  <si>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</si>
  <si>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</si>
  <si>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</si>
  <si>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</si>
  <si>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</si>
  <si>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</si>
  <si>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</si>
  <si>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</si>
  <si>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</si>
  <si>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</si>
  <si>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</si>
  <si>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</si>
  <si>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</si>
  <si>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</si>
  <si>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</si>
  <si>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</si>
  <si>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</si>
  <si>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</si>
  <si>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</si>
  <si>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</si>
  <si>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</si>
  <si>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</si>
  <si>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</si>
  <si>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</si>
  <si>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</si>
  <si>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</si>
  <si>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</si>
  <si>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</si>
  <si>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</si>
  <si>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</si>
  <si>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</si>
  <si>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</si>
  <si>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</si>
  <si>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</si>
  <si>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</si>
  <si>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</si>
  <si>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</si>
  <si>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</si>
  <si>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</si>
  <si>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</si>
  <si>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</si>
  <si>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</si>
  <si>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</si>
  <si>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</si>
  <si>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</si>
  <si>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</si>
  <si>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</si>
  <si>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</si>
  <si>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</si>
  <si>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</si>
  <si>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</si>
  <si>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</si>
  <si>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</si>
  <si>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</si>
  <si>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</si>
  <si>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</si>
  <si>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</si>
  <si>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</si>
  <si>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</si>
  <si>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</si>
  <si>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</si>
  <si>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</si>
  <si>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</si>
  <si>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</si>
  <si>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</si>
  <si>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</si>
  <si>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</si>
  <si>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</si>
  <si>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</si>
  <si>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</si>
  <si>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</si>
  <si>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</si>
  <si>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</si>
  <si>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</si>
  <si>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</si>
  <si>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</si>
  <si>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</si>
  <si>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</si>
  <si>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</si>
  <si>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</si>
  <si>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</si>
  <si>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</si>
  <si>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</si>
  <si>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</si>
  <si>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</si>
  <si>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</si>
  <si>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</si>
  <si>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</si>
  <si>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</si>
  <si>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</si>
  <si>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</si>
  <si>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</si>
  <si>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</si>
  <si>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</si>
  <si>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</si>
  <si>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</si>
  <si>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</si>
  <si>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</si>
  <si>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</si>
  <si>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</si>
  <si>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</si>
  <si>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</si>
  <si>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</si>
  <si>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</si>
  <si>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</si>
  <si>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</si>
  <si>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</si>
  <si>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</si>
  <si>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</si>
  <si>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</si>
  <si>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</si>
  <si>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</si>
  <si>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</si>
  <si>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</si>
  <si>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</si>
  <si>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</si>
  <si>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</si>
  <si>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</si>
  <si>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</si>
  <si>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</si>
  <si>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</si>
  <si>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</si>
  <si>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</si>
  <si>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</si>
  <si>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</si>
  <si>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</si>
  <si>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</si>
  <si>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</si>
  <si>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</si>
  <si>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</si>
  <si>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</si>
  <si>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</si>
  <si>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</si>
  <si>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</si>
  <si>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</si>
  <si>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</si>
  <si>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</si>
  <si>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</si>
  <si>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</si>
  <si>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</si>
  <si>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</si>
  <si>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</si>
  <si>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</si>
  <si>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</si>
  <si>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</si>
  <si>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</si>
  <si>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</si>
  <si>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</si>
  <si>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</si>
  <si>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</si>
  <si>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</si>
  <si>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</si>
  <si>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</si>
  <si>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</si>
  <si>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</si>
  <si>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</si>
  <si>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</si>
  <si>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</si>
  <si>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</si>
  <si>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</si>
  <si>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</si>
  <si>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</si>
  <si>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</si>
  <si>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</si>
  <si>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</si>
  <si>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</si>
  <si>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</si>
  <si>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</si>
  <si>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</si>
  <si>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</si>
  <si>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</si>
  <si>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</si>
  <si>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</si>
  <si>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</si>
  <si>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</si>
  <si>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</si>
  <si>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</si>
  <si>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</si>
  <si>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</si>
  <si>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</si>
  <si>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</si>
  <si>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</si>
  <si>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</si>
  <si>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</si>
  <si>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</si>
  <si>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</si>
  <si>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</si>
  <si>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</si>
  <si>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</si>
  <si>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</si>
  <si>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</si>
  <si>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</si>
  <si>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</si>
  <si>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</si>
  <si>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</si>
  <si>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</si>
  <si>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</si>
  <si>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</si>
  <si>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</si>
  <si>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</si>
  <si>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</si>
  <si>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</si>
  <si>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</si>
  <si>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</si>
  <si>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</si>
  <si>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</si>
  <si>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</si>
  <si>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</si>
  <si>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</si>
  <si>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</si>
  <si>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</si>
  <si>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</si>
  <si>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</si>
  <si>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</si>
  <si>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</si>
  <si>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</si>
  <si>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</si>
  <si>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</si>
  <si>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</si>
  <si>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</si>
  <si>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</si>
  <si>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</si>
  <si>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</si>
  <si>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</si>
  <si>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</si>
  <si>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</si>
  <si>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</si>
  <si>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</si>
  <si>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</si>
  <si>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</si>
  <si>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</si>
  <si>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</si>
  <si>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</si>
  <si>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</si>
  <si>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</si>
  <si>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</si>
  <si>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</si>
  <si>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</si>
  <si>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</si>
  <si>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</si>
  <si>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</si>
  <si>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</si>
  <si>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</si>
  <si>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</si>
  <si>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</si>
  <si>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</si>
  <si>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</si>
  <si>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</si>
  <si>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</si>
  <si>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</si>
  <si>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</si>
  <si>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</si>
  <si>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</si>
  <si>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</si>
  <si>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</si>
  <si>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</si>
  <si>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</si>
  <si>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</si>
  <si>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</si>
  <si>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</si>
  <si>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</si>
  <si>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</si>
  <si>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</si>
  <si>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</si>
  <si>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</si>
  <si>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</si>
  <si>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</si>
  <si>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</si>
  <si>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</si>
  <si>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</si>
  <si>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</si>
  <si>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</si>
  <si>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</si>
  <si>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</si>
  <si>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</si>
  <si>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</si>
  <si>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</si>
  <si>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</si>
  <si>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</si>
  <si>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</si>
  <si>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</si>
  <si>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</si>
  <si>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</si>
  <si>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</si>
  <si>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</si>
  <si>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</si>
  <si>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</si>
  <si>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</si>
  <si>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</si>
  <si>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</si>
  <si>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</si>
  <si>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</si>
  <si>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</si>
  <si>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</si>
  <si>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</si>
  <si>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</si>
  <si>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</si>
  <si>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</si>
  <si>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</si>
  <si>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</si>
  <si>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</si>
  <si>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</si>
  <si>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</si>
  <si>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</si>
  <si>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</si>
  <si>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</si>
  <si>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</si>
  <si>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</si>
  <si>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</si>
  <si>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</si>
  <si>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</si>
  <si>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</si>
  <si>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</si>
  <si>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</si>
  <si>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</si>
  <si>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</si>
  <si>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</si>
  <si>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</si>
  <si>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</si>
  <si>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</si>
  <si>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</si>
  <si>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</si>
  <si>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</si>
  <si>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</si>
  <si>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</si>
  <si>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</si>
  <si>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</si>
  <si>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</si>
  <si>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</si>
  <si>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</si>
  <si>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</si>
  <si>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</si>
  <si>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</si>
  <si>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</si>
  <si>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</si>
  <si>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</si>
  <si>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</si>
  <si>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</si>
  <si>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</si>
  <si>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</si>
  <si>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</si>
  <si>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</si>
  <si>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</si>
  <si>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</si>
  <si>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</si>
  <si>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</si>
  <si>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</si>
  <si>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</si>
  <si>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</si>
  <si>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</si>
  <si>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</si>
  <si>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</si>
  <si>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</si>
  <si>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</si>
  <si>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</si>
  <si>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</si>
  <si>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</si>
  <si>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</si>
  <si>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</si>
  <si>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</si>
  <si>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</si>
  <si>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</si>
  <si>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</si>
  <si>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</si>
  <si>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</si>
  <si>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</si>
  <si>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</si>
  <si>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</si>
  <si>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</si>
  <si>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</si>
  <si>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</si>
  <si>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</si>
  <si>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</si>
  <si>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</si>
  <si>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</si>
  <si>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</si>
  <si>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</si>
  <si>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</si>
  <si>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</si>
  <si>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</si>
  <si>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</si>
  <si>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</si>
  <si>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</si>
  <si>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</si>
  <si>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</si>
  <si>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</si>
  <si>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</si>
  <si>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</si>
  <si>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</si>
  <si>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</si>
  <si>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</si>
  <si>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</si>
  <si>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</si>
  <si>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</si>
  <si>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</si>
  <si>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</si>
  <si>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</si>
  <si>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</si>
  <si>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</si>
  <si>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</si>
  <si>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</si>
  <si>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</si>
  <si>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</si>
  <si>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</si>
  <si>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</si>
  <si>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</si>
  <si>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</si>
  <si>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</si>
  <si>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</si>
  <si>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</si>
  <si>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</si>
  <si>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</si>
  <si>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</si>
  <si>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</si>
  <si>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</si>
  <si>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</si>
  <si>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</si>
  <si>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</si>
  <si>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</si>
  <si>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</si>
  <si>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</si>
  <si>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</si>
  <si>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</si>
  <si>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</si>
  <si>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</si>
  <si>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</si>
  <si>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</si>
  <si>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</si>
  <si>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</si>
  <si>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</si>
  <si>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</si>
  <si>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</si>
  <si>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</si>
  <si>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</si>
  <si>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</si>
  <si>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</si>
  <si>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</si>
  <si>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</si>
  <si>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</si>
  <si>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</si>
  <si>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</si>
  <si>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</si>
  <si>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</si>
  <si>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</si>
  <si>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</si>
  <si>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</si>
  <si>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</si>
  <si>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</si>
  <si>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</si>
  <si>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</si>
  <si>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</si>
  <si>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</si>
  <si>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</si>
  <si>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</si>
  <si>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</si>
  <si>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</si>
  <si>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</si>
  <si>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</si>
  <si>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</si>
  <si>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</si>
  <si>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</si>
  <si>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</si>
  <si>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</si>
  <si>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</si>
  <si>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</si>
  <si>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</si>
  <si>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</si>
  <si>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</si>
  <si>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</si>
  <si>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</si>
  <si>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</si>
  <si>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</si>
  <si>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</si>
  <si>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</si>
  <si>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</si>
  <si>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</si>
  <si>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</si>
  <si>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</si>
  <si>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</si>
  <si>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</si>
  <si>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</si>
  <si>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</si>
  <si>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</si>
  <si>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</si>
  <si>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</si>
  <si>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</si>
  <si>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</si>
  <si>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</si>
  <si>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</si>
  <si>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</si>
  <si>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</si>
  <si>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</si>
  <si>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</si>
  <si>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</si>
  <si>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</si>
  <si>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</si>
  <si>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</si>
  <si>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</si>
  <si>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</si>
  <si>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</si>
  <si>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</si>
  <si>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</si>
  <si>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</si>
  <si>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</si>
  <si>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</si>
  <si>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</si>
  <si>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</si>
  <si>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</si>
  <si>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</si>
  <si>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</si>
  <si>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</si>
  <si>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</si>
  <si>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</si>
  <si>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</si>
  <si>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</si>
  <si>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</si>
  <si>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</si>
  <si>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</si>
  <si>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</si>
  <si>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</si>
  <si>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</si>
  <si>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</si>
  <si>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</si>
  <si>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</si>
  <si>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</si>
  <si>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</si>
  <si>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</si>
  <si>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</si>
  <si>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</si>
  <si>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</si>
  <si>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</si>
  <si>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</si>
  <si>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</si>
  <si>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</si>
  <si>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</si>
  <si>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</si>
  <si>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</si>
  <si>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</si>
  <si>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</si>
  <si>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</si>
  <si>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</si>
  <si>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</si>
  <si>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</si>
  <si>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</si>
  <si>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</si>
  <si>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</si>
  <si>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</si>
  <si>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</si>
  <si>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</si>
  <si>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</si>
  <si>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</si>
  <si>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</si>
  <si>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</si>
  <si>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</si>
  <si>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</si>
  <si>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</si>
  <si>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</si>
  <si>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</si>
  <si>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</si>
  <si>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</si>
  <si>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</si>
  <si>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</si>
  <si>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</si>
  <si>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</si>
  <si>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</si>
  <si>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</si>
  <si>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</si>
  <si>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</si>
  <si>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</si>
  <si>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</si>
  <si>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</si>
  <si>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</si>
  <si>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</si>
  <si>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</si>
  <si>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</si>
  <si>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</si>
  <si>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</si>
  <si>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</si>
  <si>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</si>
  <si>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</si>
  <si>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</si>
  <si>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</si>
  <si>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</si>
  <si>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</si>
  <si>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</si>
  <si>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</si>
  <si>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</si>
  <si>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</si>
  <si>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</si>
  <si>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</si>
  <si>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</si>
  <si>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</si>
  <si>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</si>
  <si>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</si>
  <si>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</si>
  <si>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</si>
  <si>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</si>
  <si>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</si>
  <si>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</si>
  <si>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</si>
  <si>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</si>
  <si>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</si>
  <si>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</si>
  <si>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</si>
  <si>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</si>
  <si>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</si>
  <si>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</si>
  <si>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</si>
  <si>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</si>
  <si>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</si>
  <si>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</si>
  <si>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</si>
  <si>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</si>
  <si>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</si>
  <si>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</si>
  <si>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</si>
  <si>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</si>
  <si>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</si>
  <si>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</si>
  <si>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</si>
  <si>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</si>
  <si>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</si>
  <si>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</si>
  <si>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</si>
  <si>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</si>
  <si>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</si>
  <si>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</si>
  <si>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</si>
  <si>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</si>
  <si>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</si>
  <si>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</si>
  <si>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</si>
  <si>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</si>
  <si>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</si>
  <si>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</si>
  <si>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</si>
  <si>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</si>
  <si>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</si>
  <si>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</si>
  <si>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</si>
  <si>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</si>
  <si>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</si>
  <si>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</si>
  <si>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</si>
  <si>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</si>
  <si>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</si>
  <si>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</si>
  <si>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</si>
  <si>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</si>
  <si>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</si>
  <si>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</si>
  <si>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</si>
  <si>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</si>
  <si>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</si>
  <si>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</si>
  <si>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</si>
  <si>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</si>
  <si>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</si>
  <si>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</si>
  <si>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</si>
  <si>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</si>
  <si>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</si>
  <si>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</si>
  <si>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</si>
  <si>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</si>
  <si>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</si>
  <si>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</si>
  <si>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</si>
  <si>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</si>
  <si>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</si>
  <si>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</si>
  <si>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</si>
  <si>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</si>
  <si>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</si>
  <si>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</si>
  <si>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</si>
  <si>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</si>
  <si>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</si>
  <si>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</si>
  <si>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</si>
  <si>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</si>
  <si>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</si>
  <si>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</si>
  <si>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</si>
  <si>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</si>
  <si>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</si>
  <si>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</si>
  <si>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</si>
  <si>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</si>
  <si>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</si>
  <si>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</si>
  <si>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</si>
  <si>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</si>
  <si>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</si>
  <si>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</si>
  <si>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</si>
  <si>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</si>
  <si>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</si>
  <si>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</si>
  <si>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</si>
  <si>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</si>
  <si>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</si>
  <si>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</si>
  <si>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</si>
  <si>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</si>
  <si>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</si>
  <si>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</si>
  <si>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</si>
  <si>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</si>
  <si>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</si>
  <si>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</si>
  <si>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</si>
  <si>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</si>
  <si>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</si>
  <si>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</si>
  <si>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</si>
  <si>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</si>
  <si>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</si>
  <si>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</si>
  <si>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</si>
  <si>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</si>
  <si>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</si>
  <si>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</si>
  <si>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</si>
  <si>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</si>
  <si>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</si>
  <si>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</si>
  <si>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</si>
  <si>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</si>
  <si>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</si>
  <si>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</si>
  <si>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</si>
  <si>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</si>
  <si>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</si>
  <si>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</si>
  <si>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</si>
  <si>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</si>
  <si>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</si>
  <si>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</si>
  <si>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</si>
  <si>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</si>
  <si>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</si>
  <si>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</si>
  <si>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</si>
  <si>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</si>
  <si>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</si>
  <si>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</si>
  <si>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</si>
  <si>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</si>
  <si>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</si>
  <si>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</si>
  <si>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</si>
  <si>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</si>
  <si>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</si>
  <si>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</si>
  <si>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</si>
  <si>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</si>
  <si>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</si>
  <si>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</si>
  <si>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</si>
  <si>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</si>
  <si>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</si>
  <si>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</si>
  <si>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</si>
  <si>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</si>
  <si>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</si>
  <si>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</si>
  <si>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</si>
  <si>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</si>
  <si>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</si>
  <si>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</si>
  <si>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</si>
  <si>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</si>
  <si>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</si>
  <si>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</si>
  <si>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</si>
  <si>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</si>
  <si>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</si>
  <si>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</si>
  <si>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</si>
  <si>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</si>
  <si>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</si>
  <si>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</si>
  <si>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</si>
  <si>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</si>
  <si>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</si>
  <si>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</si>
  <si>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</si>
  <si>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</si>
  <si>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</si>
  <si>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</si>
  <si>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</si>
  <si>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</si>
  <si>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</si>
  <si>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</si>
  <si>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</si>
  <si>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</si>
  <si>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</si>
  <si>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</si>
  <si>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</si>
  <si>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</si>
  <si>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</si>
  <si>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</si>
  <si>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</si>
  <si>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</si>
  <si>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</si>
  <si>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</si>
  <si>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</si>
  <si>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</si>
  <si>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</si>
  <si>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</si>
  <si>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</si>
  <si>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</si>
  <si>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</si>
  <si>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</si>
  <si>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</si>
  <si>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</si>
  <si>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</si>
  <si>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</si>
  <si>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</si>
  <si>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</si>
  <si>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</si>
  <si>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</si>
  <si>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</si>
  <si>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</si>
  <si>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</si>
  <si>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</si>
  <si>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</si>
  <si>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</si>
  <si>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</si>
  <si>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</si>
  <si>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</si>
  <si>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</si>
  <si>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</si>
  <si>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</si>
  <si>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</si>
  <si>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</si>
  <si>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</si>
  <si>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</si>
  <si>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</si>
  <si>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</si>
  <si>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</si>
  <si>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</si>
  <si>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</si>
  <si>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</si>
  <si>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</si>
  <si>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</si>
  <si>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</si>
  <si>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</si>
  <si>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</si>
  <si>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</si>
  <si>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</si>
  <si>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</si>
  <si>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</si>
  <si>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</si>
  <si>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</si>
  <si>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</si>
  <si>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</si>
  <si>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</si>
  <si>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</si>
  <si>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</si>
  <si>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</si>
  <si>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</si>
  <si>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</si>
  <si>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</si>
  <si>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</si>
  <si>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</si>
  <si>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</si>
  <si>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</si>
  <si>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</si>
  <si>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</si>
  <si>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</si>
  <si>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</si>
  <si>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</si>
  <si>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</si>
  <si>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</si>
  <si>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</si>
  <si>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</si>
  <si>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</si>
  <si>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</si>
  <si>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</si>
  <si>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</si>
  <si>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</si>
  <si>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</si>
  <si>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</si>
  <si>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</si>
  <si>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</si>
  <si>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</si>
  <si>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</si>
  <si>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</si>
  <si>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</si>
  <si>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</si>
  <si>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</si>
  <si>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</si>
  <si>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</si>
  <si>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</si>
  <si>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</si>
  <si>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</si>
  <si>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</si>
  <si>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</si>
  <si>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</si>
  <si>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</si>
  <si>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</si>
  <si>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</si>
  <si>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</si>
  <si>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</si>
  <si>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</si>
  <si>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</si>
  <si>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</si>
  <si>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</si>
  <si>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</si>
  <si>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</si>
  <si>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</si>
  <si>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</si>
  <si>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</si>
  <si>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</si>
  <si>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</si>
  <si>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</si>
  <si>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</si>
  <si>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</si>
  <si>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</si>
  <si>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</si>
  <si>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</si>
  <si>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</si>
  <si>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</si>
  <si>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</si>
  <si>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</si>
  <si>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</si>
  <si>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</si>
  <si>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</si>
  <si>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</si>
  <si>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</si>
  <si>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</si>
  <si>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</si>
  <si>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</si>
  <si>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</si>
  <si>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</si>
  <si>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</si>
  <si>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</si>
  <si>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</si>
  <si>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</si>
  <si>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</si>
  <si>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</si>
  <si>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</si>
  <si>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</si>
  <si>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</si>
  <si>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</si>
  <si>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</si>
  <si>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</si>
  <si>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</si>
  <si>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</si>
  <si>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</si>
  <si>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</si>
  <si>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</si>
  <si>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</si>
  <si>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</si>
  <si>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</si>
  <si>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</si>
  <si>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</si>
  <si>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</si>
  <si>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</si>
  <si>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</si>
  <si>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</si>
  <si>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</si>
  <si>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</si>
  <si>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</si>
  <si>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</si>
  <si>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</si>
  <si>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</si>
  <si>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</si>
  <si>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</si>
  <si>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</si>
  <si>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</si>
  <si>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</si>
  <si>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</si>
  <si>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</si>
  <si>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</si>
  <si>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</si>
  <si>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</si>
  <si>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</si>
  <si>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</si>
  <si>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</si>
  <si>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</si>
  <si>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</si>
  <si>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</si>
  <si>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</si>
  <si>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</si>
  <si>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</si>
  <si>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</si>
  <si>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</si>
  <si>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</si>
  <si>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</si>
  <si>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</si>
  <si>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</si>
  <si>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</si>
  <si>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</si>
  <si>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</si>
  <si>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</si>
  <si>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</si>
  <si>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</si>
  <si>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</si>
  <si>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</si>
  <si>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</si>
  <si>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</si>
  <si>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</si>
  <si>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</si>
  <si>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</si>
  <si>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</si>
  <si>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</si>
  <si>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</si>
  <si>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</si>
  <si>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</si>
  <si>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</si>
  <si>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</si>
  <si>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</si>
  <si>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</si>
  <si>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</si>
  <si>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</si>
  <si>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</si>
  <si>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</si>
  <si>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</si>
  <si>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</si>
  <si>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</si>
  <si>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</si>
  <si>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</si>
  <si>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</si>
  <si>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</si>
  <si>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</si>
  <si>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</si>
  <si>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</si>
  <si>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</si>
  <si>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</si>
  <si>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</si>
  <si>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</si>
  <si>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</si>
  <si>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</si>
  <si>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</si>
  <si>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</si>
  <si>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</si>
  <si>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</si>
  <si>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</si>
  <si>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</si>
  <si>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</si>
  <si>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</si>
  <si>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</si>
  <si>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</si>
  <si>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</si>
  <si>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</si>
  <si>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</si>
  <si>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</si>
  <si>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</si>
  <si>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</si>
  <si>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</si>
  <si>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</si>
  <si>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</si>
  <si>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</si>
  <si>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</si>
  <si>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</si>
  <si>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</si>
  <si>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</si>
  <si>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</si>
  <si>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</si>
  <si>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</si>
  <si>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</si>
  <si>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</si>
  <si>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</si>
  <si>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</si>
  <si>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</si>
  <si>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</si>
  <si>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</si>
  <si>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</si>
  <si>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</si>
  <si>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</si>
  <si>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</si>
  <si>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</si>
  <si>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</si>
  <si>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</si>
  <si>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</si>
  <si>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</si>
  <si>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</si>
  <si>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</si>
  <si>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</si>
  <si>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</si>
  <si>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</si>
  <si>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</si>
  <si>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</si>
  <si>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</si>
  <si>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</si>
  <si>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</si>
  <si>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</si>
  <si>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</si>
  <si>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</si>
  <si>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</si>
  <si>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</si>
  <si>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</si>
  <si>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</si>
  <si>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</si>
  <si>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</si>
  <si>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</si>
  <si>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</si>
  <si>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</si>
  <si>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</si>
  <si>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</si>
  <si>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</si>
  <si>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</si>
  <si>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</si>
  <si>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</si>
  <si>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</si>
  <si>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</si>
  <si>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</si>
  <si>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</si>
  <si>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</si>
  <si>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</si>
  <si>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</si>
  <si>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</si>
  <si>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</si>
  <si>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</si>
  <si>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</si>
  <si>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</si>
  <si>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</si>
  <si>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</si>
  <si>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</si>
  <si>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</si>
  <si>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</si>
  <si>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</si>
  <si>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</si>
  <si>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</si>
  <si>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</si>
  <si>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</si>
  <si>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</si>
  <si>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</si>
  <si>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</si>
  <si>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</si>
  <si>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</si>
  <si>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</si>
  <si>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</si>
  <si>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</si>
  <si>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</si>
  <si>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</si>
  <si>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</si>
  <si>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</si>
  <si>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</si>
  <si>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</si>
  <si>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</si>
  <si>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</si>
  <si>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</si>
  <si>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</si>
  <si>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</si>
  <si>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</si>
  <si>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</si>
  <si>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</si>
  <si>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</si>
  <si>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</si>
  <si>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</si>
  <si>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</si>
  <si>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</si>
  <si>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</si>
  <si>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</si>
  <si>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</si>
  <si>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</si>
  <si>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</si>
  <si>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</si>
  <si>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</si>
  <si>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</si>
  <si>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</si>
  <si>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</si>
  <si>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</si>
  <si>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</si>
  <si>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</si>
  <si>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</si>
  <si>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</si>
  <si>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</si>
  <si>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</si>
  <si>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</si>
  <si>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</si>
  <si>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</si>
  <si>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</si>
  <si>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</si>
  <si>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</si>
  <si>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</si>
  <si>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</si>
  <si>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</si>
  <si>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</si>
  <si>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</si>
  <si>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</si>
  <si>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</si>
  <si>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</si>
  <si>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</si>
  <si>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</si>
  <si>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</si>
  <si>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</si>
  <si>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</si>
  <si>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</si>
  <si>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</si>
  <si>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</si>
  <si>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</si>
  <si>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</si>
  <si>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</si>
  <si>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</si>
  <si>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</si>
  <si>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</si>
  <si>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</si>
  <si>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</si>
  <si>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</si>
  <si>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</si>
  <si>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</si>
  <si>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</si>
  <si>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</si>
  <si>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</si>
  <si>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</si>
  <si>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</si>
  <si>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</si>
  <si>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</si>
  <si>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</si>
  <si>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</si>
  <si>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</si>
  <si>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</si>
  <si>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</si>
  <si>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</si>
  <si>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</si>
  <si>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</si>
  <si>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</si>
  <si>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</si>
  <si>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</si>
  <si>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</si>
  <si>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</si>
  <si>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</si>
  <si>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</si>
  <si>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</si>
  <si>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</si>
  <si>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</si>
  <si>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</si>
  <si>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</si>
  <si>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</si>
  <si>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</si>
  <si>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</si>
  <si>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</si>
  <si>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</si>
  <si>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</si>
  <si>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</si>
  <si>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</si>
  <si>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</si>
  <si>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</si>
  <si>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</si>
  <si>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</si>
  <si>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</si>
  <si>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</si>
  <si>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</si>
  <si>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</si>
  <si>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</si>
  <si>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</si>
  <si>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</si>
  <si>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</si>
  <si>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</si>
  <si>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</si>
  <si>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</si>
  <si>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</si>
  <si>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</si>
  <si>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</si>
  <si>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</si>
  <si>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</si>
  <si>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</si>
  <si>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</si>
  <si>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</si>
  <si>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</si>
  <si>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</si>
  <si>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</si>
  <si>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</si>
  <si>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</si>
  <si>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</si>
  <si>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</si>
  <si>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</si>
  <si>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</si>
  <si>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</si>
  <si>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</si>
  <si>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</si>
  <si>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</si>
  <si>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</si>
  <si>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</si>
  <si>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</si>
  <si>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</si>
  <si>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</si>
  <si>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</si>
  <si>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</si>
  <si>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</si>
  <si>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</si>
  <si>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</si>
  <si>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</si>
  <si>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</si>
  <si>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</si>
  <si>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</si>
  <si>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</si>
  <si>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</si>
  <si>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</si>
  <si>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</si>
  <si>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</si>
  <si>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</si>
  <si>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</si>
  <si>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</si>
  <si>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</si>
  <si>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</si>
  <si>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</si>
  <si>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</si>
  <si>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</si>
  <si>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</si>
  <si>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</si>
  <si>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</si>
  <si>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</si>
  <si>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</si>
  <si>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</si>
  <si>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</si>
  <si>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</si>
  <si>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</si>
  <si>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</si>
  <si>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</si>
  <si>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</si>
  <si>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</si>
  <si>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</si>
  <si>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</si>
  <si>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</si>
  <si>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</si>
  <si>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</si>
  <si>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</si>
  <si>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</si>
  <si>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</si>
  <si>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</si>
  <si>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</si>
  <si>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</si>
  <si>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</si>
  <si>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</si>
  <si>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</si>
  <si>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</si>
  <si>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</si>
  <si>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</si>
  <si>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</si>
  <si>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</si>
  <si>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</si>
  <si>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</si>
  <si>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</si>
  <si>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</si>
  <si>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</si>
  <si>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</si>
  <si>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</si>
  <si>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</si>
  <si>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</si>
  <si>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</si>
  <si>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</si>
  <si>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</si>
  <si>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</si>
  <si>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</si>
  <si>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</si>
  <si>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</si>
  <si>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</si>
  <si>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</si>
  <si>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</si>
  <si>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</si>
  <si>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</si>
  <si>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</si>
  <si>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</si>
  <si>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</si>
  <si>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</si>
  <si>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</si>
  <si>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</si>
  <si>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</si>
  <si>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</si>
  <si>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</si>
  <si>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</si>
  <si>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</si>
  <si>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</si>
  <si>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</si>
  <si>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</si>
  <si>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</si>
  <si>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</si>
  <si>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</si>
  <si>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</si>
  <si>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</si>
  <si>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</si>
  <si>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</si>
  <si>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</si>
  <si>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</si>
  <si>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</si>
  <si>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</si>
  <si>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</si>
  <si>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</si>
  <si>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</si>
  <si>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</si>
  <si>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</si>
  <si>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</si>
  <si>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</si>
  <si>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</si>
  <si>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</si>
  <si>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</si>
  <si>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</si>
  <si>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</si>
  <si>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</si>
  <si>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</si>
  <si>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</si>
  <si>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</si>
  <si>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</si>
  <si>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</si>
  <si>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</si>
  <si>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</si>
  <si>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</si>
  <si>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</si>
  <si>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</si>
  <si>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</si>
  <si>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</si>
  <si>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</si>
  <si>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</si>
  <si>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</si>
  <si>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</si>
  <si>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</si>
  <si>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</si>
  <si>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</si>
  <si>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</si>
  <si>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</si>
  <si>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</si>
  <si>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</si>
  <si>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</si>
  <si>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</si>
  <si>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</si>
  <si>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</si>
  <si>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</si>
  <si>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</si>
  <si>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</si>
  <si>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</si>
  <si>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</si>
  <si>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</si>
  <si>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</si>
  <si>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</si>
  <si>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</si>
  <si>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</si>
  <si>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</si>
  <si>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</si>
  <si>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</si>
  <si>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</si>
  <si>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</si>
  <si>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</si>
  <si>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</si>
  <si>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</si>
  <si>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</si>
  <si>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</si>
  <si>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</si>
  <si>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</si>
  <si>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</si>
  <si>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</si>
  <si>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</si>
  <si>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</si>
  <si>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</si>
  <si>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</si>
  <si>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</si>
  <si>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</si>
  <si>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</si>
  <si>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</si>
  <si>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</si>
  <si>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</si>
  <si>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</si>
  <si>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</si>
  <si>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</si>
  <si>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</si>
  <si>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</si>
  <si>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</si>
  <si>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</si>
  <si>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</si>
  <si>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</si>
  <si>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</si>
  <si>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</si>
  <si>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</si>
  <si>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</si>
  <si>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</si>
  <si>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</si>
  <si>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</si>
  <si>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</si>
  <si>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</si>
  <si>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</si>
  <si>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</si>
  <si>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</si>
  <si>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</si>
  <si>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</si>
  <si>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</si>
  <si>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</si>
  <si>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</si>
  <si>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</si>
  <si>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</si>
  <si>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</si>
  <si>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</si>
  <si>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</si>
  <si>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</si>
  <si>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</si>
  <si>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</si>
  <si>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</si>
  <si>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</si>
  <si>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</si>
  <si>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</si>
  <si>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</si>
  <si>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</si>
  <si>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</si>
  <si>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</si>
  <si>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</si>
  <si>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</si>
  <si>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</si>
  <si>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</si>
  <si>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</si>
  <si>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</si>
  <si>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</si>
  <si>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</si>
  <si>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</si>
  <si>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</si>
  <si>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</si>
  <si>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</si>
  <si>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</si>
  <si>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</si>
  <si>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</si>
  <si>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</si>
  <si>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</si>
  <si>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</si>
  <si>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</si>
  <si>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</si>
  <si>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</si>
  <si>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</si>
  <si>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</si>
  <si>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</si>
  <si>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</si>
  <si>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</si>
  <si>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</si>
  <si>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</si>
  <si>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</si>
  <si>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</si>
  <si>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</si>
  <si>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</si>
  <si>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</si>
  <si>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</si>
  <si>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</si>
  <si>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</si>
  <si>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</si>
  <si>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</si>
  <si>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</si>
  <si>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</si>
  <si>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</si>
  <si>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</si>
  <si>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</si>
  <si>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</si>
  <si>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</si>
  <si>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</si>
  <si>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</si>
  <si>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</si>
  <si>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</si>
  <si>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</si>
  <si>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</si>
  <si>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</si>
  <si>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</si>
  <si>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</si>
  <si>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</si>
  <si>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</si>
  <si>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</si>
  <si>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</si>
  <si>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</si>
  <si>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</si>
  <si>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</si>
  <si>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</si>
  <si>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</si>
  <si>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</si>
  <si>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</si>
  <si>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</si>
  <si>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</si>
  <si>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</si>
  <si>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</si>
  <si>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</si>
  <si>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</si>
  <si>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</si>
  <si>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</si>
  <si>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</si>
  <si>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</si>
  <si>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</si>
  <si>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</si>
  <si>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</si>
  <si>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</si>
  <si>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</si>
  <si>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</si>
  <si>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</si>
  <si>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</si>
  <si>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</si>
  <si>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</si>
  <si>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</si>
  <si>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</si>
  <si>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</si>
  <si>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</si>
  <si>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</si>
  <si>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</si>
  <si>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</si>
  <si>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</si>
  <si>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</si>
  <si>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</si>
  <si>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</si>
  <si>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</si>
  <si>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</si>
  <si>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</si>
  <si>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</si>
  <si>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</si>
  <si>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</si>
  <si>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</si>
  <si>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</si>
  <si>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</si>
  <si>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</si>
  <si>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</si>
  <si>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</si>
  <si>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</si>
  <si>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</si>
  <si>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</si>
  <si>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</si>
  <si>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</si>
  <si>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</si>
  <si>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</si>
  <si>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</si>
  <si>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</si>
  <si>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</si>
  <si>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</si>
  <si>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</si>
  <si>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</si>
  <si>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</si>
  <si>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</si>
  <si>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</si>
  <si>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</si>
  <si>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</si>
  <si>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</si>
  <si>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</si>
  <si>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</si>
  <si>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</si>
  <si>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</si>
  <si>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</si>
  <si>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</si>
  <si>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</si>
  <si>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</si>
  <si>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</si>
  <si>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</si>
  <si>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</si>
  <si>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</si>
  <si>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</si>
  <si>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</si>
  <si>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</si>
  <si>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</si>
  <si>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</si>
  <si>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</si>
  <si>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</si>
  <si>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</si>
  <si>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</si>
  <si>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</si>
  <si>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</si>
  <si>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</si>
  <si>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</si>
  <si>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</si>
  <si>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</si>
  <si>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</si>
  <si>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</si>
  <si>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</si>
  <si>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</si>
  <si>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</si>
  <si>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</si>
  <si>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</si>
  <si>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</si>
  <si>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</si>
  <si>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</si>
  <si>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</si>
  <si>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</si>
  <si>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</si>
  <si>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</si>
  <si>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</si>
  <si>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</si>
  <si>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</si>
  <si>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</si>
  <si>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</si>
  <si>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</si>
  <si>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</si>
  <si>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</si>
  <si>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</si>
  <si>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</si>
  <si>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</si>
  <si>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</si>
  <si>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</si>
  <si>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</si>
  <si>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</si>
  <si>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</si>
  <si>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</si>
  <si>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</si>
  <si>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</si>
  <si>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</si>
  <si>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</si>
  <si>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</si>
  <si>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</si>
  <si>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</si>
  <si>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</si>
  <si>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</si>
  <si>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</si>
  <si>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</si>
  <si>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</si>
  <si>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</si>
  <si>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</si>
  <si>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</si>
  <si>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</si>
  <si>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</si>
  <si>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</si>
  <si>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</si>
  <si>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</si>
  <si>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</si>
  <si>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</si>
  <si>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</si>
  <si>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</si>
  <si>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</si>
  <si>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</si>
  <si>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</si>
  <si>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</si>
  <si>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</si>
  <si>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</si>
  <si>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</si>
  <si>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</si>
  <si>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</si>
  <si>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</si>
  <si>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</si>
  <si>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</si>
  <si>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</si>
  <si>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</si>
  <si>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</si>
  <si>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</si>
  <si>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</si>
  <si>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</si>
  <si>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</si>
  <si>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</si>
  <si>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</si>
  <si>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</si>
  <si>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</si>
  <si>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</si>
  <si>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</si>
  <si>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</si>
  <si>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</si>
  <si>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</si>
  <si>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</si>
  <si>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</si>
  <si>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</si>
  <si>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</si>
  <si>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</si>
  <si>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</si>
  <si>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</si>
  <si>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</si>
  <si>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</si>
  <si>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</si>
  <si>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</si>
  <si>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</si>
  <si>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</si>
  <si>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</si>
  <si>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</si>
  <si>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</si>
  <si>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</si>
  <si>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</si>
  <si>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</si>
  <si>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</si>
  <si>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</si>
  <si>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</si>
  <si>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</si>
  <si>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</si>
  <si>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</si>
  <si>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</si>
  <si>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</si>
  <si>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</si>
  <si>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</si>
  <si>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</si>
  <si>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</si>
  <si>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</si>
  <si>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</si>
  <si>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</si>
  <si>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</si>
  <si>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</si>
  <si>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</si>
  <si>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</si>
  <si>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</si>
  <si>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</si>
  <si>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</si>
  <si>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</si>
  <si>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</si>
  <si>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</si>
  <si>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</si>
  <si>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</si>
  <si>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</si>
  <si>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</si>
  <si>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</si>
  <si>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</si>
  <si>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</si>
  <si>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</si>
  <si>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</si>
  <si>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</si>
  <si>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</si>
  <si>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</si>
  <si>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</si>
  <si>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</si>
  <si>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</si>
  <si>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</si>
  <si>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</si>
  <si>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</si>
  <si>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</si>
  <si>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</si>
  <si>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</si>
  <si>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</si>
  <si>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</si>
  <si>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</si>
  <si>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</si>
  <si>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</si>
  <si>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</si>
  <si>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</si>
  <si>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</si>
  <si>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</si>
  <si>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</si>
  <si>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</si>
  <si>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</si>
  <si>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</si>
  <si>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</si>
  <si>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</si>
  <si>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</si>
  <si>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</si>
  <si>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</si>
  <si>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</si>
  <si>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</si>
  <si>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</si>
  <si>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</si>
  <si>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</si>
  <si>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</si>
  <si>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</si>
  <si>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</si>
  <si>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</si>
  <si>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</si>
  <si>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</si>
  <si>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</si>
  <si>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</si>
  <si>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</si>
  <si>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</si>
  <si>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</si>
  <si>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</si>
  <si>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</si>
  <si>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</si>
  <si>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</si>
  <si>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</si>
  <si>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</si>
  <si>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</si>
  <si>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</si>
  <si>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</si>
  <si>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</si>
  <si>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</si>
  <si>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</si>
  <si>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</si>
  <si>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</si>
  <si>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</si>
  <si>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</si>
  <si>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</si>
  <si>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</si>
  <si>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</si>
  <si>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</si>
  <si>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</si>
  <si>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</si>
  <si>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</si>
  <si>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</si>
  <si>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</si>
  <si>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</si>
  <si>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</si>
  <si>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</si>
  <si>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</si>
  <si>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</si>
  <si>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</si>
  <si>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</si>
  <si>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</si>
  <si>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</si>
  <si>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</si>
  <si>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</si>
  <si>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</si>
  <si>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</si>
  <si>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</si>
  <si>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</si>
  <si>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</si>
  <si>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</si>
  <si>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</si>
  <si>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</si>
  <si>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</si>
  <si>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</si>
  <si>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</si>
  <si>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</si>
  <si>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</si>
  <si>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</si>
  <si>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</si>
  <si>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</si>
  <si>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</si>
  <si>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</si>
  <si>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</si>
  <si>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</si>
  <si>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</si>
  <si>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</si>
  <si>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</si>
  <si>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</si>
  <si>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</si>
  <si>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</si>
  <si>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</si>
  <si>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</si>
  <si>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</si>
  <si>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</si>
  <si>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</si>
  <si>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</si>
  <si>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</si>
  <si>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</si>
  <si>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</si>
  <si>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</si>
  <si>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</si>
  <si>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</si>
  <si>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</si>
  <si>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</si>
  <si>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</si>
  <si>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</si>
  <si>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</si>
  <si>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</si>
  <si>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</si>
  <si>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</si>
  <si>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</si>
  <si>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</si>
  <si>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</si>
  <si>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</si>
  <si>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</si>
  <si>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</si>
  <si>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</si>
  <si>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</si>
  <si>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</si>
  <si>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</si>
  <si>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</si>
  <si>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</si>
  <si>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</si>
  <si>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</si>
  <si>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</si>
  <si>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</si>
  <si>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</si>
  <si>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</si>
  <si>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</si>
  <si>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</si>
  <si>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</si>
  <si>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</si>
  <si>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</si>
  <si>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</si>
  <si>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</si>
  <si>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</si>
  <si>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</si>
  <si>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</si>
  <si>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</si>
  <si>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</si>
  <si>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</si>
  <si>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</si>
  <si>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</si>
  <si>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</si>
  <si>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</si>
  <si>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</si>
  <si>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</si>
  <si>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</si>
  <si>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</si>
  <si>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</si>
  <si>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</si>
  <si>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</si>
  <si>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</si>
  <si>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</si>
  <si>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</si>
  <si>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</si>
  <si>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</si>
  <si>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</si>
  <si>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</si>
  <si>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</si>
  <si>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</si>
  <si>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</si>
  <si>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</si>
  <si>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</si>
  <si>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</si>
  <si>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</si>
  <si>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</si>
  <si>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</si>
  <si>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</si>
  <si>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</si>
  <si>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</si>
  <si>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</si>
  <si>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</si>
  <si>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</si>
  <si>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</si>
  <si>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</si>
  <si>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</si>
  <si>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</si>
  <si>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</si>
  <si>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</si>
  <si>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</si>
  <si>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</si>
  <si>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</si>
  <si>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</si>
  <si>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</si>
  <si>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</si>
  <si>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</si>
  <si>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</si>
  <si>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</si>
  <si>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</si>
  <si>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</si>
  <si>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</si>
  <si>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</si>
  <si>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</si>
  <si>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</si>
  <si>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</si>
  <si>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</si>
  <si>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</si>
  <si>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</si>
  <si>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</si>
  <si>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</si>
  <si>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</si>
  <si>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</si>
  <si>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</si>
  <si>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</si>
  <si>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</si>
  <si>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</si>
  <si>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</si>
  <si>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</si>
  <si>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</si>
  <si>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</si>
  <si>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</si>
  <si>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</si>
  <si>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</si>
  <si>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</si>
  <si>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</si>
  <si>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</si>
  <si>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</si>
  <si>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</si>
  <si>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</si>
  <si>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</si>
  <si>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</si>
  <si>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</si>
  <si>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</si>
  <si>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</si>
  <si>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</si>
  <si>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</si>
  <si>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</si>
  <si>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</si>
  <si>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</si>
  <si>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</si>
  <si>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</si>
  <si>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</si>
  <si>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</si>
  <si>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</si>
  <si>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</si>
  <si>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</si>
  <si>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</si>
  <si>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</si>
  <si>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</si>
  <si>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</si>
  <si>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</si>
  <si>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</si>
  <si>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</si>
  <si>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</si>
  <si>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</si>
  <si>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</si>
  <si>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</si>
  <si>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</si>
  <si>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</si>
  <si>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</si>
  <si>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</si>
  <si>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</si>
  <si>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</si>
  <si>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</si>
  <si>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</si>
  <si>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</si>
  <si>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</si>
  <si>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</si>
  <si>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</si>
  <si>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</si>
  <si>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</si>
  <si>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</si>
  <si>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</si>
  <si>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</si>
  <si>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</si>
  <si>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</si>
  <si>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</si>
  <si>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</si>
  <si>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</si>
  <si>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</si>
  <si>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</si>
  <si>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</si>
  <si>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</si>
  <si>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</si>
  <si>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</si>
  <si>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</si>
  <si>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</si>
  <si>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</si>
  <si>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</si>
  <si>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</si>
  <si>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</si>
  <si>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</si>
  <si>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</si>
  <si>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</si>
  <si>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</si>
  <si>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</si>
  <si>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</si>
  <si>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</si>
  <si>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</si>
  <si>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</si>
  <si>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</si>
  <si>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</si>
  <si>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</si>
  <si>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</si>
  <si>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</si>
  <si>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</si>
  <si>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</si>
  <si>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</si>
  <si>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</si>
  <si>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</si>
  <si>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</si>
  <si>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</si>
  <si>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</si>
  <si>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</si>
  <si>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</si>
  <si>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</si>
  <si>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</si>
  <si>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</si>
  <si>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</si>
  <si>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</si>
  <si>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</si>
  <si>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</si>
  <si>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</si>
  <si>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</si>
  <si>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</si>
  <si>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</si>
  <si>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</si>
  <si>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</si>
  <si>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</si>
  <si>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</si>
  <si>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</si>
  <si>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</si>
  <si>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</si>
  <si>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</si>
  <si>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</si>
  <si>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</si>
  <si>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</si>
  <si>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</si>
  <si>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</si>
  <si>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</si>
  <si>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</si>
  <si>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</si>
  <si>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</si>
  <si>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</si>
  <si>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</si>
  <si>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</si>
  <si>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</si>
  <si>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</si>
  <si>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</si>
  <si>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</si>
  <si>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</si>
  <si>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</si>
  <si>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</si>
  <si>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</si>
  <si>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</si>
  <si>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</si>
  <si>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</si>
  <si>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</si>
  <si>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</si>
  <si>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</si>
  <si>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</si>
  <si>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</si>
  <si>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</si>
  <si>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</si>
  <si>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</si>
  <si>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</si>
  <si>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</si>
  <si>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</si>
  <si>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</si>
  <si>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</si>
  <si>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</si>
  <si>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</si>
  <si>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</si>
  <si>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</si>
  <si>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</si>
  <si>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</si>
  <si>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</si>
  <si>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</si>
  <si>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</si>
  <si>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</si>
  <si>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</si>
  <si>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</si>
  <si>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</si>
  <si>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</si>
  <si>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</si>
  <si>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</si>
  <si>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</si>
  <si>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</si>
  <si>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</si>
  <si>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</si>
  <si>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</si>
  <si>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</si>
  <si>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</si>
  <si>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</si>
  <si>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</si>
  <si>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</si>
  <si>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</si>
  <si>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</si>
  <si>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</si>
  <si>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</si>
  <si>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</si>
  <si>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</si>
  <si>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</si>
  <si>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</si>
  <si>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</si>
  <si>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</si>
  <si>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</si>
  <si>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</si>
  <si>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</si>
  <si>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</si>
  <si>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</si>
  <si>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</si>
  <si>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</si>
  <si>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</si>
  <si>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</si>
  <si>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</si>
  <si>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</si>
  <si>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</si>
  <si>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</si>
  <si>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</si>
  <si>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</si>
  <si>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</si>
  <si>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</si>
  <si>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</si>
  <si>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</si>
  <si>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</si>
  <si>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</si>
  <si>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</si>
  <si>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</si>
  <si>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</si>
  <si>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</si>
  <si>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</si>
  <si>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</si>
  <si>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</si>
  <si>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</si>
  <si>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</si>
  <si>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</si>
  <si>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</si>
  <si>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</si>
  <si>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</si>
  <si>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</si>
  <si>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</si>
  <si>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</si>
  <si>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</si>
  <si>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</si>
  <si>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</si>
  <si>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</si>
  <si>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</si>
  <si>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</si>
  <si>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</si>
  <si>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</si>
  <si>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</si>
  <si>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</si>
  <si>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</si>
  <si>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</si>
  <si>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</si>
  <si>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</si>
  <si>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</si>
  <si>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</si>
  <si>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</si>
  <si>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</si>
  <si>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</si>
  <si>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</si>
  <si>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</si>
  <si>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</si>
  <si>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</si>
  <si>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</si>
  <si>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</si>
  <si>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</si>
  <si>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</si>
  <si>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</si>
  <si>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</si>
  <si>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</si>
  <si>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</si>
  <si>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</si>
  <si>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</si>
  <si>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</si>
  <si>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</si>
  <si>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</si>
  <si>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</si>
  <si>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</si>
  <si>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</si>
  <si>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</si>
  <si>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</si>
  <si>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</si>
  <si>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</si>
  <si>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</si>
  <si>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</si>
  <si>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</si>
  <si>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</si>
  <si>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</si>
  <si>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</si>
  <si>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</si>
  <si>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</si>
  <si>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</si>
  <si>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</si>
  <si>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</si>
  <si>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</si>
  <si>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</si>
  <si>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</si>
  <si>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</si>
  <si>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</si>
  <si>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</si>
  <si>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</si>
  <si>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</si>
  <si>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</si>
  <si>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</si>
  <si>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</si>
  <si>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</si>
  <si>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</si>
  <si>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</si>
  <si>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</si>
  <si>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</si>
  <si>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</si>
  <si>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</si>
  <si>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</si>
  <si>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</si>
  <si>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</si>
  <si>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</si>
  <si>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</si>
  <si>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</si>
  <si>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</si>
  <si>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</si>
  <si>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</si>
  <si>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</si>
  <si>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</si>
  <si>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</si>
  <si>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</si>
  <si>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</si>
  <si>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</si>
  <si>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</si>
  <si>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</si>
  <si>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</si>
  <si>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</si>
  <si>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</si>
  <si>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</si>
  <si>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</si>
  <si>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</si>
  <si>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</si>
  <si>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</si>
  <si>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</si>
  <si>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</si>
  <si>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</si>
  <si>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</si>
  <si>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</si>
  <si>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</si>
  <si>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</si>
  <si>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</si>
  <si>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</si>
  <si>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</si>
  <si>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</si>
  <si>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</si>
  <si>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</si>
  <si>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</si>
  <si>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</si>
  <si>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</si>
  <si>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</si>
  <si>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</si>
  <si>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</si>
  <si>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</si>
  <si>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</si>
  <si>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</si>
  <si>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</si>
  <si>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</si>
  <si>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</si>
  <si>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</si>
  <si>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</si>
  <si>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</si>
  <si>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</si>
  <si>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</si>
  <si>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</si>
  <si>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</si>
  <si>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</si>
  <si>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</si>
  <si>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</si>
  <si>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</si>
  <si>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</si>
  <si>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</si>
  <si>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</si>
  <si>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</si>
  <si>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</si>
  <si>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</si>
  <si>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</si>
  <si>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</si>
  <si>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</si>
  <si>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</si>
  <si>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</si>
  <si>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</si>
  <si>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</si>
  <si>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</si>
  <si>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</si>
  <si>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</si>
  <si>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</si>
  <si>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</si>
  <si>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</si>
  <si>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</si>
  <si>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</si>
  <si>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</si>
  <si>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</si>
  <si>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</si>
  <si>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</si>
  <si>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</si>
  <si>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</si>
  <si>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</si>
  <si>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</si>
  <si>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</si>
  <si>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</si>
  <si>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</si>
  <si>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</si>
  <si>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</si>
  <si>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</si>
  <si>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</si>
  <si>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</si>
  <si>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</si>
  <si>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</si>
  <si>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</si>
  <si>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</si>
  <si>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</si>
  <si>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</si>
  <si>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</si>
  <si>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</si>
  <si>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</si>
  <si>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</si>
  <si>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</si>
  <si>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</si>
  <si>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</si>
  <si>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</si>
  <si>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</si>
  <si>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</si>
  <si>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</si>
  <si>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</si>
  <si>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</si>
  <si>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</si>
  <si>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</si>
  <si>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</si>
  <si>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</si>
  <si>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</si>
  <si>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</si>
  <si>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</si>
  <si>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</si>
  <si>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</si>
  <si>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</si>
  <si>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</si>
  <si>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</si>
  <si>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</si>
  <si>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</si>
  <si>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</si>
  <si>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</si>
  <si>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</si>
  <si>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</si>
  <si>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</si>
  <si>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</si>
  <si>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</si>
  <si>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</si>
  <si>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</si>
  <si>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</si>
  <si>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</si>
  <si>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</si>
  <si>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</si>
  <si>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</si>
  <si>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</si>
  <si>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</si>
  <si>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</si>
  <si>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</si>
  <si>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</si>
  <si>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</si>
  <si>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</si>
  <si>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</si>
  <si>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</si>
  <si>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</si>
  <si>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</si>
  <si>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</si>
  <si>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</si>
  <si>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</si>
  <si>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</si>
  <si>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</si>
  <si>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</si>
  <si>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</si>
  <si>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</si>
  <si>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</si>
  <si>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</si>
  <si>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</si>
  <si>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</si>
  <si>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</si>
  <si>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</si>
  <si>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</si>
  <si>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</si>
  <si>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</si>
  <si>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</si>
  <si>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</si>
  <si>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</si>
  <si>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</si>
  <si>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</si>
  <si>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</si>
  <si>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</si>
  <si>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</si>
  <si>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</si>
  <si>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</si>
  <si>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</si>
  <si>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</si>
  <si>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</si>
  <si>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</si>
  <si>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</si>
  <si>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</si>
  <si>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</si>
  <si>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</si>
  <si>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</si>
  <si>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</si>
  <si>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</si>
  <si>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</si>
  <si>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</si>
  <si>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</si>
  <si>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</si>
  <si>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</si>
  <si>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</si>
  <si>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</si>
  <si>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</si>
  <si>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</si>
  <si>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</si>
  <si>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</si>
  <si>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</si>
  <si>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</si>
  <si>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</si>
  <si>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</si>
  <si>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</si>
  <si>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</si>
  <si>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</si>
  <si>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</si>
  <si>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</si>
  <si>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</si>
  <si>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</si>
  <si>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</si>
  <si>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</si>
  <si>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</si>
  <si>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</si>
  <si>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</si>
  <si>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</si>
  <si>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</si>
  <si>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</si>
  <si>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</si>
  <si>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</si>
  <si>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</si>
  <si>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</si>
  <si>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</si>
  <si>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</si>
  <si>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</si>
  <si>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</si>
  <si>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</si>
  <si>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</si>
  <si>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</si>
  <si>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</si>
  <si>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</si>
  <si>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</si>
  <si>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</si>
  <si>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</si>
  <si>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</si>
  <si>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</si>
  <si>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</si>
  <si>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</si>
  <si>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</si>
  <si>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</si>
  <si>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</si>
  <si>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</si>
  <si>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</si>
  <si>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</si>
  <si>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</si>
  <si>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</si>
  <si>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</si>
  <si>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</si>
  <si>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</si>
  <si>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</si>
  <si>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</si>
  <si>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</si>
  <si>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</si>
  <si>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</si>
  <si>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</si>
  <si>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</si>
  <si>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</si>
  <si>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</si>
  <si>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</si>
  <si>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</si>
  <si>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</si>
  <si>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</si>
  <si>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</si>
  <si>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</si>
  <si>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</si>
  <si>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</si>
  <si>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</si>
  <si>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</si>
  <si>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</si>
  <si>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</si>
  <si>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</si>
  <si>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</si>
  <si>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</si>
  <si>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</si>
  <si>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</si>
  <si>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</si>
  <si>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</si>
  <si>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</si>
  <si>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</si>
  <si>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</si>
  <si>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</si>
  <si>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</si>
  <si>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</si>
  <si>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</si>
  <si>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</si>
  <si>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</si>
  <si>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</si>
  <si>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</si>
  <si>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</si>
  <si>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</si>
  <si>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</si>
  <si>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</si>
  <si>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</si>
  <si>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</si>
  <si>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</si>
  <si>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</si>
  <si>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</si>
  <si>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</si>
  <si>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</si>
  <si>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</si>
  <si>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</si>
  <si>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</si>
  <si>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</si>
  <si>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</si>
  <si>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</si>
  <si>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</si>
  <si>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</si>
  <si>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</si>
  <si>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</si>
  <si>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</si>
  <si>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</si>
  <si>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</si>
  <si>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</si>
  <si>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</si>
  <si>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</si>
  <si>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</si>
  <si>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</si>
  <si>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</si>
  <si>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</si>
  <si>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</si>
  <si>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</si>
  <si>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</si>
  <si>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</si>
  <si>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</si>
  <si>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</si>
  <si>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</si>
  <si>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</si>
  <si>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</si>
  <si>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</si>
  <si>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</si>
  <si>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</si>
  <si>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</si>
  <si>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</si>
  <si>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</si>
  <si>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</si>
  <si>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</si>
  <si>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</si>
  <si>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</si>
  <si>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</si>
  <si>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</si>
  <si>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</si>
  <si>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</si>
  <si>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</si>
  <si>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</si>
  <si>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</si>
  <si>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</si>
  <si>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</si>
  <si>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</si>
  <si>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</si>
  <si>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</si>
  <si>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</si>
  <si>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</si>
  <si>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</si>
  <si>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</si>
  <si>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</si>
  <si>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</si>
  <si>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</si>
  <si>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</si>
  <si>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</si>
  <si>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</si>
  <si>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</si>
  <si>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</si>
  <si>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</si>
  <si>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</si>
  <si>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</si>
  <si>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</si>
  <si>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</si>
  <si>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</si>
  <si>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</si>
  <si>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</si>
  <si>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</si>
  <si>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</si>
  <si>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</si>
  <si>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</si>
  <si>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</si>
  <si>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</si>
  <si>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</si>
  <si>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</si>
  <si>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</si>
  <si>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</si>
  <si>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</si>
  <si>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</si>
  <si>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</si>
  <si>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</si>
  <si>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</si>
  <si>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</si>
  <si>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</si>
  <si>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</si>
  <si>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</si>
  <si>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</si>
  <si>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</si>
  <si>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</si>
  <si>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</si>
  <si>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</si>
  <si>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</si>
  <si>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</si>
  <si>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</si>
  <si>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</si>
  <si>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</si>
  <si>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</si>
  <si>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</si>
  <si>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</si>
  <si>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</si>
  <si>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</si>
  <si>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</si>
  <si>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</si>
  <si>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</si>
  <si>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</si>
  <si>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</si>
  <si>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</si>
  <si>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</si>
  <si>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</si>
  <si>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</si>
  <si>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</si>
  <si>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</si>
  <si>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</si>
  <si>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</si>
  <si>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</si>
  <si>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</si>
  <si>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</si>
  <si>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</si>
  <si>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</si>
  <si>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</si>
  <si>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</si>
  <si>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</si>
  <si>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</si>
  <si>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</si>
  <si>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</si>
  <si>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</si>
  <si>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</si>
  <si>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</si>
  <si>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</si>
  <si>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</si>
  <si>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</si>
  <si>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</si>
  <si>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</si>
  <si>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</si>
  <si>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</si>
  <si>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</si>
  <si>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</si>
  <si>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</si>
  <si>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</si>
  <si>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</si>
  <si>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</si>
  <si>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</si>
  <si>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</si>
  <si>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</si>
  <si>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</si>
  <si>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</si>
  <si>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</si>
  <si>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</si>
  <si>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</si>
  <si>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</si>
  <si>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</si>
  <si>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</si>
  <si>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</si>
  <si>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</si>
  <si>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</si>
  <si>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</si>
  <si>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</si>
  <si>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</si>
  <si>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</si>
  <si>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</si>
  <si>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</si>
  <si>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</si>
  <si>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</si>
  <si>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</si>
  <si>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</si>
  <si>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</si>
  <si>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</si>
  <si>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</si>
  <si>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</si>
  <si>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</si>
  <si>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</si>
  <si>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</si>
  <si>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</si>
  <si>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</si>
  <si>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</si>
  <si>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</si>
  <si>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</si>
  <si>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</si>
  <si>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</si>
  <si>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</si>
  <si>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</si>
  <si>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</si>
  <si>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</si>
  <si>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</si>
  <si>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</si>
  <si>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</si>
  <si>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</si>
  <si>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</si>
  <si>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</si>
  <si>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</si>
  <si>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</si>
  <si>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</si>
  <si>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</si>
  <si>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</si>
  <si>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</si>
  <si>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</si>
  <si>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</si>
  <si>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</si>
  <si>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</si>
  <si>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</si>
  <si>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</si>
  <si>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</si>
  <si>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</si>
  <si>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</si>
  <si>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</si>
  <si>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</si>
  <si>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</si>
  <si>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</si>
  <si>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</si>
  <si>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</si>
  <si>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</si>
  <si>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</si>
  <si>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</si>
  <si>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</si>
  <si>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</si>
  <si>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</si>
  <si>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</si>
  <si>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</si>
  <si>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</si>
  <si>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</si>
  <si>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</si>
  <si>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</si>
  <si>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</si>
  <si>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</si>
  <si>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</si>
  <si>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</si>
  <si>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</si>
  <si>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</si>
  <si>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</si>
  <si>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</si>
  <si>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</si>
  <si>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</si>
  <si>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</si>
  <si>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</si>
  <si>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</si>
  <si>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</si>
  <si>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</si>
  <si>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</si>
  <si>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</si>
  <si>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</si>
  <si>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</si>
  <si>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</si>
  <si>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</si>
  <si>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</si>
  <si>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</si>
  <si>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</si>
  <si>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</si>
  <si>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</si>
  <si>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</si>
  <si>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</si>
  <si>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</si>
  <si>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</si>
  <si>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</si>
  <si>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</si>
  <si>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</si>
  <si>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</si>
  <si>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</si>
  <si>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</si>
  <si>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</si>
  <si>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</si>
  <si>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</si>
  <si>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</si>
  <si>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</si>
  <si>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</si>
  <si>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</si>
  <si>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</si>
  <si>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</si>
  <si>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</si>
  <si>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</si>
  <si>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</si>
  <si>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</si>
  <si>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</si>
  <si>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</si>
  <si>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</si>
  <si>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</si>
  <si>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</si>
  <si>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</si>
  <si>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</si>
  <si>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</si>
  <si>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</si>
  <si>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</si>
  <si>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</si>
  <si>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</si>
  <si>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</si>
  <si>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</si>
  <si>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</si>
  <si>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</si>
  <si>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</si>
  <si>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</si>
  <si>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</si>
  <si>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</si>
  <si>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</si>
  <si>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</si>
  <si>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</si>
  <si>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</si>
  <si>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</si>
  <si>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</si>
  <si>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</si>
  <si>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</si>
  <si>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</si>
  <si>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</si>
  <si>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</si>
  <si>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</si>
  <si>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</si>
  <si>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</si>
  <si>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</si>
  <si>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</si>
  <si>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</si>
  <si>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</si>
  <si>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</si>
  <si>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</si>
  <si>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</si>
  <si>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</si>
  <si>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</si>
  <si>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</si>
  <si>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</si>
  <si>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</si>
  <si>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</si>
  <si>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</si>
  <si>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</si>
  <si>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</si>
  <si>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</si>
  <si>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</si>
  <si>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</si>
  <si>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</si>
  <si>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</si>
  <si>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</si>
  <si>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</si>
  <si>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</si>
  <si>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</si>
  <si>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</si>
  <si>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</si>
  <si>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</si>
  <si>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</si>
  <si>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</si>
  <si>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</si>
  <si>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</si>
  <si>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</si>
  <si>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</si>
  <si>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</si>
  <si>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</si>
  <si>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</si>
  <si>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</si>
  <si>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</si>
  <si>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</si>
  <si>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</si>
  <si>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</si>
  <si>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</si>
  <si>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</si>
  <si>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</si>
  <si>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</si>
  <si>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</si>
  <si>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</si>
  <si>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</si>
  <si>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</si>
  <si>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</si>
  <si>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</si>
  <si>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</si>
  <si>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</si>
  <si>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</si>
  <si>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</si>
  <si>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</si>
  <si>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</si>
  <si>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</si>
  <si>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</si>
  <si>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</si>
  <si>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</si>
  <si>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</si>
  <si>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</si>
  <si>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</si>
  <si>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</si>
  <si>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</si>
  <si>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</si>
  <si>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</si>
  <si>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</si>
  <si>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</si>
  <si>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</si>
  <si>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</si>
  <si>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</si>
  <si>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</si>
  <si>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</si>
  <si>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</si>
  <si>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</si>
  <si>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</si>
  <si>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</si>
  <si>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</si>
  <si>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</si>
  <si>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</si>
  <si>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</si>
  <si>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</si>
  <si>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</si>
  <si>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</si>
  <si>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</si>
  <si>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</si>
  <si>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</si>
  <si>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</si>
  <si>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</si>
  <si>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</si>
  <si>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</si>
  <si>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</si>
  <si>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</si>
  <si>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</si>
  <si>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</si>
  <si>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</si>
  <si>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</si>
  <si>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</si>
  <si>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</si>
  <si>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</si>
  <si>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</si>
  <si>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</si>
  <si>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</si>
  <si>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</si>
  <si>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</si>
  <si>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</si>
  <si>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</si>
  <si>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</si>
  <si>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</si>
  <si>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</si>
  <si>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</si>
  <si>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</si>
  <si>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</si>
  <si>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</si>
  <si>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</si>
  <si>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</si>
  <si>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</si>
  <si>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</si>
  <si>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</si>
  <si>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</si>
  <si>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</si>
  <si>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</si>
  <si>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</si>
  <si>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</si>
  <si>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</si>
  <si>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</si>
  <si>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</si>
  <si>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</si>
  <si>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</si>
  <si>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</si>
  <si>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</si>
  <si>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</si>
  <si>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</si>
  <si>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</si>
  <si>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</si>
  <si>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</si>
  <si>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</si>
  <si>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</si>
  <si>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</si>
  <si>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</si>
  <si>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</si>
  <si>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</si>
  <si>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</si>
  <si>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</si>
  <si>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</si>
  <si>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</si>
  <si>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</si>
  <si>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</si>
  <si>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</si>
  <si>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</si>
  <si>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</si>
  <si>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</si>
  <si>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</si>
  <si>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</si>
  <si>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</si>
  <si>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</si>
  <si>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</si>
  <si>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</si>
  <si>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</si>
  <si>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</si>
  <si>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</si>
  <si>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</si>
  <si>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</si>
  <si>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</si>
  <si>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</si>
  <si>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</si>
  <si>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</si>
  <si>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</si>
  <si>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</si>
  <si>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</si>
  <si>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</si>
  <si>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</si>
  <si>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</si>
  <si>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</si>
  <si>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</si>
  <si>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</si>
  <si>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</si>
  <si>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</si>
  <si>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</si>
  <si>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</si>
  <si>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</si>
  <si>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</si>
  <si>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</si>
  <si>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</si>
  <si>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</si>
  <si>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</si>
  <si>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</si>
  <si>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</si>
  <si>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</si>
  <si>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</si>
  <si>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</si>
  <si>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</si>
  <si>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</si>
  <si>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</si>
  <si>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</si>
  <si>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</si>
  <si>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</si>
  <si>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</si>
  <si>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</si>
  <si>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</si>
  <si>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</si>
  <si>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</si>
  <si>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</si>
  <si>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</si>
  <si>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</si>
  <si>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</si>
  <si>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</si>
  <si>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</si>
  <si>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</si>
  <si>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</si>
  <si>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</si>
  <si>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</si>
  <si>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</si>
  <si>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</si>
  <si>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</si>
  <si>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</si>
  <si>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</si>
  <si>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</si>
  <si>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</si>
  <si>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</si>
  <si>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</si>
  <si>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</si>
  <si>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</si>
  <si>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</si>
  <si>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</si>
  <si>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</si>
  <si>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</si>
  <si>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</si>
  <si>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</si>
  <si>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</si>
  <si>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</si>
  <si>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</si>
  <si>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</si>
  <si>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</si>
  <si>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</si>
  <si>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</si>
  <si>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</si>
  <si>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</si>
  <si>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</si>
  <si>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</si>
  <si>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</si>
  <si>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</si>
  <si>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</si>
  <si>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</si>
  <si>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</si>
  <si>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</si>
  <si>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</si>
  <si>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</si>
  <si>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</si>
  <si>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</si>
  <si>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</si>
  <si>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</si>
  <si>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</si>
  <si>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</si>
  <si>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</si>
  <si>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</si>
  <si>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</si>
  <si>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</si>
  <si>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</si>
  <si>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</si>
  <si>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</si>
  <si>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</si>
  <si>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</si>
  <si>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</si>
  <si>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</si>
  <si>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</si>
  <si>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</si>
  <si>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</si>
  <si>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</si>
  <si>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</si>
  <si>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</si>
  <si>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</si>
  <si>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</si>
  <si>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</si>
  <si>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</si>
  <si>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</si>
  <si>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</si>
  <si>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</si>
  <si>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</si>
  <si>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</si>
  <si>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</si>
  <si>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</si>
  <si>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</si>
  <si>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</si>
  <si>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</si>
  <si>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</si>
  <si>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</si>
  <si>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</si>
  <si>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</si>
  <si>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</si>
  <si>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</si>
  <si>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</si>
  <si>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</si>
  <si>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</si>
  <si>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</si>
  <si>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</si>
  <si>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</si>
  <si>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</si>
  <si>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</si>
  <si>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</si>
  <si>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</si>
  <si>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</si>
  <si>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</si>
  <si>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</si>
  <si>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</si>
  <si>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</si>
  <si>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</si>
  <si>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</si>
  <si>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</si>
  <si>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</si>
  <si>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</si>
  <si>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</si>
  <si>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</si>
  <si>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</si>
  <si>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</si>
  <si>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</si>
  <si>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</si>
  <si>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</si>
  <si>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</si>
  <si>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</si>
  <si>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</si>
  <si>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</si>
  <si>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</si>
  <si>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</si>
  <si>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</si>
  <si>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</si>
  <si>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</si>
  <si>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</si>
  <si>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</si>
  <si>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</si>
  <si>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</si>
  <si>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</si>
  <si>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</si>
  <si>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</si>
  <si>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</si>
  <si>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</si>
  <si>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</si>
  <si>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</si>
  <si>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</si>
  <si>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</si>
  <si>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</si>
  <si>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</si>
  <si>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</si>
  <si>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</si>
  <si>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</si>
  <si>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</si>
  <si>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</si>
  <si>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</si>
  <si>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</si>
  <si>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</si>
  <si>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</si>
  <si>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</si>
  <si>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</si>
  <si>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</si>
  <si>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</si>
  <si>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</si>
  <si>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</si>
  <si>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</si>
  <si>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</si>
  <si>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</si>
  <si>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</si>
  <si>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</si>
  <si>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</si>
  <si>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</si>
  <si>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</si>
  <si>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</si>
  <si>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</si>
  <si>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</si>
  <si>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</si>
  <si>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</si>
  <si>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</si>
  <si>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</si>
  <si>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</si>
  <si>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</si>
  <si>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</si>
  <si>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</si>
  <si>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</si>
  <si>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</si>
  <si>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</si>
  <si>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</si>
  <si>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</si>
  <si>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</si>
  <si>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</si>
  <si>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</si>
  <si>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</si>
  <si>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</si>
  <si>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</si>
  <si>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</si>
  <si>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</si>
  <si>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</si>
  <si>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</si>
  <si>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</si>
  <si>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</si>
  <si>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</si>
  <si>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</si>
  <si>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</si>
  <si>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</si>
  <si>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</si>
  <si>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</si>
  <si>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</si>
  <si>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</si>
  <si>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</si>
  <si>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</si>
  <si>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</si>
  <si>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</si>
  <si>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</si>
  <si>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</si>
  <si>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</si>
  <si>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</si>
  <si>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</si>
  <si>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</si>
  <si>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</si>
  <si>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</si>
  <si>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</si>
  <si>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</si>
  <si>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</si>
  <si>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</si>
  <si>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</si>
  <si>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</si>
  <si>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</si>
  <si>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</si>
  <si>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</si>
  <si>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</si>
  <si>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</si>
  <si>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</si>
  <si>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</si>
  <si>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</si>
  <si>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</si>
  <si>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</si>
  <si>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</si>
  <si>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</si>
  <si>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</si>
  <si>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</si>
  <si>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</si>
  <si>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</si>
  <si>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</si>
  <si>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</si>
  <si>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</si>
  <si>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</si>
  <si>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</si>
  <si>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</si>
  <si>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</si>
  <si>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</si>
  <si>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</si>
  <si>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</si>
  <si>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</si>
  <si>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</si>
  <si>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</si>
  <si>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</si>
  <si>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</si>
  <si>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</si>
  <si>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</si>
  <si>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</si>
  <si>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</si>
  <si>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</si>
  <si>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</si>
  <si>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</si>
  <si>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</si>
  <si>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</si>
  <si>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</si>
  <si>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</si>
  <si>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</si>
  <si>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</si>
  <si>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</si>
  <si>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</si>
  <si>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</si>
  <si>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</si>
  <si>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</si>
  <si>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</si>
  <si>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</si>
  <si>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</si>
  <si>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</si>
  <si>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</si>
  <si>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</si>
  <si>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</si>
  <si>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</si>
  <si>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</si>
  <si>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</si>
  <si>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</si>
  <si>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</si>
  <si>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</si>
  <si>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</si>
  <si>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</si>
  <si>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</si>
  <si>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</si>
  <si>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</si>
  <si>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</si>
  <si>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</si>
  <si>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</si>
  <si>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</si>
  <si>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</si>
  <si>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</si>
  <si>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</si>
  <si>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</si>
  <si>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</si>
  <si>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</si>
  <si>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</si>
  <si>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</si>
  <si>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</si>
  <si>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</si>
  <si>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</si>
  <si>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</si>
  <si>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</si>
  <si>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</si>
  <si>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</si>
  <si>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</si>
  <si>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</si>
  <si>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</si>
  <si>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</si>
  <si>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</si>
  <si>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</si>
  <si>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</si>
  <si>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</si>
  <si>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</si>
  <si>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</si>
  <si>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</si>
  <si>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</si>
  <si>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</si>
  <si>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</si>
  <si>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</si>
  <si>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</si>
  <si>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</si>
  <si>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</si>
  <si>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</si>
  <si>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</si>
  <si>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</si>
  <si>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</si>
  <si>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</si>
  <si>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</si>
  <si>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</si>
  <si>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</si>
  <si>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</si>
  <si>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</si>
  <si>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</si>
  <si>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</si>
  <si>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</si>
  <si>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</si>
  <si>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</si>
  <si>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</si>
  <si>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</si>
  <si>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</si>
  <si>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</si>
  <si>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</si>
  <si>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</si>
  <si>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</si>
  <si>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</si>
  <si>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</si>
  <si>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</si>
  <si>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</si>
  <si>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</si>
  <si>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</si>
  <si>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</si>
  <si>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</si>
  <si>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</si>
  <si>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</si>
  <si>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</si>
  <si>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</si>
  <si>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</si>
  <si>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</si>
  <si>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</si>
  <si>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</si>
  <si>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</si>
  <si>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</si>
  <si>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</si>
  <si>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</si>
  <si>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</si>
  <si>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</si>
  <si>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</si>
  <si>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</si>
  <si>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</si>
  <si>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</si>
  <si>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</si>
  <si>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</si>
  <si>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</si>
  <si>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</si>
  <si>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</si>
  <si>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</si>
  <si>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</si>
  <si>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</si>
  <si>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</si>
  <si>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</si>
  <si>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</si>
  <si>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</si>
  <si>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</si>
  <si>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</si>
  <si>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</si>
  <si>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</si>
  <si>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</si>
  <si>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</si>
  <si>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</si>
  <si>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</si>
  <si>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</si>
  <si>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</si>
  <si>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</si>
  <si>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</si>
  <si>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</si>
  <si>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</si>
  <si>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</si>
  <si>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</si>
  <si>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</si>
  <si>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</si>
  <si>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</si>
  <si>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</si>
  <si>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</si>
  <si>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</si>
  <si>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</si>
  <si>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</si>
  <si>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</si>
  <si>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</si>
  <si>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</si>
  <si>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</si>
  <si>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</si>
  <si>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</si>
  <si>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</si>
  <si>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</si>
  <si>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</si>
  <si>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</si>
  <si>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</si>
  <si>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</si>
  <si>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</si>
  <si>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</si>
  <si>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</si>
  <si>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</si>
  <si>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</si>
  <si>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</si>
  <si>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</si>
  <si>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</si>
  <si>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</si>
  <si>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</si>
  <si>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</si>
  <si>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</si>
  <si>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</si>
  <si>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</si>
  <si>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</si>
  <si>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</si>
  <si>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</si>
  <si>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</si>
  <si>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</si>
  <si>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</si>
  <si>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</si>
  <si>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</si>
  <si>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</si>
  <si>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</si>
  <si>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</si>
  <si>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</si>
  <si>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</si>
  <si>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</si>
  <si>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</si>
  <si>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</si>
  <si>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</si>
  <si>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</si>
  <si>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</si>
  <si>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</si>
  <si>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</si>
  <si>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</si>
  <si>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</si>
  <si>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</si>
  <si>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</si>
  <si>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</si>
  <si>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</si>
  <si>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</si>
  <si>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</si>
  <si>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</si>
  <si>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</si>
  <si>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</si>
  <si>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</si>
  <si>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</si>
  <si>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</si>
  <si>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</si>
  <si>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</si>
  <si>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</si>
  <si>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</si>
  <si>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</si>
  <si>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</si>
  <si>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</si>
  <si>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</si>
  <si>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</si>
  <si>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</si>
  <si>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</si>
  <si>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</si>
  <si>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</si>
  <si>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</si>
  <si>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</si>
  <si>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</si>
  <si>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</si>
  <si>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</si>
  <si>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</si>
  <si>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</si>
  <si>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</si>
  <si>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</si>
  <si>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</si>
  <si>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</si>
  <si>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</si>
  <si>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</si>
  <si>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</si>
  <si>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</si>
  <si>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</si>
  <si>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</si>
  <si>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</si>
  <si>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</si>
  <si>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</si>
  <si>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</si>
  <si>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</si>
  <si>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</si>
  <si>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</si>
  <si>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</si>
  <si>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</si>
  <si>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</si>
  <si>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</si>
  <si>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</si>
  <si>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</si>
  <si>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</si>
  <si>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</si>
  <si>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</si>
  <si>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</si>
  <si>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</si>
  <si>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</si>
  <si>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</si>
  <si>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</si>
  <si>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</si>
  <si>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</si>
  <si>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</si>
  <si>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</si>
  <si>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</si>
  <si>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</si>
  <si>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</si>
  <si>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</si>
  <si>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</si>
  <si>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</si>
  <si>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</si>
  <si>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</si>
  <si>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</si>
  <si>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</si>
  <si>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</si>
  <si>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</si>
  <si>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</si>
  <si>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</si>
  <si>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</si>
  <si>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</si>
  <si>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</si>
  <si>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</si>
  <si>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</si>
  <si>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</si>
  <si>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</si>
  <si>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</si>
  <si>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</si>
  <si>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</si>
  <si>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</si>
  <si>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</si>
  <si>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</si>
  <si>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</si>
  <si>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</si>
  <si>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</si>
  <si>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</si>
  <si>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</si>
  <si>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</si>
  <si>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</si>
  <si>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</si>
  <si>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</si>
  <si>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</si>
  <si>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</si>
  <si>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</si>
  <si>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</si>
  <si>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</si>
  <si>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</si>
  <si>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</si>
  <si>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</si>
  <si>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</si>
  <si>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</si>
  <si>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</si>
  <si>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</si>
  <si>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</si>
  <si>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</si>
  <si>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</si>
  <si>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</si>
  <si>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</si>
  <si>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</si>
  <si>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</si>
  <si>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</si>
  <si>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</si>
  <si>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</si>
  <si>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</si>
  <si>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</si>
  <si>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</si>
  <si>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</si>
  <si>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</si>
  <si>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</si>
  <si>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</si>
  <si>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</si>
  <si>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</si>
  <si>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</si>
  <si>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</si>
  <si>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</si>
  <si>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</si>
  <si>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</si>
  <si>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</si>
  <si>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</si>
  <si>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</si>
  <si>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</si>
  <si>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</si>
  <si>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</si>
  <si>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</si>
  <si>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</si>
  <si>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</si>
  <si>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</si>
  <si>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</si>
  <si>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</si>
  <si>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</si>
  <si>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</si>
  <si>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</si>
  <si>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</si>
  <si>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</si>
  <si>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</si>
  <si>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</si>
  <si>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</si>
  <si>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</si>
  <si>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</si>
  <si>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</si>
  <si>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</si>
  <si>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</si>
  <si>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</si>
  <si>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</si>
  <si>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</si>
  <si>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</si>
  <si>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</si>
  <si>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</si>
  <si>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</si>
  <si>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</si>
  <si>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</si>
  <si>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</si>
  <si>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</si>
  <si>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</si>
  <si>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</si>
  <si>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</si>
  <si>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</si>
  <si>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</si>
  <si>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</si>
  <si>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</si>
  <si>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</si>
  <si>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</si>
  <si>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</si>
  <si>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</si>
  <si>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</si>
  <si>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</si>
  <si>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</si>
  <si>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</si>
  <si>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</si>
  <si>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</si>
  <si>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</si>
  <si>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</si>
  <si>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</si>
  <si>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</si>
  <si>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</si>
  <si>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</si>
  <si>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</si>
  <si>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</si>
  <si>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</si>
  <si>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</si>
  <si>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</si>
  <si>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</si>
  <si>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</si>
  <si>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</si>
  <si>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</si>
  <si>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</si>
  <si>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</si>
  <si>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</si>
  <si>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</si>
  <si>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</si>
  <si>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</si>
  <si>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</si>
  <si>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</si>
  <si>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</si>
  <si>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</si>
  <si>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</si>
  <si>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</si>
  <si>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</si>
  <si>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</si>
  <si>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</si>
  <si>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</si>
  <si>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</si>
  <si>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</si>
  <si>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</si>
  <si>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</si>
  <si>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</si>
  <si>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</si>
  <si>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</si>
  <si>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</si>
  <si>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</si>
  <si>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</si>
  <si>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</si>
  <si>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</si>
  <si>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</si>
  <si>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</si>
  <si>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</si>
  <si>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</si>
  <si>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</si>
  <si>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</si>
  <si>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</si>
  <si>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</si>
  <si>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</si>
  <si>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</si>
  <si>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</si>
  <si>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</si>
  <si>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</si>
  <si>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</si>
  <si>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</si>
  <si>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</si>
  <si>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</si>
  <si>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</si>
  <si>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</si>
  <si>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</si>
  <si>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</si>
  <si>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</si>
  <si>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</si>
  <si>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</si>
  <si>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</si>
  <si>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</si>
  <si>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</si>
  <si>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</si>
  <si>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</si>
  <si>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</si>
  <si>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</si>
  <si>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</si>
  <si>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</si>
  <si>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</si>
  <si>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</si>
  <si>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</si>
  <si>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</si>
  <si>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</si>
  <si>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</si>
  <si>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</si>
  <si>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</si>
  <si>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</si>
  <si>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</si>
  <si>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</si>
  <si>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</si>
  <si>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</si>
  <si>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</si>
  <si>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</si>
  <si>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</si>
  <si>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</si>
  <si>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</si>
  <si>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</si>
  <si>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</si>
  <si>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</si>
  <si>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</si>
  <si>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</si>
  <si>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</si>
  <si>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</si>
  <si>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</si>
  <si>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</si>
  <si>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</si>
  <si>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</si>
  <si>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</si>
  <si>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</si>
  <si>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</si>
  <si>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</si>
  <si>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</si>
  <si>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</si>
  <si>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</si>
  <si>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</si>
  <si>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</si>
  <si>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</si>
  <si>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</si>
  <si>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</si>
  <si>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</si>
  <si>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</si>
  <si>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</si>
  <si>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</si>
  <si>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</si>
  <si>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</si>
  <si>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</si>
  <si>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</si>
  <si>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</si>
  <si>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</si>
  <si>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</si>
  <si>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</si>
  <si>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</si>
  <si>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</si>
  <si>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</si>
  <si>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</si>
  <si>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</si>
  <si>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</si>
  <si>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</si>
  <si>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</si>
  <si>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</si>
  <si>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</si>
  <si>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</si>
  <si>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</si>
  <si>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</si>
  <si>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</si>
  <si>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</si>
  <si>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</si>
  <si>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</si>
  <si>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</si>
  <si>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</si>
  <si>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</si>
  <si>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</si>
  <si>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</si>
  <si>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</si>
  <si>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</si>
  <si>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</si>
  <si>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</si>
  <si>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</si>
  <si>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</si>
  <si>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</si>
  <si>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</si>
  <si>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</si>
  <si>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</si>
  <si>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</si>
  <si>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</si>
  <si>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</si>
  <si>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</si>
  <si>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</si>
  <si>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</si>
  <si>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</si>
  <si>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</si>
  <si>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</si>
  <si>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</si>
  <si>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</si>
  <si>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</si>
  <si>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</si>
  <si>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</si>
  <si>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</si>
  <si>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</si>
  <si>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</si>
  <si>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</si>
  <si>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</si>
  <si>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</si>
  <si>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</si>
  <si>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</si>
  <si>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</si>
  <si>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</si>
  <si>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</si>
  <si>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</si>
  <si>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</si>
  <si>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</si>
  <si>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</si>
  <si>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</si>
  <si>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</si>
  <si>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</si>
  <si>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</si>
  <si>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</si>
  <si>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</si>
  <si>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</si>
  <si>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</si>
  <si>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</si>
  <si>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</si>
  <si>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</si>
  <si>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</si>
  <si>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</si>
  <si>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</si>
  <si>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</si>
  <si>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</si>
  <si>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</si>
  <si>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</si>
  <si>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</si>
  <si>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</si>
  <si>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</si>
  <si>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</si>
  <si>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</si>
  <si>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</si>
  <si>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</si>
  <si>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</si>
  <si>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</si>
  <si>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</si>
  <si>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</si>
  <si>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</si>
  <si>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</si>
  <si>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</si>
  <si>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</si>
  <si>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</si>
  <si>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</si>
  <si>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</si>
  <si>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</si>
  <si>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</si>
  <si>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</si>
  <si>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</si>
  <si>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</si>
  <si>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</si>
  <si>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</si>
  <si>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</si>
  <si>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</si>
  <si>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</si>
  <si>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</si>
  <si>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</si>
  <si>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</si>
  <si>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</si>
  <si>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</si>
  <si>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</si>
  <si>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</si>
  <si>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</si>
  <si>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</si>
  <si>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</si>
  <si>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</si>
  <si>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</si>
  <si>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</si>
  <si>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</si>
  <si>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</si>
  <si>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</si>
  <si>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</si>
  <si>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</si>
  <si>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</si>
  <si>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</si>
  <si>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</si>
  <si>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</si>
  <si>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</si>
  <si>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</si>
  <si>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</si>
  <si>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</si>
  <si>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</si>
  <si>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</si>
  <si>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</si>
  <si>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</si>
  <si>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</si>
  <si>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</si>
  <si>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</si>
  <si>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</si>
  <si>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</si>
  <si>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</si>
  <si>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</si>
  <si>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</si>
  <si>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</si>
  <si>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</si>
  <si>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</si>
  <si>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</si>
  <si>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</si>
  <si>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</si>
  <si>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</si>
  <si>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</si>
  <si>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</si>
  <si>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</si>
  <si>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</si>
  <si>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</si>
  <si>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</si>
  <si>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</si>
  <si>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</si>
  <si>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</si>
  <si>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</si>
  <si>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</si>
  <si>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</si>
  <si>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</si>
  <si>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</si>
  <si>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</si>
  <si>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</si>
  <si>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</si>
  <si>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</si>
  <si>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</si>
  <si>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</si>
  <si>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</si>
  <si>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</si>
  <si>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</si>
  <si>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</si>
  <si>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</si>
  <si>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</si>
  <si>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</si>
  <si>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</si>
  <si>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</si>
  <si>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</si>
  <si>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</si>
  <si>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</si>
  <si>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</si>
  <si>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</si>
  <si>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</si>
  <si>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</si>
  <si>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</si>
  <si>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</si>
  <si>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</si>
  <si>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</si>
  <si>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</si>
  <si>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</si>
  <si>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</si>
  <si>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</si>
  <si>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</si>
  <si>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</si>
  <si>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</si>
  <si>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</si>
  <si>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</si>
  <si>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</si>
  <si>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</si>
  <si>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</si>
  <si>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</si>
  <si>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</si>
  <si>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</si>
  <si>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</si>
  <si>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</si>
  <si>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</si>
  <si>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</si>
  <si>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</si>
  <si>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</si>
  <si>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</si>
  <si>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</si>
  <si>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</si>
  <si>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</si>
  <si>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</si>
  <si>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</si>
  <si>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</si>
  <si>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</si>
  <si>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</si>
  <si>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</si>
  <si>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</si>
  <si>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</si>
  <si>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</si>
  <si>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</si>
  <si>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</si>
  <si>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</si>
  <si>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</si>
  <si>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</si>
  <si>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</si>
  <si>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</si>
  <si>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</si>
  <si>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</si>
  <si>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</si>
  <si>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</si>
  <si>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</si>
  <si>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</si>
  <si>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</si>
  <si>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</si>
  <si>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</si>
  <si>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</si>
  <si>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</si>
  <si>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</si>
  <si>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</si>
  <si>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</si>
  <si>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</si>
  <si>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</si>
  <si>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</si>
  <si>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</si>
  <si>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</si>
  <si>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</si>
  <si>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</si>
  <si>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</si>
  <si>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</si>
  <si>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</si>
  <si>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</si>
  <si>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</si>
  <si>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</si>
  <si>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</si>
  <si>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</si>
  <si>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</si>
  <si>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</si>
  <si>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</si>
  <si>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</si>
  <si>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</si>
  <si>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</si>
  <si>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</si>
  <si>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</si>
  <si>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</si>
  <si>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</si>
  <si>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</si>
  <si>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</si>
  <si>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</si>
  <si>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</si>
  <si>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</si>
  <si>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</si>
  <si>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</si>
  <si>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</si>
  <si>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</si>
  <si>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</si>
  <si>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</si>
  <si>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</si>
  <si>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</si>
  <si>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</si>
  <si>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</si>
  <si>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</si>
  <si>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</si>
  <si>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</si>
  <si>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</si>
  <si>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</si>
  <si>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</si>
  <si>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</si>
  <si>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</si>
  <si>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</si>
  <si>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</si>
  <si>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</si>
  <si>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</si>
  <si>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</si>
  <si>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</si>
  <si>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</si>
  <si>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</si>
  <si>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</si>
  <si>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</si>
  <si>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</si>
  <si>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</si>
  <si>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</si>
  <si>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</si>
  <si>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</si>
  <si>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</si>
  <si>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</si>
  <si>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</si>
  <si>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</si>
  <si>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</si>
  <si>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</si>
  <si>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</si>
  <si>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</si>
  <si>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</si>
  <si>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</si>
  <si>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</si>
  <si>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</si>
  <si>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</si>
  <si>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</si>
  <si>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</si>
  <si>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</si>
  <si>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</si>
  <si>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</si>
  <si>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</si>
  <si>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</si>
  <si>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</si>
  <si>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</si>
  <si>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</si>
  <si>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</si>
  <si>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</si>
  <si>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</si>
  <si>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</si>
  <si>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</si>
  <si>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</si>
  <si>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</si>
  <si>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</si>
  <si>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</si>
  <si>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</si>
  <si>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</si>
  <si>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</si>
  <si>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</si>
  <si>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</si>
  <si>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</si>
  <si>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</si>
  <si>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</si>
  <si>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</si>
  <si>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</si>
  <si>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</si>
  <si>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</si>
  <si>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</si>
  <si>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</si>
  <si>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</si>
  <si>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</si>
  <si>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</si>
  <si>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</si>
  <si>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</si>
  <si>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</si>
  <si>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</si>
  <si>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</si>
  <si>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</si>
  <si>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</si>
  <si>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</si>
  <si>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</si>
  <si>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</si>
  <si>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</si>
  <si>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</si>
  <si>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</si>
  <si>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</si>
  <si>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</si>
  <si>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</si>
  <si>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</si>
  <si>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</si>
  <si>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</si>
  <si>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</si>
  <si>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</si>
  <si>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</si>
  <si>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</si>
  <si>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</si>
  <si>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</si>
  <si>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</si>
  <si>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</si>
  <si>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</si>
  <si>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</si>
  <si>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</si>
  <si>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</si>
  <si>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</si>
  <si>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</si>
  <si>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</si>
  <si>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</si>
  <si>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</si>
  <si>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</si>
  <si>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</si>
  <si>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</si>
  <si>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</si>
  <si>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</si>
  <si>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</si>
  <si>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</si>
  <si>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</si>
  <si>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</si>
  <si>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</si>
  <si>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</si>
  <si>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</si>
  <si>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</si>
  <si>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</si>
  <si>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</si>
  <si>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</si>
  <si>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</si>
  <si>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</si>
  <si>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</si>
  <si>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</si>
  <si>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</si>
  <si>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</si>
  <si>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</si>
  <si>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</si>
  <si>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</si>
  <si>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</si>
  <si>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</si>
  <si>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</si>
  <si>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</si>
  <si>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</si>
  <si>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</si>
  <si>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</si>
  <si>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</si>
  <si>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</si>
  <si>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</si>
  <si>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</si>
  <si>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</si>
  <si>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</si>
  <si>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</si>
  <si>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</si>
  <si>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</si>
  <si>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</si>
  <si>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</si>
  <si>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</si>
  <si>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</si>
  <si>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</si>
  <si>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</si>
  <si>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</si>
  <si>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</si>
  <si>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</si>
  <si>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</si>
  <si>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</si>
  <si>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</si>
  <si>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</si>
  <si>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</si>
  <si>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</si>
  <si>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</si>
  <si>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</si>
  <si>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</si>
  <si>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</si>
  <si>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</si>
  <si>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</si>
  <si>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</si>
  <si>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</si>
  <si>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</si>
  <si>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</si>
  <si>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</si>
  <si>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</si>
  <si>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</si>
  <si>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</si>
  <si>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</si>
  <si>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</si>
  <si>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</si>
  <si>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</si>
  <si>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</si>
  <si>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</si>
  <si>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</si>
  <si>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</si>
  <si>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</si>
  <si>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</si>
  <si>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</si>
  <si>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</si>
  <si>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</si>
  <si>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</si>
  <si>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</si>
  <si>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</si>
  <si>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</si>
  <si>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</si>
  <si>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</si>
  <si>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</si>
  <si>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</si>
  <si>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</si>
  <si>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</si>
  <si>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</si>
  <si>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</si>
  <si>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</si>
  <si>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</si>
  <si>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</si>
  <si>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</si>
  <si>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</si>
  <si>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</si>
  <si>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</si>
  <si>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</si>
  <si>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</si>
  <si>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</si>
  <si>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</si>
  <si>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</si>
  <si>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</si>
  <si>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</si>
  <si>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</si>
  <si>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</si>
  <si>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</si>
  <si>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</si>
  <si>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</si>
  <si>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</si>
  <si>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</si>
  <si>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</si>
  <si>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</si>
  <si>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</si>
  <si>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</si>
  <si>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</si>
  <si>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</si>
  <si>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</si>
  <si>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</si>
  <si>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</si>
  <si>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</si>
  <si>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</si>
  <si>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</si>
  <si>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</si>
  <si>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</si>
  <si>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</si>
  <si>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</si>
  <si>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</si>
  <si>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</si>
  <si>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</si>
  <si>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</si>
  <si>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</si>
  <si>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</si>
  <si>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</si>
  <si>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</si>
  <si>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</si>
  <si>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</si>
  <si>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</si>
  <si>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</si>
  <si>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</si>
  <si>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</si>
  <si>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</si>
  <si>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</si>
  <si>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</si>
  <si>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</si>
  <si>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</si>
  <si>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</si>
  <si>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</si>
  <si>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</si>
  <si>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</si>
  <si>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</si>
  <si>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</si>
  <si>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</si>
  <si>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</si>
  <si>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</si>
  <si>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</si>
  <si>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</si>
  <si>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</si>
  <si>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</si>
  <si>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</si>
  <si>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</si>
  <si>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</si>
  <si>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</si>
  <si>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</si>
  <si>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</si>
  <si>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</si>
  <si>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</si>
  <si>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</si>
  <si>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</si>
  <si>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</si>
  <si>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</si>
  <si>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</si>
  <si>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</si>
  <si>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</si>
  <si>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</si>
  <si>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</si>
  <si>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</si>
  <si>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</si>
  <si>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</si>
  <si>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</si>
  <si>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</si>
  <si>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</si>
  <si>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</si>
  <si>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</si>
  <si>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</si>
  <si>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</si>
  <si>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</si>
  <si>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</si>
  <si>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</si>
  <si>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</si>
  <si>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</si>
  <si>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</si>
  <si>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</si>
  <si>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</si>
  <si>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</si>
  <si>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</si>
  <si>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</si>
  <si>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</si>
  <si>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</si>
  <si>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</si>
  <si>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</si>
  <si>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</si>
  <si>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</si>
  <si>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</si>
  <si>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</si>
  <si>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</si>
  <si>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</si>
  <si>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</si>
  <si>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</si>
  <si>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</si>
  <si>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</si>
  <si>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</si>
  <si>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</si>
  <si>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</si>
  <si>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</si>
  <si>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</si>
  <si>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</si>
  <si>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</si>
  <si>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</si>
  <si>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</si>
  <si>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</si>
  <si>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</si>
  <si>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</si>
  <si>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</si>
  <si>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</si>
  <si>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</si>
  <si>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</si>
  <si>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</si>
  <si>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</si>
  <si>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</si>
  <si>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</si>
  <si>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</si>
  <si>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</si>
  <si>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</si>
  <si>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</si>
  <si>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</si>
  <si>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</si>
  <si>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</si>
  <si>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</si>
  <si>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</si>
  <si>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</si>
  <si>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</si>
  <si>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</si>
  <si>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</si>
  <si>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</si>
  <si>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</si>
  <si>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</si>
  <si>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</si>
  <si>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</si>
  <si>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</si>
  <si>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</si>
  <si>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</si>
  <si>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</si>
  <si>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</si>
  <si>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</si>
  <si>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</si>
  <si>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</si>
  <si>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</si>
  <si>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</si>
  <si>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</si>
  <si>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</si>
  <si>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</si>
  <si>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</si>
  <si>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</si>
  <si>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</si>
  <si>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</si>
  <si>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</si>
  <si>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</si>
  <si>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</si>
  <si>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</si>
  <si>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</si>
  <si>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</si>
  <si>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</si>
  <si>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</si>
  <si>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</si>
  <si>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</si>
  <si>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</si>
  <si>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</si>
  <si>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</si>
  <si>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</si>
  <si>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</si>
  <si>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</si>
  <si>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</si>
  <si>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</si>
  <si>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</si>
  <si>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</si>
  <si>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</si>
  <si>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</si>
  <si>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</si>
  <si>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</si>
  <si>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</si>
  <si>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</si>
  <si>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</si>
  <si>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</si>
  <si>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</si>
  <si>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</si>
  <si>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</si>
  <si>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</si>
  <si>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</si>
  <si>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</si>
  <si>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</si>
  <si>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</si>
  <si>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</si>
  <si>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</si>
  <si>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</si>
  <si>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</si>
  <si>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</si>
  <si>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</si>
  <si>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</si>
  <si>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</si>
  <si>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</si>
  <si>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</si>
  <si>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</si>
  <si>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</si>
  <si>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</si>
  <si>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</si>
  <si>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</si>
  <si>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</si>
  <si>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</si>
  <si>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</si>
  <si>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</si>
  <si>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</si>
  <si>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</si>
  <si>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</si>
  <si>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</si>
  <si>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</si>
  <si>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</si>
  <si>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</si>
  <si>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</si>
  <si>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</si>
  <si>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</si>
  <si>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</si>
  <si>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</si>
  <si>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</si>
  <si>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</si>
  <si>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</si>
  <si>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</si>
  <si>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</si>
  <si>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</si>
  <si>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</si>
  <si>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</si>
  <si>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</si>
  <si>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</si>
  <si>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</si>
  <si>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</si>
  <si>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</si>
  <si>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</si>
  <si>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</si>
  <si>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</si>
  <si>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</si>
  <si>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</si>
  <si>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</si>
  <si>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</si>
  <si>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</si>
  <si>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</si>
  <si>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</si>
  <si>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</si>
  <si>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</si>
  <si>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</si>
  <si>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</si>
  <si>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</si>
  <si>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</si>
  <si>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</si>
  <si>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</si>
  <si>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</si>
  <si>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</si>
  <si>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</si>
  <si>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</si>
  <si>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</si>
  <si>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</si>
  <si>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</si>
  <si>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</si>
  <si>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</si>
  <si>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</si>
  <si>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</si>
  <si>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</si>
  <si>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</si>
  <si>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</si>
  <si>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</si>
  <si>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</si>
  <si>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</si>
  <si>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</si>
  <si>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</si>
  <si>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</si>
  <si>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</si>
  <si>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</si>
  <si>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</si>
  <si>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</si>
  <si>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</si>
  <si>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</si>
  <si>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</si>
  <si>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</si>
  <si>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</si>
  <si>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</si>
  <si>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</si>
  <si>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</si>
  <si>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</si>
  <si>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</si>
  <si>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</si>
  <si>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</si>
  <si>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</si>
  <si>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</si>
  <si>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</si>
  <si>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</si>
  <si>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</si>
  <si>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</si>
  <si>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</si>
  <si>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</si>
  <si>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</si>
  <si>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</si>
  <si>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</si>
  <si>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</si>
  <si>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</si>
  <si>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</si>
  <si>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</si>
  <si>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</si>
  <si>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</si>
  <si>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</si>
  <si>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</si>
  <si>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</si>
  <si>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</si>
  <si>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</si>
  <si>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</si>
  <si>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</si>
  <si>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</si>
  <si>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</si>
  <si>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</si>
  <si>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</si>
  <si>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</si>
  <si>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</si>
  <si>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</si>
  <si>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</si>
  <si>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</si>
  <si>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</si>
  <si>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</si>
  <si>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</si>
  <si>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</si>
  <si>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</si>
  <si>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</si>
  <si>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</si>
  <si>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</si>
  <si>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</si>
  <si>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</si>
  <si>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</si>
  <si>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</si>
  <si>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</si>
  <si>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</si>
  <si>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</si>
  <si>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</si>
  <si>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</si>
  <si>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</si>
  <si>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</si>
  <si>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</si>
  <si>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</si>
  <si>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</si>
  <si>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</si>
  <si>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</si>
  <si>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</si>
  <si>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</si>
  <si>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</si>
  <si>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</si>
  <si>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</si>
  <si>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</si>
  <si>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</si>
  <si>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</si>
  <si>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</si>
  <si>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</si>
  <si>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</si>
  <si>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</si>
  <si>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</si>
  <si>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</si>
  <si>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</si>
  <si>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</si>
  <si>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</si>
  <si>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</si>
  <si>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</si>
  <si>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</si>
  <si>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</si>
  <si>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</si>
  <si>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</si>
  <si>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</si>
  <si>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</si>
  <si>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</si>
  <si>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</si>
  <si>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</si>
  <si>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</si>
  <si>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</si>
  <si>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</si>
  <si>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</si>
  <si>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</si>
  <si>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</si>
  <si>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</si>
  <si>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</si>
  <si>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</si>
  <si>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</si>
  <si>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</si>
  <si>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</si>
  <si>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</si>
  <si>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</si>
  <si>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</si>
  <si>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</si>
  <si>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</si>
  <si>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</si>
  <si>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</si>
  <si>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</si>
  <si>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</si>
  <si>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</si>
  <si>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</si>
  <si>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</si>
  <si>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</si>
  <si>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</si>
  <si>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</si>
  <si>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</si>
  <si>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</si>
  <si>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</si>
  <si>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</si>
  <si>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</si>
  <si>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</si>
  <si>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</si>
  <si>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</si>
  <si>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</si>
  <si>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</si>
  <si>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</si>
  <si>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</si>
  <si>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</si>
  <si>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</si>
  <si>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</si>
  <si>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</si>
  <si>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</si>
  <si>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</si>
  <si>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</si>
  <si>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</si>
  <si>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</si>
  <si>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</si>
  <si>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</si>
  <si>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</si>
  <si>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</si>
  <si>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</si>
  <si>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</si>
  <si>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</si>
  <si>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</si>
  <si>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</si>
  <si>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</si>
  <si>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</si>
  <si>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</si>
  <si>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</si>
  <si>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</si>
  <si>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</si>
  <si>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</si>
  <si>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</si>
  <si>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</si>
  <si>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</si>
  <si>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</si>
  <si>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</si>
  <si>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</si>
  <si>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</si>
  <si>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</si>
  <si>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</si>
  <si>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</si>
  <si>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</si>
  <si>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</si>
  <si>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</si>
  <si>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</si>
  <si>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</si>
  <si>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</si>
  <si>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</si>
  <si>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</si>
  <si>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</si>
  <si>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</si>
  <si>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</si>
  <si>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</si>
  <si>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</si>
  <si>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</si>
  <si>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</si>
  <si>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</si>
  <si>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</si>
  <si>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</si>
  <si>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</si>
  <si>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</si>
  <si>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</si>
  <si>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</si>
  <si>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</si>
  <si>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</si>
  <si>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</si>
  <si>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</si>
  <si>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</si>
  <si>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</si>
  <si>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</si>
  <si>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</si>
  <si>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</si>
  <si>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</si>
  <si>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</si>
  <si>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</si>
  <si>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</si>
  <si>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</si>
  <si>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</si>
  <si>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</si>
  <si>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</si>
  <si>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</si>
  <si>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</si>
  <si>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</si>
  <si>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</si>
  <si>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</si>
  <si>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</si>
  <si>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</si>
  <si>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</si>
  <si>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</si>
  <si>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</si>
  <si>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</si>
  <si>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</si>
  <si>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</si>
  <si>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</si>
  <si>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</si>
  <si>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</si>
  <si>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</si>
  <si>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</si>
  <si>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</si>
  <si>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</si>
  <si>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</si>
  <si>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</si>
  <si>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</si>
  <si>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</si>
  <si>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</si>
  <si>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</si>
  <si>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</si>
  <si>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</si>
  <si>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</si>
  <si>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</si>
  <si>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</si>
  <si>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</si>
  <si>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</si>
  <si>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</si>
  <si>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</si>
  <si>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</si>
  <si>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</si>
  <si>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</si>
  <si>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</si>
  <si>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</si>
  <si>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</si>
  <si>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</si>
  <si>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</si>
  <si>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</si>
  <si>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</si>
  <si>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</si>
  <si>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</si>
  <si>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</si>
  <si>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</si>
  <si>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</si>
  <si>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</si>
  <si>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</si>
  <si>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</si>
  <si>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</si>
  <si>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</si>
  <si>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</si>
  <si>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</si>
  <si>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</si>
  <si>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</si>
  <si>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</si>
  <si>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</si>
  <si>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</si>
  <si>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</si>
  <si>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</si>
  <si>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</si>
  <si>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</si>
  <si>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</si>
  <si>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</si>
  <si>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</si>
  <si>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</si>
  <si>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</si>
  <si>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</si>
  <si>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</si>
  <si>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</si>
  <si>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</si>
  <si>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</si>
  <si>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</si>
  <si>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</si>
  <si>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</si>
  <si>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</si>
  <si>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</si>
  <si>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</si>
  <si>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</si>
  <si>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</si>
  <si>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</si>
  <si>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</si>
  <si>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</si>
  <si>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</si>
  <si>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</si>
  <si>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</si>
  <si>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</si>
  <si>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</si>
  <si>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</si>
  <si>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</si>
  <si>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</si>
  <si>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</si>
  <si>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</si>
  <si>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</si>
  <si>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</si>
  <si>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</si>
  <si>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</si>
  <si>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</si>
  <si>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</si>
  <si>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</si>
  <si>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</si>
  <si>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</si>
  <si>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</si>
  <si>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</si>
  <si>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</si>
  <si>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</si>
  <si>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</si>
  <si>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</si>
  <si>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</si>
  <si>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</si>
  <si>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</si>
  <si>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</si>
  <si>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</si>
  <si>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</si>
  <si>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</si>
  <si>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</si>
  <si>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</si>
  <si>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</si>
  <si>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</si>
  <si>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</si>
  <si>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</si>
  <si>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</si>
  <si>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</si>
  <si>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</si>
  <si>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</si>
  <si>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</si>
  <si>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</si>
  <si>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</si>
  <si>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</si>
  <si>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</si>
  <si>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</si>
  <si>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</si>
  <si>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</si>
  <si>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</si>
  <si>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</si>
  <si>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</si>
  <si>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</si>
  <si>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</si>
  <si>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</si>
  <si>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</si>
  <si>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</si>
  <si>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</si>
  <si>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</si>
  <si>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</si>
  <si>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</si>
  <si>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</si>
  <si>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</si>
  <si>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</si>
  <si>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</si>
  <si>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</si>
  <si>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</si>
  <si>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</si>
  <si>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</si>
  <si>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</si>
  <si>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</si>
  <si>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</si>
  <si>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</si>
  <si>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</si>
  <si>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</si>
  <si>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</si>
  <si>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</si>
  <si>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</si>
  <si>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</si>
  <si>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</si>
  <si>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</si>
  <si>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</si>
  <si>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</si>
  <si>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</si>
  <si>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</si>
  <si>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</si>
  <si>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</si>
  <si>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</si>
  <si>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</si>
  <si>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</si>
  <si>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</si>
  <si>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</si>
  <si>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</si>
  <si>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</si>
  <si>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</si>
  <si>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</si>
  <si>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</si>
  <si>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</si>
  <si>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</si>
  <si>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</si>
  <si>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</si>
  <si>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</si>
  <si>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</si>
  <si>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</si>
  <si>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</si>
  <si>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</si>
  <si>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</si>
  <si>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</si>
  <si>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</si>
  <si>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</si>
  <si>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</si>
  <si>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</si>
  <si>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</si>
  <si>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</si>
  <si>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</si>
  <si>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</si>
  <si>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</si>
  <si>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</si>
  <si>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</si>
  <si>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</si>
  <si>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</si>
  <si>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</si>
  <si>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</si>
  <si>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</si>
  <si>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</si>
  <si>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</si>
  <si>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</si>
  <si>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</si>
  <si>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</si>
  <si>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</si>
  <si>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</si>
  <si>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</si>
  <si>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</si>
  <si>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</si>
  <si>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</si>
  <si>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</si>
  <si>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</si>
  <si>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</si>
  <si>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</si>
  <si>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</si>
  <si>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</si>
  <si>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</si>
  <si>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</si>
  <si>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</si>
  <si>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</si>
  <si>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</si>
  <si>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</si>
  <si>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</si>
  <si>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</si>
  <si>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</si>
  <si>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</si>
  <si>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</si>
  <si>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</si>
  <si>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</si>
  <si>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</si>
  <si>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</si>
  <si>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</si>
  <si>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</si>
  <si>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</si>
  <si>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</si>
  <si>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</si>
  <si>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</si>
  <si>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</si>
  <si>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</si>
  <si>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</si>
  <si>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</si>
  <si>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</si>
  <si>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</si>
  <si>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</si>
  <si>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</si>
  <si>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</si>
  <si>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</si>
  <si>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</si>
  <si>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</si>
  <si>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</si>
  <si>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</si>
  <si>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</si>
  <si>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</si>
  <si>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</si>
  <si>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</si>
  <si>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</si>
  <si>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</si>
  <si>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</si>
  <si>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</si>
  <si>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</si>
  <si>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</si>
  <si>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</si>
  <si>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</si>
  <si>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</si>
  <si>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</si>
  <si>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</si>
  <si>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</si>
  <si>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</si>
  <si>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</si>
  <si>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</si>
  <si>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</si>
  <si>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</si>
  <si>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</si>
  <si>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</si>
  <si>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</si>
  <si>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</si>
  <si>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</si>
  <si>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</si>
  <si>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</si>
  <si>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</si>
  <si>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</si>
  <si>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</si>
  <si>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</si>
  <si>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</si>
  <si>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</si>
  <si>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</si>
  <si>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</si>
  <si>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</si>
  <si>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</si>
  <si>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</si>
  <si>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</si>
  <si>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</si>
  <si>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</si>
  <si>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</si>
  <si>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</si>
  <si>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</si>
  <si>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</si>
  <si>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</si>
  <si>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</si>
  <si>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</si>
  <si>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</si>
  <si>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</si>
  <si>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</si>
  <si>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</si>
  <si>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</si>
  <si>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</si>
  <si>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</si>
  <si>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</si>
  <si>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</si>
  <si>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</si>
  <si>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</si>
  <si>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</si>
  <si>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</si>
  <si>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</si>
  <si>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</si>
  <si>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</si>
  <si>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</si>
  <si>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</si>
  <si>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</si>
  <si>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</si>
  <si>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</si>
  <si>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</si>
  <si>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</si>
  <si>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</si>
  <si>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</si>
  <si>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</si>
  <si>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</si>
  <si>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</si>
  <si>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</si>
  <si>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</si>
  <si>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</si>
  <si>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</si>
  <si>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</si>
  <si>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</si>
  <si>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</si>
  <si>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</si>
  <si>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</si>
  <si>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</si>
  <si>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</si>
  <si>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</si>
  <si>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</si>
  <si>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</si>
  <si>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</si>
  <si>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</si>
  <si>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</si>
  <si>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</si>
  <si>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</si>
  <si>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</si>
  <si>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</si>
  <si>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</si>
  <si>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</si>
  <si>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</si>
  <si>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</si>
  <si>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</si>
  <si>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</si>
  <si>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</si>
  <si>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</si>
  <si>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</si>
  <si>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</si>
  <si>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</si>
  <si>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</si>
  <si>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</si>
  <si>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</si>
  <si>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</si>
  <si>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</si>
  <si>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</si>
  <si>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</si>
  <si>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</si>
  <si>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</si>
  <si>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</si>
  <si>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</si>
  <si>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</si>
  <si>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</si>
  <si>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</si>
  <si>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</si>
  <si>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</si>
  <si>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</si>
  <si>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</si>
  <si>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</si>
  <si>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</si>
  <si>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</si>
  <si>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</si>
  <si>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</si>
  <si>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</si>
  <si>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</si>
  <si>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</si>
  <si>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</si>
  <si>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</si>
  <si>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</si>
  <si>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</si>
  <si>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</si>
  <si>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</si>
  <si>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</si>
  <si>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</si>
  <si>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</si>
  <si>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</si>
  <si>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</si>
  <si>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</si>
  <si>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</si>
  <si>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</si>
  <si>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</si>
  <si>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</si>
  <si>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</si>
  <si>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</si>
  <si>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</si>
  <si>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</si>
  <si>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</si>
  <si>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</si>
  <si>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</si>
  <si>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</si>
  <si>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</si>
  <si>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</si>
  <si>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</si>
  <si>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</si>
  <si>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</si>
  <si>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</si>
  <si>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</si>
  <si>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</si>
  <si>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</si>
  <si>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</si>
  <si>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</si>
  <si>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</si>
  <si>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</si>
  <si>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</si>
  <si>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</si>
  <si>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</si>
  <si>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</si>
  <si>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</si>
  <si>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</si>
  <si>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</si>
  <si>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</si>
  <si>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</si>
  <si>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</si>
  <si>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</si>
  <si>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</si>
  <si>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</si>
  <si>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</si>
  <si>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</si>
  <si>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</si>
  <si>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</si>
  <si>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</si>
  <si>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</si>
  <si>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</si>
  <si>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</si>
  <si>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</si>
  <si>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</si>
  <si>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</si>
  <si>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</si>
  <si>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</si>
  <si>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</si>
  <si>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</si>
  <si>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</si>
  <si>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</si>
  <si>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</si>
  <si>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</si>
  <si>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</si>
  <si>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</si>
  <si>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</si>
  <si>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</si>
  <si>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</si>
  <si>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</si>
  <si>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</si>
  <si>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</si>
  <si>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</si>
  <si>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</si>
  <si>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</si>
  <si>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</si>
  <si>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</si>
  <si>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</si>
  <si>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</si>
  <si>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</si>
  <si>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</si>
  <si>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</si>
  <si>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</si>
  <si>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</si>
  <si>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</si>
  <si>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</si>
  <si>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</si>
  <si>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</si>
  <si>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</si>
  <si>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</si>
  <si>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</si>
  <si>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</si>
  <si>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</si>
  <si>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</si>
  <si>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</si>
  <si>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</si>
  <si>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</si>
  <si>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</si>
  <si>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</si>
  <si>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</si>
  <si>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</si>
  <si>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</si>
  <si>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</si>
  <si>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</si>
  <si>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</si>
  <si>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</si>
  <si>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</si>
  <si>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</si>
  <si>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</si>
  <si>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</si>
  <si>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</si>
  <si>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</si>
  <si>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</si>
  <si>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</si>
  <si>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</si>
  <si>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</si>
  <si>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</si>
  <si>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</si>
  <si>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</si>
  <si>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</si>
  <si>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</si>
  <si>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</si>
  <si>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</si>
  <si>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</si>
  <si>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</si>
  <si>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</si>
  <si>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</si>
  <si>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</si>
  <si>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</si>
  <si>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</si>
  <si>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</si>
  <si>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</si>
  <si>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</si>
  <si>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</si>
  <si>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</si>
  <si>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</si>
  <si>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</si>
  <si>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</si>
  <si>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</si>
  <si>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</si>
  <si>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</si>
  <si>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</si>
  <si>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</si>
  <si>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</si>
  <si>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</si>
  <si>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</si>
  <si>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</si>
  <si>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</si>
  <si>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</si>
  <si>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</si>
  <si>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</si>
  <si>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</si>
  <si>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</si>
  <si>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</si>
  <si>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</si>
  <si>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</si>
  <si>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</si>
  <si>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</si>
  <si>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</si>
  <si>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</si>
  <si>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</si>
  <si>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</si>
  <si>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</si>
  <si>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</si>
  <si>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</si>
  <si>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</si>
  <si>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</si>
  <si>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</si>
  <si>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</si>
  <si>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</si>
  <si>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</si>
  <si>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</si>
  <si>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</si>
  <si>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</si>
  <si>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</si>
  <si>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</si>
  <si>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</si>
  <si>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</si>
  <si>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</si>
  <si>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</si>
  <si>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</si>
  <si>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</si>
  <si>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</si>
  <si>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</si>
  <si>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</si>
  <si>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</si>
  <si>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</si>
  <si>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</si>
  <si>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</si>
  <si>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</si>
  <si>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</si>
  <si>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</si>
  <si>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</si>
  <si>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</si>
  <si>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</si>
  <si>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</si>
  <si>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</si>
  <si>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</si>
  <si>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</si>
  <si>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</si>
  <si>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</si>
  <si>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</si>
  <si>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</si>
  <si>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</si>
  <si>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</si>
  <si>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</si>
  <si>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</si>
  <si>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</si>
  <si>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</si>
  <si>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</si>
  <si>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</si>
  <si>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</si>
  <si>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</si>
  <si>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</si>
  <si>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</si>
  <si>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</si>
  <si>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</si>
  <si>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</si>
  <si>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</si>
  <si>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</si>
  <si>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</si>
  <si>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</si>
  <si>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</si>
  <si>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</si>
  <si>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</si>
  <si>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</si>
  <si>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</si>
  <si>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</si>
  <si>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</si>
  <si>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</si>
  <si>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</si>
  <si>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</si>
  <si>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</si>
  <si>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</si>
  <si>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</si>
  <si>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</si>
  <si>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</si>
  <si>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</si>
  <si>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</si>
  <si>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</si>
  <si>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</si>
  <si>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</si>
  <si>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</si>
  <si>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</si>
  <si>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</si>
  <si>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</si>
  <si>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</si>
  <si>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</si>
  <si>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</si>
  <si>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</si>
  <si>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</si>
  <si>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</si>
  <si>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</si>
  <si>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</si>
  <si>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</si>
  <si>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</si>
  <si>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</si>
  <si>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</si>
  <si>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</si>
  <si>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</si>
  <si>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</si>
  <si>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</si>
  <si>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</si>
  <si>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</si>
  <si>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</si>
  <si>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</si>
  <si>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</si>
  <si>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</si>
  <si>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</si>
  <si>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</si>
  <si>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</si>
  <si>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</si>
  <si>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</si>
  <si>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</si>
  <si>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</si>
  <si>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</si>
  <si>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</si>
  <si>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</si>
  <si>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</si>
  <si>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</si>
  <si>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</si>
  <si>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</si>
  <si>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</si>
  <si>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</si>
  <si>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</si>
  <si>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</si>
  <si>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</si>
  <si>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</si>
  <si>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</si>
  <si>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</si>
  <si>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</si>
  <si>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</si>
  <si>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</si>
  <si>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</si>
  <si>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</si>
  <si>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</si>
  <si>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</si>
  <si>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</si>
  <si>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</si>
  <si>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</si>
  <si>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</si>
  <si>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</si>
  <si>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</si>
  <si>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</si>
  <si>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</si>
  <si>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</si>
  <si>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</si>
  <si>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</si>
  <si>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</si>
  <si>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</si>
  <si>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</si>
  <si>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</si>
  <si>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</si>
  <si>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</si>
  <si>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</si>
  <si>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</si>
  <si>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</si>
  <si>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</si>
  <si>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</si>
  <si>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</si>
  <si>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</si>
  <si>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</si>
  <si>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</si>
  <si>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</si>
  <si>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</si>
  <si>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</si>
  <si>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</si>
  <si>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</si>
  <si>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</si>
  <si>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</si>
  <si>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</si>
  <si>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</si>
  <si>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</si>
  <si>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</si>
  <si>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</si>
  <si>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</si>
  <si>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</si>
  <si>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</si>
  <si>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</si>
  <si>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</si>
  <si>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</si>
  <si>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</si>
  <si>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</si>
  <si>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</si>
  <si>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</si>
  <si>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</si>
  <si>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</si>
  <si>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</si>
  <si>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</si>
  <si>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</si>
  <si>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</si>
  <si>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</si>
  <si>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</si>
  <si>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</si>
  <si>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</si>
  <si>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</si>
  <si>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</si>
  <si>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</si>
  <si>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</si>
  <si>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</si>
  <si>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</si>
  <si>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</si>
  <si>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</si>
  <si>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</si>
  <si>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</si>
  <si>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</si>
  <si>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</si>
  <si>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</si>
  <si>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</si>
  <si>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</si>
  <si>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</si>
  <si>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</si>
  <si>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</si>
  <si>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</si>
  <si>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</si>
  <si>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</si>
  <si>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</si>
  <si>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</si>
  <si>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</si>
  <si>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</si>
  <si>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</si>
  <si>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</si>
  <si>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</si>
  <si>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</si>
  <si>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</si>
  <si>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</si>
  <si>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</si>
  <si>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</si>
  <si>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</si>
  <si>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</si>
  <si>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</si>
  <si>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</si>
  <si>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</si>
  <si>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</si>
  <si>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</si>
  <si>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</si>
  <si>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</si>
  <si>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</si>
  <si>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</si>
  <si>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</si>
  <si>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</si>
  <si>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</si>
  <si>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</si>
  <si>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</si>
  <si>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</si>
  <si>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</si>
  <si>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</si>
  <si>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</si>
  <si>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</si>
  <si>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</si>
  <si>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</si>
  <si>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</si>
  <si>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</si>
  <si>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</si>
  <si>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</si>
  <si>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</si>
  <si>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</si>
  <si>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</si>
  <si>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</si>
  <si>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</si>
  <si>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</si>
  <si>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</si>
  <si>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</si>
  <si>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</si>
  <si>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</si>
  <si>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</si>
  <si>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</si>
  <si>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</si>
  <si>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</si>
  <si>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</si>
  <si>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</si>
  <si>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</si>
  <si>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</si>
  <si>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</si>
  <si>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</si>
  <si>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</si>
  <si>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</si>
  <si>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</si>
  <si>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</si>
  <si>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</si>
  <si>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</si>
  <si>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</si>
  <si>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</si>
  <si>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</si>
  <si>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</si>
  <si>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</si>
  <si>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</si>
  <si>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</si>
  <si>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</si>
  <si>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</si>
  <si>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</si>
  <si>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</si>
  <si>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</si>
  <si>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</si>
  <si>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</si>
  <si>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</si>
  <si>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</si>
  <si>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</si>
  <si>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</si>
  <si>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</si>
  <si>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</si>
  <si>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</si>
  <si>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</si>
  <si>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</si>
  <si>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</si>
  <si>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</si>
  <si>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</si>
  <si>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</si>
  <si>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</si>
  <si>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</si>
  <si>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</si>
  <si>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</si>
  <si>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</si>
  <si>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</si>
  <si>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</si>
  <si>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</si>
  <si>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</si>
  <si>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</si>
  <si>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</si>
  <si>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</si>
  <si>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</si>
  <si>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</si>
  <si>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</si>
  <si>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</si>
  <si>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</si>
  <si>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</si>
  <si>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</si>
  <si>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</si>
  <si>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</si>
  <si>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</si>
  <si>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</si>
  <si>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</si>
  <si>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</si>
  <si>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</si>
  <si>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</si>
  <si>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</si>
  <si>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</si>
  <si>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</si>
  <si>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</si>
  <si>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</si>
  <si>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</si>
  <si>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</si>
  <si>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</si>
  <si>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</si>
  <si>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</si>
  <si>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</si>
  <si>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</si>
  <si>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</si>
  <si>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</si>
  <si>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</si>
  <si>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</si>
  <si>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</si>
  <si>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</si>
  <si>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</si>
  <si>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</si>
  <si>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</si>
  <si>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</si>
  <si>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</si>
  <si>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</si>
  <si>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</si>
  <si>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</si>
  <si>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</si>
  <si>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</si>
  <si>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</si>
  <si>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</si>
  <si>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</si>
  <si>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</si>
  <si>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</si>
  <si>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</si>
  <si>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</si>
  <si>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</si>
  <si>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</si>
  <si>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</si>
  <si>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</si>
  <si>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</si>
  <si>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</si>
  <si>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</si>
  <si>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</si>
  <si>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</si>
  <si>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</si>
  <si>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</si>
  <si>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</si>
  <si>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</si>
  <si>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</si>
  <si>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</si>
  <si>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</si>
  <si>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</si>
  <si>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</si>
  <si>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</si>
  <si>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</si>
  <si>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</si>
  <si>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</si>
  <si>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</si>
  <si>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</si>
  <si>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</si>
  <si>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</si>
  <si>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</si>
  <si>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</si>
  <si>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</si>
  <si>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</si>
  <si>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</si>
  <si>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</si>
  <si>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</si>
  <si>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</si>
  <si>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</si>
  <si>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</si>
  <si>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</si>
  <si>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</si>
  <si>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</si>
  <si>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</si>
  <si>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</si>
  <si>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</si>
  <si>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</si>
  <si>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</si>
  <si>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</si>
  <si>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</si>
  <si>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</si>
  <si>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</si>
  <si>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</si>
  <si>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</si>
  <si>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</si>
  <si>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</si>
  <si>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</si>
  <si>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</si>
  <si>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</si>
  <si>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</si>
  <si>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</si>
  <si>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</si>
  <si>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</si>
  <si>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</si>
  <si>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</si>
  <si>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</si>
  <si>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</si>
  <si>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</si>
  <si>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</si>
  <si>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</si>
  <si>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</si>
  <si>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</si>
  <si>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</si>
  <si>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</si>
  <si>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</si>
  <si>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</si>
  <si>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</si>
  <si>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</si>
  <si>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</si>
  <si>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</si>
  <si>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</si>
  <si>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</si>
  <si>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</si>
  <si>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</si>
  <si>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</si>
  <si>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</si>
  <si>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</si>
  <si>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</si>
  <si>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</si>
  <si>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</si>
  <si>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</si>
  <si>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</si>
  <si>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</si>
  <si>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</si>
  <si>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</si>
  <si>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</si>
  <si>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</si>
  <si>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</si>
  <si>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</si>
  <si>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</si>
  <si>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</si>
  <si>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</si>
  <si>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</si>
  <si>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</si>
  <si>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</si>
  <si>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</si>
  <si>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</si>
  <si>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</si>
  <si>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</si>
  <si>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</si>
  <si>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</si>
  <si>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</si>
  <si>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</si>
  <si>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</si>
  <si>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</si>
  <si>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</si>
  <si>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</si>
  <si>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</si>
  <si>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</si>
  <si>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</si>
  <si>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</si>
  <si>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</si>
  <si>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</si>
  <si>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</si>
  <si>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</si>
  <si>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</si>
  <si>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</si>
  <si>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</si>
  <si>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</si>
  <si>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</si>
  <si>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</si>
  <si>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</si>
  <si>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</si>
  <si>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</si>
  <si>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</si>
  <si>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</si>
  <si>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</si>
  <si>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</si>
  <si>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</si>
  <si>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</si>
  <si>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</si>
  <si>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</si>
  <si>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</si>
  <si>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</si>
  <si>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</si>
  <si>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</si>
  <si>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</si>
  <si>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</si>
  <si>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</si>
  <si>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</si>
  <si>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</si>
  <si>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</si>
  <si>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</si>
  <si>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</si>
  <si>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</si>
  <si>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</si>
  <si>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</si>
  <si>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</si>
  <si>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</si>
  <si>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</si>
  <si>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</si>
  <si>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</si>
  <si>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</si>
  <si>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</si>
  <si>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</si>
  <si>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</si>
  <si>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</si>
  <si>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</si>
  <si>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</si>
  <si>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</si>
  <si>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</si>
  <si>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</si>
  <si>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</si>
  <si>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</si>
  <si>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</si>
  <si>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</si>
  <si>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</si>
  <si>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</si>
  <si>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</si>
  <si>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</si>
  <si>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</si>
  <si>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</si>
  <si>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</si>
  <si>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</si>
  <si>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</si>
  <si>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</si>
  <si>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</si>
  <si>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</si>
  <si>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</si>
  <si>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</si>
  <si>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</si>
  <si>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</si>
  <si>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</si>
  <si>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</si>
  <si>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</si>
  <si>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</si>
  <si>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</si>
  <si>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</si>
  <si>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</si>
  <si>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</si>
  <si>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</si>
  <si>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</si>
  <si>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</si>
  <si>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</si>
  <si>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</si>
  <si>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</si>
  <si>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</si>
  <si>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</si>
  <si>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</si>
  <si>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</si>
  <si>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</si>
  <si>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</si>
  <si>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</si>
  <si>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</si>
  <si>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</si>
  <si>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</si>
  <si>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</si>
  <si>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</si>
  <si>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</si>
  <si>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</si>
  <si>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</si>
  <si>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</si>
  <si>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</si>
  <si>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</si>
  <si>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</si>
  <si>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</si>
  <si>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</si>
  <si>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</si>
  <si>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</si>
  <si>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</si>
  <si>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</si>
  <si>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</si>
  <si>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</si>
  <si>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</si>
  <si>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</si>
  <si>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</si>
  <si>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</si>
  <si>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</si>
  <si>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</si>
  <si>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</si>
  <si>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</si>
  <si>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</si>
  <si>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</si>
  <si>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</si>
  <si>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</si>
  <si>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</si>
  <si>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</si>
  <si>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</si>
  <si>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</si>
  <si>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</si>
  <si>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</si>
  <si>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</si>
  <si>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</si>
  <si>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</si>
  <si>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</si>
  <si>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</si>
  <si>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</si>
  <si>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</si>
  <si>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</si>
  <si>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</si>
  <si>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</si>
  <si>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</si>
  <si>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</si>
  <si>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</si>
  <si>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</si>
  <si>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</si>
  <si>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</si>
  <si>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</si>
  <si>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</si>
  <si>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</si>
  <si>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</si>
  <si>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</si>
  <si>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</si>
  <si>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</si>
  <si>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</si>
  <si>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</si>
  <si>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</si>
  <si>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</si>
  <si>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</si>
  <si>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</si>
  <si>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</si>
  <si>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</si>
  <si>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</si>
  <si>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</si>
  <si>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</si>
  <si>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</si>
  <si>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</si>
  <si>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</si>
  <si>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</si>
  <si>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</si>
  <si>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</si>
  <si>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</si>
  <si>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</si>
  <si>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</si>
  <si>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</si>
  <si>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</si>
  <si>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</si>
  <si>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</si>
  <si>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</si>
  <si>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</si>
  <si>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</si>
  <si>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</si>
  <si>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</si>
  <si>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</si>
  <si>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</si>
  <si>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</si>
  <si>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</si>
  <si>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</si>
  <si>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</si>
  <si>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</si>
  <si>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</si>
  <si>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</si>
  <si>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</si>
  <si>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</si>
  <si>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</si>
  <si>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</si>
  <si>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</si>
  <si>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</si>
  <si>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</si>
  <si>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</si>
  <si>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</si>
  <si>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</si>
  <si>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</si>
  <si>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</si>
  <si>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</si>
  <si>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</si>
  <si>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</si>
  <si>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</si>
  <si>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</si>
  <si>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</si>
  <si>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</si>
  <si>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</si>
  <si>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</si>
  <si>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</si>
  <si>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</si>
  <si>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</si>
  <si>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</si>
  <si>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</si>
  <si>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</si>
  <si>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</si>
  <si>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</si>
  <si>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</si>
  <si>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</si>
  <si>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</si>
  <si>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</si>
  <si>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</si>
  <si>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</si>
  <si>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</si>
  <si>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</si>
  <si>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</si>
  <si>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</si>
  <si>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</si>
  <si>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</si>
  <si>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</si>
  <si>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</si>
  <si>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</si>
  <si>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</si>
  <si>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</si>
  <si>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</si>
  <si>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</si>
  <si>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</si>
  <si>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</si>
  <si>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</si>
  <si>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</si>
  <si>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</si>
  <si>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</si>
  <si>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</si>
  <si>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</si>
  <si>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</si>
  <si>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</si>
  <si>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</si>
  <si>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</si>
  <si>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</si>
  <si>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</si>
  <si>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</si>
  <si>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</si>
  <si>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</si>
  <si>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</si>
  <si>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</si>
  <si>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</si>
  <si>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</si>
  <si>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</si>
  <si>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</si>
  <si>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</si>
  <si>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</si>
  <si>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</si>
  <si>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</si>
  <si>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</si>
  <si>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</si>
  <si>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</si>
  <si>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</si>
  <si>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</si>
  <si>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</si>
  <si>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</si>
  <si>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</si>
  <si>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</si>
  <si>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</si>
  <si>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</si>
  <si>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</si>
  <si>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</si>
  <si>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</si>
  <si>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</si>
  <si>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</si>
  <si>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</si>
  <si>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</si>
  <si>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</si>
  <si>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</si>
  <si>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</si>
  <si>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</si>
  <si>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</si>
  <si>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</si>
  <si>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</si>
  <si>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</si>
  <si>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</si>
  <si>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</si>
  <si>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</si>
  <si>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</si>
  <si>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</si>
  <si>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</si>
  <si>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</si>
  <si>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</si>
  <si>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</si>
  <si>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</si>
  <si>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</si>
  <si>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</si>
  <si>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</si>
  <si>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</si>
  <si>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</si>
  <si>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</si>
  <si>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</si>
  <si>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</si>
  <si>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</si>
  <si>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</si>
  <si>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</si>
  <si>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</si>
  <si>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</si>
  <si>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</si>
  <si>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</si>
  <si>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</si>
  <si>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</si>
  <si>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</si>
  <si>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</si>
  <si>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</si>
  <si>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</si>
  <si>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</si>
  <si>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</si>
  <si>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</si>
  <si>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</si>
  <si>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</si>
  <si>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</si>
  <si>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</si>
  <si>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</si>
  <si>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</si>
  <si>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</si>
  <si>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</si>
  <si>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</si>
  <si>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</si>
  <si>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</si>
  <si>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</si>
  <si>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</si>
  <si>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</si>
  <si>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</si>
  <si>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</si>
  <si>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</si>
  <si>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</si>
  <si>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</si>
  <si>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</si>
  <si>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</si>
  <si>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</si>
  <si>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</si>
  <si>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</si>
  <si>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</si>
  <si>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</si>
  <si>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</si>
  <si>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</si>
  <si>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</si>
  <si>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</si>
  <si>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</si>
  <si>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</si>
  <si>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</si>
  <si>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</si>
  <si>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</si>
  <si>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</si>
  <si>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</si>
  <si>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</si>
  <si>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</si>
  <si>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</si>
  <si>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</si>
  <si>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</si>
  <si>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</si>
  <si>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</si>
  <si>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</si>
  <si>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</si>
  <si>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</si>
  <si>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</si>
  <si>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</si>
  <si>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</si>
  <si>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</si>
  <si>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</si>
  <si>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</si>
  <si>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</si>
  <si>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</si>
  <si>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</si>
  <si>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</si>
  <si>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</si>
  <si>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</si>
  <si>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</si>
  <si>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</si>
  <si>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</si>
  <si>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</si>
  <si>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</si>
  <si>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</si>
  <si>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</si>
  <si>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</si>
  <si>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</si>
  <si>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</si>
  <si>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</si>
  <si>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</si>
  <si>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</si>
  <si>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</si>
  <si>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</si>
  <si>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</si>
  <si>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</si>
  <si>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</si>
  <si>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</si>
  <si>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</si>
  <si>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</si>
  <si>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</si>
  <si>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</si>
  <si>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</si>
  <si>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</si>
  <si>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</si>
  <si>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</si>
  <si>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</si>
  <si>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</si>
  <si>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</si>
  <si>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</si>
  <si>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</si>
  <si>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</si>
  <si>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</si>
  <si>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</si>
  <si>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</si>
  <si>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</si>
  <si>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</si>
  <si>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</si>
  <si>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</si>
  <si>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</si>
  <si>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</si>
  <si>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</si>
  <si>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</si>
  <si>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</si>
  <si>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</si>
  <si>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</si>
  <si>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</si>
  <si>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</si>
  <si>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</si>
  <si>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</si>
  <si>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</si>
  <si>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</si>
  <si>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</si>
  <si>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</si>
  <si>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</si>
  <si>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</si>
  <si>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</si>
  <si>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</si>
  <si>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</si>
  <si>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</si>
  <si>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</si>
  <si>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</si>
  <si>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</si>
  <si>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</si>
  <si>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</si>
  <si>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</si>
  <si>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</si>
  <si>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</si>
  <si>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</si>
  <si>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</si>
  <si>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</si>
  <si>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</si>
  <si>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</si>
  <si>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</si>
  <si>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</si>
  <si>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</si>
  <si>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</si>
  <si>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</si>
  <si>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</si>
  <si>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</si>
  <si>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</si>
  <si>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</si>
  <si>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</si>
  <si>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</si>
  <si>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</si>
  <si>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</si>
  <si>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</si>
  <si>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</si>
  <si>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</si>
  <si>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</si>
  <si>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</si>
  <si>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</si>
  <si>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</si>
  <si>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</si>
  <si>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</si>
  <si>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</si>
  <si>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</si>
  <si>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</si>
  <si>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</si>
  <si>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</si>
  <si>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</si>
  <si>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</si>
  <si>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</si>
  <si>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</si>
  <si>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</si>
  <si>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</si>
  <si>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</si>
  <si>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</si>
  <si>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</si>
  <si>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</si>
  <si>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</si>
  <si>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</si>
  <si>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</si>
  <si>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</si>
  <si>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</si>
  <si>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</si>
  <si>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</si>
  <si>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</si>
  <si>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</si>
  <si>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</si>
  <si>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</si>
  <si>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</si>
  <si>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</si>
  <si>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</si>
  <si>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</si>
  <si>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</si>
  <si>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</si>
  <si>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</si>
  <si>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</si>
  <si>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</si>
  <si>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</si>
  <si>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</si>
  <si>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</si>
  <si>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</si>
  <si>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</si>
  <si>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</si>
  <si>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</si>
  <si>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</si>
  <si>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</si>
  <si>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</si>
  <si>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</si>
  <si>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</si>
  <si>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</si>
  <si>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</si>
  <si>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</si>
  <si>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</si>
  <si>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</si>
  <si>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</si>
  <si>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</si>
  <si>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</si>
  <si>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</si>
  <si>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</si>
  <si>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</si>
  <si>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</si>
  <si>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</si>
  <si>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</si>
  <si>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</si>
  <si>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</si>
  <si>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</si>
  <si>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</si>
  <si>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</si>
  <si>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</si>
  <si>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</si>
  <si>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</si>
  <si>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</si>
  <si>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</si>
  <si>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</si>
  <si>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</si>
  <si>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</si>
  <si>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</si>
  <si>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</si>
  <si>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</si>
  <si>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</si>
  <si>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</si>
  <si>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</si>
  <si>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</si>
  <si>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</si>
  <si>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</si>
  <si>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</si>
  <si>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</si>
  <si>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</si>
  <si>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</si>
  <si>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</si>
  <si>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</si>
  <si>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</si>
  <si>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</si>
  <si>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</si>
  <si>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</si>
  <si>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</si>
  <si>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</si>
  <si>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</si>
  <si>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</si>
  <si>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</si>
  <si>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</si>
  <si>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</si>
  <si>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</si>
  <si>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</si>
  <si>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</si>
  <si>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</si>
  <si>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</si>
  <si>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</si>
  <si>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</si>
  <si>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</si>
  <si>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</si>
  <si>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</si>
  <si>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</si>
  <si>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</si>
  <si>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</si>
  <si>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</si>
  <si>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</si>
  <si>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</si>
  <si>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</si>
  <si>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</si>
  <si>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</si>
  <si>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</si>
  <si>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</si>
  <si>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</si>
  <si>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</si>
  <si>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</si>
  <si>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</si>
  <si>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</si>
  <si>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</si>
  <si>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</si>
  <si>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</si>
  <si>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</si>
  <si>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</si>
  <si>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</si>
  <si>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</si>
  <si>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</si>
  <si>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</si>
  <si>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</si>
  <si>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</si>
  <si>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</si>
  <si>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</si>
  <si>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</si>
  <si>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</si>
  <si>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</si>
  <si>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</si>
  <si>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</si>
  <si>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</si>
  <si>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</si>
  <si>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</si>
  <si>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</si>
  <si>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</si>
  <si>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</si>
  <si>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</si>
  <si>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</si>
  <si>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</si>
  <si>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</si>
  <si>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</si>
  <si>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</si>
  <si>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</si>
  <si>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</si>
  <si>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</si>
  <si>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</si>
  <si>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</si>
  <si>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</si>
  <si>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</si>
  <si>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</si>
  <si>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</si>
  <si>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</si>
  <si>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</si>
  <si>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</si>
  <si>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</si>
  <si>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</si>
  <si>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</si>
  <si>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</si>
  <si>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</si>
  <si>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</si>
  <si>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</si>
  <si>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</si>
  <si>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</si>
  <si>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</si>
  <si>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</si>
  <si>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</si>
  <si>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</si>
  <si>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</si>
  <si>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</si>
  <si>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</si>
  <si>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</si>
  <si>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</si>
  <si>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</si>
  <si>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</si>
  <si>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</si>
  <si>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</si>
  <si>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</si>
  <si>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</si>
  <si>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</si>
  <si>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</si>
  <si>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</si>
  <si>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</si>
  <si>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</si>
  <si>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</si>
  <si>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</si>
  <si>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</si>
  <si>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</si>
  <si>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</si>
  <si>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</si>
  <si>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</si>
  <si>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</si>
  <si>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</si>
  <si>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</si>
  <si>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</si>
  <si>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</si>
  <si>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</si>
  <si>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</si>
  <si>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</si>
  <si>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</si>
  <si>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</si>
  <si>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</si>
  <si>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</si>
  <si>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</si>
  <si>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</si>
  <si>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</si>
  <si>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</si>
  <si>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</si>
  <si>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</si>
  <si>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</si>
  <si>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</si>
  <si>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</si>
  <si>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</si>
  <si>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</si>
  <si>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</si>
  <si>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</si>
  <si>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</si>
  <si>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</si>
  <si>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</si>
  <si>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</si>
  <si>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</si>
  <si>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</si>
  <si>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</si>
  <si>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</si>
  <si>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</si>
  <si>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</si>
  <si>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</si>
  <si>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</si>
  <si>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</si>
  <si>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</si>
  <si>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</si>
  <si>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</si>
  <si>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</si>
  <si>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</si>
  <si>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</si>
  <si>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</si>
  <si>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</si>
  <si>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</si>
  <si>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</si>
  <si>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</si>
  <si>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</si>
  <si>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</si>
  <si>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</si>
  <si>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</si>
  <si>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</si>
  <si>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</si>
  <si>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</si>
  <si>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</si>
  <si>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</si>
  <si>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</si>
  <si>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</si>
  <si>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</si>
  <si>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</si>
  <si>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</si>
  <si>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</si>
  <si>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</si>
  <si>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</si>
  <si>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</si>
  <si>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</si>
  <si>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</si>
  <si>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</si>
  <si>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</si>
  <si>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</si>
  <si>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</si>
  <si>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</si>
  <si>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</si>
  <si>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</si>
  <si>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</si>
  <si>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</si>
  <si>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</si>
  <si>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</si>
  <si>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</si>
  <si>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</si>
  <si>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</si>
  <si>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</si>
  <si>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</si>
  <si>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</si>
  <si>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</si>
  <si>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</si>
  <si>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</si>
  <si>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</si>
  <si>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</si>
  <si>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</si>
  <si>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</si>
  <si>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</si>
  <si>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</si>
  <si>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</si>
  <si>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</si>
  <si>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</si>
  <si>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</si>
  <si>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</si>
  <si>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</si>
  <si>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</si>
  <si>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</si>
  <si>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</si>
  <si>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</si>
  <si>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</si>
  <si>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</si>
  <si>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</si>
  <si>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</si>
  <si>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</si>
  <si>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</si>
  <si>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</si>
  <si>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</si>
  <si>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</si>
  <si>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</si>
  <si>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</si>
  <si>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</si>
  <si>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</si>
  <si>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</si>
  <si>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</si>
  <si>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</si>
  <si>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</si>
  <si>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</si>
  <si>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</si>
  <si>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</si>
  <si>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</si>
  <si>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</si>
  <si>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</si>
  <si>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</si>
  <si>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</si>
  <si>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</si>
  <si>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</si>
  <si>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</si>
  <si>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</si>
  <si>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</si>
  <si>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</si>
  <si>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</si>
  <si>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</si>
  <si>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</si>
  <si>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</si>
  <si>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</si>
  <si>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</si>
  <si>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</si>
  <si>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</si>
  <si>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</si>
  <si>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</si>
  <si>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</si>
  <si>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</si>
  <si>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</si>
  <si>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</si>
  <si>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</si>
  <si>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</si>
  <si>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</si>
  <si>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</si>
  <si>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</si>
  <si>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</si>
  <si>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</si>
  <si>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</si>
  <si>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</si>
  <si>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</si>
  <si>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</si>
  <si>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</si>
  <si>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</si>
  <si>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</si>
  <si>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</si>
  <si>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</si>
  <si>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</si>
  <si>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</si>
  <si>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</si>
  <si>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</si>
  <si>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</si>
  <si>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</si>
  <si>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</si>
  <si>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</si>
  <si>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</si>
  <si>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</si>
  <si>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</si>
  <si>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</si>
  <si>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</si>
  <si>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</si>
  <si>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</si>
  <si>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</si>
  <si>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</si>
  <si>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</si>
  <si>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</si>
  <si>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</si>
  <si>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</si>
  <si>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</si>
  <si>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</si>
  <si>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</si>
  <si>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</si>
  <si>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</si>
  <si>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</si>
  <si>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</si>
  <si>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</si>
  <si>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</si>
  <si>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</si>
  <si>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</si>
  <si>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</si>
  <si>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</si>
  <si>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</si>
  <si>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</si>
  <si>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</si>
  <si>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</si>
  <si>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</si>
  <si>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</si>
  <si>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</si>
  <si>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</si>
  <si>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</si>
  <si>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</si>
  <si>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</si>
  <si>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</si>
  <si>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</si>
  <si>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</si>
  <si>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</si>
  <si>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</si>
  <si>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</si>
  <si>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</si>
  <si>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</si>
  <si>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</si>
  <si>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</si>
  <si>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</si>
  <si>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</si>
  <si>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</si>
  <si>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</si>
  <si>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</si>
  <si>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</si>
  <si>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</si>
  <si>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</si>
  <si>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</si>
  <si>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</si>
  <si>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</si>
  <si>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</si>
  <si>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</si>
  <si>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</si>
  <si>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</si>
  <si>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</si>
  <si>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</si>
  <si>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</si>
  <si>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</si>
  <si>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</si>
  <si>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</si>
  <si>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</si>
  <si>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</si>
  <si>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</si>
  <si>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</si>
  <si>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</si>
  <si>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</si>
  <si>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</si>
  <si>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</si>
  <si>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</si>
  <si>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</si>
  <si>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</si>
  <si>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</si>
  <si>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</si>
  <si>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</si>
  <si>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</si>
  <si>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</si>
  <si>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</si>
  <si>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</si>
  <si>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</si>
  <si>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</si>
  <si>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</si>
  <si>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</si>
  <si>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</si>
  <si>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</si>
  <si>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</si>
  <si>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</si>
  <si>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</si>
  <si>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</si>
  <si>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</si>
  <si>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</si>
  <si>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</si>
  <si>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</si>
  <si>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</si>
  <si>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</si>
  <si>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</si>
  <si>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</si>
  <si>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</si>
  <si>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</si>
  <si>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</si>
  <si>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</si>
  <si>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</si>
  <si>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</si>
  <si>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</si>
  <si>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</si>
  <si>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</si>
  <si>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</si>
  <si>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</si>
  <si>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</si>
  <si>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</si>
  <si>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</si>
  <si>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</si>
  <si>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</si>
  <si>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</si>
  <si>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</si>
  <si>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</si>
  <si>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</si>
  <si>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</si>
  <si>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</si>
  <si>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</si>
  <si>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</si>
  <si>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</si>
  <si>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</si>
  <si>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</si>
  <si>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</si>
  <si>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</si>
  <si>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</si>
  <si>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</si>
  <si>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</si>
  <si>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</si>
  <si>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</si>
  <si>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</si>
  <si>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</si>
  <si>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</si>
  <si>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</si>
  <si>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</si>
  <si>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</si>
  <si>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</si>
  <si>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</si>
  <si>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</si>
  <si>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</si>
  <si>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</si>
  <si>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</si>
  <si>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</si>
  <si>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</si>
  <si>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</si>
  <si>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</si>
  <si>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</si>
  <si>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</si>
  <si>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</si>
  <si>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</si>
  <si>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</si>
  <si>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</si>
  <si>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</si>
  <si>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</si>
  <si>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</si>
  <si>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</si>
  <si>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</si>
  <si>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</si>
  <si>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</si>
  <si>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</si>
  <si>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</si>
  <si>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</si>
  <si>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</si>
  <si>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</si>
  <si>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</si>
  <si>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</si>
  <si>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</si>
  <si>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</si>
  <si>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</si>
  <si>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</si>
  <si>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</si>
  <si>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</si>
  <si>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</si>
  <si>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</si>
  <si>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</si>
  <si>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</si>
  <si>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</si>
  <si>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</si>
  <si>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</si>
  <si>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</si>
  <si>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</si>
  <si>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</si>
  <si>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</si>
  <si>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</si>
  <si>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</si>
  <si>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</si>
  <si>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</si>
  <si>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</si>
  <si>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</si>
  <si>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</si>
  <si>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</si>
  <si>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</si>
  <si>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</si>
  <si>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</si>
  <si>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</si>
  <si>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</si>
  <si>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</si>
  <si>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</si>
  <si>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</si>
  <si>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</si>
  <si>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</si>
  <si>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</si>
  <si>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</si>
  <si>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</si>
  <si>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</si>
  <si>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</si>
  <si>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</si>
  <si>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</si>
  <si>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</si>
  <si>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</si>
  <si>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</si>
  <si>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</si>
  <si>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</si>
  <si>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</si>
  <si>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</si>
  <si>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</si>
  <si>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</si>
  <si>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</si>
  <si>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</si>
  <si>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</si>
  <si>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</si>
  <si>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</si>
  <si>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</si>
  <si>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</si>
  <si>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</si>
  <si>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</si>
  <si>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</si>
  <si>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</si>
  <si>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</si>
  <si>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</si>
  <si>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</si>
  <si>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</si>
  <si>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</si>
  <si>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</si>
  <si>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</si>
  <si>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</si>
  <si>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</si>
  <si>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</si>
  <si>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</si>
  <si>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</si>
  <si>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</si>
  <si>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</si>
  <si>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</si>
  <si>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</si>
  <si>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</si>
  <si>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</si>
  <si>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</si>
  <si>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</si>
  <si>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</si>
  <si>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</si>
  <si>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</si>
  <si>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</si>
  <si>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</si>
  <si>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</si>
  <si>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</si>
  <si>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</si>
  <si>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</si>
  <si>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</si>
  <si>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</si>
  <si>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</si>
  <si>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</si>
  <si>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</si>
  <si>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</si>
  <si>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</si>
  <si>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</si>
  <si>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</si>
  <si>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</si>
  <si>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</si>
  <si>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</si>
  <si>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</si>
  <si>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</si>
  <si>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</si>
  <si>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</si>
  <si>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</si>
  <si>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</si>
  <si>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</si>
  <si>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</si>
  <si>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</si>
  <si>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</si>
  <si>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</si>
  <si>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</si>
  <si>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</si>
  <si>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</si>
  <si>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</si>
  <si>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</si>
  <si>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</si>
  <si>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</si>
  <si>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</si>
  <si>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</si>
  <si>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</si>
  <si>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</si>
  <si>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</si>
  <si>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</si>
  <si>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</si>
  <si>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</si>
  <si>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</si>
  <si>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</si>
  <si>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</si>
  <si>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</si>
  <si>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</si>
  <si>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</si>
  <si>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</si>
  <si>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</si>
  <si>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</si>
  <si>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</si>
  <si>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</si>
  <si>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</si>
  <si>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</si>
  <si>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</si>
  <si>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</si>
  <si>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</si>
  <si>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</si>
  <si>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</si>
  <si>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</si>
  <si>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</si>
  <si>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</si>
  <si>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</si>
  <si>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</si>
  <si>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</si>
  <si>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</si>
  <si>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</si>
  <si>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</si>
  <si>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</si>
  <si>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</si>
  <si>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</si>
  <si>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</si>
  <si>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</si>
  <si>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</si>
  <si>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</si>
  <si>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</si>
  <si>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</si>
  <si>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</si>
  <si>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</si>
  <si>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</si>
  <si>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</si>
  <si>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</si>
  <si>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</si>
  <si>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</si>
  <si>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</si>
  <si>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</si>
  <si>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</si>
  <si>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</si>
  <si>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</si>
  <si>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</si>
  <si>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</si>
  <si>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</si>
  <si>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</si>
  <si>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</si>
  <si>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</si>
  <si>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</si>
  <si>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</si>
  <si>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</si>
  <si>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</si>
  <si>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</si>
  <si>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</si>
  <si>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</si>
  <si>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</si>
  <si>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</si>
  <si>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</si>
  <si>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</si>
  <si>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</si>
  <si>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</si>
  <si>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</si>
  <si>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</si>
  <si>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</si>
  <si>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</si>
  <si>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</si>
  <si>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</si>
  <si>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</si>
  <si>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</si>
  <si>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</si>
  <si>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</si>
  <si>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</si>
  <si>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</si>
  <si>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</si>
  <si>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</si>
  <si>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</si>
  <si>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</si>
  <si>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</si>
  <si>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</si>
  <si>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</si>
  <si>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</si>
  <si>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</si>
  <si>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</si>
  <si>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</si>
  <si>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</si>
  <si>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</si>
  <si>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</si>
  <si>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</si>
  <si>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</si>
  <si>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</si>
  <si>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</si>
  <si>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</si>
  <si>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</si>
  <si>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</si>
  <si>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</si>
  <si>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</si>
  <si>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</si>
  <si>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</si>
  <si>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</si>
  <si>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</si>
  <si>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</si>
  <si>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</si>
  <si>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</si>
  <si>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</si>
  <si>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</si>
  <si>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</si>
  <si>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</si>
  <si>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</si>
  <si>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</si>
  <si>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</si>
  <si>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</si>
  <si>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</si>
  <si>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</si>
  <si>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</si>
  <si>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</si>
  <si>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</si>
  <si>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</si>
  <si>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</si>
  <si>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</si>
  <si>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</si>
  <si>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</si>
  <si>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</si>
  <si>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</si>
  <si>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</si>
  <si>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</si>
  <si>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</si>
  <si>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</si>
  <si>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</si>
  <si>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</si>
  <si>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</si>
  <si>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</si>
  <si>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</si>
  <si>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</si>
  <si>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</si>
  <si>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</si>
  <si>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</si>
  <si>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</si>
  <si>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</si>
  <si>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</si>
  <si>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</si>
  <si>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</si>
  <si>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</si>
  <si>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</si>
  <si>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</si>
  <si>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</si>
  <si>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</si>
  <si>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</si>
  <si>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</si>
  <si>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</si>
  <si>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</si>
  <si>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</si>
  <si>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</si>
  <si>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</si>
  <si>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</si>
  <si>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</si>
  <si>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</si>
  <si>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</si>
  <si>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</si>
  <si>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</si>
  <si>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</si>
  <si>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</si>
  <si>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</si>
  <si>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</si>
  <si>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</si>
  <si>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</si>
  <si>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</si>
  <si>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</si>
  <si>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</si>
  <si>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</si>
  <si>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</si>
  <si>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</si>
  <si>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</si>
  <si>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</si>
  <si>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</si>
  <si>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</si>
  <si>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</si>
  <si>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</si>
  <si>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</si>
  <si>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</si>
  <si>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</si>
  <si>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</si>
  <si>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</si>
  <si>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</si>
  <si>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</si>
  <si>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</si>
  <si>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</si>
  <si>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</si>
  <si>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</si>
  <si>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</si>
  <si>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</si>
  <si>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</si>
  <si>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</si>
  <si>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</si>
  <si>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</si>
  <si>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</si>
  <si>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</si>
  <si>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</si>
  <si>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</si>
  <si>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</si>
  <si>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</si>
  <si>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</si>
  <si>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</si>
  <si>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</si>
  <si>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</si>
  <si>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</si>
  <si>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</si>
  <si>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</si>
  <si>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</si>
  <si>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</si>
  <si>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</si>
  <si>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</si>
  <si>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</si>
  <si>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</si>
  <si>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</si>
  <si>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</si>
  <si>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</si>
  <si>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</si>
  <si>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</si>
  <si>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</si>
  <si>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</si>
  <si>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</si>
  <si>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</si>
  <si>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</si>
  <si>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</si>
  <si>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</si>
  <si>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</si>
  <si>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</si>
  <si>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</si>
  <si>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</si>
  <si>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</si>
  <si>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</si>
  <si>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</si>
  <si>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</si>
  <si>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</si>
  <si>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</si>
  <si>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</si>
  <si>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</si>
  <si>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</si>
  <si>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</si>
  <si>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</si>
  <si>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</si>
  <si>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</si>
  <si>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</si>
  <si>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</si>
  <si>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</si>
  <si>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</si>
  <si>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</si>
  <si>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</si>
  <si>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</si>
  <si>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</si>
  <si>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</si>
  <si>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</si>
  <si>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</si>
  <si>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</si>
  <si>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</si>
  <si>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</si>
  <si>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</si>
  <si>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</si>
  <si>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</si>
  <si>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</si>
  <si>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</si>
  <si>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</si>
  <si>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</si>
  <si>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</si>
  <si>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</si>
  <si>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</si>
  <si>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</si>
  <si>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</si>
  <si>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</si>
  <si>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</si>
  <si>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</si>
  <si>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</si>
  <si>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</si>
  <si>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</si>
  <si>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</si>
  <si>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</si>
  <si>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</si>
  <si>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</si>
  <si>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</si>
  <si>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</si>
  <si>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</si>
  <si>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</si>
  <si>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</si>
  <si>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</si>
  <si>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</si>
  <si>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</si>
  <si>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</si>
  <si>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</si>
  <si>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</si>
  <si>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</si>
  <si>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</si>
  <si>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</si>
  <si>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</si>
  <si>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</si>
  <si>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</si>
  <si>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</si>
  <si>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</si>
  <si>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</si>
  <si>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</si>
  <si>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</si>
  <si>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</si>
  <si>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</si>
  <si>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</si>
  <si>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</si>
  <si>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</si>
  <si>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</si>
  <si>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</si>
  <si>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</si>
  <si>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</si>
  <si>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</si>
  <si>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</si>
  <si>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</si>
  <si>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</si>
  <si>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</si>
  <si>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</si>
  <si>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</si>
  <si>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</si>
  <si>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</si>
  <si>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</si>
  <si>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</si>
  <si>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</si>
  <si>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</si>
  <si>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</si>
  <si>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</si>
  <si>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</si>
  <si>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</si>
  <si>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</si>
  <si>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</si>
  <si>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</si>
  <si>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</si>
  <si>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</si>
  <si>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</si>
  <si>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</si>
  <si>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</si>
  <si>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</si>
  <si>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</si>
  <si>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</si>
  <si>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</si>
  <si>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</si>
  <si>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</si>
  <si>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</si>
  <si>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</si>
  <si>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</si>
  <si>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</si>
  <si>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</si>
  <si>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</si>
  <si>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</si>
  <si>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</si>
  <si>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</si>
  <si>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</si>
  <si>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</si>
  <si>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</si>
  <si>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</si>
  <si>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</si>
  <si>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</si>
  <si>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</si>
  <si>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</si>
  <si>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</si>
  <si>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</si>
  <si>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</si>
  <si>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</si>
  <si>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</si>
  <si>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</si>
  <si>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</si>
  <si>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</si>
  <si>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</si>
  <si>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</si>
  <si>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</si>
  <si>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</si>
  <si>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</si>
  <si>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</si>
  <si>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</si>
  <si>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</si>
  <si>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</si>
  <si>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</si>
  <si>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</si>
  <si>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</si>
  <si>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</si>
  <si>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</si>
  <si>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</si>
  <si>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</si>
  <si>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</si>
  <si>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</si>
  <si>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</si>
  <si>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</si>
  <si>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</si>
  <si>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</si>
  <si>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</si>
  <si>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</si>
  <si>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</si>
  <si>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</si>
  <si>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</si>
  <si>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</si>
  <si>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</si>
  <si>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</si>
  <si>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</si>
  <si>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</si>
  <si>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</si>
  <si>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</si>
  <si>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</si>
  <si>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</si>
  <si>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</si>
  <si>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</si>
  <si>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</si>
  <si>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</si>
  <si>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</si>
  <si>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</si>
  <si>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</si>
  <si>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</si>
  <si>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</si>
  <si>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</si>
  <si>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</si>
  <si>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</si>
  <si>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</si>
  <si>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</si>
  <si>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</si>
  <si>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</si>
  <si>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</si>
  <si>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</si>
  <si>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</si>
  <si>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</si>
  <si>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</si>
  <si>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</si>
  <si>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</si>
  <si>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</si>
  <si>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</si>
  <si>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</si>
  <si>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</si>
  <si>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</si>
  <si>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</si>
  <si>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</si>
  <si>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</si>
  <si>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</si>
  <si>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</si>
  <si>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</si>
  <si>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</si>
  <si>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</si>
  <si>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</si>
  <si>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</si>
  <si>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</si>
  <si>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</si>
  <si>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</si>
  <si>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</si>
  <si>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</si>
  <si>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</si>
  <si>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</si>
  <si>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</si>
  <si>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</si>
  <si>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</si>
  <si>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</si>
  <si>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</si>
  <si>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</si>
  <si>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</si>
  <si>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</si>
  <si>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</si>
  <si>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</si>
  <si>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</si>
  <si>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</si>
  <si>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</si>
  <si>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</si>
  <si>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</si>
  <si>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</si>
  <si>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</si>
  <si>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</si>
  <si>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</si>
  <si>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</si>
  <si>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</si>
  <si>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</si>
  <si>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</si>
  <si>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</si>
  <si>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</si>
  <si>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</si>
  <si>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</si>
  <si>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</si>
  <si>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</si>
  <si>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</si>
  <si>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</si>
  <si>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</si>
  <si>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</si>
  <si>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</si>
  <si>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</si>
  <si>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</si>
  <si>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</si>
  <si>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</si>
  <si>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</si>
  <si>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</si>
  <si>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</si>
  <si>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</si>
  <si>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</si>
  <si>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</si>
  <si>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</si>
  <si>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</si>
  <si>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</si>
  <si>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</si>
  <si>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</si>
  <si>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</si>
  <si>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</si>
  <si>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</si>
  <si>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</si>
  <si>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</si>
  <si>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</si>
  <si>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</si>
  <si>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</si>
  <si>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</si>
  <si>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</si>
  <si>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</si>
  <si>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</si>
  <si>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</si>
  <si>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</si>
  <si>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</si>
  <si>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</si>
  <si>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</si>
  <si>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</si>
  <si>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</si>
  <si>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</si>
  <si>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</si>
  <si>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</si>
  <si>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</si>
  <si>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</si>
  <si>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</si>
  <si>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</si>
  <si>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</si>
  <si>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</si>
  <si>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</si>
  <si>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</si>
  <si>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</si>
  <si>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</si>
  <si>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</si>
  <si>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</si>
  <si>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</si>
  <si>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</si>
  <si>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</si>
  <si>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</si>
  <si>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</si>
  <si>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</si>
  <si>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</si>
  <si>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</si>
  <si>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</si>
  <si>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</si>
  <si>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</si>
  <si>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</si>
  <si>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</si>
  <si>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</si>
  <si>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</si>
  <si>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</si>
  <si>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</si>
  <si>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</si>
  <si>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</si>
  <si>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</si>
  <si>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</si>
  <si>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</si>
  <si>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</si>
  <si>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</si>
  <si>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</si>
  <si>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</si>
  <si>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</si>
  <si>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</si>
  <si>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</si>
  <si>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</si>
  <si>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</si>
  <si>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</si>
  <si>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</si>
  <si>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</si>
  <si>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</si>
  <si>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</si>
  <si>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</si>
  <si>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</si>
  <si>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</si>
  <si>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</si>
  <si>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</si>
  <si>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</si>
  <si>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</si>
  <si>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</si>
  <si>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</si>
  <si>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</si>
  <si>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</si>
  <si>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</si>
  <si>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</si>
  <si>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</si>
  <si>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</si>
  <si>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</si>
  <si>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</si>
  <si>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</si>
  <si>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</si>
  <si>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</si>
  <si>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</si>
  <si>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</si>
  <si>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</si>
  <si>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</si>
  <si>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</si>
  <si>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</si>
  <si>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</si>
  <si>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</si>
  <si>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</si>
  <si>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</si>
  <si>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</si>
  <si>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</si>
  <si>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</si>
  <si>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</si>
  <si>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</si>
  <si>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</si>
  <si>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</si>
  <si>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</si>
  <si>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</si>
  <si>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</si>
  <si>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</si>
  <si>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</si>
  <si>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</si>
  <si>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</si>
  <si>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</si>
  <si>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</si>
  <si>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</si>
  <si>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</si>
  <si>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</si>
  <si>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</si>
  <si>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</si>
  <si>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</si>
  <si>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</si>
  <si>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</si>
  <si>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</si>
  <si>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</si>
  <si>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</si>
  <si>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</si>
  <si>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</si>
  <si>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</si>
  <si>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</si>
  <si>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</si>
  <si>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</si>
  <si>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</si>
  <si>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</si>
  <si>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</si>
  <si>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</si>
  <si>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</si>
  <si>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</si>
  <si>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</si>
  <si>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</si>
  <si>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</si>
  <si>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</si>
  <si>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</si>
  <si>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</si>
  <si>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</si>
  <si>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</si>
  <si>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</si>
  <si>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</si>
  <si>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</si>
  <si>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</si>
  <si>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</si>
  <si>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</si>
  <si>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</si>
  <si>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</si>
  <si>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</si>
  <si>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</si>
  <si>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</si>
  <si>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</si>
  <si>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</si>
  <si>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</si>
  <si>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</si>
  <si>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</si>
  <si>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</si>
  <si>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</si>
  <si>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</si>
  <si>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</si>
  <si>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</si>
  <si>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</si>
  <si>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</si>
  <si>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</si>
  <si>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</si>
  <si>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</si>
  <si>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</si>
  <si>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</si>
  <si>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</si>
  <si>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</si>
  <si>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</si>
  <si>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</si>
  <si>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</si>
  <si>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</si>
  <si>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</si>
  <si>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</si>
  <si>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</si>
  <si>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</si>
  <si>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</si>
  <si>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</si>
  <si>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</si>
  <si>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</si>
  <si>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</si>
  <si>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</si>
  <si>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</si>
  <si>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</si>
  <si>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</si>
  <si>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</si>
  <si>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</si>
  <si>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</si>
  <si>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</si>
  <si>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</si>
  <si>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</si>
  <si>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</si>
  <si>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</si>
  <si>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</si>
  <si>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</si>
  <si>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</si>
  <si>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</si>
  <si>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</si>
  <si>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</si>
  <si>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</si>
  <si>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</si>
  <si>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</si>
  <si>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</si>
  <si>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</si>
  <si>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</si>
  <si>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</si>
  <si>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</si>
  <si>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</si>
  <si>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</si>
  <si>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</si>
  <si>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</si>
  <si>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</si>
  <si>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</si>
  <si>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</si>
  <si>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</si>
  <si>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</si>
  <si>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</si>
  <si>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</si>
  <si>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</si>
  <si>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</si>
  <si>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</si>
  <si>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</si>
  <si>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</si>
  <si>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</si>
  <si>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</si>
  <si>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</si>
  <si>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</si>
  <si>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</si>
  <si>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</si>
  <si>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</si>
  <si>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</si>
  <si>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</si>
  <si>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</si>
  <si>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</si>
  <si>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</si>
  <si>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</si>
  <si>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</si>
  <si>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</si>
  <si>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</si>
  <si>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</si>
  <si>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</si>
  <si>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</si>
  <si>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</si>
  <si>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</si>
  <si>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</si>
  <si>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</si>
  <si>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</si>
  <si>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</si>
  <si>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</si>
  <si>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</si>
  <si>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</si>
  <si>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</si>
  <si>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</si>
  <si>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</si>
  <si>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</si>
  <si>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</si>
  <si>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</si>
  <si>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</si>
  <si>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</si>
  <si>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</si>
  <si>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</si>
  <si>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</si>
  <si>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</si>
  <si>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</si>
  <si>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</si>
  <si>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</si>
  <si>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</si>
  <si>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</si>
  <si>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</si>
  <si>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</si>
  <si>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</si>
  <si>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</si>
  <si>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</si>
  <si>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</si>
  <si>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</si>
  <si>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</si>
  <si>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</si>
  <si>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</si>
  <si>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</si>
  <si>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</si>
  <si>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</si>
  <si>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</si>
  <si>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</si>
  <si>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</si>
  <si>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</si>
  <si>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</si>
  <si>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</si>
  <si>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</si>
  <si>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</si>
  <si>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</si>
  <si>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</si>
  <si>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</si>
  <si>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</si>
  <si>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</si>
  <si>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</si>
  <si>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</si>
  <si>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</si>
  <si>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</si>
  <si>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</si>
  <si>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</si>
  <si>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</si>
  <si>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</si>
  <si>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</si>
  <si>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</si>
  <si>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</si>
  <si>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</si>
  <si>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</si>
  <si>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</si>
  <si>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</si>
  <si>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</si>
  <si>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</si>
  <si>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</si>
  <si>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</si>
  <si>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</si>
  <si>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</si>
  <si>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</si>
  <si>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</si>
  <si>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</si>
  <si>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</si>
  <si>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</si>
  <si>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</si>
  <si>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</si>
  <si>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</si>
  <si>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</si>
  <si>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</si>
  <si>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</si>
  <si>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</si>
  <si>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</si>
  <si>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</si>
  <si>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</si>
  <si>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</si>
  <si>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</si>
  <si>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</si>
  <si>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</si>
  <si>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</si>
  <si>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</si>
  <si>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</si>
  <si>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</si>
  <si>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</si>
  <si>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</si>
  <si>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</si>
  <si>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</si>
  <si>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</si>
  <si>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</si>
  <si>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</si>
  <si>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</si>
  <si>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</si>
  <si>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</si>
  <si>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</si>
  <si>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</si>
  <si>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</si>
  <si>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</si>
  <si>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</si>
  <si>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</si>
  <si>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</si>
  <si>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</si>
  <si>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</si>
  <si>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</si>
  <si>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</si>
  <si>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</si>
  <si>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</si>
  <si>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</si>
  <si>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</si>
  <si>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</si>
  <si>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</si>
  <si>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</si>
  <si>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</si>
  <si>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</si>
  <si>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</si>
  <si>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</si>
  <si>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</si>
  <si>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</si>
  <si>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</si>
  <si>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</si>
  <si>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</si>
  <si>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</si>
  <si>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</si>
  <si>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</si>
  <si>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</si>
  <si>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</si>
  <si>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</si>
  <si>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</si>
  <si>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</si>
  <si>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</si>
  <si>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</si>
  <si>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</si>
  <si>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</si>
  <si>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</si>
  <si>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</si>
  <si>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</si>
  <si>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</si>
  <si>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</si>
  <si>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</si>
  <si>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</si>
  <si>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</si>
  <si>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</si>
  <si>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</si>
  <si>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</si>
  <si>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</si>
  <si>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</si>
  <si>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</si>
  <si>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</si>
  <si>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</si>
  <si>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</si>
  <si>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</si>
  <si>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</si>
  <si>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</si>
  <si>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</si>
  <si>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</si>
  <si>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</si>
  <si>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</si>
  <si>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</si>
  <si>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</si>
  <si>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</si>
  <si>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</si>
  <si>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</si>
  <si>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</si>
  <si>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</si>
  <si>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</si>
  <si>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</si>
  <si>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</si>
  <si>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</si>
  <si>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</si>
  <si>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</si>
  <si>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</si>
  <si>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</si>
  <si>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</si>
  <si>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</si>
  <si>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</si>
  <si>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</si>
  <si>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</si>
  <si>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</si>
  <si>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</si>
  <si>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</si>
  <si>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</si>
  <si>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</si>
  <si>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</si>
  <si>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</si>
  <si>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</si>
  <si>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</si>
  <si>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</si>
  <si>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</si>
  <si>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</si>
  <si>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</si>
  <si>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</si>
  <si>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</si>
  <si>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</si>
  <si>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</si>
  <si>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</si>
  <si>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</si>
  <si>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</si>
  <si>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</si>
  <si>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</si>
  <si>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</si>
  <si>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</si>
  <si>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</si>
  <si>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</si>
  <si>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</si>
  <si>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</si>
  <si>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</si>
  <si>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</si>
  <si>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</si>
  <si>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</si>
  <si>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</si>
  <si>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</si>
  <si>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</si>
  <si>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</si>
  <si>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</si>
  <si>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</si>
  <si>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</si>
  <si>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</si>
  <si>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</si>
  <si>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</si>
  <si>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</si>
  <si>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</si>
  <si>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</si>
  <si>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</si>
  <si>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</si>
  <si>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</si>
  <si>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</si>
  <si>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</si>
  <si>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</si>
  <si>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</si>
  <si>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</si>
  <si>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</si>
  <si>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</si>
  <si>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</si>
  <si>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</si>
  <si>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</si>
  <si>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</si>
  <si>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</si>
  <si>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</si>
  <si>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</si>
  <si>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</si>
  <si>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</si>
  <si>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</si>
  <si>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</si>
  <si>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</si>
  <si>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</si>
  <si>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</si>
  <si>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</si>
  <si>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</si>
  <si>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</si>
  <si>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</si>
  <si>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</si>
  <si>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</si>
  <si>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</si>
  <si>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</si>
  <si>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</si>
  <si>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</si>
  <si>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</si>
  <si>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</si>
  <si>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</si>
  <si>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</si>
  <si>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</si>
  <si>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</si>
  <si>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</si>
  <si>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Sum of pledged</t>
  </si>
  <si>
    <t>Date Created Conversion</t>
  </si>
  <si>
    <t>Date Ended Conversion</t>
  </si>
  <si>
    <t>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</si>
  <si>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</si>
  <si>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</si>
  <si>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</si>
  <si>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</si>
  <si>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</si>
  <si>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</si>
  <si>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</si>
  <si>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</si>
  <si>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</si>
  <si>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</si>
  <si>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</si>
  <si>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</si>
  <si>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</si>
  <si>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</si>
  <si>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</si>
  <si>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</si>
  <si>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</si>
  <si>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</si>
  <si>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</si>
  <si>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</si>
  <si>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</si>
  <si>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</si>
  <si>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</si>
  <si>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</si>
  <si>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</si>
  <si>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</si>
  <si>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</si>
  <si>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</si>
  <si>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</si>
  <si>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</si>
  <si>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</si>
  <si>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</si>
  <si>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</si>
  <si>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</si>
  <si>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</si>
  <si>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</si>
  <si>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SubCategory: PLAYS</t>
  </si>
  <si>
    <t>SubCategory: WEARABLES</t>
  </si>
  <si>
    <t>SubCategory: SPACES</t>
  </si>
  <si>
    <t>Standard Deviation of Goal</t>
  </si>
  <si>
    <t>Upper quertile of Goal</t>
  </si>
  <si>
    <t>IQR of Goal</t>
  </si>
  <si>
    <t>Lower quartile of Goal</t>
  </si>
  <si>
    <t>Standard Deviation of Pledged</t>
  </si>
  <si>
    <t>Upper quertile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</si>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</sst>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8" formatCode="_(* #,##0_);_(* \(#,##0\);_(* &quot;-&quot;??_);_(@_)"/>
    <numFmt numFmtId="17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3" fillId="0" borderId="0" xfId="0" applyFont="1"/>
    <xf numFmtId="9" fontId="0" fillId="0" borderId="0" xfId="3" applyFont="1"/>
    <xf numFmtId="9" fontId="0" fillId="0" borderId="0" xfId="0" applyNumberFormat="1"/>
    <xf numFmtId="1" fontId="0" fillId="0" borderId="0" xfId="0" applyNumberFormat="1"/>
    <xf numFmtId="168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 indent="1"/>
    </xf>
    <xf numFmtId="175" fontId="0" fillId="0" borderId="0" xfId="2" applyNumberFormat="1" applyFont="1"/>
    <xf numFmtId="168" fontId="0" fillId="0" borderId="1" xfId="1" applyNumberFormat="1" applyFont="1" applyBorder="1"/>
    <xf numFmtId="168" fontId="0" fillId="0" borderId="2" xfId="1" applyNumberFormat="1" applyFont="1" applyBorder="1"/>
    <xf numFmtId="168" fontId="0" fillId="0" borderId="3" xfId="1" applyNumberFormat="1" applyFont="1" applyBorder="1"/>
    <xf numFmtId="168" fontId="0" fillId="0" borderId="4" xfId="1" applyNumberFormat="1" applyFont="1" applyBorder="1"/>
    <xf numFmtId="168" fontId="0" fillId="0" borderId="5" xfId="1" applyNumberFormat="1" applyFont="1" applyBorder="1"/>
    <xf numFmtId="168" fontId="0" fillId="0" borderId="6" xfId="1" applyNumberFormat="1" applyFont="1" applyBorder="1"/>
    <xf numFmtId="168" fontId="0" fillId="0" borderId="7" xfId="1" applyNumberFormat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32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C6358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C6358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C6358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C6358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C6358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C6358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C6358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C6358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C63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  <a:r>
              <a:rPr lang="en-US" baseline="0"/>
              <a:t> 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D-FB43-98CF-9AC92C3778DB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6D-FB43-98CF-9AC92C3778D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6D-FB43-98CF-9AC92C3778D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6D-FB43-98CF-9AC92C377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2932800"/>
        <c:axId val="208756928"/>
      </c:barChart>
      <c:catAx>
        <c:axId val="24293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56928"/>
        <c:crosses val="autoZero"/>
        <c:auto val="1"/>
        <c:lblAlgn val="ctr"/>
        <c:lblOffset val="100"/>
        <c:noMultiLvlLbl val="0"/>
      </c:catAx>
      <c:valAx>
        <c:axId val="2087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51-BD4D-8BE9-712D9EA5F4B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651-BD4D-8BE9-712D9EA5F4B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651-BD4D-8BE9-712D9EA5F4B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51-BD4D-8BE9-712D9EA5F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5580768"/>
        <c:axId val="285582400"/>
      </c:barChart>
      <c:catAx>
        <c:axId val="2855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82400"/>
        <c:crosses val="autoZero"/>
        <c:auto val="1"/>
        <c:lblAlgn val="ctr"/>
        <c:lblOffset val="100"/>
        <c:noMultiLvlLbl val="0"/>
      </c:catAx>
      <c:valAx>
        <c:axId val="2855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778793132509816"/>
          <c:y val="0.29827373956986719"/>
          <c:w val="8.3037756748296374E-2"/>
          <c:h val="0.127332970971912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A-9745-AC96-05DFF370515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50A-9745-AC96-05DFF370515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50A-9745-AC96-05DFF370515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50A-9745-AC96-05DFF370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5580768"/>
        <c:axId val="285582400"/>
      </c:barChart>
      <c:catAx>
        <c:axId val="2855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82400"/>
        <c:crosses val="autoZero"/>
        <c:auto val="1"/>
        <c:lblAlgn val="ctr"/>
        <c:lblOffset val="100"/>
        <c:noMultiLvlLbl val="0"/>
      </c:catAx>
      <c:valAx>
        <c:axId val="2855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778793132509816"/>
          <c:y val="0.29827373956986719"/>
          <c:w val="8.3037756748296374E-2"/>
          <c:h val="0.265392672464449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[data-1-1-3-StarterBook.xlsx]OutcomesBasedonLaunch-BADYEARS!PivotTable4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'OutcomesBasedonLaunch-BADYEARS'!$B$3:$B$4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'OutcomesBasedonLaunch-BADYEARS'!$A$5:$A$14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'OutcomesBasedonLaunch-BADYEARS'!$B$5:$B$14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1-B240-9BFE-B70E061F337C}"/>
            </c:ext>
          </c:extLst>
        </c:ser>
        <c:ser>
          <c:idx val="1"/>
          <c:order val="1"/>
          <c:tx>
            <c:strRef>
              <c:f>'OutcomesBasedonLaunch-BADYEARS'!$C$3:$C$4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'OutcomesBasedonLaunch-BADYEARS'!$A$5:$A$14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'OutcomesBasedonLaunch-BADYEARS'!$C$5:$C$14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1-B240-9BFE-B70E061F337C}"/>
            </c:ext>
          </c:extLst>
        </c:ser>
        <c:ser>
          <c:idx val="2"/>
          <c:order val="2"/>
          <c:tx>
            <c:strRef>
              <c:f>'OutcomesBasedonLaunch-BADYEARS'!$D$3:$D$4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'OutcomesBasedonLaunch-BADYEARS'!$A$5:$A$14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'OutcomesBasedonLaunch-BADYEARS'!$D$5:$D$14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1-B240-9BFE-B70E061F337C}"/>
            </c:ext>
          </c:extLst>
        </c:ser>
        <c:ser>
          <c:idx val="3"/>
          <c:order val="3"/>
          <c:tx>
            <c:strRef>
              <c:f>'OutcomesBasedonLaunch-BADYEARS'!$E$3:$E$4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'OutcomesBasedonLaunch-BADYEARS'!$A$5:$A$14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'OutcomesBasedonLaunch-BADYEARS'!$E$5:$E$14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01-B240-9BFE-B70E061F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816384"/>
        <c:axId val="323812496"/>
      </c:lineChart>
      <c:catAx>
        <c:axId val="32381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12496"/>
        <c:crosses val="autoZero"/>
        <c:auto val="1"/>
        <c:lblAlgn val="ctr"/>
        <c:lblOffset val="100"/>
        <c:noMultiLvlLbl val="0"/>
      </c:catAx>
      <c:valAx>
        <c:axId val="3238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1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41124423963133644"/>
          <c:y val="4.233870967741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3D-FC45-B6EB-8393995C583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C3D-FC45-B6EB-8393995C58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C3D-FC45-B6EB-8393995C583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C3D-FC45-B6EB-8393995C5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923472"/>
        <c:axId val="325970704"/>
      </c:lineChart>
      <c:catAx>
        <c:axId val="3259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70704"/>
        <c:crosses val="autoZero"/>
        <c:auto val="1"/>
        <c:lblAlgn val="ctr"/>
        <c:lblOffset val="100"/>
        <c:noMultiLvlLbl val="0"/>
      </c:catAx>
      <c:valAx>
        <c:axId val="32597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2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7AACF2BE-2C45-0842-83D4-5B1AD59EF95B}">
          <cx:tx>
            <cx:txData>
              <cx:f>_xlchart.v1.8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50CF85A-D423-B440-9A9E-C32AED93FD2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9B8239C-D45A-8B41-B437-74DE5F35D56D}">
  <sheetPr/>
  <sheetViews>
    <sheetView tabSelected="1"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0</xdr:row>
      <xdr:rowOff>171450</xdr:rowOff>
    </xdr:from>
    <xdr:to>
      <xdr:col>17</xdr:col>
      <xdr:colOff>12700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0ED40-D91F-DF4E-A403-BA4CAFC51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0</xdr:rowOff>
    </xdr:from>
    <xdr:to>
      <xdr:col>17</xdr:col>
      <xdr:colOff>12700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AEDA2-3BAC-9941-80A9-07BD4E69A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0</xdr:rowOff>
    </xdr:from>
    <xdr:to>
      <xdr:col>17</xdr:col>
      <xdr:colOff>12700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56D9A-DF22-4447-BAFD-BAB03F123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171450</xdr:rowOff>
    </xdr:from>
    <xdr:to>
      <xdr:col>16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168E7-6158-A24C-B57F-54C3107CF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177800</xdr:rowOff>
    </xdr:from>
    <xdr:to>
      <xdr:col>17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A87F54-F3A0-0047-8B15-5C0B49826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3411" cy="62909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19524D4-A218-A84A-81B9-21FE58AF6C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6590C0-B58C-8A47-A175-35D92841418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411" cy="62909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Arellano" refreshedDate="44038.654337615742" createdVersion="6" refreshedVersion="6" minRefreshableVersion="3" recordCount="4114" xr:uid="{F34062FE-D533-5645-936B-FE73C91D63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8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Arellano" refreshedDate="44038.688483680555" createdVersion="6" refreshedVersion="6" minRefreshableVersion="3" recordCount="4114" xr:uid="{34518443-7BF6-B94E-837B-9C82366523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8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95B1E-E10E-F240-8951-108B09ECA84B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333" firstHeaderRow="1" firstDataRow="1" firstDataCol="1" rowPageCount="2" colPageCount="1"/>
  <pivotFields count="18">
    <pivotField showAll="0"/>
    <pivotField showAll="0"/>
    <pivotField showAll="0"/>
    <pivotField showAll="0"/>
    <pivotField dataField="1"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8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axis="axisRow" showAll="0">
      <items count="42">
        <item x="5"/>
        <item x="25"/>
        <item x="16"/>
        <item x="39"/>
        <item sd="0" x="35"/>
        <item sd="0" x="4"/>
        <item x="3"/>
        <item sd="0" x="15"/>
        <item x="28"/>
        <item x="10"/>
        <item x="19"/>
        <item x="29"/>
        <item sd="0" x="30"/>
        <item sd="0" x="14"/>
        <item x="13"/>
        <item sd="0" x="37"/>
        <item sd="0" x="12"/>
        <item x="18"/>
        <item sd="0" x="40"/>
        <item x="24"/>
        <item sd="0" x="9"/>
        <item x="31"/>
        <item sd="0" x="20"/>
        <item x="26"/>
        <item sd="0" x="6"/>
        <item sd="0"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14"/>
  </rowFields>
  <rowItems count="329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 r="1">
      <x v="81"/>
    </i>
    <i r="1">
      <x v="82"/>
    </i>
    <i r="1">
      <x v="84"/>
    </i>
    <i r="1">
      <x v="88"/>
    </i>
    <i r="1">
      <x v="89"/>
    </i>
    <i r="1">
      <x v="91"/>
    </i>
    <i r="1">
      <x v="92"/>
    </i>
    <i r="1">
      <x v="95"/>
    </i>
    <i r="1">
      <x v="97"/>
    </i>
    <i r="1">
      <x v="101"/>
    </i>
    <i r="1">
      <x v="105"/>
    </i>
    <i r="1">
      <x v="117"/>
    </i>
    <i r="1">
      <x v="119"/>
    </i>
    <i r="1">
      <x v="128"/>
    </i>
    <i r="1">
      <x v="143"/>
    </i>
    <i r="1">
      <x v="168"/>
    </i>
    <i r="1">
      <x v="301"/>
    </i>
    <i r="1">
      <x v="327"/>
    </i>
    <i r="1">
      <x v="354"/>
    </i>
    <i>
      <x v="28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11"/>
    </i>
    <i r="1">
      <x v="112"/>
    </i>
    <i r="1">
      <x v="113"/>
    </i>
    <i r="1">
      <x v="114"/>
    </i>
    <i r="1">
      <x v="115"/>
    </i>
    <i r="1">
      <x v="117"/>
    </i>
    <i r="1">
      <x v="118"/>
    </i>
    <i r="1">
      <x v="119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2"/>
    </i>
    <i r="1">
      <x v="135"/>
    </i>
    <i r="1">
      <x v="136"/>
    </i>
    <i r="1">
      <x v="140"/>
    </i>
    <i r="1">
      <x v="141"/>
    </i>
    <i r="1">
      <x v="142"/>
    </i>
    <i r="1">
      <x v="146"/>
    </i>
    <i r="1">
      <x v="147"/>
    </i>
    <i r="1">
      <x v="150"/>
    </i>
    <i r="1">
      <x v="153"/>
    </i>
    <i r="1">
      <x v="159"/>
    </i>
    <i r="1">
      <x v="160"/>
    </i>
    <i r="1">
      <x v="164"/>
    </i>
    <i r="1">
      <x v="168"/>
    </i>
    <i r="1">
      <x v="177"/>
    </i>
    <i r="1">
      <x v="178"/>
    </i>
    <i r="1">
      <x v="180"/>
    </i>
    <i r="1">
      <x v="182"/>
    </i>
    <i r="1">
      <x v="183"/>
    </i>
    <i r="1">
      <x v="188"/>
    </i>
    <i r="1">
      <x v="190"/>
    </i>
    <i r="1">
      <x v="195"/>
    </i>
    <i r="1">
      <x v="205"/>
    </i>
    <i r="1">
      <x v="218"/>
    </i>
    <i r="1">
      <x v="228"/>
    </i>
    <i r="1">
      <x v="229"/>
    </i>
    <i r="1">
      <x v="234"/>
    </i>
    <i r="1">
      <x v="249"/>
    </i>
    <i r="1">
      <x v="256"/>
    </i>
    <i r="1">
      <x v="273"/>
    </i>
    <i r="1">
      <x v="297"/>
    </i>
    <i r="1">
      <x v="311"/>
    </i>
    <i r="1">
      <x v="374"/>
    </i>
    <i>
      <x v="30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91"/>
    </i>
    <i r="1">
      <x v="93"/>
    </i>
    <i r="1">
      <x v="94"/>
    </i>
    <i r="1">
      <x v="95"/>
    </i>
    <i r="1">
      <x v="96"/>
    </i>
    <i r="1">
      <x v="99"/>
    </i>
    <i r="1">
      <x v="100"/>
    </i>
    <i r="1">
      <x v="104"/>
    </i>
    <i r="1">
      <x v="106"/>
    </i>
    <i r="1">
      <x v="107"/>
    </i>
    <i r="1">
      <x v="108"/>
    </i>
    <i r="1">
      <x v="111"/>
    </i>
    <i r="1">
      <x v="120"/>
    </i>
    <i r="1">
      <x v="121"/>
    </i>
    <i r="1">
      <x v="128"/>
    </i>
    <i r="1">
      <x v="133"/>
    </i>
    <i r="1">
      <x v="135"/>
    </i>
    <i r="1">
      <x v="153"/>
    </i>
    <i r="1">
      <x v="176"/>
    </i>
    <i r="1">
      <x v="196"/>
    </i>
    <i r="1">
      <x v="216"/>
    </i>
    <i r="1">
      <x v="289"/>
    </i>
    <i>
      <x v="31"/>
    </i>
    <i r="1">
      <x v="81"/>
    </i>
    <i r="1">
      <x v="82"/>
    </i>
    <i r="1">
      <x v="86"/>
    </i>
    <i r="1">
      <x v="88"/>
    </i>
    <i r="1">
      <x v="89"/>
    </i>
    <i r="1">
      <x v="90"/>
    </i>
    <i r="1">
      <x v="91"/>
    </i>
    <i r="1">
      <x v="95"/>
    </i>
    <i r="1">
      <x v="106"/>
    </i>
    <i r="1">
      <x v="114"/>
    </i>
    <i r="1">
      <x v="124"/>
    </i>
    <i r="1">
      <x v="135"/>
    </i>
    <i r="1">
      <x v="148"/>
    </i>
    <i r="1">
      <x v="153"/>
    </i>
    <i r="1">
      <x v="160"/>
    </i>
    <i r="1">
      <x v="161"/>
    </i>
    <i r="1">
      <x v="181"/>
    </i>
    <i r="1">
      <x v="189"/>
    </i>
    <i r="1">
      <x v="222"/>
    </i>
    <i r="1">
      <x v="248"/>
    </i>
    <i r="1">
      <x v="298"/>
    </i>
    <i r="1">
      <x v="315"/>
    </i>
    <i r="1">
      <x v="317"/>
    </i>
    <i>
      <x v="32"/>
    </i>
    <i r="1">
      <x v="81"/>
    </i>
    <i r="1">
      <x v="82"/>
    </i>
    <i r="1">
      <x v="84"/>
    </i>
    <i r="1">
      <x v="85"/>
    </i>
    <i r="1">
      <x v="86"/>
    </i>
    <i r="1">
      <x v="87"/>
    </i>
    <i r="1">
      <x v="90"/>
    </i>
    <i r="1">
      <x v="92"/>
    </i>
    <i r="1">
      <x v="94"/>
    </i>
    <i r="1">
      <x v="95"/>
    </i>
    <i r="1">
      <x v="117"/>
    </i>
    <i r="1">
      <x v="121"/>
    </i>
    <i r="1">
      <x v="126"/>
    </i>
    <i r="1">
      <x v="146"/>
    </i>
    <i r="1">
      <x v="152"/>
    </i>
    <i r="1">
      <x v="166"/>
    </i>
    <i r="1">
      <x v="167"/>
    </i>
    <i r="1">
      <x v="199"/>
    </i>
    <i r="1">
      <x v="254"/>
    </i>
    <i r="1">
      <x v="264"/>
    </i>
    <i r="1">
      <x v="277"/>
    </i>
    <i r="1">
      <x v="293"/>
    </i>
    <i r="1">
      <x v="325"/>
    </i>
    <i r="1">
      <x v="326"/>
    </i>
    <i r="1">
      <x v="339"/>
    </i>
    <i r="1">
      <x v="359"/>
    </i>
    <i>
      <x v="33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7"/>
    </i>
    <i r="1">
      <x v="111"/>
    </i>
    <i r="1">
      <x v="113"/>
    </i>
    <i r="1">
      <x v="127"/>
    </i>
    <i r="1">
      <x v="129"/>
    </i>
    <i r="1">
      <x v="134"/>
    </i>
    <i r="1">
      <x v="137"/>
    </i>
    <i r="1">
      <x v="138"/>
    </i>
    <i r="1">
      <x v="146"/>
    </i>
    <i r="1">
      <x v="148"/>
    </i>
    <i r="1">
      <x v="152"/>
    </i>
    <i r="1">
      <x v="157"/>
    </i>
    <i r="1">
      <x v="159"/>
    </i>
    <i r="1">
      <x v="170"/>
    </i>
    <i r="1">
      <x v="190"/>
    </i>
    <i r="1">
      <x v="215"/>
    </i>
    <i r="1">
      <x v="229"/>
    </i>
    <i r="1">
      <x v="261"/>
    </i>
    <i r="1">
      <x v="274"/>
    </i>
    <i>
      <x v="34"/>
    </i>
    <i r="1">
      <x v="83"/>
    </i>
    <i r="1">
      <x v="84"/>
    </i>
    <i r="1">
      <x v="86"/>
    </i>
    <i r="1">
      <x v="88"/>
    </i>
    <i r="1">
      <x v="90"/>
    </i>
    <i r="1">
      <x v="93"/>
    </i>
    <i r="1">
      <x v="94"/>
    </i>
    <i r="1">
      <x v="100"/>
    </i>
    <i r="1">
      <x v="106"/>
    </i>
    <i r="1">
      <x v="108"/>
    </i>
    <i r="1">
      <x v="113"/>
    </i>
    <i r="1">
      <x v="114"/>
    </i>
    <i r="1">
      <x v="121"/>
    </i>
    <i r="1">
      <x v="127"/>
    </i>
    <i r="1">
      <x v="133"/>
    </i>
    <i r="1">
      <x v="134"/>
    </i>
    <i r="1">
      <x v="143"/>
    </i>
    <i r="1">
      <x v="149"/>
    </i>
    <i r="1">
      <x v="151"/>
    </i>
    <i r="1">
      <x v="159"/>
    </i>
    <i r="1">
      <x v="164"/>
    </i>
    <i r="1">
      <x v="214"/>
    </i>
    <i r="1">
      <x v="233"/>
    </i>
    <i r="1">
      <x v="240"/>
    </i>
    <i r="1">
      <x v="241"/>
    </i>
    <i r="1">
      <x v="243"/>
    </i>
    <i r="1">
      <x v="262"/>
    </i>
    <i r="1">
      <x v="265"/>
    </i>
    <i r="1">
      <x v="276"/>
    </i>
    <i r="1">
      <x v="281"/>
    </i>
    <i r="1">
      <x v="283"/>
    </i>
    <i r="1">
      <x v="292"/>
    </i>
    <i r="1">
      <x v="300"/>
    </i>
    <i r="1">
      <x v="303"/>
    </i>
    <i r="1">
      <x v="307"/>
    </i>
    <i r="1">
      <x v="310"/>
    </i>
    <i r="1">
      <x v="318"/>
    </i>
    <i r="1">
      <x v="331"/>
    </i>
    <i r="1">
      <x v="343"/>
    </i>
    <i r="1">
      <x v="345"/>
    </i>
    <i r="1">
      <x v="347"/>
    </i>
    <i r="1">
      <x v="352"/>
    </i>
    <i r="1">
      <x v="355"/>
    </i>
    <i r="1">
      <x v="357"/>
    </i>
    <i r="1">
      <x v="358"/>
    </i>
    <i r="1">
      <x v="365"/>
    </i>
    <i r="1">
      <x v="368"/>
    </i>
    <i r="1">
      <x v="375"/>
    </i>
    <i>
      <x v="35"/>
    </i>
    <i r="1">
      <x v="80"/>
    </i>
    <i r="1">
      <x v="81"/>
    </i>
    <i r="1">
      <x v="82"/>
    </i>
    <i r="1">
      <x v="83"/>
    </i>
    <i r="1">
      <x v="84"/>
    </i>
    <i r="1">
      <x v="86"/>
    </i>
    <i r="1">
      <x v="88"/>
    </i>
    <i r="1">
      <x v="89"/>
    </i>
    <i r="1">
      <x v="90"/>
    </i>
    <i r="1">
      <x v="96"/>
    </i>
    <i r="1">
      <x v="97"/>
    </i>
    <i r="1">
      <x v="99"/>
    </i>
    <i r="1">
      <x v="100"/>
    </i>
    <i r="1">
      <x v="101"/>
    </i>
    <i r="1">
      <x v="103"/>
    </i>
    <i r="1">
      <x v="106"/>
    </i>
    <i r="1">
      <x v="108"/>
    </i>
    <i r="1">
      <x v="109"/>
    </i>
    <i r="1">
      <x v="110"/>
    </i>
    <i r="1">
      <x v="113"/>
    </i>
    <i r="1">
      <x v="117"/>
    </i>
    <i r="1">
      <x v="122"/>
    </i>
    <i r="1">
      <x v="123"/>
    </i>
    <i r="1">
      <x v="125"/>
    </i>
    <i r="1">
      <x v="135"/>
    </i>
    <i r="1">
      <x v="140"/>
    </i>
    <i r="1">
      <x v="145"/>
    </i>
    <i r="1">
      <x v="147"/>
    </i>
    <i r="1">
      <x v="162"/>
    </i>
    <i r="1">
      <x v="257"/>
    </i>
    <i>
      <x v="38"/>
    </i>
    <i r="1">
      <x v="80"/>
    </i>
    <i r="1">
      <x v="81"/>
    </i>
    <i r="1">
      <x v="84"/>
    </i>
    <i r="1">
      <x v="86"/>
    </i>
    <i r="1">
      <x v="92"/>
    </i>
    <i r="1">
      <x v="99"/>
    </i>
    <i r="1">
      <x v="106"/>
    </i>
    <i r="1">
      <x v="107"/>
    </i>
    <i r="1">
      <x v="112"/>
    </i>
    <i r="1">
      <x v="120"/>
    </i>
    <i r="1">
      <x v="121"/>
    </i>
    <i r="1">
      <x v="127"/>
    </i>
    <i r="1">
      <x v="191"/>
    </i>
    <i r="1">
      <x v="231"/>
    </i>
    <i r="1">
      <x v="236"/>
    </i>
    <i r="1">
      <x v="252"/>
    </i>
    <i t="grand">
      <x/>
    </i>
  </rowItems>
  <colItems count="1">
    <i/>
  </colItems>
  <pageFields count="2">
    <pageField fld="5" hier="-1"/>
    <pageField fld="6" hier="-1"/>
  </pageFields>
  <dataFields count="1"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CA12C-81D1-7044-A792-B1A2A4BA155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56690-184D-E444-9B4D-477FDFE2D628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C12FF-00C4-EE4E-B140-B1143BF42238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F4759-52ED-5D44-8B51-570D534DA506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4341E-C6E0-7F45-BEEF-DBD4A5C95136}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22E8-F1D2-EA4A-A744-77DE82D121DE}">
  <dimension ref="A1:N4115"/>
  <sheetViews>
    <sheetView topLeftCell="H1" zoomScale="95" zoomScaleNormal="95" workbookViewId="0">
      <selection activeCell="J1" sqref="J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758C4-802E-BB47-9D28-F77D18A7C42E}">
  <dimension ref="A1:B333"/>
  <sheetViews>
    <sheetView workbookViewId="0">
      <selection activeCell="A16" sqref="A16"/>
    </sheetView>
  </sheetViews>
  <sheetFormatPr baseColWidth="10" defaultRowHeight="15" x14ac:dyDescent="0.2"/>
  <cols>
    <col min="1" max="1" width="16.5" bestFit="1" customWidth="1"/>
    <col min="2" max="2" width="13" bestFit="1" customWidth="1"/>
    <col min="3" max="3" width="8.1640625" bestFit="1" customWidth="1"/>
    <col min="4" max="4" width="5.5" bestFit="1" customWidth="1"/>
    <col min="5" max="5" width="13.6640625" bestFit="1" customWidth="1"/>
    <col min="6" max="6" width="12.1640625" bestFit="1" customWidth="1"/>
    <col min="7" max="7" width="11.5" bestFit="1" customWidth="1"/>
    <col min="8" max="8" width="10.1640625" bestFit="1" customWidth="1"/>
    <col min="9" max="9" width="14" bestFit="1" customWidth="1"/>
    <col min="10" max="10" width="10.1640625" bestFit="1" customWidth="1"/>
    <col min="11" max="11" width="6.1640625" bestFit="1" customWidth="1"/>
    <col min="12" max="12" width="9.6640625" bestFit="1" customWidth="1"/>
    <col min="13" max="13" width="7.1640625" bestFit="1" customWidth="1"/>
    <col min="14" max="14" width="11.1640625" bestFit="1" customWidth="1"/>
    <col min="15" max="15" width="10.1640625" bestFit="1" customWidth="1"/>
    <col min="16" max="16" width="6.1640625" bestFit="1" customWidth="1"/>
    <col min="17" max="17" width="11" bestFit="1" customWidth="1"/>
    <col min="18" max="18" width="10.1640625" bestFit="1" customWidth="1"/>
    <col min="19" max="19" width="11.83203125" bestFit="1" customWidth="1"/>
    <col min="20" max="20" width="9.1640625" bestFit="1" customWidth="1"/>
    <col min="21" max="21" width="6.33203125" bestFit="1" customWidth="1"/>
    <col min="22" max="22" width="10.1640625" bestFit="1" customWidth="1"/>
    <col min="23" max="23" width="6.6640625" bestFit="1" customWidth="1"/>
    <col min="24" max="24" width="11.1640625" bestFit="1" customWidth="1"/>
    <col min="25" max="25" width="6" bestFit="1" customWidth="1"/>
    <col min="26" max="26" width="11.1640625" bestFit="1" customWidth="1"/>
    <col min="27" max="27" width="10.1640625" bestFit="1" customWidth="1"/>
    <col min="28" max="28" width="13.83203125" bestFit="1" customWidth="1"/>
    <col min="29" max="29" width="9.83203125" bestFit="1" customWidth="1"/>
    <col min="30" max="30" width="11.1640625" bestFit="1" customWidth="1"/>
    <col min="31" max="31" width="12.33203125" bestFit="1" customWidth="1"/>
    <col min="32" max="33" width="10.1640625" bestFit="1" customWidth="1"/>
    <col min="34" max="34" width="14.83203125" bestFit="1" customWidth="1"/>
    <col min="35" max="35" width="11.1640625" bestFit="1" customWidth="1"/>
    <col min="36" max="36" width="13" bestFit="1" customWidth="1"/>
    <col min="37" max="38" width="10.1640625" bestFit="1" customWidth="1"/>
    <col min="39" max="39" width="10.6640625" bestFit="1" customWidth="1"/>
    <col min="40" max="40" width="11.1640625" bestFit="1" customWidth="1"/>
    <col min="41" max="41" width="9.1640625" bestFit="1" customWidth="1"/>
    <col min="42" max="42" width="10.5" bestFit="1" customWidth="1"/>
    <col min="43" max="43" width="12.1640625" bestFit="1" customWidth="1"/>
  </cols>
  <sheetData>
    <row r="1" spans="1:2" x14ac:dyDescent="0.2">
      <c r="A1" s="14" t="s">
        <v>8304</v>
      </c>
      <c r="B1" t="s">
        <v>8218</v>
      </c>
    </row>
    <row r="2" spans="1:2" x14ac:dyDescent="0.2">
      <c r="A2" s="14" t="s">
        <v>8222</v>
      </c>
      <c r="B2" t="s">
        <v>8223</v>
      </c>
    </row>
    <row r="4" spans="1:2" x14ac:dyDescent="0.2">
      <c r="A4" s="14" t="s">
        <v>8362</v>
      </c>
      <c r="B4" t="s">
        <v>8365</v>
      </c>
    </row>
    <row r="5" spans="1:2" x14ac:dyDescent="0.2">
      <c r="A5" s="15" t="s">
        <v>8352</v>
      </c>
      <c r="B5" s="8">
        <v>175830.65999999997</v>
      </c>
    </row>
    <row r="6" spans="1:2" x14ac:dyDescent="0.2">
      <c r="A6" s="15" t="s">
        <v>8313</v>
      </c>
      <c r="B6" s="8">
        <v>4105214.1300000004</v>
      </c>
    </row>
    <row r="7" spans="1:2" x14ac:dyDescent="0.2">
      <c r="A7" s="15" t="s">
        <v>8328</v>
      </c>
      <c r="B7" s="8">
        <v>203361</v>
      </c>
    </row>
    <row r="8" spans="1:2" x14ac:dyDescent="0.2">
      <c r="A8" s="15" t="s">
        <v>8347</v>
      </c>
      <c r="B8" s="8">
        <v>13440208.799999999</v>
      </c>
    </row>
    <row r="9" spans="1:2" x14ac:dyDescent="0.2">
      <c r="A9" s="15" t="s">
        <v>8327</v>
      </c>
      <c r="B9" s="8">
        <v>757053.01999999967</v>
      </c>
    </row>
    <row r="10" spans="1:2" x14ac:dyDescent="0.2">
      <c r="A10" s="15" t="s">
        <v>8354</v>
      </c>
      <c r="B10" s="8">
        <v>67505.510000000009</v>
      </c>
    </row>
    <row r="11" spans="1:2" x14ac:dyDescent="0.2">
      <c r="A11" s="15" t="s">
        <v>8325</v>
      </c>
      <c r="B11" s="8">
        <v>90803.97</v>
      </c>
    </row>
    <row r="12" spans="1:2" x14ac:dyDescent="0.2">
      <c r="A12" s="15" t="s">
        <v>8357</v>
      </c>
      <c r="B12" s="8">
        <v>243353.9</v>
      </c>
    </row>
    <row r="13" spans="1:2" x14ac:dyDescent="0.2">
      <c r="A13" s="15" t="s">
        <v>8321</v>
      </c>
      <c r="B13" s="8">
        <v>361493.01</v>
      </c>
    </row>
    <row r="14" spans="1:2" x14ac:dyDescent="0.2">
      <c r="A14" s="15" t="s">
        <v>8337</v>
      </c>
      <c r="B14" s="8">
        <v>1026157.39</v>
      </c>
    </row>
    <row r="15" spans="1:2" x14ac:dyDescent="0.2">
      <c r="A15" s="15" t="s">
        <v>8316</v>
      </c>
      <c r="B15" s="8">
        <v>2307836.8699999996</v>
      </c>
    </row>
    <row r="16" spans="1:2" x14ac:dyDescent="0.2">
      <c r="A16" s="15" t="s">
        <v>8344</v>
      </c>
      <c r="B16" s="8">
        <v>166534.26999999999</v>
      </c>
    </row>
    <row r="17" spans="1:2" x14ac:dyDescent="0.2">
      <c r="A17" s="15" t="s">
        <v>8340</v>
      </c>
      <c r="B17" s="8">
        <v>1114362.8900000001</v>
      </c>
    </row>
    <row r="18" spans="1:2" x14ac:dyDescent="0.2">
      <c r="A18" s="16">
        <v>101</v>
      </c>
      <c r="B18" s="8">
        <v>15186.69</v>
      </c>
    </row>
    <row r="19" spans="1:2" x14ac:dyDescent="0.2">
      <c r="A19" s="16">
        <v>102</v>
      </c>
      <c r="B19" s="8">
        <v>9725</v>
      </c>
    </row>
    <row r="20" spans="1:2" x14ac:dyDescent="0.2">
      <c r="A20" s="16">
        <v>104</v>
      </c>
      <c r="B20" s="8">
        <v>33229</v>
      </c>
    </row>
    <row r="21" spans="1:2" x14ac:dyDescent="0.2">
      <c r="A21" s="16">
        <v>108</v>
      </c>
      <c r="B21" s="8">
        <v>65238.369999999995</v>
      </c>
    </row>
    <row r="22" spans="1:2" x14ac:dyDescent="0.2">
      <c r="A22" s="16">
        <v>109</v>
      </c>
      <c r="B22" s="8">
        <v>4340.7</v>
      </c>
    </row>
    <row r="23" spans="1:2" x14ac:dyDescent="0.2">
      <c r="A23" s="16">
        <v>111</v>
      </c>
      <c r="B23" s="8">
        <v>33393</v>
      </c>
    </row>
    <row r="24" spans="1:2" x14ac:dyDescent="0.2">
      <c r="A24" s="16">
        <v>112</v>
      </c>
      <c r="B24" s="8">
        <v>3368</v>
      </c>
    </row>
    <row r="25" spans="1:2" x14ac:dyDescent="0.2">
      <c r="A25" s="16">
        <v>115</v>
      </c>
      <c r="B25" s="8">
        <v>46032</v>
      </c>
    </row>
    <row r="26" spans="1:2" x14ac:dyDescent="0.2">
      <c r="A26" s="16">
        <v>117</v>
      </c>
      <c r="B26" s="8">
        <v>58520.2</v>
      </c>
    </row>
    <row r="27" spans="1:2" x14ac:dyDescent="0.2">
      <c r="A27" s="16">
        <v>121</v>
      </c>
      <c r="B27" s="8">
        <v>1807.74</v>
      </c>
    </row>
    <row r="28" spans="1:2" x14ac:dyDescent="0.2">
      <c r="A28" s="16">
        <v>125</v>
      </c>
      <c r="B28" s="8">
        <v>1877</v>
      </c>
    </row>
    <row r="29" spans="1:2" x14ac:dyDescent="0.2">
      <c r="A29" s="16">
        <v>137</v>
      </c>
      <c r="B29" s="8">
        <v>2198</v>
      </c>
    </row>
    <row r="30" spans="1:2" x14ac:dyDescent="0.2">
      <c r="A30" s="16">
        <v>139</v>
      </c>
      <c r="B30" s="8">
        <v>34676</v>
      </c>
    </row>
    <row r="31" spans="1:2" x14ac:dyDescent="0.2">
      <c r="A31" s="16">
        <v>148</v>
      </c>
      <c r="B31" s="8">
        <v>886</v>
      </c>
    </row>
    <row r="32" spans="1:2" x14ac:dyDescent="0.2">
      <c r="A32" s="16">
        <v>163</v>
      </c>
      <c r="B32" s="8">
        <v>8160</v>
      </c>
    </row>
    <row r="33" spans="1:2" x14ac:dyDescent="0.2">
      <c r="A33" s="16">
        <v>189</v>
      </c>
      <c r="B33" s="8">
        <v>28300.45</v>
      </c>
    </row>
    <row r="34" spans="1:2" x14ac:dyDescent="0.2">
      <c r="A34" s="16">
        <v>456</v>
      </c>
      <c r="B34" s="8">
        <v>136924.35</v>
      </c>
    </row>
    <row r="35" spans="1:2" x14ac:dyDescent="0.2">
      <c r="A35" s="16">
        <v>662</v>
      </c>
      <c r="B35" s="8">
        <v>39693.279999999999</v>
      </c>
    </row>
    <row r="36" spans="1:2" x14ac:dyDescent="0.2">
      <c r="A36" s="16">
        <v>1182</v>
      </c>
      <c r="B36" s="8">
        <v>590807.11</v>
      </c>
    </row>
    <row r="37" spans="1:2" x14ac:dyDescent="0.2">
      <c r="A37" s="15" t="s">
        <v>8324</v>
      </c>
      <c r="B37" s="8">
        <v>1502510.8800000004</v>
      </c>
    </row>
    <row r="38" spans="1:2" x14ac:dyDescent="0.2">
      <c r="A38" s="16">
        <v>100</v>
      </c>
      <c r="B38" s="8">
        <v>111911.76000000001</v>
      </c>
    </row>
    <row r="39" spans="1:2" x14ac:dyDescent="0.2">
      <c r="A39" s="16">
        <v>101</v>
      </c>
      <c r="B39" s="8">
        <v>91897.170000000013</v>
      </c>
    </row>
    <row r="40" spans="1:2" x14ac:dyDescent="0.2">
      <c r="A40" s="16">
        <v>102</v>
      </c>
      <c r="B40" s="8">
        <v>107108.55</v>
      </c>
    </row>
    <row r="41" spans="1:2" x14ac:dyDescent="0.2">
      <c r="A41" s="16">
        <v>103</v>
      </c>
      <c r="B41" s="8">
        <v>20074.43</v>
      </c>
    </row>
    <row r="42" spans="1:2" x14ac:dyDescent="0.2">
      <c r="A42" s="16">
        <v>104</v>
      </c>
      <c r="B42" s="8">
        <v>68696.63</v>
      </c>
    </row>
    <row r="43" spans="1:2" x14ac:dyDescent="0.2">
      <c r="A43" s="16">
        <v>105</v>
      </c>
      <c r="B43" s="8">
        <v>98195.63</v>
      </c>
    </row>
    <row r="44" spans="1:2" x14ac:dyDescent="0.2">
      <c r="A44" s="16">
        <v>106</v>
      </c>
      <c r="B44" s="8">
        <v>31834.92</v>
      </c>
    </row>
    <row r="45" spans="1:2" x14ac:dyDescent="0.2">
      <c r="A45" s="16">
        <v>107</v>
      </c>
      <c r="B45" s="8">
        <v>37295.22</v>
      </c>
    </row>
    <row r="46" spans="1:2" x14ac:dyDescent="0.2">
      <c r="A46" s="16">
        <v>108</v>
      </c>
      <c r="B46" s="8">
        <v>8793.23</v>
      </c>
    </row>
    <row r="47" spans="1:2" x14ac:dyDescent="0.2">
      <c r="A47" s="16">
        <v>109</v>
      </c>
      <c r="B47" s="8">
        <v>32797.550000000003</v>
      </c>
    </row>
    <row r="48" spans="1:2" x14ac:dyDescent="0.2">
      <c r="A48" s="16">
        <v>110</v>
      </c>
      <c r="B48" s="8">
        <v>5927</v>
      </c>
    </row>
    <row r="49" spans="1:2" x14ac:dyDescent="0.2">
      <c r="A49" s="16">
        <v>111</v>
      </c>
      <c r="B49" s="8">
        <v>43785.95</v>
      </c>
    </row>
    <row r="50" spans="1:2" x14ac:dyDescent="0.2">
      <c r="A50" s="16">
        <v>112</v>
      </c>
      <c r="B50" s="8">
        <v>38008.43</v>
      </c>
    </row>
    <row r="51" spans="1:2" x14ac:dyDescent="0.2">
      <c r="A51" s="16">
        <v>113</v>
      </c>
      <c r="B51" s="8">
        <v>1130</v>
      </c>
    </row>
    <row r="52" spans="1:2" x14ac:dyDescent="0.2">
      <c r="A52" s="16">
        <v>114</v>
      </c>
      <c r="B52" s="8">
        <v>34190</v>
      </c>
    </row>
    <row r="53" spans="1:2" x14ac:dyDescent="0.2">
      <c r="A53" s="16">
        <v>115</v>
      </c>
      <c r="B53" s="8">
        <v>23551.55</v>
      </c>
    </row>
    <row r="54" spans="1:2" x14ac:dyDescent="0.2">
      <c r="A54" s="16">
        <v>116</v>
      </c>
      <c r="B54" s="8">
        <v>2784</v>
      </c>
    </row>
    <row r="55" spans="1:2" x14ac:dyDescent="0.2">
      <c r="A55" s="16">
        <v>117</v>
      </c>
      <c r="B55" s="8">
        <v>44400.83</v>
      </c>
    </row>
    <row r="56" spans="1:2" x14ac:dyDescent="0.2">
      <c r="A56" s="16">
        <v>118</v>
      </c>
      <c r="B56" s="8">
        <v>50149.13</v>
      </c>
    </row>
    <row r="57" spans="1:2" x14ac:dyDescent="0.2">
      <c r="A57" s="16">
        <v>119</v>
      </c>
      <c r="B57" s="8">
        <v>9530.17</v>
      </c>
    </row>
    <row r="58" spans="1:2" x14ac:dyDescent="0.2">
      <c r="A58" s="16">
        <v>120</v>
      </c>
      <c r="B58" s="8">
        <v>7983.99</v>
      </c>
    </row>
    <row r="59" spans="1:2" x14ac:dyDescent="0.2">
      <c r="A59" s="16">
        <v>121</v>
      </c>
      <c r="B59" s="8">
        <v>12723</v>
      </c>
    </row>
    <row r="60" spans="1:2" x14ac:dyDescent="0.2">
      <c r="A60" s="16">
        <v>122</v>
      </c>
      <c r="B60" s="8">
        <v>33539.69</v>
      </c>
    </row>
    <row r="61" spans="1:2" x14ac:dyDescent="0.2">
      <c r="A61" s="16">
        <v>123</v>
      </c>
      <c r="B61" s="8">
        <v>2835</v>
      </c>
    </row>
    <row r="62" spans="1:2" x14ac:dyDescent="0.2">
      <c r="A62" s="16">
        <v>124</v>
      </c>
      <c r="B62" s="8">
        <v>35905.61</v>
      </c>
    </row>
    <row r="63" spans="1:2" x14ac:dyDescent="0.2">
      <c r="A63" s="16">
        <v>125</v>
      </c>
      <c r="B63" s="8">
        <v>7515</v>
      </c>
    </row>
    <row r="64" spans="1:2" x14ac:dyDescent="0.2">
      <c r="A64" s="16">
        <v>126</v>
      </c>
      <c r="B64" s="8">
        <v>27140.690000000002</v>
      </c>
    </row>
    <row r="65" spans="1:2" x14ac:dyDescent="0.2">
      <c r="A65" s="16">
        <v>127</v>
      </c>
      <c r="B65" s="8">
        <v>6604</v>
      </c>
    </row>
    <row r="66" spans="1:2" x14ac:dyDescent="0.2">
      <c r="A66" s="16">
        <v>131</v>
      </c>
      <c r="B66" s="8">
        <v>7206</v>
      </c>
    </row>
    <row r="67" spans="1:2" x14ac:dyDescent="0.2">
      <c r="A67" s="16">
        <v>132</v>
      </c>
      <c r="B67" s="8">
        <v>7260</v>
      </c>
    </row>
    <row r="68" spans="1:2" x14ac:dyDescent="0.2">
      <c r="A68" s="16">
        <v>133</v>
      </c>
      <c r="B68" s="8">
        <v>4066.23</v>
      </c>
    </row>
    <row r="69" spans="1:2" x14ac:dyDescent="0.2">
      <c r="A69" s="16">
        <v>134</v>
      </c>
      <c r="B69" s="8">
        <v>4831.1000000000004</v>
      </c>
    </row>
    <row r="70" spans="1:2" x14ac:dyDescent="0.2">
      <c r="A70" s="16">
        <v>135</v>
      </c>
      <c r="B70" s="8">
        <v>10112.619999999999</v>
      </c>
    </row>
    <row r="71" spans="1:2" x14ac:dyDescent="0.2">
      <c r="A71" s="16">
        <v>137</v>
      </c>
      <c r="B71" s="8">
        <v>7521.66</v>
      </c>
    </row>
    <row r="72" spans="1:2" x14ac:dyDescent="0.2">
      <c r="A72" s="16">
        <v>138</v>
      </c>
      <c r="B72" s="8">
        <v>25507</v>
      </c>
    </row>
    <row r="73" spans="1:2" x14ac:dyDescent="0.2">
      <c r="A73" s="16">
        <v>139</v>
      </c>
      <c r="B73" s="8">
        <v>34660</v>
      </c>
    </row>
    <row r="74" spans="1:2" x14ac:dyDescent="0.2">
      <c r="A74" s="16">
        <v>143</v>
      </c>
      <c r="B74" s="8">
        <v>7640</v>
      </c>
    </row>
    <row r="75" spans="1:2" x14ac:dyDescent="0.2">
      <c r="A75" s="16">
        <v>144</v>
      </c>
      <c r="B75" s="8">
        <v>14437.46</v>
      </c>
    </row>
    <row r="76" spans="1:2" x14ac:dyDescent="0.2">
      <c r="A76" s="16">
        <v>145</v>
      </c>
      <c r="B76" s="8">
        <v>17419</v>
      </c>
    </row>
    <row r="77" spans="1:2" x14ac:dyDescent="0.2">
      <c r="A77" s="16">
        <v>146</v>
      </c>
      <c r="B77" s="8">
        <v>17514.04</v>
      </c>
    </row>
    <row r="78" spans="1:2" x14ac:dyDescent="0.2">
      <c r="A78" s="16">
        <v>147</v>
      </c>
      <c r="B78" s="8">
        <v>2932</v>
      </c>
    </row>
    <row r="79" spans="1:2" x14ac:dyDescent="0.2">
      <c r="A79" s="16">
        <v>148</v>
      </c>
      <c r="B79" s="8">
        <v>2222</v>
      </c>
    </row>
    <row r="80" spans="1:2" x14ac:dyDescent="0.2">
      <c r="A80" s="16">
        <v>149</v>
      </c>
      <c r="B80" s="8">
        <v>10435</v>
      </c>
    </row>
    <row r="81" spans="1:2" x14ac:dyDescent="0.2">
      <c r="A81" s="16">
        <v>152</v>
      </c>
      <c r="B81" s="8">
        <v>4702</v>
      </c>
    </row>
    <row r="82" spans="1:2" x14ac:dyDescent="0.2">
      <c r="A82" s="16">
        <v>155</v>
      </c>
      <c r="B82" s="8">
        <v>60464.84</v>
      </c>
    </row>
    <row r="83" spans="1:2" x14ac:dyDescent="0.2">
      <c r="A83" s="16">
        <v>156</v>
      </c>
      <c r="B83" s="8">
        <v>16136</v>
      </c>
    </row>
    <row r="84" spans="1:2" x14ac:dyDescent="0.2">
      <c r="A84" s="16">
        <v>160</v>
      </c>
      <c r="B84" s="8">
        <v>2399.94</v>
      </c>
    </row>
    <row r="85" spans="1:2" x14ac:dyDescent="0.2">
      <c r="A85" s="16">
        <v>161</v>
      </c>
      <c r="B85" s="8">
        <v>1614</v>
      </c>
    </row>
    <row r="86" spans="1:2" x14ac:dyDescent="0.2">
      <c r="A86" s="16">
        <v>162</v>
      </c>
      <c r="B86" s="8">
        <v>24321.1</v>
      </c>
    </row>
    <row r="87" spans="1:2" x14ac:dyDescent="0.2">
      <c r="A87" s="16">
        <v>166</v>
      </c>
      <c r="B87" s="8">
        <v>1082</v>
      </c>
    </row>
    <row r="88" spans="1:2" x14ac:dyDescent="0.2">
      <c r="A88" s="16">
        <v>167</v>
      </c>
      <c r="B88" s="8">
        <v>2500.25</v>
      </c>
    </row>
    <row r="89" spans="1:2" x14ac:dyDescent="0.2">
      <c r="A89" s="16">
        <v>170</v>
      </c>
      <c r="B89" s="8">
        <v>679.44</v>
      </c>
    </row>
    <row r="90" spans="1:2" x14ac:dyDescent="0.2">
      <c r="A90" s="16">
        <v>173</v>
      </c>
      <c r="B90" s="8">
        <v>4320</v>
      </c>
    </row>
    <row r="91" spans="1:2" x14ac:dyDescent="0.2">
      <c r="A91" s="16">
        <v>180</v>
      </c>
      <c r="B91" s="8">
        <v>1436</v>
      </c>
    </row>
    <row r="92" spans="1:2" x14ac:dyDescent="0.2">
      <c r="A92" s="16">
        <v>181</v>
      </c>
      <c r="B92" s="8">
        <v>1536.1399999999999</v>
      </c>
    </row>
    <row r="93" spans="1:2" x14ac:dyDescent="0.2">
      <c r="A93" s="16">
        <v>185</v>
      </c>
      <c r="B93" s="8">
        <v>1945</v>
      </c>
    </row>
    <row r="94" spans="1:2" x14ac:dyDescent="0.2">
      <c r="A94" s="16">
        <v>189</v>
      </c>
      <c r="B94" s="8">
        <v>2842</v>
      </c>
    </row>
    <row r="95" spans="1:2" x14ac:dyDescent="0.2">
      <c r="A95" s="16">
        <v>199</v>
      </c>
      <c r="B95" s="8">
        <v>13323</v>
      </c>
    </row>
    <row r="96" spans="1:2" x14ac:dyDescent="0.2">
      <c r="A96" s="16">
        <v>200</v>
      </c>
      <c r="B96" s="8">
        <v>70063</v>
      </c>
    </row>
    <row r="97" spans="1:2" x14ac:dyDescent="0.2">
      <c r="A97" s="16">
        <v>202</v>
      </c>
      <c r="B97" s="8">
        <v>6071</v>
      </c>
    </row>
    <row r="98" spans="1:2" x14ac:dyDescent="0.2">
      <c r="A98" s="16">
        <v>204</v>
      </c>
      <c r="B98" s="8">
        <v>2035.05</v>
      </c>
    </row>
    <row r="99" spans="1:2" x14ac:dyDescent="0.2">
      <c r="A99" s="16">
        <v>205</v>
      </c>
      <c r="B99" s="8">
        <v>2053</v>
      </c>
    </row>
    <row r="100" spans="1:2" x14ac:dyDescent="0.2">
      <c r="A100" s="16">
        <v>211</v>
      </c>
      <c r="B100" s="8">
        <v>2110.5</v>
      </c>
    </row>
    <row r="101" spans="1:2" x14ac:dyDescent="0.2">
      <c r="A101" s="16">
        <v>213</v>
      </c>
      <c r="B101" s="8">
        <v>25577.56</v>
      </c>
    </row>
    <row r="102" spans="1:2" x14ac:dyDescent="0.2">
      <c r="A102" s="16">
        <v>219</v>
      </c>
      <c r="B102" s="8">
        <v>875</v>
      </c>
    </row>
    <row r="103" spans="1:2" x14ac:dyDescent="0.2">
      <c r="A103" s="16">
        <v>233</v>
      </c>
      <c r="B103" s="8">
        <v>3500</v>
      </c>
    </row>
    <row r="104" spans="1:2" x14ac:dyDescent="0.2">
      <c r="A104" s="16">
        <v>250</v>
      </c>
      <c r="B104" s="8">
        <v>1750</v>
      </c>
    </row>
    <row r="105" spans="1:2" x14ac:dyDescent="0.2">
      <c r="A105" s="16">
        <v>263</v>
      </c>
      <c r="B105" s="8">
        <v>1050</v>
      </c>
    </row>
    <row r="106" spans="1:2" x14ac:dyDescent="0.2">
      <c r="A106" s="16">
        <v>265</v>
      </c>
      <c r="B106" s="8">
        <v>10610</v>
      </c>
    </row>
    <row r="107" spans="1:2" x14ac:dyDescent="0.2">
      <c r="A107" s="16">
        <v>272</v>
      </c>
      <c r="B107" s="8">
        <v>5437</v>
      </c>
    </row>
    <row r="108" spans="1:2" x14ac:dyDescent="0.2">
      <c r="A108" s="16">
        <v>295</v>
      </c>
      <c r="B108" s="8">
        <v>16210</v>
      </c>
    </row>
    <row r="109" spans="1:2" x14ac:dyDescent="0.2">
      <c r="A109" s="16">
        <v>307</v>
      </c>
      <c r="B109" s="8">
        <v>1841</v>
      </c>
    </row>
    <row r="110" spans="1:2" x14ac:dyDescent="0.2">
      <c r="A110" s="16">
        <v>350</v>
      </c>
      <c r="B110" s="8">
        <v>1050.5</v>
      </c>
    </row>
    <row r="111" spans="1:2" x14ac:dyDescent="0.2">
      <c r="A111" s="16">
        <v>424</v>
      </c>
      <c r="B111" s="8">
        <v>106</v>
      </c>
    </row>
    <row r="112" spans="1:2" x14ac:dyDescent="0.2">
      <c r="A112" s="16">
        <v>497</v>
      </c>
      <c r="B112" s="8">
        <v>12413</v>
      </c>
    </row>
    <row r="113" spans="1:2" x14ac:dyDescent="0.2">
      <c r="A113" s="16">
        <v>303833</v>
      </c>
      <c r="B113" s="8">
        <v>30383.32</v>
      </c>
    </row>
    <row r="114" spans="1:2" x14ac:dyDescent="0.2">
      <c r="A114" s="15" t="s">
        <v>8310</v>
      </c>
      <c r="B114" s="8">
        <v>163669.28999999998</v>
      </c>
    </row>
    <row r="115" spans="1:2" x14ac:dyDescent="0.2">
      <c r="A115" s="16">
        <v>100</v>
      </c>
      <c r="B115" s="8">
        <v>18924.72</v>
      </c>
    </row>
    <row r="116" spans="1:2" x14ac:dyDescent="0.2">
      <c r="A116" s="16">
        <v>101</v>
      </c>
      <c r="B116" s="8">
        <v>5025</v>
      </c>
    </row>
    <row r="117" spans="1:2" x14ac:dyDescent="0.2">
      <c r="A117" s="16">
        <v>102</v>
      </c>
      <c r="B117" s="8">
        <v>7685</v>
      </c>
    </row>
    <row r="118" spans="1:2" x14ac:dyDescent="0.2">
      <c r="A118" s="16">
        <v>103</v>
      </c>
      <c r="B118" s="8">
        <v>6700</v>
      </c>
    </row>
    <row r="119" spans="1:2" x14ac:dyDescent="0.2">
      <c r="A119" s="16">
        <v>104</v>
      </c>
      <c r="B119" s="8">
        <v>5200</v>
      </c>
    </row>
    <row r="120" spans="1:2" x14ac:dyDescent="0.2">
      <c r="A120" s="16">
        <v>105</v>
      </c>
      <c r="B120" s="8">
        <v>6013.1</v>
      </c>
    </row>
    <row r="121" spans="1:2" x14ac:dyDescent="0.2">
      <c r="A121" s="16">
        <v>106</v>
      </c>
      <c r="B121" s="8">
        <v>5415.29</v>
      </c>
    </row>
    <row r="122" spans="1:2" x14ac:dyDescent="0.2">
      <c r="A122" s="16">
        <v>107</v>
      </c>
      <c r="B122" s="8">
        <v>15233</v>
      </c>
    </row>
    <row r="123" spans="1:2" x14ac:dyDescent="0.2">
      <c r="A123" s="16">
        <v>108</v>
      </c>
      <c r="B123" s="8">
        <v>2385</v>
      </c>
    </row>
    <row r="124" spans="1:2" x14ac:dyDescent="0.2">
      <c r="A124" s="16">
        <v>111</v>
      </c>
      <c r="B124" s="8">
        <v>12200.23</v>
      </c>
    </row>
    <row r="125" spans="1:2" x14ac:dyDescent="0.2">
      <c r="A125" s="16">
        <v>113</v>
      </c>
      <c r="B125" s="8">
        <v>5651.58</v>
      </c>
    </row>
    <row r="126" spans="1:2" x14ac:dyDescent="0.2">
      <c r="A126" s="16">
        <v>114</v>
      </c>
      <c r="B126" s="8">
        <v>6248.37</v>
      </c>
    </row>
    <row r="127" spans="1:2" x14ac:dyDescent="0.2">
      <c r="A127" s="16">
        <v>115</v>
      </c>
      <c r="B127" s="8">
        <v>12664</v>
      </c>
    </row>
    <row r="128" spans="1:2" x14ac:dyDescent="0.2">
      <c r="A128" s="16">
        <v>116</v>
      </c>
      <c r="B128" s="8">
        <v>2325</v>
      </c>
    </row>
    <row r="129" spans="1:2" x14ac:dyDescent="0.2">
      <c r="A129" s="16">
        <v>119</v>
      </c>
      <c r="B129" s="8">
        <v>2372</v>
      </c>
    </row>
    <row r="130" spans="1:2" x14ac:dyDescent="0.2">
      <c r="A130" s="16">
        <v>120</v>
      </c>
      <c r="B130" s="8">
        <v>4200</v>
      </c>
    </row>
    <row r="131" spans="1:2" x14ac:dyDescent="0.2">
      <c r="A131" s="16">
        <v>124</v>
      </c>
      <c r="B131" s="8">
        <v>2231</v>
      </c>
    </row>
    <row r="132" spans="1:2" x14ac:dyDescent="0.2">
      <c r="A132" s="16">
        <v>126</v>
      </c>
      <c r="B132" s="8">
        <v>1506</v>
      </c>
    </row>
    <row r="133" spans="1:2" x14ac:dyDescent="0.2">
      <c r="A133" s="16">
        <v>127</v>
      </c>
      <c r="B133" s="8">
        <v>636</v>
      </c>
    </row>
    <row r="134" spans="1:2" x14ac:dyDescent="0.2">
      <c r="A134" s="16">
        <v>128</v>
      </c>
      <c r="B134" s="8">
        <v>7665</v>
      </c>
    </row>
    <row r="135" spans="1:2" x14ac:dyDescent="0.2">
      <c r="A135" s="16">
        <v>131</v>
      </c>
      <c r="B135" s="8">
        <v>2160</v>
      </c>
    </row>
    <row r="136" spans="1:2" x14ac:dyDescent="0.2">
      <c r="A136" s="16">
        <v>140</v>
      </c>
      <c r="B136" s="8">
        <v>632</v>
      </c>
    </row>
    <row r="137" spans="1:2" x14ac:dyDescent="0.2">
      <c r="A137" s="16">
        <v>141</v>
      </c>
      <c r="B137" s="8">
        <v>7050</v>
      </c>
    </row>
    <row r="138" spans="1:2" x14ac:dyDescent="0.2">
      <c r="A138" s="16">
        <v>148</v>
      </c>
      <c r="B138" s="8">
        <v>7415</v>
      </c>
    </row>
    <row r="139" spans="1:2" x14ac:dyDescent="0.2">
      <c r="A139" s="16">
        <v>153</v>
      </c>
      <c r="B139" s="8">
        <v>460</v>
      </c>
    </row>
    <row r="140" spans="1:2" x14ac:dyDescent="0.2">
      <c r="A140" s="16">
        <v>155</v>
      </c>
      <c r="B140" s="8">
        <v>4642</v>
      </c>
    </row>
    <row r="141" spans="1:2" x14ac:dyDescent="0.2">
      <c r="A141" s="16">
        <v>173</v>
      </c>
      <c r="B141" s="8">
        <v>2080</v>
      </c>
    </row>
    <row r="142" spans="1:2" x14ac:dyDescent="0.2">
      <c r="A142" s="16">
        <v>198</v>
      </c>
      <c r="B142" s="8">
        <v>1485</v>
      </c>
    </row>
    <row r="143" spans="1:2" x14ac:dyDescent="0.2">
      <c r="A143" s="16">
        <v>220</v>
      </c>
      <c r="B143" s="8">
        <v>2195</v>
      </c>
    </row>
    <row r="144" spans="1:2" x14ac:dyDescent="0.2">
      <c r="A144" s="16">
        <v>247</v>
      </c>
      <c r="B144" s="8">
        <v>3700</v>
      </c>
    </row>
    <row r="145" spans="1:2" x14ac:dyDescent="0.2">
      <c r="A145" s="16">
        <v>393</v>
      </c>
      <c r="B145" s="8">
        <v>1570</v>
      </c>
    </row>
    <row r="146" spans="1:2" x14ac:dyDescent="0.2">
      <c r="A146" s="15" t="s">
        <v>8350</v>
      </c>
      <c r="B146" s="8">
        <v>849487.14</v>
      </c>
    </row>
    <row r="147" spans="1:2" x14ac:dyDescent="0.2">
      <c r="A147" s="16">
        <v>101</v>
      </c>
      <c r="B147" s="8">
        <v>59034.5</v>
      </c>
    </row>
    <row r="148" spans="1:2" x14ac:dyDescent="0.2">
      <c r="A148" s="16">
        <v>102</v>
      </c>
      <c r="B148" s="8">
        <v>134929.03</v>
      </c>
    </row>
    <row r="149" spans="1:2" x14ac:dyDescent="0.2">
      <c r="A149" s="16">
        <v>106</v>
      </c>
      <c r="B149" s="8">
        <v>95368</v>
      </c>
    </row>
    <row r="150" spans="1:2" x14ac:dyDescent="0.2">
      <c r="A150" s="16">
        <v>108</v>
      </c>
      <c r="B150" s="8">
        <v>19321</v>
      </c>
    </row>
    <row r="151" spans="1:2" x14ac:dyDescent="0.2">
      <c r="A151" s="16">
        <v>109</v>
      </c>
      <c r="B151" s="8">
        <v>3258</v>
      </c>
    </row>
    <row r="152" spans="1:2" x14ac:dyDescent="0.2">
      <c r="A152" s="16">
        <v>110</v>
      </c>
      <c r="B152" s="8">
        <v>5509</v>
      </c>
    </row>
    <row r="153" spans="1:2" x14ac:dyDescent="0.2">
      <c r="A153" s="16">
        <v>111</v>
      </c>
      <c r="B153" s="8">
        <v>13279</v>
      </c>
    </row>
    <row r="154" spans="1:2" x14ac:dyDescent="0.2">
      <c r="A154" s="16">
        <v>115</v>
      </c>
      <c r="B154" s="8">
        <v>11545</v>
      </c>
    </row>
    <row r="155" spans="1:2" x14ac:dyDescent="0.2">
      <c r="A155" s="16">
        <v>126</v>
      </c>
      <c r="B155" s="8">
        <v>30226</v>
      </c>
    </row>
    <row r="156" spans="1:2" x14ac:dyDescent="0.2">
      <c r="A156" s="16">
        <v>134</v>
      </c>
      <c r="B156" s="8">
        <v>801</v>
      </c>
    </row>
    <row r="157" spans="1:2" x14ac:dyDescent="0.2">
      <c r="A157" s="16">
        <v>144</v>
      </c>
      <c r="B157" s="8">
        <v>11545.1</v>
      </c>
    </row>
    <row r="158" spans="1:2" x14ac:dyDescent="0.2">
      <c r="A158" s="16">
        <v>155</v>
      </c>
      <c r="B158" s="8">
        <v>4641</v>
      </c>
    </row>
    <row r="159" spans="1:2" x14ac:dyDescent="0.2">
      <c r="A159" s="16">
        <v>168</v>
      </c>
      <c r="B159" s="8">
        <v>8399</v>
      </c>
    </row>
    <row r="160" spans="1:2" x14ac:dyDescent="0.2">
      <c r="A160" s="16">
        <v>173</v>
      </c>
      <c r="B160" s="8">
        <v>8640</v>
      </c>
    </row>
    <row r="161" spans="1:2" x14ac:dyDescent="0.2">
      <c r="A161" s="16">
        <v>181</v>
      </c>
      <c r="B161" s="8">
        <v>2713</v>
      </c>
    </row>
    <row r="162" spans="1:2" x14ac:dyDescent="0.2">
      <c r="A162" s="16">
        <v>182</v>
      </c>
      <c r="B162" s="8">
        <v>546</v>
      </c>
    </row>
    <row r="163" spans="1:2" x14ac:dyDescent="0.2">
      <c r="A163" s="16">
        <v>203</v>
      </c>
      <c r="B163" s="8">
        <v>40502.99</v>
      </c>
    </row>
    <row r="164" spans="1:2" x14ac:dyDescent="0.2">
      <c r="A164" s="16">
        <v>212</v>
      </c>
      <c r="B164" s="8">
        <v>1273</v>
      </c>
    </row>
    <row r="165" spans="1:2" x14ac:dyDescent="0.2">
      <c r="A165" s="16">
        <v>254</v>
      </c>
      <c r="B165" s="8">
        <v>25445</v>
      </c>
    </row>
    <row r="166" spans="1:2" x14ac:dyDescent="0.2">
      <c r="A166" s="16">
        <v>294</v>
      </c>
      <c r="B166" s="8">
        <v>73552</v>
      </c>
    </row>
    <row r="167" spans="1:2" x14ac:dyDescent="0.2">
      <c r="A167" s="16">
        <v>427</v>
      </c>
      <c r="B167" s="8">
        <v>10680</v>
      </c>
    </row>
    <row r="168" spans="1:2" x14ac:dyDescent="0.2">
      <c r="A168" s="16">
        <v>521</v>
      </c>
      <c r="B168" s="8">
        <v>104146.51</v>
      </c>
    </row>
    <row r="169" spans="1:2" x14ac:dyDescent="0.2">
      <c r="A169" s="16">
        <v>526</v>
      </c>
      <c r="B169" s="8">
        <v>184133.01</v>
      </c>
    </row>
    <row r="170" spans="1:2" x14ac:dyDescent="0.2">
      <c r="A170" s="15" t="s">
        <v>8353</v>
      </c>
      <c r="B170" s="8">
        <v>648348.55000000005</v>
      </c>
    </row>
    <row r="171" spans="1:2" x14ac:dyDescent="0.2">
      <c r="A171" s="16">
        <v>101</v>
      </c>
      <c r="B171" s="8">
        <v>9352</v>
      </c>
    </row>
    <row r="172" spans="1:2" x14ac:dyDescent="0.2">
      <c r="A172" s="16">
        <v>102</v>
      </c>
      <c r="B172" s="8">
        <v>11063</v>
      </c>
    </row>
    <row r="173" spans="1:2" x14ac:dyDescent="0.2">
      <c r="A173" s="16">
        <v>104</v>
      </c>
      <c r="B173" s="8">
        <v>20843.599999999999</v>
      </c>
    </row>
    <row r="174" spans="1:2" x14ac:dyDescent="0.2">
      <c r="A174" s="16">
        <v>105</v>
      </c>
      <c r="B174" s="8">
        <v>15808</v>
      </c>
    </row>
    <row r="175" spans="1:2" x14ac:dyDescent="0.2">
      <c r="A175" s="16">
        <v>106</v>
      </c>
      <c r="B175" s="8">
        <v>4156</v>
      </c>
    </row>
    <row r="176" spans="1:2" x14ac:dyDescent="0.2">
      <c r="A176" s="16">
        <v>107</v>
      </c>
      <c r="B176" s="8">
        <v>107421.57</v>
      </c>
    </row>
    <row r="177" spans="1:2" x14ac:dyDescent="0.2">
      <c r="A177" s="16">
        <v>110</v>
      </c>
      <c r="B177" s="8">
        <v>13032</v>
      </c>
    </row>
    <row r="178" spans="1:2" x14ac:dyDescent="0.2">
      <c r="A178" s="16">
        <v>112</v>
      </c>
      <c r="B178" s="8">
        <v>2800</v>
      </c>
    </row>
    <row r="179" spans="1:2" x14ac:dyDescent="0.2">
      <c r="A179" s="16">
        <v>114</v>
      </c>
      <c r="B179" s="8">
        <v>2280</v>
      </c>
    </row>
    <row r="180" spans="1:2" x14ac:dyDescent="0.2">
      <c r="A180" s="16">
        <v>115</v>
      </c>
      <c r="B180" s="8">
        <v>51566.55</v>
      </c>
    </row>
    <row r="181" spans="1:2" x14ac:dyDescent="0.2">
      <c r="A181" s="16">
        <v>137</v>
      </c>
      <c r="B181" s="8">
        <v>1466</v>
      </c>
    </row>
    <row r="182" spans="1:2" x14ac:dyDescent="0.2">
      <c r="A182" s="16">
        <v>141</v>
      </c>
      <c r="B182" s="8">
        <v>32172.66</v>
      </c>
    </row>
    <row r="183" spans="1:2" x14ac:dyDescent="0.2">
      <c r="A183" s="16">
        <v>146</v>
      </c>
      <c r="B183" s="8">
        <v>21882</v>
      </c>
    </row>
    <row r="184" spans="1:2" x14ac:dyDescent="0.2">
      <c r="A184" s="16">
        <v>166</v>
      </c>
      <c r="B184" s="8">
        <v>831</v>
      </c>
    </row>
    <row r="185" spans="1:2" x14ac:dyDescent="0.2">
      <c r="A185" s="16">
        <v>172</v>
      </c>
      <c r="B185" s="8">
        <v>17176.13</v>
      </c>
    </row>
    <row r="186" spans="1:2" x14ac:dyDescent="0.2">
      <c r="A186" s="16">
        <v>187</v>
      </c>
      <c r="B186" s="8">
        <v>1873</v>
      </c>
    </row>
    <row r="187" spans="1:2" x14ac:dyDescent="0.2">
      <c r="A187" s="16">
        <v>188</v>
      </c>
      <c r="B187" s="8">
        <v>1884</v>
      </c>
    </row>
    <row r="188" spans="1:2" x14ac:dyDescent="0.2">
      <c r="A188" s="16">
        <v>224</v>
      </c>
      <c r="B188" s="8">
        <v>17914</v>
      </c>
    </row>
    <row r="189" spans="1:2" x14ac:dyDescent="0.2">
      <c r="A189" s="16">
        <v>304</v>
      </c>
      <c r="B189" s="8">
        <v>106330.39</v>
      </c>
    </row>
    <row r="190" spans="1:2" x14ac:dyDescent="0.2">
      <c r="A190" s="16">
        <v>326</v>
      </c>
      <c r="B190" s="8">
        <v>39131</v>
      </c>
    </row>
    <row r="191" spans="1:2" x14ac:dyDescent="0.2">
      <c r="A191" s="16">
        <v>355</v>
      </c>
      <c r="B191" s="8">
        <v>17731</v>
      </c>
    </row>
    <row r="192" spans="1:2" x14ac:dyDescent="0.2">
      <c r="A192" s="16">
        <v>408</v>
      </c>
      <c r="B192" s="8">
        <v>32616</v>
      </c>
    </row>
    <row r="193" spans="1:2" x14ac:dyDescent="0.2">
      <c r="A193" s="16">
        <v>647</v>
      </c>
      <c r="B193" s="8">
        <v>970</v>
      </c>
    </row>
    <row r="194" spans="1:2" x14ac:dyDescent="0.2">
      <c r="A194" s="16">
        <v>661</v>
      </c>
      <c r="B194" s="8">
        <v>3307</v>
      </c>
    </row>
    <row r="195" spans="1:2" x14ac:dyDescent="0.2">
      <c r="A195" s="16">
        <v>878</v>
      </c>
      <c r="B195" s="8">
        <v>4388</v>
      </c>
    </row>
    <row r="196" spans="1:2" x14ac:dyDescent="0.2">
      <c r="A196" s="16">
        <v>1379</v>
      </c>
      <c r="B196" s="8">
        <v>110353.65</v>
      </c>
    </row>
    <row r="197" spans="1:2" x14ac:dyDescent="0.2">
      <c r="A197" s="15" t="s">
        <v>8355</v>
      </c>
      <c r="B197" s="8">
        <v>1560211.8699999999</v>
      </c>
    </row>
    <row r="198" spans="1:2" x14ac:dyDescent="0.2">
      <c r="A198" s="16">
        <v>100</v>
      </c>
      <c r="B198" s="8">
        <v>38091</v>
      </c>
    </row>
    <row r="199" spans="1:2" x14ac:dyDescent="0.2">
      <c r="A199" s="16">
        <v>101</v>
      </c>
      <c r="B199" s="8">
        <v>24203</v>
      </c>
    </row>
    <row r="200" spans="1:2" x14ac:dyDescent="0.2">
      <c r="A200" s="16">
        <v>102</v>
      </c>
      <c r="B200" s="8">
        <v>204165</v>
      </c>
    </row>
    <row r="201" spans="1:2" x14ac:dyDescent="0.2">
      <c r="A201" s="16">
        <v>103</v>
      </c>
      <c r="B201" s="8">
        <v>72524.5</v>
      </c>
    </row>
    <row r="202" spans="1:2" x14ac:dyDescent="0.2">
      <c r="A202" s="16">
        <v>104</v>
      </c>
      <c r="B202" s="8">
        <v>29018</v>
      </c>
    </row>
    <row r="203" spans="1:2" x14ac:dyDescent="0.2">
      <c r="A203" s="16">
        <v>105</v>
      </c>
      <c r="B203" s="8">
        <v>18879</v>
      </c>
    </row>
    <row r="204" spans="1:2" x14ac:dyDescent="0.2">
      <c r="A204" s="16">
        <v>106</v>
      </c>
      <c r="B204" s="8">
        <v>23921</v>
      </c>
    </row>
    <row r="205" spans="1:2" x14ac:dyDescent="0.2">
      <c r="A205" s="16">
        <v>107</v>
      </c>
      <c r="B205" s="8">
        <v>5867</v>
      </c>
    </row>
    <row r="206" spans="1:2" x14ac:dyDescent="0.2">
      <c r="A206" s="16">
        <v>108</v>
      </c>
      <c r="B206" s="8">
        <v>3225</v>
      </c>
    </row>
    <row r="207" spans="1:2" x14ac:dyDescent="0.2">
      <c r="A207" s="16">
        <v>109</v>
      </c>
      <c r="B207" s="8">
        <v>76185.919999999998</v>
      </c>
    </row>
    <row r="208" spans="1:2" x14ac:dyDescent="0.2">
      <c r="A208" s="16">
        <v>110</v>
      </c>
      <c r="B208" s="8">
        <v>69673.2</v>
      </c>
    </row>
    <row r="209" spans="1:2" x14ac:dyDescent="0.2">
      <c r="A209" s="16">
        <v>112</v>
      </c>
      <c r="B209" s="8">
        <v>39304</v>
      </c>
    </row>
    <row r="210" spans="1:2" x14ac:dyDescent="0.2">
      <c r="A210" s="16">
        <v>113</v>
      </c>
      <c r="B210" s="8">
        <v>185938</v>
      </c>
    </row>
    <row r="211" spans="1:2" x14ac:dyDescent="0.2">
      <c r="A211" s="16">
        <v>116</v>
      </c>
      <c r="B211" s="8">
        <v>34310</v>
      </c>
    </row>
    <row r="212" spans="1:2" x14ac:dyDescent="0.2">
      <c r="A212" s="16">
        <v>117</v>
      </c>
      <c r="B212" s="8">
        <v>4685</v>
      </c>
    </row>
    <row r="213" spans="1:2" x14ac:dyDescent="0.2">
      <c r="A213" s="16">
        <v>118</v>
      </c>
      <c r="B213" s="8">
        <v>29531</v>
      </c>
    </row>
    <row r="214" spans="1:2" x14ac:dyDescent="0.2">
      <c r="A214" s="16">
        <v>119</v>
      </c>
      <c r="B214" s="8">
        <v>1605</v>
      </c>
    </row>
    <row r="215" spans="1:2" x14ac:dyDescent="0.2">
      <c r="A215" s="16">
        <v>120</v>
      </c>
      <c r="B215" s="8">
        <v>72737.600000000006</v>
      </c>
    </row>
    <row r="216" spans="1:2" x14ac:dyDescent="0.2">
      <c r="A216" s="16">
        <v>121</v>
      </c>
      <c r="B216" s="8">
        <v>18185</v>
      </c>
    </row>
    <row r="217" spans="1:2" x14ac:dyDescent="0.2">
      <c r="A217" s="16">
        <v>127</v>
      </c>
      <c r="B217" s="8">
        <v>32955</v>
      </c>
    </row>
    <row r="218" spans="1:2" x14ac:dyDescent="0.2">
      <c r="A218" s="16">
        <v>131</v>
      </c>
      <c r="B218" s="8">
        <v>59802</v>
      </c>
    </row>
    <row r="219" spans="1:2" x14ac:dyDescent="0.2">
      <c r="A219" s="16">
        <v>133</v>
      </c>
      <c r="B219" s="8">
        <v>5308.26</v>
      </c>
    </row>
    <row r="220" spans="1:2" x14ac:dyDescent="0.2">
      <c r="A220" s="16">
        <v>147</v>
      </c>
      <c r="B220" s="8">
        <v>174381.91</v>
      </c>
    </row>
    <row r="221" spans="1:2" x14ac:dyDescent="0.2">
      <c r="A221" s="16">
        <v>149</v>
      </c>
      <c r="B221" s="8">
        <v>745</v>
      </c>
    </row>
    <row r="222" spans="1:2" x14ac:dyDescent="0.2">
      <c r="A222" s="16">
        <v>154</v>
      </c>
      <c r="B222" s="8">
        <v>92340.21</v>
      </c>
    </row>
    <row r="223" spans="1:2" x14ac:dyDescent="0.2">
      <c r="A223" s="16">
        <v>157</v>
      </c>
      <c r="B223" s="8">
        <v>15696</v>
      </c>
    </row>
    <row r="224" spans="1:2" x14ac:dyDescent="0.2">
      <c r="A224" s="16">
        <v>158</v>
      </c>
      <c r="B224" s="8">
        <v>2370</v>
      </c>
    </row>
    <row r="225" spans="1:2" x14ac:dyDescent="0.2">
      <c r="A225" s="16">
        <v>166</v>
      </c>
      <c r="B225" s="8">
        <v>8320</v>
      </c>
    </row>
    <row r="226" spans="1:2" x14ac:dyDescent="0.2">
      <c r="A226" s="16">
        <v>168</v>
      </c>
      <c r="B226" s="8">
        <v>8401</v>
      </c>
    </row>
    <row r="227" spans="1:2" x14ac:dyDescent="0.2">
      <c r="A227" s="16">
        <v>172</v>
      </c>
      <c r="B227" s="8">
        <v>60180</v>
      </c>
    </row>
    <row r="228" spans="1:2" x14ac:dyDescent="0.2">
      <c r="A228" s="16">
        <v>177</v>
      </c>
      <c r="B228" s="8">
        <v>35307</v>
      </c>
    </row>
    <row r="229" spans="1:2" x14ac:dyDescent="0.2">
      <c r="A229" s="16">
        <v>180</v>
      </c>
      <c r="B229" s="8">
        <v>1080</v>
      </c>
    </row>
    <row r="230" spans="1:2" x14ac:dyDescent="0.2">
      <c r="A230" s="16">
        <v>191</v>
      </c>
      <c r="B230" s="8">
        <v>15077</v>
      </c>
    </row>
    <row r="231" spans="1:2" x14ac:dyDescent="0.2">
      <c r="A231" s="16">
        <v>213</v>
      </c>
      <c r="B231" s="8">
        <v>1066</v>
      </c>
    </row>
    <row r="232" spans="1:2" x14ac:dyDescent="0.2">
      <c r="A232" s="16">
        <v>246</v>
      </c>
      <c r="B232" s="8">
        <v>12321</v>
      </c>
    </row>
    <row r="233" spans="1:2" x14ac:dyDescent="0.2">
      <c r="A233" s="16">
        <v>265</v>
      </c>
      <c r="B233" s="8">
        <v>31754.69</v>
      </c>
    </row>
    <row r="234" spans="1:2" x14ac:dyDescent="0.2">
      <c r="A234" s="16">
        <v>319</v>
      </c>
      <c r="B234" s="8">
        <v>22991.01</v>
      </c>
    </row>
    <row r="235" spans="1:2" x14ac:dyDescent="0.2">
      <c r="A235" s="16">
        <v>351</v>
      </c>
      <c r="B235" s="8">
        <v>28067.57</v>
      </c>
    </row>
    <row r="236" spans="1:2" x14ac:dyDescent="0.2">
      <c r="A236" s="15" t="s">
        <v>8349</v>
      </c>
      <c r="B236" s="8">
        <v>2105603.33</v>
      </c>
    </row>
    <row r="237" spans="1:2" x14ac:dyDescent="0.2">
      <c r="A237" s="16">
        <v>103</v>
      </c>
      <c r="B237" s="8">
        <v>28728</v>
      </c>
    </row>
    <row r="238" spans="1:2" x14ac:dyDescent="0.2">
      <c r="A238" s="16">
        <v>104</v>
      </c>
      <c r="B238" s="8">
        <v>19324</v>
      </c>
    </row>
    <row r="239" spans="1:2" x14ac:dyDescent="0.2">
      <c r="A239" s="16">
        <v>106</v>
      </c>
      <c r="B239" s="8">
        <v>4856</v>
      </c>
    </row>
    <row r="240" spans="1:2" x14ac:dyDescent="0.2">
      <c r="A240" s="16">
        <v>108</v>
      </c>
      <c r="B240" s="8">
        <v>27632.31</v>
      </c>
    </row>
    <row r="241" spans="1:2" x14ac:dyDescent="0.2">
      <c r="A241" s="16">
        <v>110</v>
      </c>
      <c r="B241" s="8">
        <v>21935</v>
      </c>
    </row>
    <row r="242" spans="1:2" x14ac:dyDescent="0.2">
      <c r="A242" s="16">
        <v>113</v>
      </c>
      <c r="B242" s="8">
        <v>9015</v>
      </c>
    </row>
    <row r="243" spans="1:2" x14ac:dyDescent="0.2">
      <c r="A243" s="16">
        <v>114</v>
      </c>
      <c r="B243" s="8">
        <v>15937</v>
      </c>
    </row>
    <row r="244" spans="1:2" x14ac:dyDescent="0.2">
      <c r="A244" s="16">
        <v>120</v>
      </c>
      <c r="B244" s="8">
        <v>8525</v>
      </c>
    </row>
    <row r="245" spans="1:2" x14ac:dyDescent="0.2">
      <c r="A245" s="16">
        <v>126</v>
      </c>
      <c r="B245" s="8">
        <v>10706</v>
      </c>
    </row>
    <row r="246" spans="1:2" x14ac:dyDescent="0.2">
      <c r="A246" s="16">
        <v>128</v>
      </c>
      <c r="B246" s="8">
        <v>32006.67</v>
      </c>
    </row>
    <row r="247" spans="1:2" x14ac:dyDescent="0.2">
      <c r="A247" s="16">
        <v>133</v>
      </c>
      <c r="B247" s="8">
        <v>53157</v>
      </c>
    </row>
    <row r="248" spans="1:2" x14ac:dyDescent="0.2">
      <c r="A248" s="16">
        <v>134</v>
      </c>
      <c r="B248" s="8">
        <v>11428.19</v>
      </c>
    </row>
    <row r="249" spans="1:2" x14ac:dyDescent="0.2">
      <c r="A249" s="16">
        <v>141</v>
      </c>
      <c r="B249" s="8">
        <v>11992</v>
      </c>
    </row>
    <row r="250" spans="1:2" x14ac:dyDescent="0.2">
      <c r="A250" s="16">
        <v>147</v>
      </c>
      <c r="B250" s="8">
        <v>3223</v>
      </c>
    </row>
    <row r="251" spans="1:2" x14ac:dyDescent="0.2">
      <c r="A251" s="16">
        <v>153</v>
      </c>
      <c r="B251" s="8">
        <v>3062</v>
      </c>
    </row>
    <row r="252" spans="1:2" x14ac:dyDescent="0.2">
      <c r="A252" s="16">
        <v>154</v>
      </c>
      <c r="B252" s="8">
        <v>6625</v>
      </c>
    </row>
    <row r="253" spans="1:2" x14ac:dyDescent="0.2">
      <c r="A253" s="16">
        <v>163</v>
      </c>
      <c r="B253" s="8">
        <v>813</v>
      </c>
    </row>
    <row r="254" spans="1:2" x14ac:dyDescent="0.2">
      <c r="A254" s="16">
        <v>169</v>
      </c>
      <c r="B254" s="8">
        <v>5907</v>
      </c>
    </row>
    <row r="255" spans="1:2" x14ac:dyDescent="0.2">
      <c r="A255" s="16">
        <v>171</v>
      </c>
      <c r="B255" s="8">
        <v>13704.33</v>
      </c>
    </row>
    <row r="256" spans="1:2" x14ac:dyDescent="0.2">
      <c r="A256" s="16">
        <v>180</v>
      </c>
      <c r="B256" s="8">
        <v>10802</v>
      </c>
    </row>
    <row r="257" spans="1:2" x14ac:dyDescent="0.2">
      <c r="A257" s="16">
        <v>185</v>
      </c>
      <c r="B257" s="8">
        <v>35076</v>
      </c>
    </row>
    <row r="258" spans="1:2" x14ac:dyDescent="0.2">
      <c r="A258" s="16">
        <v>243</v>
      </c>
      <c r="B258" s="8">
        <v>24315</v>
      </c>
    </row>
    <row r="259" spans="1:2" x14ac:dyDescent="0.2">
      <c r="A259" s="16">
        <v>271</v>
      </c>
      <c r="B259" s="8">
        <v>13534</v>
      </c>
    </row>
    <row r="260" spans="1:2" x14ac:dyDescent="0.2">
      <c r="A260" s="16">
        <v>283</v>
      </c>
      <c r="B260" s="8">
        <v>56618</v>
      </c>
    </row>
    <row r="261" spans="1:2" x14ac:dyDescent="0.2">
      <c r="A261" s="16">
        <v>285</v>
      </c>
      <c r="B261" s="8">
        <v>28474</v>
      </c>
    </row>
    <row r="262" spans="1:2" x14ac:dyDescent="0.2">
      <c r="A262" s="16">
        <v>287</v>
      </c>
      <c r="B262" s="8">
        <v>11323</v>
      </c>
    </row>
    <row r="263" spans="1:2" x14ac:dyDescent="0.2">
      <c r="A263" s="16">
        <v>320</v>
      </c>
      <c r="B263" s="8">
        <v>4804</v>
      </c>
    </row>
    <row r="264" spans="1:2" x14ac:dyDescent="0.2">
      <c r="A264" s="16">
        <v>327</v>
      </c>
      <c r="B264" s="8">
        <v>8173</v>
      </c>
    </row>
    <row r="265" spans="1:2" x14ac:dyDescent="0.2">
      <c r="A265" s="16">
        <v>353</v>
      </c>
      <c r="B265" s="8">
        <v>63527</v>
      </c>
    </row>
    <row r="266" spans="1:2" x14ac:dyDescent="0.2">
      <c r="A266" s="16">
        <v>377</v>
      </c>
      <c r="B266" s="8">
        <v>18851</v>
      </c>
    </row>
    <row r="267" spans="1:2" x14ac:dyDescent="0.2">
      <c r="A267" s="16">
        <v>381</v>
      </c>
      <c r="B267" s="8">
        <v>76105</v>
      </c>
    </row>
    <row r="268" spans="1:2" x14ac:dyDescent="0.2">
      <c r="A268" s="16">
        <v>404</v>
      </c>
      <c r="B268" s="8">
        <v>39550.5</v>
      </c>
    </row>
    <row r="269" spans="1:2" x14ac:dyDescent="0.2">
      <c r="A269" s="16">
        <v>452</v>
      </c>
      <c r="B269" s="8">
        <v>67856</v>
      </c>
    </row>
    <row r="270" spans="1:2" x14ac:dyDescent="0.2">
      <c r="A270" s="16">
        <v>460</v>
      </c>
      <c r="B270" s="8">
        <v>2299</v>
      </c>
    </row>
    <row r="271" spans="1:2" x14ac:dyDescent="0.2">
      <c r="A271" s="16">
        <v>489</v>
      </c>
      <c r="B271" s="8">
        <v>8807</v>
      </c>
    </row>
    <row r="272" spans="1:2" x14ac:dyDescent="0.2">
      <c r="A272" s="16">
        <v>496</v>
      </c>
      <c r="B272" s="8">
        <v>24790</v>
      </c>
    </row>
    <row r="273" spans="1:2" x14ac:dyDescent="0.2">
      <c r="A273" s="16">
        <v>537</v>
      </c>
      <c r="B273" s="8">
        <v>68776</v>
      </c>
    </row>
    <row r="274" spans="1:2" x14ac:dyDescent="0.2">
      <c r="A274" s="16">
        <v>720</v>
      </c>
      <c r="B274" s="8">
        <v>180062</v>
      </c>
    </row>
    <row r="275" spans="1:2" x14ac:dyDescent="0.2">
      <c r="A275" s="16">
        <v>951</v>
      </c>
      <c r="B275" s="8">
        <v>285309.33</v>
      </c>
    </row>
    <row r="276" spans="1:2" x14ac:dyDescent="0.2">
      <c r="A276" s="16">
        <v>975</v>
      </c>
      <c r="B276" s="8">
        <v>243778</v>
      </c>
    </row>
    <row r="277" spans="1:2" x14ac:dyDescent="0.2">
      <c r="A277" s="16">
        <v>1015</v>
      </c>
      <c r="B277" s="8">
        <v>202928.5</v>
      </c>
    </row>
    <row r="278" spans="1:2" x14ac:dyDescent="0.2">
      <c r="A278" s="16">
        <v>1165</v>
      </c>
      <c r="B278" s="8">
        <v>1165</v>
      </c>
    </row>
    <row r="279" spans="1:2" x14ac:dyDescent="0.2">
      <c r="A279" s="16">
        <v>1212</v>
      </c>
      <c r="B279" s="8">
        <v>30303.24</v>
      </c>
    </row>
    <row r="280" spans="1:2" x14ac:dyDescent="0.2">
      <c r="A280" s="16">
        <v>1357</v>
      </c>
      <c r="B280" s="8">
        <v>13566</v>
      </c>
    </row>
    <row r="281" spans="1:2" x14ac:dyDescent="0.2">
      <c r="A281" s="16">
        <v>1360</v>
      </c>
      <c r="B281" s="8">
        <v>136009.76</v>
      </c>
    </row>
    <row r="282" spans="1:2" x14ac:dyDescent="0.2">
      <c r="A282" s="16">
        <v>1802</v>
      </c>
      <c r="B282" s="8">
        <v>45041</v>
      </c>
    </row>
    <row r="283" spans="1:2" x14ac:dyDescent="0.2">
      <c r="A283" s="16">
        <v>2647</v>
      </c>
      <c r="B283" s="8">
        <v>105881</v>
      </c>
    </row>
    <row r="284" spans="1:2" x14ac:dyDescent="0.2">
      <c r="A284" s="16">
        <v>930250</v>
      </c>
      <c r="B284" s="8">
        <v>9302.5</v>
      </c>
    </row>
    <row r="285" spans="1:2" x14ac:dyDescent="0.2">
      <c r="A285" s="15" t="s">
        <v>8309</v>
      </c>
      <c r="B285" s="8">
        <v>574724.49</v>
      </c>
    </row>
    <row r="286" spans="1:2" x14ac:dyDescent="0.2">
      <c r="A286" s="16">
        <v>100</v>
      </c>
      <c r="B286" s="8">
        <v>94134.66</v>
      </c>
    </row>
    <row r="287" spans="1:2" x14ac:dyDescent="0.2">
      <c r="A287" s="16">
        <v>101</v>
      </c>
      <c r="B287" s="8">
        <v>28303.989999999998</v>
      </c>
    </row>
    <row r="288" spans="1:2" x14ac:dyDescent="0.2">
      <c r="A288" s="16">
        <v>102</v>
      </c>
      <c r="B288" s="8">
        <v>20645</v>
      </c>
    </row>
    <row r="289" spans="1:2" x14ac:dyDescent="0.2">
      <c r="A289" s="16">
        <v>103</v>
      </c>
      <c r="B289" s="8">
        <v>10291</v>
      </c>
    </row>
    <row r="290" spans="1:2" x14ac:dyDescent="0.2">
      <c r="A290" s="16">
        <v>104</v>
      </c>
      <c r="B290" s="8">
        <v>10390</v>
      </c>
    </row>
    <row r="291" spans="1:2" x14ac:dyDescent="0.2">
      <c r="A291" s="16">
        <v>106</v>
      </c>
      <c r="B291" s="8">
        <v>40415.33</v>
      </c>
    </row>
    <row r="292" spans="1:2" x14ac:dyDescent="0.2">
      <c r="A292" s="16">
        <v>108</v>
      </c>
      <c r="B292" s="8">
        <v>5380.55</v>
      </c>
    </row>
    <row r="293" spans="1:2" x14ac:dyDescent="0.2">
      <c r="A293" s="16">
        <v>109</v>
      </c>
      <c r="B293" s="8">
        <v>58272.69</v>
      </c>
    </row>
    <row r="294" spans="1:2" x14ac:dyDescent="0.2">
      <c r="A294" s="16">
        <v>110</v>
      </c>
      <c r="B294" s="8">
        <v>10430</v>
      </c>
    </row>
    <row r="295" spans="1:2" x14ac:dyDescent="0.2">
      <c r="A295" s="16">
        <v>116</v>
      </c>
      <c r="B295" s="8">
        <v>11621</v>
      </c>
    </row>
    <row r="296" spans="1:2" x14ac:dyDescent="0.2">
      <c r="A296" s="16">
        <v>117</v>
      </c>
      <c r="B296" s="8">
        <v>410</v>
      </c>
    </row>
    <row r="297" spans="1:2" x14ac:dyDescent="0.2">
      <c r="A297" s="16">
        <v>119</v>
      </c>
      <c r="B297" s="8">
        <v>2370</v>
      </c>
    </row>
    <row r="298" spans="1:2" x14ac:dyDescent="0.2">
      <c r="A298" s="16">
        <v>120</v>
      </c>
      <c r="B298" s="8">
        <v>6000</v>
      </c>
    </row>
    <row r="299" spans="1:2" x14ac:dyDescent="0.2">
      <c r="A299" s="16">
        <v>121</v>
      </c>
      <c r="B299" s="8">
        <v>6025</v>
      </c>
    </row>
    <row r="300" spans="1:2" x14ac:dyDescent="0.2">
      <c r="A300" s="16">
        <v>123</v>
      </c>
      <c r="B300" s="8">
        <v>54116.28</v>
      </c>
    </row>
    <row r="301" spans="1:2" x14ac:dyDescent="0.2">
      <c r="A301" s="16">
        <v>126</v>
      </c>
      <c r="B301" s="8">
        <v>629.99</v>
      </c>
    </row>
    <row r="302" spans="1:2" x14ac:dyDescent="0.2">
      <c r="A302" s="16">
        <v>128</v>
      </c>
      <c r="B302" s="8">
        <v>14082</v>
      </c>
    </row>
    <row r="303" spans="1:2" x14ac:dyDescent="0.2">
      <c r="A303" s="16">
        <v>129</v>
      </c>
      <c r="B303" s="8">
        <v>11090</v>
      </c>
    </row>
    <row r="304" spans="1:2" x14ac:dyDescent="0.2">
      <c r="A304" s="16">
        <v>130</v>
      </c>
      <c r="B304" s="8">
        <v>3392</v>
      </c>
    </row>
    <row r="305" spans="1:2" x14ac:dyDescent="0.2">
      <c r="A305" s="16">
        <v>133</v>
      </c>
      <c r="B305" s="8">
        <v>800</v>
      </c>
    </row>
    <row r="306" spans="1:2" x14ac:dyDescent="0.2">
      <c r="A306" s="16">
        <v>137</v>
      </c>
      <c r="B306" s="8">
        <v>11633</v>
      </c>
    </row>
    <row r="307" spans="1:2" x14ac:dyDescent="0.2">
      <c r="A307" s="16">
        <v>142</v>
      </c>
      <c r="B307" s="8">
        <v>28389</v>
      </c>
    </row>
    <row r="308" spans="1:2" x14ac:dyDescent="0.2">
      <c r="A308" s="16">
        <v>143</v>
      </c>
      <c r="B308" s="8">
        <v>14653</v>
      </c>
    </row>
    <row r="309" spans="1:2" x14ac:dyDescent="0.2">
      <c r="A309" s="16">
        <v>145</v>
      </c>
      <c r="B309" s="8">
        <v>1235</v>
      </c>
    </row>
    <row r="310" spans="1:2" x14ac:dyDescent="0.2">
      <c r="A310" s="16">
        <v>155</v>
      </c>
      <c r="B310" s="8">
        <v>1940</v>
      </c>
    </row>
    <row r="311" spans="1:2" x14ac:dyDescent="0.2">
      <c r="A311" s="16">
        <v>160</v>
      </c>
      <c r="B311" s="8">
        <v>5599</v>
      </c>
    </row>
    <row r="312" spans="1:2" x14ac:dyDescent="0.2">
      <c r="A312" s="16">
        <v>165</v>
      </c>
      <c r="B312" s="8">
        <v>49588</v>
      </c>
    </row>
    <row r="313" spans="1:2" x14ac:dyDescent="0.2">
      <c r="A313" s="16">
        <v>167</v>
      </c>
      <c r="B313" s="8">
        <v>1665</v>
      </c>
    </row>
    <row r="314" spans="1:2" x14ac:dyDescent="0.2">
      <c r="A314" s="16">
        <v>183</v>
      </c>
      <c r="B314" s="8">
        <v>40357</v>
      </c>
    </row>
    <row r="315" spans="1:2" x14ac:dyDescent="0.2">
      <c r="A315" s="16">
        <v>309</v>
      </c>
      <c r="B315" s="8">
        <v>30866</v>
      </c>
    </row>
    <row r="316" spans="1:2" x14ac:dyDescent="0.2">
      <c r="A316" s="15" t="s">
        <v>8319</v>
      </c>
      <c r="B316" s="8">
        <v>446131.99</v>
      </c>
    </row>
    <row r="317" spans="1:2" x14ac:dyDescent="0.2">
      <c r="A317" s="16">
        <v>100</v>
      </c>
      <c r="B317" s="8">
        <v>3014</v>
      </c>
    </row>
    <row r="318" spans="1:2" x14ac:dyDescent="0.2">
      <c r="A318" s="16">
        <v>101</v>
      </c>
      <c r="B318" s="8">
        <v>28149</v>
      </c>
    </row>
    <row r="319" spans="1:2" x14ac:dyDescent="0.2">
      <c r="A319" s="16">
        <v>104</v>
      </c>
      <c r="B319" s="8">
        <v>30177</v>
      </c>
    </row>
    <row r="320" spans="1:2" x14ac:dyDescent="0.2">
      <c r="A320" s="16">
        <v>106</v>
      </c>
      <c r="B320" s="8">
        <v>26452</v>
      </c>
    </row>
    <row r="321" spans="1:2" x14ac:dyDescent="0.2">
      <c r="A321" s="16">
        <v>112</v>
      </c>
      <c r="B321" s="8">
        <v>1686</v>
      </c>
    </row>
    <row r="322" spans="1:2" x14ac:dyDescent="0.2">
      <c r="A322" s="16">
        <v>119</v>
      </c>
      <c r="B322" s="8">
        <v>47665</v>
      </c>
    </row>
    <row r="323" spans="1:2" x14ac:dyDescent="0.2">
      <c r="A323" s="16">
        <v>126</v>
      </c>
      <c r="B323" s="8">
        <v>18855</v>
      </c>
    </row>
    <row r="324" spans="1:2" x14ac:dyDescent="0.2">
      <c r="A324" s="16">
        <v>127</v>
      </c>
      <c r="B324" s="8">
        <v>44388</v>
      </c>
    </row>
    <row r="325" spans="1:2" x14ac:dyDescent="0.2">
      <c r="A325" s="16">
        <v>132</v>
      </c>
      <c r="B325" s="8">
        <v>1055.01</v>
      </c>
    </row>
    <row r="326" spans="1:2" x14ac:dyDescent="0.2">
      <c r="A326" s="16">
        <v>140</v>
      </c>
      <c r="B326" s="8">
        <v>3499</v>
      </c>
    </row>
    <row r="327" spans="1:2" x14ac:dyDescent="0.2">
      <c r="A327" s="16">
        <v>141</v>
      </c>
      <c r="B327" s="8">
        <v>106084.5</v>
      </c>
    </row>
    <row r="328" spans="1:2" x14ac:dyDescent="0.2">
      <c r="A328" s="16">
        <v>147</v>
      </c>
      <c r="B328" s="8">
        <v>11751</v>
      </c>
    </row>
    <row r="329" spans="1:2" x14ac:dyDescent="0.2">
      <c r="A329" s="16">
        <v>214</v>
      </c>
      <c r="B329" s="8">
        <v>10678</v>
      </c>
    </row>
    <row r="330" spans="1:2" x14ac:dyDescent="0.2">
      <c r="A330" s="16">
        <v>267</v>
      </c>
      <c r="B330" s="8">
        <v>32075</v>
      </c>
    </row>
    <row r="331" spans="1:2" x14ac:dyDescent="0.2">
      <c r="A331" s="16">
        <v>279</v>
      </c>
      <c r="B331" s="8">
        <v>5574</v>
      </c>
    </row>
    <row r="332" spans="1:2" x14ac:dyDescent="0.2">
      <c r="A332" s="16">
        <v>300</v>
      </c>
      <c r="B332" s="8">
        <v>75029.48</v>
      </c>
    </row>
    <row r="333" spans="1:2" x14ac:dyDescent="0.2">
      <c r="A333" s="15" t="s">
        <v>8361</v>
      </c>
      <c r="B333" s="8">
        <v>31910402.960000023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0"/>
  <sheetViews>
    <sheetView zoomScaleNormal="100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9.1640625" style="1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7" t="s">
        <v>8366</v>
      </c>
      <c r="T1" s="20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s="9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>
        <f t="shared" si="1"/>
        <v>15</v>
      </c>
      <c r="Q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>
        <f t="shared" si="1"/>
        <v>69.27</v>
      </c>
      <c r="Q5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>
        <f t="shared" si="1"/>
        <v>190.55</v>
      </c>
      <c r="Q6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>
        <f t="shared" si="1"/>
        <v>93.4</v>
      </c>
      <c r="Q7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>
        <f t="shared" si="1"/>
        <v>146.88</v>
      </c>
      <c r="Q8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>
        <f t="shared" si="1"/>
        <v>159.82</v>
      </c>
      <c r="Q9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>
        <f t="shared" si="1"/>
        <v>31.5</v>
      </c>
      <c r="Q11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>
        <f t="shared" si="1"/>
        <v>158.68</v>
      </c>
      <c r="Q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>
        <f t="shared" si="1"/>
        <v>80.33</v>
      </c>
      <c r="Q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>
        <f t="shared" si="1"/>
        <v>59.96</v>
      </c>
      <c r="Q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>
        <f t="shared" si="1"/>
        <v>109.78</v>
      </c>
      <c r="Q15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>
        <f t="shared" si="1"/>
        <v>147.71</v>
      </c>
      <c r="Q16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>
        <f t="shared" si="1"/>
        <v>21.76</v>
      </c>
      <c r="Q17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>
        <f t="shared" si="1"/>
        <v>171.84</v>
      </c>
      <c r="Q18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>
        <f t="shared" si="1"/>
        <v>41.94</v>
      </c>
      <c r="Q19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>
        <f t="shared" si="1"/>
        <v>93.26</v>
      </c>
      <c r="Q20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>
        <f t="shared" si="1"/>
        <v>56.14</v>
      </c>
      <c r="Q21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>
        <f t="shared" si="1"/>
        <v>80.16</v>
      </c>
      <c r="Q2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>
        <f t="shared" si="1"/>
        <v>199.9</v>
      </c>
      <c r="Q2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>
        <f t="shared" si="1"/>
        <v>51.25</v>
      </c>
      <c r="Q2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>
        <f t="shared" si="1"/>
        <v>103.04</v>
      </c>
      <c r="Q25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>
        <f t="shared" si="1"/>
        <v>57.14</v>
      </c>
      <c r="Q27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>
        <f t="shared" si="1"/>
        <v>102.11</v>
      </c>
      <c r="Q28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>
        <f t="shared" si="1"/>
        <v>148.97</v>
      </c>
      <c r="Q29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>
        <f t="shared" si="1"/>
        <v>169.61</v>
      </c>
      <c r="Q30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>
        <f t="shared" si="1"/>
        <v>31.62</v>
      </c>
      <c r="Q31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>
        <f t="shared" si="1"/>
        <v>76.45</v>
      </c>
      <c r="Q3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>
        <f t="shared" si="1"/>
        <v>13</v>
      </c>
      <c r="Q3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>
        <f t="shared" si="1"/>
        <v>320.45</v>
      </c>
      <c r="Q3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>
        <f t="shared" si="1"/>
        <v>83.75</v>
      </c>
      <c r="Q35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>
        <f t="shared" si="1"/>
        <v>49.88</v>
      </c>
      <c r="Q36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>
        <f t="shared" si="1"/>
        <v>59.46</v>
      </c>
      <c r="Q37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>
        <f t="shared" si="1"/>
        <v>193.84</v>
      </c>
      <c r="Q38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>
        <f t="shared" si="1"/>
        <v>159.51</v>
      </c>
      <c r="Q39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>
        <f t="shared" si="1"/>
        <v>41.68</v>
      </c>
      <c r="Q40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>
        <f t="shared" si="1"/>
        <v>150.9</v>
      </c>
      <c r="Q41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>
        <f t="shared" si="1"/>
        <v>126.69</v>
      </c>
      <c r="Q4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>
        <f t="shared" si="1"/>
        <v>105.26</v>
      </c>
      <c r="Q4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>
        <f t="shared" si="1"/>
        <v>117.51</v>
      </c>
      <c r="Q4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>
        <f t="shared" si="1"/>
        <v>117.36</v>
      </c>
      <c r="Q45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>
        <f t="shared" si="1"/>
        <v>98.36</v>
      </c>
      <c r="Q47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>
        <f t="shared" si="1"/>
        <v>194.44</v>
      </c>
      <c r="Q48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>
        <f t="shared" si="1"/>
        <v>76.87</v>
      </c>
      <c r="Q49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>
        <f t="shared" si="1"/>
        <v>56.82</v>
      </c>
      <c r="Q50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>
        <f t="shared" si="1"/>
        <v>137.93</v>
      </c>
      <c r="Q51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>
        <f t="shared" si="1"/>
        <v>27.27</v>
      </c>
      <c r="Q5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>
        <f t="shared" si="1"/>
        <v>118.34</v>
      </c>
      <c r="Q5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>
        <f t="shared" si="1"/>
        <v>223.48</v>
      </c>
      <c r="Q5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>
        <f t="shared" si="1"/>
        <v>28.11</v>
      </c>
      <c r="Q55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>
        <f t="shared" si="1"/>
        <v>194.23</v>
      </c>
      <c r="Q56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>
        <f t="shared" si="1"/>
        <v>49.32</v>
      </c>
      <c r="Q58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>
        <f t="shared" si="1"/>
        <v>221.52</v>
      </c>
      <c r="Q59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>
        <f t="shared" si="1"/>
        <v>137.21</v>
      </c>
      <c r="Q60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>
        <f t="shared" si="1"/>
        <v>43.04</v>
      </c>
      <c r="Q6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>
        <f t="shared" si="1"/>
        <v>322.39</v>
      </c>
      <c r="Q6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>
        <f t="shared" si="1"/>
        <v>96.71</v>
      </c>
      <c r="Q6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>
        <f t="shared" si="1"/>
        <v>35.47</v>
      </c>
      <c r="Q65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173</v>
      </c>
      <c r="P66">
        <f t="shared" si="1"/>
        <v>86.67</v>
      </c>
      <c r="Q66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4"/>
        <v>119</v>
      </c>
      <c r="P68">
        <f t="shared" si="5"/>
        <v>91.23</v>
      </c>
      <c r="Q68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4"/>
        <v>116</v>
      </c>
      <c r="P69">
        <f t="shared" si="5"/>
        <v>116.25</v>
      </c>
      <c r="Q69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4"/>
        <v>127</v>
      </c>
      <c r="P70">
        <f t="shared" si="5"/>
        <v>21.19</v>
      </c>
      <c r="Q70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4"/>
        <v>111</v>
      </c>
      <c r="P71">
        <f t="shared" si="5"/>
        <v>62.33</v>
      </c>
      <c r="Q71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4"/>
        <v>124</v>
      </c>
      <c r="P73">
        <f t="shared" si="5"/>
        <v>69.72</v>
      </c>
      <c r="Q73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4"/>
        <v>108</v>
      </c>
      <c r="P74">
        <f t="shared" si="5"/>
        <v>58.17</v>
      </c>
      <c r="Q7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4"/>
        <v>100</v>
      </c>
      <c r="P75">
        <f t="shared" si="5"/>
        <v>50</v>
      </c>
      <c r="Q75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4"/>
        <v>113</v>
      </c>
      <c r="P76">
        <f t="shared" si="5"/>
        <v>19.47</v>
      </c>
      <c r="Q76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4"/>
        <v>115</v>
      </c>
      <c r="P77">
        <f t="shared" si="5"/>
        <v>85.96</v>
      </c>
      <c r="Q77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4"/>
        <v>153</v>
      </c>
      <c r="P78">
        <f t="shared" si="5"/>
        <v>30.67</v>
      </c>
      <c r="Q78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4"/>
        <v>393</v>
      </c>
      <c r="P79">
        <f t="shared" si="5"/>
        <v>60.38</v>
      </c>
      <c r="Q79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4"/>
        <v>2702</v>
      </c>
      <c r="P80">
        <f t="shared" si="5"/>
        <v>38.6</v>
      </c>
      <c r="Q80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4"/>
        <v>107</v>
      </c>
      <c r="P82">
        <f t="shared" si="5"/>
        <v>273.83</v>
      </c>
      <c r="Q8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4"/>
        <v>198</v>
      </c>
      <c r="P83">
        <f t="shared" si="5"/>
        <v>53.04</v>
      </c>
      <c r="Q83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4"/>
        <v>100</v>
      </c>
      <c r="P84">
        <f t="shared" si="5"/>
        <v>40.01</v>
      </c>
      <c r="Q8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4"/>
        <v>103</v>
      </c>
      <c r="P85">
        <f t="shared" si="5"/>
        <v>15.77</v>
      </c>
      <c r="Q85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4"/>
        <v>106</v>
      </c>
      <c r="P88">
        <f t="shared" si="5"/>
        <v>375.76</v>
      </c>
      <c r="Q88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4"/>
        <v>105</v>
      </c>
      <c r="P89">
        <f t="shared" si="5"/>
        <v>104.6</v>
      </c>
      <c r="Q89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4"/>
        <v>103</v>
      </c>
      <c r="P90">
        <f t="shared" si="5"/>
        <v>60</v>
      </c>
      <c r="Q90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4"/>
        <v>115</v>
      </c>
      <c r="P91">
        <f t="shared" si="5"/>
        <v>123.29</v>
      </c>
      <c r="Q91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4"/>
        <v>100</v>
      </c>
      <c r="P92">
        <f t="shared" si="5"/>
        <v>31.38</v>
      </c>
      <c r="Q9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4"/>
        <v>105</v>
      </c>
      <c r="P94">
        <f t="shared" si="5"/>
        <v>122.33</v>
      </c>
      <c r="Q9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4"/>
        <v>111</v>
      </c>
      <c r="P95">
        <f t="shared" si="5"/>
        <v>73.73</v>
      </c>
      <c r="Q95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4"/>
        <v>104</v>
      </c>
      <c r="P96">
        <f t="shared" si="5"/>
        <v>21.67</v>
      </c>
      <c r="Q96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4"/>
        <v>131</v>
      </c>
      <c r="P97">
        <f t="shared" si="5"/>
        <v>21.9</v>
      </c>
      <c r="Q97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4"/>
        <v>115</v>
      </c>
      <c r="P98">
        <f t="shared" si="5"/>
        <v>50.59</v>
      </c>
      <c r="Q98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4"/>
        <v>106</v>
      </c>
      <c r="P99">
        <f t="shared" si="5"/>
        <v>53.13</v>
      </c>
      <c r="Q99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4"/>
        <v>100</v>
      </c>
      <c r="P103">
        <f t="shared" si="5"/>
        <v>100</v>
      </c>
      <c r="Q103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4"/>
        <v>105</v>
      </c>
      <c r="P105">
        <f t="shared" si="5"/>
        <v>27.9</v>
      </c>
      <c r="Q105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4"/>
        <v>120</v>
      </c>
      <c r="P106">
        <f t="shared" si="5"/>
        <v>60</v>
      </c>
      <c r="Q106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4"/>
        <v>220</v>
      </c>
      <c r="P111">
        <f t="shared" si="5"/>
        <v>46.7</v>
      </c>
      <c r="Q111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4"/>
        <v>104</v>
      </c>
      <c r="P114">
        <f t="shared" si="5"/>
        <v>64.2</v>
      </c>
      <c r="Q1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4"/>
        <v>0</v>
      </c>
      <c r="P122">
        <f t="shared" si="5"/>
        <v>10</v>
      </c>
      <c r="Q12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4"/>
        <v>0</v>
      </c>
      <c r="P123">
        <f t="shared" si="5"/>
        <v>1</v>
      </c>
      <c r="Q123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4"/>
        <v>0</v>
      </c>
      <c r="P124">
        <f t="shared" si="5"/>
        <v>0</v>
      </c>
      <c r="Q12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4"/>
        <v>0</v>
      </c>
      <c r="P125">
        <f t="shared" si="5"/>
        <v>25.17</v>
      </c>
      <c r="Q125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4"/>
        <v>0</v>
      </c>
      <c r="P126">
        <f t="shared" si="5"/>
        <v>0</v>
      </c>
      <c r="Q126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4"/>
        <v>14</v>
      </c>
      <c r="P127">
        <f t="shared" si="5"/>
        <v>11.67</v>
      </c>
      <c r="Q127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4"/>
        <v>6</v>
      </c>
      <c r="P128">
        <f t="shared" si="5"/>
        <v>106.69</v>
      </c>
      <c r="Q128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4"/>
        <v>2</v>
      </c>
      <c r="P129">
        <f t="shared" si="5"/>
        <v>47.5</v>
      </c>
      <c r="Q129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4"/>
        <v>2</v>
      </c>
      <c r="P130">
        <f t="shared" si="5"/>
        <v>311.17</v>
      </c>
      <c r="Q130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8"/>
        <v>0</v>
      </c>
      <c r="P132">
        <f t="shared" si="9"/>
        <v>0</v>
      </c>
      <c r="Q13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8"/>
        <v>0</v>
      </c>
      <c r="P133">
        <f t="shared" si="9"/>
        <v>0</v>
      </c>
      <c r="Q133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8"/>
        <v>10</v>
      </c>
      <c r="P134">
        <f t="shared" si="9"/>
        <v>94.51</v>
      </c>
      <c r="Q13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8"/>
        <v>0</v>
      </c>
      <c r="P135">
        <f t="shared" si="9"/>
        <v>0</v>
      </c>
      <c r="Q135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8"/>
        <v>0</v>
      </c>
      <c r="P136">
        <f t="shared" si="9"/>
        <v>0</v>
      </c>
      <c r="Q136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8"/>
        <v>0</v>
      </c>
      <c r="P138">
        <f t="shared" si="9"/>
        <v>0</v>
      </c>
      <c r="Q138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8"/>
        <v>0</v>
      </c>
      <c r="P139">
        <f t="shared" si="9"/>
        <v>0</v>
      </c>
      <c r="Q139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8"/>
        <v>100</v>
      </c>
      <c r="P141">
        <f t="shared" si="9"/>
        <v>500</v>
      </c>
      <c r="Q141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8"/>
        <v>0</v>
      </c>
      <c r="P142">
        <f t="shared" si="9"/>
        <v>0</v>
      </c>
      <c r="Q14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8"/>
        <v>0</v>
      </c>
      <c r="P144">
        <f t="shared" si="9"/>
        <v>10</v>
      </c>
      <c r="Q14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8"/>
        <v>0</v>
      </c>
      <c r="P145">
        <f t="shared" si="9"/>
        <v>0</v>
      </c>
      <c r="Q145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8"/>
        <v>28</v>
      </c>
      <c r="P146">
        <f t="shared" si="9"/>
        <v>55.95</v>
      </c>
      <c r="Q146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8"/>
        <v>8</v>
      </c>
      <c r="P147">
        <f t="shared" si="9"/>
        <v>37.56</v>
      </c>
      <c r="Q147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8"/>
        <v>1</v>
      </c>
      <c r="P148">
        <f t="shared" si="9"/>
        <v>38.33</v>
      </c>
      <c r="Q148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8"/>
        <v>0</v>
      </c>
      <c r="P149">
        <f t="shared" si="9"/>
        <v>0</v>
      </c>
      <c r="Q149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8"/>
        <v>0</v>
      </c>
      <c r="P150">
        <f t="shared" si="9"/>
        <v>20</v>
      </c>
      <c r="Q150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8"/>
        <v>1</v>
      </c>
      <c r="P151">
        <f t="shared" si="9"/>
        <v>15.33</v>
      </c>
      <c r="Q151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8"/>
        <v>0</v>
      </c>
      <c r="P153">
        <f t="shared" si="9"/>
        <v>28</v>
      </c>
      <c r="Q153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8"/>
        <v>0</v>
      </c>
      <c r="P154">
        <f t="shared" si="9"/>
        <v>15</v>
      </c>
      <c r="Q15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8"/>
        <v>1</v>
      </c>
      <c r="P155">
        <f t="shared" si="9"/>
        <v>35.9</v>
      </c>
      <c r="Q155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8"/>
        <v>3</v>
      </c>
      <c r="P156">
        <f t="shared" si="9"/>
        <v>13.33</v>
      </c>
      <c r="Q156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8"/>
        <v>0</v>
      </c>
      <c r="P157">
        <f t="shared" si="9"/>
        <v>20.25</v>
      </c>
      <c r="Q157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8"/>
        <v>5</v>
      </c>
      <c r="P158">
        <f t="shared" si="9"/>
        <v>119</v>
      </c>
      <c r="Q158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8"/>
        <v>0</v>
      </c>
      <c r="P159">
        <f t="shared" si="9"/>
        <v>4</v>
      </c>
      <c r="Q159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8"/>
        <v>0</v>
      </c>
      <c r="P160">
        <f t="shared" si="9"/>
        <v>0</v>
      </c>
      <c r="Q160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8"/>
        <v>0</v>
      </c>
      <c r="P161">
        <f t="shared" si="9"/>
        <v>10</v>
      </c>
      <c r="Q161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8"/>
        <v>0</v>
      </c>
      <c r="P162">
        <f t="shared" si="9"/>
        <v>0</v>
      </c>
      <c r="Q16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8"/>
        <v>0</v>
      </c>
      <c r="P163">
        <f t="shared" si="9"/>
        <v>5</v>
      </c>
      <c r="Q163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8"/>
        <v>16</v>
      </c>
      <c r="P164">
        <f t="shared" si="9"/>
        <v>43.5</v>
      </c>
      <c r="Q16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8"/>
        <v>0</v>
      </c>
      <c r="P165">
        <f t="shared" si="9"/>
        <v>0</v>
      </c>
      <c r="Q165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8"/>
        <v>1</v>
      </c>
      <c r="P166">
        <f t="shared" si="9"/>
        <v>91.43</v>
      </c>
      <c r="Q166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8"/>
        <v>0</v>
      </c>
      <c r="P167">
        <f t="shared" si="9"/>
        <v>0</v>
      </c>
      <c r="Q167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8"/>
        <v>60</v>
      </c>
      <c r="P168">
        <f t="shared" si="9"/>
        <v>3000</v>
      </c>
      <c r="Q168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8"/>
        <v>0</v>
      </c>
      <c r="P169">
        <f t="shared" si="9"/>
        <v>5.5</v>
      </c>
      <c r="Q169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8"/>
        <v>4</v>
      </c>
      <c r="P170">
        <f t="shared" si="9"/>
        <v>108.33</v>
      </c>
      <c r="Q170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8"/>
        <v>22</v>
      </c>
      <c r="P171">
        <f t="shared" si="9"/>
        <v>56</v>
      </c>
      <c r="Q171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8"/>
        <v>3</v>
      </c>
      <c r="P172">
        <f t="shared" si="9"/>
        <v>32.5</v>
      </c>
      <c r="Q17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8"/>
        <v>0</v>
      </c>
      <c r="P173">
        <f t="shared" si="9"/>
        <v>1</v>
      </c>
      <c r="Q173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8"/>
        <v>0</v>
      </c>
      <c r="P174">
        <f t="shared" si="9"/>
        <v>0</v>
      </c>
      <c r="Q17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8"/>
        <v>0</v>
      </c>
      <c r="P175">
        <f t="shared" si="9"/>
        <v>0</v>
      </c>
      <c r="Q175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8"/>
        <v>0</v>
      </c>
      <c r="P176">
        <f t="shared" si="9"/>
        <v>0</v>
      </c>
      <c r="Q176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8"/>
        <v>6</v>
      </c>
      <c r="P177">
        <f t="shared" si="9"/>
        <v>49.88</v>
      </c>
      <c r="Q177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8"/>
        <v>0</v>
      </c>
      <c r="P178">
        <f t="shared" si="9"/>
        <v>0</v>
      </c>
      <c r="Q178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8"/>
        <v>40</v>
      </c>
      <c r="P179">
        <f t="shared" si="9"/>
        <v>25.71</v>
      </c>
      <c r="Q179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8"/>
        <v>0</v>
      </c>
      <c r="P180">
        <f t="shared" si="9"/>
        <v>0</v>
      </c>
      <c r="Q180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8"/>
        <v>20</v>
      </c>
      <c r="P181">
        <f t="shared" si="9"/>
        <v>100</v>
      </c>
      <c r="Q181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8"/>
        <v>33</v>
      </c>
      <c r="P182">
        <f t="shared" si="9"/>
        <v>30.85</v>
      </c>
      <c r="Q18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8"/>
        <v>0</v>
      </c>
      <c r="P184">
        <f t="shared" si="9"/>
        <v>0</v>
      </c>
      <c r="Q18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8"/>
        <v>36</v>
      </c>
      <c r="P185">
        <f t="shared" si="9"/>
        <v>373.5</v>
      </c>
      <c r="Q185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8"/>
        <v>3</v>
      </c>
      <c r="P186">
        <f t="shared" si="9"/>
        <v>25.5</v>
      </c>
      <c r="Q186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8"/>
        <v>6</v>
      </c>
      <c r="P187">
        <f t="shared" si="9"/>
        <v>220</v>
      </c>
      <c r="Q187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8"/>
        <v>0</v>
      </c>
      <c r="P188">
        <f t="shared" si="9"/>
        <v>0</v>
      </c>
      <c r="Q188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8"/>
        <v>16</v>
      </c>
      <c r="P189">
        <f t="shared" si="9"/>
        <v>160</v>
      </c>
      <c r="Q189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8"/>
        <v>0</v>
      </c>
      <c r="P190">
        <f t="shared" si="9"/>
        <v>0</v>
      </c>
      <c r="Q190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8"/>
        <v>0</v>
      </c>
      <c r="P191">
        <f t="shared" si="9"/>
        <v>69</v>
      </c>
      <c r="Q191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8"/>
        <v>0</v>
      </c>
      <c r="P192">
        <f t="shared" si="9"/>
        <v>50</v>
      </c>
      <c r="Q19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8"/>
        <v>5</v>
      </c>
      <c r="P193">
        <f t="shared" si="9"/>
        <v>83.33</v>
      </c>
      <c r="Q193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8"/>
        <v>0</v>
      </c>
      <c r="P194">
        <f t="shared" si="9"/>
        <v>5.67</v>
      </c>
      <c r="Q19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2"/>
        <v>0</v>
      </c>
      <c r="P196">
        <f t="shared" si="13"/>
        <v>1</v>
      </c>
      <c r="Q196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2"/>
        <v>0</v>
      </c>
      <c r="P197">
        <f t="shared" si="13"/>
        <v>0</v>
      </c>
      <c r="Q197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2"/>
        <v>1</v>
      </c>
      <c r="P200">
        <f t="shared" si="13"/>
        <v>46.5</v>
      </c>
      <c r="Q200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2"/>
        <v>0</v>
      </c>
      <c r="P201">
        <f t="shared" si="13"/>
        <v>0</v>
      </c>
      <c r="Q201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2"/>
        <v>0</v>
      </c>
      <c r="P204">
        <f t="shared" si="13"/>
        <v>0</v>
      </c>
      <c r="Q20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2"/>
        <v>0</v>
      </c>
      <c r="P208">
        <f t="shared" si="13"/>
        <v>0</v>
      </c>
      <c r="Q208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2"/>
        <v>0</v>
      </c>
      <c r="P210">
        <f t="shared" si="13"/>
        <v>0</v>
      </c>
      <c r="Q210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2"/>
        <v>0</v>
      </c>
      <c r="P211">
        <f t="shared" si="13"/>
        <v>0</v>
      </c>
      <c r="Q211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2"/>
        <v>0</v>
      </c>
      <c r="P214">
        <f t="shared" si="13"/>
        <v>1</v>
      </c>
      <c r="Q2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2"/>
        <v>0</v>
      </c>
      <c r="P215">
        <f t="shared" si="13"/>
        <v>20</v>
      </c>
      <c r="Q215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2"/>
        <v>0</v>
      </c>
      <c r="P216">
        <f t="shared" si="13"/>
        <v>1</v>
      </c>
      <c r="Q216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2"/>
        <v>0</v>
      </c>
      <c r="P217">
        <f t="shared" si="13"/>
        <v>10</v>
      </c>
      <c r="Q217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2"/>
        <v>2</v>
      </c>
      <c r="P220">
        <f t="shared" si="13"/>
        <v>100</v>
      </c>
      <c r="Q220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2"/>
        <v>1</v>
      </c>
      <c r="P222">
        <f t="shared" si="13"/>
        <v>120</v>
      </c>
      <c r="Q22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2"/>
        <v>0</v>
      </c>
      <c r="P223">
        <f t="shared" si="13"/>
        <v>0</v>
      </c>
      <c r="Q223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2"/>
        <v>13</v>
      </c>
      <c r="P224">
        <f t="shared" si="13"/>
        <v>65</v>
      </c>
      <c r="Q22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2"/>
        <v>0</v>
      </c>
      <c r="P225">
        <f t="shared" si="13"/>
        <v>0</v>
      </c>
      <c r="Q225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2"/>
        <v>0</v>
      </c>
      <c r="P226">
        <f t="shared" si="13"/>
        <v>0</v>
      </c>
      <c r="Q226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2"/>
        <v>0</v>
      </c>
      <c r="P227">
        <f t="shared" si="13"/>
        <v>0</v>
      </c>
      <c r="Q227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2"/>
        <v>1</v>
      </c>
      <c r="P228">
        <f t="shared" si="13"/>
        <v>125</v>
      </c>
      <c r="Q228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2"/>
        <v>0</v>
      </c>
      <c r="P229">
        <f t="shared" si="13"/>
        <v>0</v>
      </c>
      <c r="Q229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2"/>
        <v>0</v>
      </c>
      <c r="P230">
        <f t="shared" si="13"/>
        <v>0</v>
      </c>
      <c r="Q230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2"/>
        <v>0</v>
      </c>
      <c r="P231">
        <f t="shared" si="13"/>
        <v>0</v>
      </c>
      <c r="Q231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2"/>
        <v>0</v>
      </c>
      <c r="P232">
        <f t="shared" si="13"/>
        <v>30</v>
      </c>
      <c r="Q23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2"/>
        <v>0</v>
      </c>
      <c r="P233">
        <f t="shared" si="13"/>
        <v>0</v>
      </c>
      <c r="Q233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2"/>
        <v>0</v>
      </c>
      <c r="P235">
        <f t="shared" si="13"/>
        <v>0</v>
      </c>
      <c r="Q235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2"/>
        <v>0</v>
      </c>
      <c r="P237">
        <f t="shared" si="13"/>
        <v>0</v>
      </c>
      <c r="Q237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2"/>
        <v>0</v>
      </c>
      <c r="P238">
        <f t="shared" si="13"/>
        <v>0</v>
      </c>
      <c r="Q238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2"/>
        <v>0</v>
      </c>
      <c r="P239">
        <f t="shared" si="13"/>
        <v>50</v>
      </c>
      <c r="Q239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2"/>
        <v>0</v>
      </c>
      <c r="P240">
        <f t="shared" si="13"/>
        <v>0</v>
      </c>
      <c r="Q240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2"/>
        <v>25</v>
      </c>
      <c r="P241">
        <f t="shared" si="13"/>
        <v>50</v>
      </c>
      <c r="Q241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0"/>
        <v>110</v>
      </c>
      <c r="P340">
        <f t="shared" si="21"/>
        <v>70</v>
      </c>
      <c r="Q340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24"/>
        <v>0</v>
      </c>
      <c r="P422">
        <f t="shared" si="25"/>
        <v>4.83</v>
      </c>
      <c r="Q42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24"/>
        <v>0</v>
      </c>
      <c r="P427">
        <f t="shared" si="25"/>
        <v>3</v>
      </c>
      <c r="Q427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24"/>
        <v>0</v>
      </c>
      <c r="P429">
        <f t="shared" si="25"/>
        <v>0</v>
      </c>
      <c r="Q429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24"/>
        <v>6</v>
      </c>
      <c r="P430">
        <f t="shared" si="25"/>
        <v>52</v>
      </c>
      <c r="Q430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24"/>
        <v>0</v>
      </c>
      <c r="P431">
        <f t="shared" si="25"/>
        <v>0</v>
      </c>
      <c r="Q431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24"/>
        <v>2</v>
      </c>
      <c r="P432">
        <f t="shared" si="25"/>
        <v>4.8</v>
      </c>
      <c r="Q43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24"/>
        <v>0</v>
      </c>
      <c r="P435">
        <f t="shared" si="25"/>
        <v>0</v>
      </c>
      <c r="Q435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24"/>
        <v>5</v>
      </c>
      <c r="P436">
        <f t="shared" si="25"/>
        <v>62.5</v>
      </c>
      <c r="Q436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24"/>
        <v>0</v>
      </c>
      <c r="P437">
        <f t="shared" si="25"/>
        <v>1</v>
      </c>
      <c r="Q437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24"/>
        <v>0</v>
      </c>
      <c r="P438">
        <f t="shared" si="25"/>
        <v>0</v>
      </c>
      <c r="Q438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24"/>
        <v>0</v>
      </c>
      <c r="P439">
        <f t="shared" si="25"/>
        <v>0</v>
      </c>
      <c r="Q439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24"/>
        <v>0</v>
      </c>
      <c r="P441">
        <f t="shared" si="25"/>
        <v>0</v>
      </c>
      <c r="Q441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24"/>
        <v>0</v>
      </c>
      <c r="P442">
        <f t="shared" si="25"/>
        <v>5</v>
      </c>
      <c r="Q44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24"/>
        <v>0</v>
      </c>
      <c r="P443">
        <f t="shared" si="25"/>
        <v>0</v>
      </c>
      <c r="Q443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24"/>
        <v>0</v>
      </c>
      <c r="P445">
        <f t="shared" si="25"/>
        <v>5</v>
      </c>
      <c r="Q445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24"/>
        <v>5</v>
      </c>
      <c r="P446">
        <f t="shared" si="25"/>
        <v>50</v>
      </c>
      <c r="Q446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24"/>
        <v>0</v>
      </c>
      <c r="P447">
        <f t="shared" si="25"/>
        <v>1</v>
      </c>
      <c r="Q447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24"/>
        <v>0</v>
      </c>
      <c r="P449">
        <f t="shared" si="25"/>
        <v>5</v>
      </c>
      <c r="Q449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24"/>
        <v>3</v>
      </c>
      <c r="P450">
        <f t="shared" si="25"/>
        <v>20.5</v>
      </c>
      <c r="Q450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28"/>
        <v>0</v>
      </c>
      <c r="P453">
        <f t="shared" si="29"/>
        <v>0</v>
      </c>
      <c r="Q453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28"/>
        <v>64</v>
      </c>
      <c r="P454">
        <f t="shared" si="29"/>
        <v>40</v>
      </c>
      <c r="Q45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28"/>
        <v>0</v>
      </c>
      <c r="P455">
        <f t="shared" si="29"/>
        <v>13</v>
      </c>
      <c r="Q455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28"/>
        <v>0</v>
      </c>
      <c r="P457">
        <f t="shared" si="29"/>
        <v>22.5</v>
      </c>
      <c r="Q457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28"/>
        <v>0</v>
      </c>
      <c r="P459">
        <f t="shared" si="29"/>
        <v>0</v>
      </c>
      <c r="Q459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28"/>
        <v>0</v>
      </c>
      <c r="P461">
        <f t="shared" si="29"/>
        <v>25</v>
      </c>
      <c r="Q461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28"/>
        <v>0</v>
      </c>
      <c r="P462">
        <f t="shared" si="29"/>
        <v>12.5</v>
      </c>
      <c r="Q46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28"/>
        <v>0</v>
      </c>
      <c r="P463">
        <f t="shared" si="29"/>
        <v>0</v>
      </c>
      <c r="Q463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28"/>
        <v>0</v>
      </c>
      <c r="P464">
        <f t="shared" si="29"/>
        <v>0</v>
      </c>
      <c r="Q46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28"/>
        <v>0</v>
      </c>
      <c r="P466">
        <f t="shared" si="29"/>
        <v>1</v>
      </c>
      <c r="Q466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28"/>
        <v>1</v>
      </c>
      <c r="P468">
        <f t="shared" si="29"/>
        <v>15.2</v>
      </c>
      <c r="Q468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28"/>
        <v>0</v>
      </c>
      <c r="P470">
        <f t="shared" si="29"/>
        <v>0</v>
      </c>
      <c r="Q470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28"/>
        <v>0</v>
      </c>
      <c r="P471">
        <f t="shared" si="29"/>
        <v>0</v>
      </c>
      <c r="Q471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28"/>
        <v>1</v>
      </c>
      <c r="P472">
        <f t="shared" si="29"/>
        <v>25.5</v>
      </c>
      <c r="Q47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28"/>
        <v>3</v>
      </c>
      <c r="P475">
        <f t="shared" si="29"/>
        <v>61.5</v>
      </c>
      <c r="Q475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28"/>
        <v>0</v>
      </c>
      <c r="P476">
        <f t="shared" si="29"/>
        <v>1</v>
      </c>
      <c r="Q476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28"/>
        <v>0</v>
      </c>
      <c r="P477">
        <f t="shared" si="29"/>
        <v>0</v>
      </c>
      <c r="Q477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28"/>
        <v>0</v>
      </c>
      <c r="P479">
        <f t="shared" si="29"/>
        <v>0</v>
      </c>
      <c r="Q479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28"/>
        <v>0</v>
      </c>
      <c r="P480">
        <f t="shared" si="29"/>
        <v>0</v>
      </c>
      <c r="Q480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28"/>
        <v>0</v>
      </c>
      <c r="P484">
        <f t="shared" si="29"/>
        <v>10</v>
      </c>
      <c r="Q48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28"/>
        <v>0</v>
      </c>
      <c r="P488">
        <f t="shared" si="29"/>
        <v>50</v>
      </c>
      <c r="Q488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28"/>
        <v>0</v>
      </c>
      <c r="P489">
        <f t="shared" si="29"/>
        <v>0</v>
      </c>
      <c r="Q489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28"/>
        <v>0</v>
      </c>
      <c r="P490">
        <f t="shared" si="29"/>
        <v>0</v>
      </c>
      <c r="Q490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28"/>
        <v>0</v>
      </c>
      <c r="P492">
        <f t="shared" si="29"/>
        <v>0</v>
      </c>
      <c r="Q49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28"/>
        <v>0</v>
      </c>
      <c r="P493">
        <f t="shared" si="29"/>
        <v>0</v>
      </c>
      <c r="Q493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28"/>
        <v>0</v>
      </c>
      <c r="P494">
        <f t="shared" si="29"/>
        <v>0</v>
      </c>
      <c r="Q49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28"/>
        <v>0</v>
      </c>
      <c r="P495">
        <f t="shared" si="29"/>
        <v>0</v>
      </c>
      <c r="Q495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28"/>
        <v>0</v>
      </c>
      <c r="P497">
        <f t="shared" si="29"/>
        <v>0</v>
      </c>
      <c r="Q497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28"/>
        <v>0</v>
      </c>
      <c r="P498">
        <f t="shared" si="29"/>
        <v>1</v>
      </c>
      <c r="Q498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28"/>
        <v>1</v>
      </c>
      <c r="P499">
        <f t="shared" si="29"/>
        <v>10</v>
      </c>
      <c r="Q499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28"/>
        <v>0</v>
      </c>
      <c r="P503">
        <f t="shared" si="29"/>
        <v>0</v>
      </c>
      <c r="Q503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28"/>
        <v>1</v>
      </c>
      <c r="P504">
        <f t="shared" si="29"/>
        <v>57.5</v>
      </c>
      <c r="Q50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28"/>
        <v>1</v>
      </c>
      <c r="P506">
        <f t="shared" si="29"/>
        <v>67</v>
      </c>
      <c r="Q506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28"/>
        <v>0</v>
      </c>
      <c r="P507">
        <f t="shared" si="29"/>
        <v>3.71</v>
      </c>
      <c r="Q507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28"/>
        <v>0</v>
      </c>
      <c r="P508">
        <f t="shared" si="29"/>
        <v>250</v>
      </c>
      <c r="Q508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28"/>
        <v>3</v>
      </c>
      <c r="P509">
        <f t="shared" si="29"/>
        <v>64</v>
      </c>
      <c r="Q509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28"/>
        <v>0</v>
      </c>
      <c r="P511">
        <f t="shared" si="29"/>
        <v>10</v>
      </c>
      <c r="Q511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28"/>
        <v>0</v>
      </c>
      <c r="P512">
        <f t="shared" si="29"/>
        <v>0</v>
      </c>
      <c r="Q5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28"/>
        <v>3</v>
      </c>
      <c r="P513">
        <f t="shared" si="29"/>
        <v>30</v>
      </c>
      <c r="Q513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28"/>
        <v>0</v>
      </c>
      <c r="P514">
        <f t="shared" si="29"/>
        <v>5.5</v>
      </c>
      <c r="Q5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32"/>
        <v>0</v>
      </c>
      <c r="P518">
        <f t="shared" si="33"/>
        <v>0</v>
      </c>
      <c r="Q518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32"/>
        <v>0</v>
      </c>
      <c r="P520">
        <f t="shared" si="33"/>
        <v>0</v>
      </c>
      <c r="Q520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32"/>
        <v>0</v>
      </c>
      <c r="P542">
        <f t="shared" si="33"/>
        <v>1</v>
      </c>
      <c r="Q54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32"/>
        <v>1</v>
      </c>
      <c r="P543">
        <f t="shared" si="33"/>
        <v>25</v>
      </c>
      <c r="Q543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32"/>
        <v>0</v>
      </c>
      <c r="P544">
        <f t="shared" si="33"/>
        <v>1</v>
      </c>
      <c r="Q54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32"/>
        <v>0</v>
      </c>
      <c r="P545">
        <f t="shared" si="33"/>
        <v>35</v>
      </c>
      <c r="Q545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32"/>
        <v>1</v>
      </c>
      <c r="P546">
        <f t="shared" si="33"/>
        <v>3</v>
      </c>
      <c r="Q546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32"/>
        <v>0</v>
      </c>
      <c r="P548">
        <f t="shared" si="33"/>
        <v>26</v>
      </c>
      <c r="Q548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32"/>
        <v>0</v>
      </c>
      <c r="P549">
        <f t="shared" si="33"/>
        <v>0</v>
      </c>
      <c r="Q549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32"/>
        <v>0</v>
      </c>
      <c r="P550">
        <f t="shared" si="33"/>
        <v>9</v>
      </c>
      <c r="Q550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32"/>
        <v>3</v>
      </c>
      <c r="P551">
        <f t="shared" si="33"/>
        <v>8.5</v>
      </c>
      <c r="Q551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32"/>
        <v>1</v>
      </c>
      <c r="P552">
        <f t="shared" si="33"/>
        <v>8.75</v>
      </c>
      <c r="Q55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32"/>
        <v>0</v>
      </c>
      <c r="P554">
        <f t="shared" si="33"/>
        <v>0</v>
      </c>
      <c r="Q55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32"/>
        <v>0</v>
      </c>
      <c r="P555">
        <f t="shared" si="33"/>
        <v>20.5</v>
      </c>
      <c r="Q555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32"/>
        <v>0</v>
      </c>
      <c r="P557">
        <f t="shared" si="33"/>
        <v>0</v>
      </c>
      <c r="Q557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32"/>
        <v>3</v>
      </c>
      <c r="P558">
        <f t="shared" si="33"/>
        <v>200</v>
      </c>
      <c r="Q558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32"/>
        <v>1</v>
      </c>
      <c r="P559">
        <f t="shared" si="33"/>
        <v>68.3</v>
      </c>
      <c r="Q559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32"/>
        <v>0</v>
      </c>
      <c r="P560">
        <f t="shared" si="33"/>
        <v>0</v>
      </c>
      <c r="Q560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32"/>
        <v>0</v>
      </c>
      <c r="P561">
        <f t="shared" si="33"/>
        <v>50</v>
      </c>
      <c r="Q561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32"/>
        <v>0</v>
      </c>
      <c r="P562">
        <f t="shared" si="33"/>
        <v>4</v>
      </c>
      <c r="Q56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32"/>
        <v>0</v>
      </c>
      <c r="P564">
        <f t="shared" si="33"/>
        <v>0</v>
      </c>
      <c r="Q56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32"/>
        <v>0</v>
      </c>
      <c r="P565">
        <f t="shared" si="33"/>
        <v>34</v>
      </c>
      <c r="Q565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32"/>
        <v>0</v>
      </c>
      <c r="P566">
        <f t="shared" si="33"/>
        <v>1</v>
      </c>
      <c r="Q566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32"/>
        <v>0</v>
      </c>
      <c r="P567">
        <f t="shared" si="33"/>
        <v>0</v>
      </c>
      <c r="Q567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32"/>
        <v>0</v>
      </c>
      <c r="P568">
        <f t="shared" si="33"/>
        <v>1</v>
      </c>
      <c r="Q568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32"/>
        <v>0</v>
      </c>
      <c r="P569">
        <f t="shared" si="33"/>
        <v>0</v>
      </c>
      <c r="Q569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32"/>
        <v>1</v>
      </c>
      <c r="P570">
        <f t="shared" si="33"/>
        <v>49</v>
      </c>
      <c r="Q570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32"/>
        <v>1</v>
      </c>
      <c r="P571">
        <f t="shared" si="33"/>
        <v>20</v>
      </c>
      <c r="Q571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32"/>
        <v>0</v>
      </c>
      <c r="P572">
        <f t="shared" si="33"/>
        <v>142</v>
      </c>
      <c r="Q57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32"/>
        <v>0</v>
      </c>
      <c r="P573">
        <f t="shared" si="33"/>
        <v>53</v>
      </c>
      <c r="Q573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32"/>
        <v>0</v>
      </c>
      <c r="P574">
        <f t="shared" si="33"/>
        <v>0</v>
      </c>
      <c r="Q57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32"/>
        <v>1</v>
      </c>
      <c r="P576">
        <f t="shared" si="33"/>
        <v>20</v>
      </c>
      <c r="Q576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32"/>
        <v>0</v>
      </c>
      <c r="P578">
        <f t="shared" si="33"/>
        <v>1</v>
      </c>
      <c r="Q578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36"/>
        <v>0</v>
      </c>
      <c r="P580">
        <f t="shared" si="37"/>
        <v>2</v>
      </c>
      <c r="Q580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36"/>
        <v>1</v>
      </c>
      <c r="P581">
        <f t="shared" si="37"/>
        <v>35</v>
      </c>
      <c r="Q581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36"/>
        <v>0</v>
      </c>
      <c r="P582">
        <f t="shared" si="37"/>
        <v>1</v>
      </c>
      <c r="Q582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36"/>
        <v>0</v>
      </c>
      <c r="P583">
        <f t="shared" si="37"/>
        <v>0</v>
      </c>
      <c r="Q583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36"/>
        <v>0</v>
      </c>
      <c r="P584">
        <f t="shared" si="37"/>
        <v>0</v>
      </c>
      <c r="Q58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36"/>
        <v>0</v>
      </c>
      <c r="P585">
        <f t="shared" si="37"/>
        <v>1</v>
      </c>
      <c r="Q585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36"/>
        <v>1</v>
      </c>
      <c r="P586">
        <f t="shared" si="37"/>
        <v>5</v>
      </c>
      <c r="Q586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36"/>
        <v>0</v>
      </c>
      <c r="P587">
        <f t="shared" si="37"/>
        <v>0</v>
      </c>
      <c r="Q587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36"/>
        <v>1</v>
      </c>
      <c r="P588">
        <f t="shared" si="37"/>
        <v>14</v>
      </c>
      <c r="Q588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36"/>
        <v>0</v>
      </c>
      <c r="P591">
        <f t="shared" si="37"/>
        <v>1</v>
      </c>
      <c r="Q591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36"/>
        <v>3</v>
      </c>
      <c r="P594">
        <f t="shared" si="37"/>
        <v>250</v>
      </c>
      <c r="Q59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36"/>
        <v>0</v>
      </c>
      <c r="P596">
        <f t="shared" si="37"/>
        <v>13</v>
      </c>
      <c r="Q596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36"/>
        <v>0</v>
      </c>
      <c r="P598">
        <f t="shared" si="37"/>
        <v>3</v>
      </c>
      <c r="Q598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36"/>
        <v>0</v>
      </c>
      <c r="P599">
        <f t="shared" si="37"/>
        <v>10</v>
      </c>
      <c r="Q599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36"/>
        <v>0</v>
      </c>
      <c r="P601">
        <f t="shared" si="37"/>
        <v>15.5</v>
      </c>
      <c r="Q601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36"/>
        <v>2</v>
      </c>
      <c r="P602">
        <f t="shared" si="37"/>
        <v>100</v>
      </c>
      <c r="Q602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36"/>
        <v>0</v>
      </c>
      <c r="P604">
        <f t="shared" si="37"/>
        <v>0</v>
      </c>
      <c r="Q60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36"/>
        <v>0</v>
      </c>
      <c r="P606">
        <f t="shared" si="37"/>
        <v>0</v>
      </c>
      <c r="Q606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36"/>
        <v>0</v>
      </c>
      <c r="P608">
        <f t="shared" si="37"/>
        <v>10</v>
      </c>
      <c r="Q608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36"/>
        <v>0</v>
      </c>
      <c r="P609">
        <f t="shared" si="37"/>
        <v>0</v>
      </c>
      <c r="Q609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36"/>
        <v>1</v>
      </c>
      <c r="P611">
        <f t="shared" si="37"/>
        <v>5</v>
      </c>
      <c r="Q611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36"/>
        <v>0</v>
      </c>
      <c r="P612">
        <f t="shared" si="37"/>
        <v>0</v>
      </c>
      <c r="Q612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36"/>
        <v>0</v>
      </c>
      <c r="P613">
        <f t="shared" si="37"/>
        <v>0</v>
      </c>
      <c r="Q613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36"/>
        <v>0</v>
      </c>
      <c r="P614">
        <f t="shared" si="37"/>
        <v>0</v>
      </c>
      <c r="Q6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36"/>
        <v>0</v>
      </c>
      <c r="P616">
        <f t="shared" si="37"/>
        <v>0</v>
      </c>
      <c r="Q616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36"/>
        <v>0</v>
      </c>
      <c r="P617">
        <f t="shared" si="37"/>
        <v>0</v>
      </c>
      <c r="Q617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36"/>
        <v>0</v>
      </c>
      <c r="P618">
        <f t="shared" si="37"/>
        <v>0</v>
      </c>
      <c r="Q618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36"/>
        <v>3</v>
      </c>
      <c r="P619">
        <f t="shared" si="37"/>
        <v>20</v>
      </c>
      <c r="Q619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36"/>
        <v>0</v>
      </c>
      <c r="P620">
        <f t="shared" si="37"/>
        <v>0</v>
      </c>
      <c r="Q620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36"/>
        <v>0</v>
      </c>
      <c r="P621">
        <f t="shared" si="37"/>
        <v>1</v>
      </c>
      <c r="Q621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36"/>
        <v>1</v>
      </c>
      <c r="P622">
        <f t="shared" si="37"/>
        <v>300</v>
      </c>
      <c r="Q622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36"/>
        <v>1</v>
      </c>
      <c r="P623">
        <f t="shared" si="37"/>
        <v>87</v>
      </c>
      <c r="Q623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36"/>
        <v>0</v>
      </c>
      <c r="P625">
        <f t="shared" si="37"/>
        <v>0</v>
      </c>
      <c r="Q625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36"/>
        <v>0</v>
      </c>
      <c r="P626">
        <f t="shared" si="37"/>
        <v>0</v>
      </c>
      <c r="Q626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36"/>
        <v>0</v>
      </c>
      <c r="P627">
        <f t="shared" si="37"/>
        <v>0</v>
      </c>
      <c r="Q627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36"/>
        <v>0</v>
      </c>
      <c r="P629">
        <f t="shared" si="37"/>
        <v>90</v>
      </c>
      <c r="Q629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36"/>
        <v>0</v>
      </c>
      <c r="P630">
        <f t="shared" si="37"/>
        <v>0</v>
      </c>
      <c r="Q630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36"/>
        <v>0</v>
      </c>
      <c r="P632">
        <f t="shared" si="37"/>
        <v>10</v>
      </c>
      <c r="Q632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36"/>
        <v>0</v>
      </c>
      <c r="P634">
        <f t="shared" si="37"/>
        <v>0</v>
      </c>
      <c r="Q63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36"/>
        <v>0</v>
      </c>
      <c r="P636">
        <f t="shared" si="37"/>
        <v>1</v>
      </c>
      <c r="Q636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36"/>
        <v>0</v>
      </c>
      <c r="P637">
        <f t="shared" si="37"/>
        <v>2</v>
      </c>
      <c r="Q637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36"/>
        <v>0</v>
      </c>
      <c r="P638">
        <f t="shared" si="37"/>
        <v>4</v>
      </c>
      <c r="Q638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36"/>
        <v>0</v>
      </c>
      <c r="P639">
        <f t="shared" si="37"/>
        <v>0</v>
      </c>
      <c r="Q639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36"/>
        <v>0</v>
      </c>
      <c r="P640">
        <f t="shared" si="37"/>
        <v>3</v>
      </c>
      <c r="Q640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36"/>
        <v>0</v>
      </c>
      <c r="P641">
        <f t="shared" si="37"/>
        <v>1</v>
      </c>
      <c r="Q641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40"/>
        <v>0</v>
      </c>
      <c r="P664">
        <f t="shared" si="41"/>
        <v>39</v>
      </c>
      <c r="Q66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40"/>
        <v>0</v>
      </c>
      <c r="P665">
        <f t="shared" si="41"/>
        <v>100</v>
      </c>
      <c r="Q665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40"/>
        <v>0</v>
      </c>
      <c r="P668">
        <f t="shared" si="41"/>
        <v>2</v>
      </c>
      <c r="Q668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40"/>
        <v>29</v>
      </c>
      <c r="P672">
        <f t="shared" si="41"/>
        <v>85</v>
      </c>
      <c r="Q672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40"/>
        <v>0</v>
      </c>
      <c r="P676">
        <f t="shared" si="41"/>
        <v>7.5</v>
      </c>
      <c r="Q676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40"/>
        <v>0</v>
      </c>
      <c r="P683">
        <f t="shared" si="41"/>
        <v>1</v>
      </c>
      <c r="Q683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40"/>
        <v>0</v>
      </c>
      <c r="P688">
        <f t="shared" si="41"/>
        <v>0</v>
      </c>
      <c r="Q688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40"/>
        <v>1</v>
      </c>
      <c r="P693">
        <f t="shared" si="41"/>
        <v>26</v>
      </c>
      <c r="Q693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40"/>
        <v>7</v>
      </c>
      <c r="P694">
        <f t="shared" si="41"/>
        <v>6.5</v>
      </c>
      <c r="Q69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40"/>
        <v>0</v>
      </c>
      <c r="P698">
        <f t="shared" si="41"/>
        <v>1</v>
      </c>
      <c r="Q698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40"/>
        <v>3</v>
      </c>
      <c r="P702">
        <f t="shared" si="41"/>
        <v>13</v>
      </c>
      <c r="Q702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44"/>
        <v>0</v>
      </c>
      <c r="P708">
        <f t="shared" si="45"/>
        <v>0</v>
      </c>
      <c r="Q708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44"/>
        <v>0</v>
      </c>
      <c r="P711">
        <f t="shared" si="45"/>
        <v>30.5</v>
      </c>
      <c r="Q711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44"/>
        <v>0</v>
      </c>
      <c r="P712">
        <f t="shared" si="45"/>
        <v>0</v>
      </c>
      <c r="Q712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44"/>
        <v>1</v>
      </c>
      <c r="P715">
        <f t="shared" si="45"/>
        <v>199</v>
      </c>
      <c r="Q715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44"/>
        <v>1</v>
      </c>
      <c r="P720">
        <f t="shared" si="45"/>
        <v>22.5</v>
      </c>
      <c r="Q720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44"/>
        <v>0</v>
      </c>
      <c r="P762">
        <f t="shared" si="45"/>
        <v>0</v>
      </c>
      <c r="Q762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44"/>
        <v>0</v>
      </c>
      <c r="P764">
        <f t="shared" si="45"/>
        <v>0</v>
      </c>
      <c r="Q76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44"/>
        <v>0</v>
      </c>
      <c r="P765">
        <f t="shared" si="45"/>
        <v>5</v>
      </c>
      <c r="Q765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44"/>
        <v>0</v>
      </c>
      <c r="P766">
        <f t="shared" si="45"/>
        <v>0</v>
      </c>
      <c r="Q766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44"/>
        <v>0</v>
      </c>
      <c r="P768">
        <f t="shared" si="45"/>
        <v>0</v>
      </c>
      <c r="Q768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44"/>
        <v>4</v>
      </c>
      <c r="P769">
        <f t="shared" si="45"/>
        <v>59</v>
      </c>
      <c r="Q769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44"/>
        <v>0</v>
      </c>
      <c r="P770">
        <f t="shared" si="45"/>
        <v>0</v>
      </c>
      <c r="Q770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48"/>
        <v>0</v>
      </c>
      <c r="P772">
        <f t="shared" si="49"/>
        <v>0</v>
      </c>
      <c r="Q772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48"/>
        <v>0</v>
      </c>
      <c r="P773">
        <f t="shared" si="49"/>
        <v>10</v>
      </c>
      <c r="Q773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48"/>
        <v>3</v>
      </c>
      <c r="P774">
        <f t="shared" si="49"/>
        <v>50</v>
      </c>
      <c r="Q77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48"/>
        <v>1</v>
      </c>
      <c r="P775">
        <f t="shared" si="49"/>
        <v>16</v>
      </c>
      <c r="Q775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48"/>
        <v>70</v>
      </c>
      <c r="P776">
        <f t="shared" si="49"/>
        <v>39</v>
      </c>
      <c r="Q776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48"/>
        <v>2</v>
      </c>
      <c r="P777">
        <f t="shared" si="49"/>
        <v>34</v>
      </c>
      <c r="Q777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48"/>
        <v>1</v>
      </c>
      <c r="P779">
        <f t="shared" si="49"/>
        <v>7</v>
      </c>
      <c r="Q779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48"/>
        <v>0</v>
      </c>
      <c r="P780">
        <f t="shared" si="49"/>
        <v>2</v>
      </c>
      <c r="Q780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48"/>
        <v>100</v>
      </c>
      <c r="P784">
        <f t="shared" si="49"/>
        <v>50</v>
      </c>
      <c r="Q78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48"/>
        <v>160</v>
      </c>
      <c r="P815">
        <f t="shared" si="49"/>
        <v>25</v>
      </c>
      <c r="Q815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52"/>
        <v>100</v>
      </c>
      <c r="P849">
        <f t="shared" si="53"/>
        <v>10</v>
      </c>
      <c r="Q849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52"/>
        <v>100</v>
      </c>
      <c r="P855">
        <f t="shared" si="53"/>
        <v>30</v>
      </c>
      <c r="Q855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52"/>
        <v>100</v>
      </c>
      <c r="P859">
        <f t="shared" si="53"/>
        <v>50</v>
      </c>
      <c r="Q859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52"/>
        <v>0</v>
      </c>
      <c r="P864">
        <f t="shared" si="53"/>
        <v>42.5</v>
      </c>
      <c r="Q86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52"/>
        <v>5</v>
      </c>
      <c r="P865">
        <f t="shared" si="53"/>
        <v>18</v>
      </c>
      <c r="Q865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52"/>
        <v>2</v>
      </c>
      <c r="P867">
        <f t="shared" si="53"/>
        <v>22.5</v>
      </c>
      <c r="Q867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52"/>
        <v>0</v>
      </c>
      <c r="P870">
        <f t="shared" si="53"/>
        <v>50</v>
      </c>
      <c r="Q870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52"/>
        <v>0</v>
      </c>
      <c r="P872">
        <f t="shared" si="53"/>
        <v>12.4</v>
      </c>
      <c r="Q872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52"/>
        <v>1</v>
      </c>
      <c r="P874">
        <f t="shared" si="53"/>
        <v>32.5</v>
      </c>
      <c r="Q87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52"/>
        <v>1</v>
      </c>
      <c r="P875">
        <f t="shared" si="53"/>
        <v>9</v>
      </c>
      <c r="Q875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52"/>
        <v>0</v>
      </c>
      <c r="P877">
        <f t="shared" si="53"/>
        <v>0</v>
      </c>
      <c r="Q877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52"/>
        <v>1</v>
      </c>
      <c r="P880">
        <f t="shared" si="53"/>
        <v>32.5</v>
      </c>
      <c r="Q880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52"/>
        <v>1</v>
      </c>
      <c r="P883">
        <f t="shared" si="53"/>
        <v>30</v>
      </c>
      <c r="Q883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52"/>
        <v>1</v>
      </c>
      <c r="P886">
        <f t="shared" si="53"/>
        <v>10</v>
      </c>
      <c r="Q886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52"/>
        <v>0</v>
      </c>
      <c r="P889">
        <f t="shared" si="53"/>
        <v>0</v>
      </c>
      <c r="Q889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52"/>
        <v>7</v>
      </c>
      <c r="P890">
        <f t="shared" si="53"/>
        <v>18</v>
      </c>
      <c r="Q890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52"/>
        <v>10</v>
      </c>
      <c r="P895">
        <f t="shared" si="53"/>
        <v>40</v>
      </c>
      <c r="Q895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56"/>
        <v>3</v>
      </c>
      <c r="P900">
        <f t="shared" si="57"/>
        <v>35</v>
      </c>
      <c r="Q900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56"/>
        <v>37</v>
      </c>
      <c r="P901">
        <f t="shared" si="57"/>
        <v>35</v>
      </c>
      <c r="Q901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56"/>
        <v>0</v>
      </c>
      <c r="P902">
        <f t="shared" si="57"/>
        <v>10.5</v>
      </c>
      <c r="Q902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56"/>
        <v>0</v>
      </c>
      <c r="P903">
        <f t="shared" si="57"/>
        <v>0</v>
      </c>
      <c r="Q903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56"/>
        <v>0</v>
      </c>
      <c r="P904">
        <f t="shared" si="57"/>
        <v>30</v>
      </c>
      <c r="Q90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56"/>
        <v>3</v>
      </c>
      <c r="P905">
        <f t="shared" si="57"/>
        <v>40</v>
      </c>
      <c r="Q905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56"/>
        <v>0</v>
      </c>
      <c r="P908">
        <f t="shared" si="57"/>
        <v>0</v>
      </c>
      <c r="Q908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56"/>
        <v>0</v>
      </c>
      <c r="P909">
        <f t="shared" si="57"/>
        <v>0</v>
      </c>
      <c r="Q909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56"/>
        <v>0</v>
      </c>
      <c r="P910">
        <f t="shared" si="57"/>
        <v>0</v>
      </c>
      <c r="Q910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56"/>
        <v>3</v>
      </c>
      <c r="P911">
        <f t="shared" si="57"/>
        <v>65</v>
      </c>
      <c r="Q911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56"/>
        <v>0</v>
      </c>
      <c r="P913">
        <f t="shared" si="57"/>
        <v>0</v>
      </c>
      <c r="Q913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56"/>
        <v>1</v>
      </c>
      <c r="P914">
        <f t="shared" si="57"/>
        <v>15</v>
      </c>
      <c r="Q9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56"/>
        <v>0</v>
      </c>
      <c r="P916">
        <f t="shared" si="57"/>
        <v>0</v>
      </c>
      <c r="Q916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56"/>
        <v>0</v>
      </c>
      <c r="P918">
        <f t="shared" si="57"/>
        <v>0</v>
      </c>
      <c r="Q918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56"/>
        <v>1</v>
      </c>
      <c r="P919">
        <f t="shared" si="57"/>
        <v>30</v>
      </c>
      <c r="Q919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56"/>
        <v>1</v>
      </c>
      <c r="P921">
        <f t="shared" si="57"/>
        <v>100</v>
      </c>
      <c r="Q921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56"/>
        <v>0</v>
      </c>
      <c r="P922">
        <f t="shared" si="57"/>
        <v>0</v>
      </c>
      <c r="Q922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56"/>
        <v>2</v>
      </c>
      <c r="P925">
        <f t="shared" si="57"/>
        <v>55</v>
      </c>
      <c r="Q925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56"/>
        <v>3</v>
      </c>
      <c r="P927">
        <f t="shared" si="57"/>
        <v>32</v>
      </c>
      <c r="Q927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56"/>
        <v>0</v>
      </c>
      <c r="P928">
        <f t="shared" si="57"/>
        <v>0</v>
      </c>
      <c r="Q928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56"/>
        <v>0</v>
      </c>
      <c r="P929">
        <f t="shared" si="57"/>
        <v>0</v>
      </c>
      <c r="Q929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56"/>
        <v>0</v>
      </c>
      <c r="P931">
        <f t="shared" si="57"/>
        <v>0</v>
      </c>
      <c r="Q931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56"/>
        <v>38</v>
      </c>
      <c r="P932">
        <f t="shared" si="57"/>
        <v>69</v>
      </c>
      <c r="Q932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56"/>
        <v>6</v>
      </c>
      <c r="P935">
        <f t="shared" si="57"/>
        <v>60</v>
      </c>
      <c r="Q935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56"/>
        <v>1</v>
      </c>
      <c r="P937">
        <f t="shared" si="57"/>
        <v>25</v>
      </c>
      <c r="Q937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56"/>
        <v>0</v>
      </c>
      <c r="P938">
        <f t="shared" si="57"/>
        <v>0</v>
      </c>
      <c r="Q938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56"/>
        <v>1</v>
      </c>
      <c r="P939">
        <f t="shared" si="57"/>
        <v>20</v>
      </c>
      <c r="Q939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56"/>
        <v>0</v>
      </c>
      <c r="P940">
        <f t="shared" si="57"/>
        <v>25</v>
      </c>
      <c r="Q940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56"/>
        <v>1</v>
      </c>
      <c r="P941">
        <f t="shared" si="57"/>
        <v>20</v>
      </c>
      <c r="Q941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56"/>
        <v>2</v>
      </c>
      <c r="P948">
        <f t="shared" si="57"/>
        <v>57.2</v>
      </c>
      <c r="Q948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56"/>
        <v>0</v>
      </c>
      <c r="P949">
        <f t="shared" si="57"/>
        <v>0</v>
      </c>
      <c r="Q949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56"/>
        <v>12</v>
      </c>
      <c r="P950">
        <f t="shared" si="57"/>
        <v>60</v>
      </c>
      <c r="Q950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56"/>
        <v>1</v>
      </c>
      <c r="P951">
        <f t="shared" si="57"/>
        <v>39</v>
      </c>
      <c r="Q951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56"/>
        <v>1</v>
      </c>
      <c r="P955">
        <f t="shared" si="57"/>
        <v>25.2</v>
      </c>
      <c r="Q955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60"/>
        <v>1</v>
      </c>
      <c r="P970">
        <f t="shared" si="61"/>
        <v>26.5</v>
      </c>
      <c r="Q970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60"/>
        <v>46</v>
      </c>
      <c r="P972">
        <f t="shared" si="61"/>
        <v>164</v>
      </c>
      <c r="Q972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60"/>
        <v>0</v>
      </c>
      <c r="P984">
        <f t="shared" si="61"/>
        <v>1</v>
      </c>
      <c r="Q98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60"/>
        <v>0</v>
      </c>
      <c r="P990">
        <f t="shared" si="61"/>
        <v>0</v>
      </c>
      <c r="Q990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60"/>
        <v>0</v>
      </c>
      <c r="P992">
        <f t="shared" si="61"/>
        <v>13</v>
      </c>
      <c r="Q992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60"/>
        <v>2</v>
      </c>
      <c r="P998">
        <f t="shared" si="61"/>
        <v>13</v>
      </c>
      <c r="Q998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  <row r="4116" spans="1:20" x14ac:dyDescent="0.2">
      <c r="O4116" s="10"/>
    </row>
    <row r="4117" spans="1:20" x14ac:dyDescent="0.2">
      <c r="O4117" s="11"/>
    </row>
    <row r="4118" spans="1:20" x14ac:dyDescent="0.2">
      <c r="O4118" s="11"/>
    </row>
    <row r="4119" spans="1:20" x14ac:dyDescent="0.2">
      <c r="O4119" s="11"/>
    </row>
    <row r="4120" spans="1:20" x14ac:dyDescent="0.2">
      <c r="O4120" s="12"/>
    </row>
  </sheetData>
  <autoFilter ref="A1:T4115" xr:uid="{5E30C054-BE34-1645-B10D-8317A4BCE07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1" priority="5" operator="containsText" text="canceled">
      <formula>NOT(ISERROR(SEARCH("canceled",F1)))</formula>
    </cfRule>
    <cfRule type="containsText" dxfId="30" priority="6" operator="containsText" text="failed">
      <formula>NOT(ISERROR(SEARCH("failed",F1)))</formula>
    </cfRule>
    <cfRule type="containsText" dxfId="29" priority="7" operator="containsText" text="successful">
      <formula>NOT(ISERROR(SEARCH("successful",F1)))</formula>
    </cfRule>
    <cfRule type="containsText" dxfId="28" priority="8" operator="containsText" text="live">
      <formula>NOT(ISERROR(SEARCH("live",F1)))</formula>
    </cfRule>
  </conditionalFormatting>
  <conditionalFormatting sqref="O1:O1048576">
    <cfRule type="colorScale" priority="3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4">
      <colorScale>
        <cfvo type="percentile" val="70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2">
      <colorScale>
        <cfvo type="percentile" val="7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A922-E40D-9B43-8271-94CCFF2EF1A1}">
  <dimension ref="A1:F14"/>
  <sheetViews>
    <sheetView workbookViewId="0">
      <selection activeCell="G16" sqref="G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">
      <c r="A6" s="15" t="s">
        <v>8334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">
      <c r="A7" s="15" t="s">
        <v>8331</v>
      </c>
      <c r="B7" s="8"/>
      <c r="C7" s="8">
        <v>96</v>
      </c>
      <c r="D7" s="8"/>
      <c r="E7" s="8">
        <v>52</v>
      </c>
      <c r="F7" s="8">
        <v>148</v>
      </c>
    </row>
    <row r="8" spans="1:6" x14ac:dyDescent="0.2">
      <c r="A8" s="15" t="s">
        <v>8329</v>
      </c>
      <c r="B8" s="8">
        <v>23</v>
      </c>
      <c r="C8" s="8"/>
      <c r="D8" s="8"/>
      <c r="E8" s="8"/>
      <c r="F8" s="8">
        <v>23</v>
      </c>
    </row>
    <row r="9" spans="1:6" x14ac:dyDescent="0.2">
      <c r="A9" s="15" t="s">
        <v>8323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">
      <c r="A10" s="15" t="s">
        <v>8336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">
      <c r="A11" s="15" t="s">
        <v>8320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">
      <c r="A12" s="15" t="s">
        <v>8317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">
      <c r="A13" s="15" t="s">
        <v>8315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">
      <c r="A14" s="15" t="s">
        <v>8361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2900-E4F3-674F-9442-A48CB386346B}">
  <dimension ref="A1:F9"/>
  <sheetViews>
    <sheetView workbookViewId="0">
      <selection activeCell="R30" sqref="R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8358</v>
      </c>
      <c r="B2" t="s">
        <v>8315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8357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2">
      <c r="A7" s="15" t="s">
        <v>8316</v>
      </c>
      <c r="B7" s="8"/>
      <c r="C7" s="8">
        <v>353</v>
      </c>
      <c r="D7" s="8">
        <v>19</v>
      </c>
      <c r="E7" s="8">
        <v>694</v>
      </c>
      <c r="F7" s="8">
        <v>1066</v>
      </c>
    </row>
    <row r="8" spans="1:6" x14ac:dyDescent="0.2">
      <c r="A8" s="15" t="s">
        <v>8355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 x14ac:dyDescent="0.2">
      <c r="A9" s="15" t="s">
        <v>8361</v>
      </c>
      <c r="B9" s="8">
        <v>37</v>
      </c>
      <c r="C9" s="8">
        <v>493</v>
      </c>
      <c r="D9" s="8">
        <v>24</v>
      </c>
      <c r="E9" s="8">
        <v>839</v>
      </c>
      <c r="F9" s="8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0651-4864-2F49-8113-2AE52F566A62}">
  <dimension ref="A1:F47"/>
  <sheetViews>
    <sheetView topLeftCell="E12" workbookViewId="0">
      <selection activeCell="O43" sqref="O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8358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15" t="s">
        <v>8342</v>
      </c>
      <c r="B7" s="8">
        <v>20</v>
      </c>
      <c r="C7" s="8"/>
      <c r="D7" s="8"/>
      <c r="E7" s="8"/>
      <c r="F7" s="8">
        <v>20</v>
      </c>
    </row>
    <row r="8" spans="1:6" x14ac:dyDescent="0.2">
      <c r="A8" s="15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15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15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5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5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5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5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5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5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5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5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5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5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5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5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5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5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5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5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5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5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5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5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5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5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5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5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5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5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5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5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5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5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5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5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5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5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5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5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5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2320-D4F9-2D43-8B23-7183FE47E5E2}">
  <dimension ref="A1:F14"/>
  <sheetViews>
    <sheetView workbookViewId="0">
      <selection activeCell="F31" sqref="F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8364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8368</v>
      </c>
      <c r="B5" s="8">
        <v>1</v>
      </c>
      <c r="C5" s="8">
        <v>4</v>
      </c>
      <c r="D5" s="8"/>
      <c r="E5" s="8">
        <v>9</v>
      </c>
      <c r="F5" s="8">
        <v>14</v>
      </c>
    </row>
    <row r="6" spans="1:6" x14ac:dyDescent="0.2">
      <c r="A6" s="15" t="s">
        <v>8378</v>
      </c>
      <c r="B6" s="8">
        <v>1</v>
      </c>
      <c r="C6" s="8">
        <v>15</v>
      </c>
      <c r="D6" s="8"/>
      <c r="E6" s="8">
        <v>49</v>
      </c>
      <c r="F6" s="8">
        <v>65</v>
      </c>
    </row>
    <row r="7" spans="1:6" x14ac:dyDescent="0.2">
      <c r="A7" s="15" t="s">
        <v>8386</v>
      </c>
      <c r="B7" s="8">
        <v>7</v>
      </c>
      <c r="C7" s="8">
        <v>28</v>
      </c>
      <c r="D7" s="8"/>
      <c r="E7" s="8">
        <v>136</v>
      </c>
      <c r="F7" s="8">
        <v>171</v>
      </c>
    </row>
    <row r="8" spans="1:6" x14ac:dyDescent="0.2">
      <c r="A8" s="15" t="s">
        <v>8387</v>
      </c>
      <c r="B8" s="8">
        <v>6</v>
      </c>
      <c r="C8" s="8">
        <v>60</v>
      </c>
      <c r="D8" s="8"/>
      <c r="E8" s="8">
        <v>216</v>
      </c>
      <c r="F8" s="8">
        <v>282</v>
      </c>
    </row>
    <row r="9" spans="1:6" x14ac:dyDescent="0.2">
      <c r="A9" s="15" t="s">
        <v>8388</v>
      </c>
      <c r="B9" s="8">
        <v>7</v>
      </c>
      <c r="C9" s="8">
        <v>67</v>
      </c>
      <c r="D9" s="8"/>
      <c r="E9" s="8">
        <v>200</v>
      </c>
      <c r="F9" s="8">
        <v>274</v>
      </c>
    </row>
    <row r="10" spans="1:6" x14ac:dyDescent="0.2">
      <c r="A10" s="15" t="s">
        <v>8389</v>
      </c>
      <c r="B10" s="8">
        <v>80</v>
      </c>
      <c r="C10" s="8">
        <v>422</v>
      </c>
      <c r="D10" s="8"/>
      <c r="E10" s="8">
        <v>474</v>
      </c>
      <c r="F10" s="8">
        <v>976</v>
      </c>
    </row>
    <row r="11" spans="1:6" x14ac:dyDescent="0.2">
      <c r="A11" s="15" t="s">
        <v>8390</v>
      </c>
      <c r="B11" s="8">
        <v>131</v>
      </c>
      <c r="C11" s="8">
        <v>527</v>
      </c>
      <c r="D11" s="8"/>
      <c r="E11" s="8">
        <v>567</v>
      </c>
      <c r="F11" s="8">
        <v>1225</v>
      </c>
    </row>
    <row r="12" spans="1:6" x14ac:dyDescent="0.2">
      <c r="A12" s="15" t="s">
        <v>8391</v>
      </c>
      <c r="B12" s="8">
        <v>99</v>
      </c>
      <c r="C12" s="8">
        <v>376</v>
      </c>
      <c r="D12" s="8"/>
      <c r="E12" s="8">
        <v>475</v>
      </c>
      <c r="F12" s="8">
        <v>950</v>
      </c>
    </row>
    <row r="13" spans="1:6" x14ac:dyDescent="0.2">
      <c r="A13" s="15" t="s">
        <v>8392</v>
      </c>
      <c r="B13" s="8">
        <v>17</v>
      </c>
      <c r="C13" s="8">
        <v>31</v>
      </c>
      <c r="D13" s="8">
        <v>50</v>
      </c>
      <c r="E13" s="8">
        <v>59</v>
      </c>
      <c r="F13" s="8">
        <v>157</v>
      </c>
    </row>
    <row r="14" spans="1:6" x14ac:dyDescent="0.2">
      <c r="A14" s="15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02CAD-B3E0-1845-9C4B-F9D5ADE11AEC}">
  <dimension ref="A1:F22"/>
  <sheetViews>
    <sheetView workbookViewId="0">
      <selection activeCell="C19" sqref="C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8393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8379</v>
      </c>
      <c r="B6" s="8"/>
      <c r="C6" s="8"/>
      <c r="D6" s="8"/>
      <c r="E6" s="8"/>
      <c r="F6" s="8"/>
    </row>
    <row r="7" spans="1:6" x14ac:dyDescent="0.2">
      <c r="A7" s="21" t="s">
        <v>8380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">
      <c r="A8" s="21" t="s">
        <v>8381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">
      <c r="A9" s="21" t="s">
        <v>8382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">
      <c r="A10" s="15" t="s">
        <v>8369</v>
      </c>
      <c r="B10" s="8"/>
      <c r="C10" s="8"/>
      <c r="D10" s="8"/>
      <c r="E10" s="8"/>
      <c r="F10" s="8"/>
    </row>
    <row r="11" spans="1:6" x14ac:dyDescent="0.2">
      <c r="A11" s="21" t="s">
        <v>8383</v>
      </c>
      <c r="B11" s="8">
        <v>2</v>
      </c>
      <c r="C11" s="8">
        <v>40</v>
      </c>
      <c r="D11" s="8"/>
      <c r="E11" s="8">
        <v>71</v>
      </c>
      <c r="F11" s="8">
        <v>113</v>
      </c>
    </row>
    <row r="12" spans="1:6" x14ac:dyDescent="0.2">
      <c r="A12" s="21" t="s">
        <v>8370</v>
      </c>
      <c r="B12" s="8">
        <v>3</v>
      </c>
      <c r="C12" s="8">
        <v>52</v>
      </c>
      <c r="D12" s="8"/>
      <c r="E12" s="8">
        <v>111</v>
      </c>
      <c r="F12" s="8">
        <v>166</v>
      </c>
    </row>
    <row r="13" spans="1:6" x14ac:dyDescent="0.2">
      <c r="A13" s="21" t="s">
        <v>8384</v>
      </c>
      <c r="B13" s="8">
        <v>4</v>
      </c>
      <c r="C13" s="8">
        <v>49</v>
      </c>
      <c r="D13" s="8"/>
      <c r="E13" s="8">
        <v>100</v>
      </c>
      <c r="F13" s="8">
        <v>153</v>
      </c>
    </row>
    <row r="14" spans="1:6" x14ac:dyDescent="0.2">
      <c r="A14" s="15" t="s">
        <v>8371</v>
      </c>
      <c r="B14" s="8"/>
      <c r="C14" s="8"/>
      <c r="D14" s="8"/>
      <c r="E14" s="8"/>
      <c r="F14" s="8"/>
    </row>
    <row r="15" spans="1:6" x14ac:dyDescent="0.2">
      <c r="A15" s="21" t="s">
        <v>8372</v>
      </c>
      <c r="B15" s="8">
        <v>1</v>
      </c>
      <c r="C15" s="8">
        <v>50</v>
      </c>
      <c r="D15" s="8"/>
      <c r="E15" s="8">
        <v>87</v>
      </c>
      <c r="F15" s="8">
        <v>138</v>
      </c>
    </row>
    <row r="16" spans="1:6" x14ac:dyDescent="0.2">
      <c r="A16" s="21" t="s">
        <v>8373</v>
      </c>
      <c r="B16" s="8">
        <v>4</v>
      </c>
      <c r="C16" s="8">
        <v>47</v>
      </c>
      <c r="D16" s="8"/>
      <c r="E16" s="8">
        <v>72</v>
      </c>
      <c r="F16" s="8">
        <v>123</v>
      </c>
    </row>
    <row r="17" spans="1:6" x14ac:dyDescent="0.2">
      <c r="A17" s="21" t="s">
        <v>8374</v>
      </c>
      <c r="B17" s="8">
        <v>4</v>
      </c>
      <c r="C17" s="8">
        <v>34</v>
      </c>
      <c r="D17" s="8"/>
      <c r="E17" s="8">
        <v>59</v>
      </c>
      <c r="F17" s="8">
        <v>97</v>
      </c>
    </row>
    <row r="18" spans="1:6" x14ac:dyDescent="0.2">
      <c r="A18" s="15" t="s">
        <v>8375</v>
      </c>
      <c r="B18" s="8"/>
      <c r="C18" s="8"/>
      <c r="D18" s="8"/>
      <c r="E18" s="8"/>
      <c r="F18" s="8"/>
    </row>
    <row r="19" spans="1:6" x14ac:dyDescent="0.2">
      <c r="A19" s="21" t="s">
        <v>8376</v>
      </c>
      <c r="B19" s="8"/>
      <c r="C19" s="8">
        <v>50</v>
      </c>
      <c r="D19" s="8"/>
      <c r="E19" s="8">
        <v>65</v>
      </c>
      <c r="F19" s="8">
        <v>115</v>
      </c>
    </row>
    <row r="20" spans="1:6" x14ac:dyDescent="0.2">
      <c r="A20" s="21" t="s">
        <v>8377</v>
      </c>
      <c r="B20" s="8">
        <v>3</v>
      </c>
      <c r="C20" s="8">
        <v>31</v>
      </c>
      <c r="D20" s="8"/>
      <c r="E20" s="8">
        <v>54</v>
      </c>
      <c r="F20" s="8">
        <v>88</v>
      </c>
    </row>
    <row r="21" spans="1:6" x14ac:dyDescent="0.2">
      <c r="A21" s="21" t="s">
        <v>8385</v>
      </c>
      <c r="B21" s="8">
        <v>3</v>
      </c>
      <c r="C21" s="8">
        <v>35</v>
      </c>
      <c r="D21" s="8"/>
      <c r="E21" s="8">
        <v>37</v>
      </c>
      <c r="F21" s="8">
        <v>75</v>
      </c>
    </row>
    <row r="22" spans="1:6" x14ac:dyDescent="0.2">
      <c r="A22" s="15" t="s">
        <v>8361</v>
      </c>
      <c r="B22" s="8">
        <v>37</v>
      </c>
      <c r="C22" s="8">
        <v>493</v>
      </c>
      <c r="D22" s="8">
        <v>24</v>
      </c>
      <c r="E22" s="8">
        <v>839</v>
      </c>
      <c r="F22" s="8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6B73A-33C3-E041-BCB4-FECDF544DA57}">
  <dimension ref="A1:F6"/>
  <sheetViews>
    <sheetView workbookViewId="0">
      <selection activeCell="B30" sqref="B30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5" bestFit="1" customWidth="1"/>
  </cols>
  <sheetData>
    <row r="1" spans="1:6" x14ac:dyDescent="0.2">
      <c r="A1" s="19" t="s">
        <v>8394</v>
      </c>
      <c r="B1" s="19" t="s">
        <v>8395</v>
      </c>
      <c r="C1" s="19" t="s">
        <v>8396</v>
      </c>
      <c r="D1" s="19" t="s">
        <v>8397</v>
      </c>
      <c r="E1" s="19" t="s">
        <v>8307</v>
      </c>
      <c r="F1" s="19" t="s">
        <v>8398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22">
        <f>VLOOKUP(A2,Kickstarter!B:E,3,FALSE)</f>
        <v>2000</v>
      </c>
      <c r="D2" s="2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2">
        <f>VLOOKUP(A3,Kickstarter!B:E,3,FALSE)</f>
        <v>2000</v>
      </c>
      <c r="D3" s="22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2">
        <f>VLOOKUP(A4,Kickstarter!B:E,3,FALSE)</f>
        <v>1500</v>
      </c>
      <c r="D4" s="22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2">
        <f>VLOOKUP(A5,Kickstarter!B:E,3,FALSE)</f>
        <v>1000</v>
      </c>
      <c r="D5" s="22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2">
        <f>VLOOKUP(A6,Kickstarter!B:E,3,FALSE)</f>
        <v>4000</v>
      </c>
      <c r="D6" s="22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8E211-E778-0B4E-B27F-B55EFA3B54A0}">
  <dimension ref="A1:T413"/>
  <sheetViews>
    <sheetView workbookViewId="0"/>
  </sheetViews>
  <sheetFormatPr baseColWidth="10" defaultRowHeight="15" x14ac:dyDescent="0.2"/>
  <cols>
    <col min="1" max="1" width="5.1640625" bestFit="1" customWidth="1"/>
    <col min="4" max="4" width="7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7" t="s">
        <v>8366</v>
      </c>
      <c r="T1" s="20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3">
        <v>105</v>
      </c>
      <c r="P2">
        <v>93.43</v>
      </c>
      <c r="Q2" t="s">
        <v>8315</v>
      </c>
      <c r="R2" t="s">
        <v>8316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3">
        <v>115</v>
      </c>
      <c r="P3">
        <v>110.97</v>
      </c>
      <c r="Q3" t="s">
        <v>8315</v>
      </c>
      <c r="R3" t="s">
        <v>8316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3">
        <v>121</v>
      </c>
      <c r="P4">
        <v>71.790000000000006</v>
      </c>
      <c r="Q4" t="s">
        <v>8315</v>
      </c>
      <c r="R4" t="s">
        <v>8316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3">
        <v>100</v>
      </c>
      <c r="P5">
        <v>1000</v>
      </c>
      <c r="Q5" t="s">
        <v>8315</v>
      </c>
      <c r="R5" t="s">
        <v>8316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3">
        <v>101</v>
      </c>
      <c r="P6">
        <v>63.83</v>
      </c>
      <c r="Q6" t="s">
        <v>8315</v>
      </c>
      <c r="R6" t="s">
        <v>8316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3">
        <v>116</v>
      </c>
      <c r="P7">
        <v>44.33</v>
      </c>
      <c r="Q7" t="s">
        <v>8315</v>
      </c>
      <c r="R7" t="s">
        <v>8316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3">
        <v>108</v>
      </c>
      <c r="P8">
        <v>126.55</v>
      </c>
      <c r="Q8" t="s">
        <v>8315</v>
      </c>
      <c r="R8" t="s">
        <v>8316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3">
        <v>100</v>
      </c>
      <c r="P9">
        <v>129.03</v>
      </c>
      <c r="Q9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3">
        <v>123</v>
      </c>
      <c r="P10">
        <v>71.239999999999995</v>
      </c>
      <c r="Q10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3">
        <v>121</v>
      </c>
      <c r="P11">
        <v>40.85</v>
      </c>
      <c r="Q11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3">
        <v>302</v>
      </c>
      <c r="P12">
        <v>252.02</v>
      </c>
      <c r="Q12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3">
        <v>101</v>
      </c>
      <c r="P13">
        <v>65.16</v>
      </c>
      <c r="Q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3">
        <v>100</v>
      </c>
      <c r="P14">
        <v>65.87</v>
      </c>
      <c r="Q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3">
        <v>125</v>
      </c>
      <c r="P15">
        <v>36.08</v>
      </c>
      <c r="Q15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3">
        <v>109</v>
      </c>
      <c r="P16">
        <v>44.19</v>
      </c>
      <c r="Q16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3">
        <v>146</v>
      </c>
      <c r="P17">
        <v>104.07</v>
      </c>
      <c r="Q17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3">
        <v>102</v>
      </c>
      <c r="P18">
        <v>127.79</v>
      </c>
      <c r="Q18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3">
        <v>110</v>
      </c>
      <c r="P19">
        <v>92.04</v>
      </c>
      <c r="Q19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3">
        <v>124</v>
      </c>
      <c r="P20">
        <v>135.63</v>
      </c>
      <c r="Q20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3">
        <v>135</v>
      </c>
      <c r="P21">
        <v>168.75</v>
      </c>
      <c r="Q21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3">
        <v>103</v>
      </c>
      <c r="P22">
        <v>70.86</v>
      </c>
      <c r="Q22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3">
        <v>100</v>
      </c>
      <c r="P23">
        <v>50</v>
      </c>
      <c r="Q2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3">
        <v>105</v>
      </c>
      <c r="P24">
        <v>47</v>
      </c>
      <c r="Q24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3">
        <v>120</v>
      </c>
      <c r="P25">
        <v>66.67</v>
      </c>
      <c r="Q25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3">
        <v>119</v>
      </c>
      <c r="P26">
        <v>66.11</v>
      </c>
      <c r="Q26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3">
        <v>105</v>
      </c>
      <c r="P27">
        <v>36.86</v>
      </c>
      <c r="Q27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3">
        <v>120</v>
      </c>
      <c r="P28">
        <v>31.5</v>
      </c>
      <c r="Q28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3">
        <v>103</v>
      </c>
      <c r="P29">
        <v>102.5</v>
      </c>
      <c r="Q29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3">
        <v>101</v>
      </c>
      <c r="P30">
        <v>126.46</v>
      </c>
      <c r="Q30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3">
        <v>105</v>
      </c>
      <c r="P31">
        <v>47.88</v>
      </c>
      <c r="Q31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3">
        <v>103</v>
      </c>
      <c r="P32">
        <v>73.209999999999994</v>
      </c>
      <c r="Q32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3">
        <v>108</v>
      </c>
      <c r="P33">
        <v>89.67</v>
      </c>
      <c r="Q3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3">
        <v>104</v>
      </c>
      <c r="P34">
        <v>36.5</v>
      </c>
      <c r="Q3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3">
        <v>128</v>
      </c>
      <c r="P35">
        <v>90.74</v>
      </c>
      <c r="Q35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3">
        <v>126</v>
      </c>
      <c r="P36">
        <v>67.739999999999995</v>
      </c>
      <c r="Q36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3">
        <v>100</v>
      </c>
      <c r="P37">
        <v>65.38</v>
      </c>
      <c r="Q37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3">
        <v>102</v>
      </c>
      <c r="P38">
        <v>121.9</v>
      </c>
      <c r="Q38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3">
        <v>108</v>
      </c>
      <c r="P39">
        <v>47.46</v>
      </c>
      <c r="Q39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3">
        <v>128</v>
      </c>
      <c r="P40">
        <v>37.21</v>
      </c>
      <c r="Q40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3">
        <v>106</v>
      </c>
      <c r="P41">
        <v>103.95</v>
      </c>
      <c r="Q41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3">
        <v>100</v>
      </c>
      <c r="P42">
        <v>63.83</v>
      </c>
      <c r="Q42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3">
        <v>117</v>
      </c>
      <c r="P43">
        <v>50.67</v>
      </c>
      <c r="Q4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3">
        <v>108</v>
      </c>
      <c r="P44">
        <v>113.42</v>
      </c>
      <c r="Q4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3">
        <v>120</v>
      </c>
      <c r="P45">
        <v>104.57</v>
      </c>
      <c r="Q45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3">
        <v>100</v>
      </c>
      <c r="P46">
        <v>272.73</v>
      </c>
      <c r="Q46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3">
        <v>111</v>
      </c>
      <c r="P47">
        <v>63.85</v>
      </c>
      <c r="Q47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3">
        <v>108</v>
      </c>
      <c r="P48">
        <v>83.51</v>
      </c>
      <c r="Q48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3">
        <v>108</v>
      </c>
      <c r="P49">
        <v>44.09</v>
      </c>
      <c r="Q49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3">
        <v>120</v>
      </c>
      <c r="P50">
        <v>44.54</v>
      </c>
      <c r="Q50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3">
        <v>111</v>
      </c>
      <c r="P51">
        <v>125.81</v>
      </c>
      <c r="Q51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3">
        <v>110</v>
      </c>
      <c r="P52">
        <v>50.75</v>
      </c>
      <c r="Q52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3">
        <v>122</v>
      </c>
      <c r="P53">
        <v>60.9</v>
      </c>
      <c r="Q53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3">
        <v>107</v>
      </c>
      <c r="P54">
        <v>109.03</v>
      </c>
      <c r="Q5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3">
        <v>101</v>
      </c>
      <c r="P55">
        <v>25.69</v>
      </c>
      <c r="Q55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3">
        <v>109</v>
      </c>
      <c r="P56">
        <v>41.92</v>
      </c>
      <c r="Q56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3">
        <v>114</v>
      </c>
      <c r="P57">
        <v>88.77</v>
      </c>
      <c r="Q57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3">
        <v>114</v>
      </c>
      <c r="P58">
        <v>80.23</v>
      </c>
      <c r="Q58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3">
        <v>106</v>
      </c>
      <c r="P59">
        <v>78.94</v>
      </c>
      <c r="Q59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3">
        <v>106</v>
      </c>
      <c r="P60">
        <v>69.89</v>
      </c>
      <c r="Q60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3">
        <v>100</v>
      </c>
      <c r="P61">
        <v>74.53</v>
      </c>
      <c r="Q61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3">
        <v>105</v>
      </c>
      <c r="P62">
        <v>123.94</v>
      </c>
      <c r="Q62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3">
        <v>175</v>
      </c>
      <c r="P63">
        <v>264.85000000000002</v>
      </c>
      <c r="Q6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3">
        <v>102</v>
      </c>
      <c r="P64">
        <v>58.62</v>
      </c>
      <c r="Q6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3">
        <v>100</v>
      </c>
      <c r="P65">
        <v>70.88</v>
      </c>
      <c r="Q65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3">
        <v>114</v>
      </c>
      <c r="P66">
        <v>113.57</v>
      </c>
      <c r="Q66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3">
        <v>129</v>
      </c>
      <c r="P67">
        <v>60.69</v>
      </c>
      <c r="Q67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3">
        <v>101</v>
      </c>
      <c r="P68">
        <v>110.22</v>
      </c>
      <c r="Q68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3">
        <v>109</v>
      </c>
      <c r="P69">
        <v>136.46</v>
      </c>
      <c r="Q69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3">
        <v>118</v>
      </c>
      <c r="P70">
        <v>110.35</v>
      </c>
      <c r="Q70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3">
        <v>131</v>
      </c>
      <c r="P71">
        <v>41.42</v>
      </c>
      <c r="Q71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3">
        <v>104</v>
      </c>
      <c r="P72">
        <v>52</v>
      </c>
      <c r="Q72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3">
        <v>101</v>
      </c>
      <c r="P73">
        <v>33.99</v>
      </c>
      <c r="Q7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3">
        <v>100</v>
      </c>
      <c r="P74">
        <v>103.35</v>
      </c>
      <c r="Q74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3">
        <v>336</v>
      </c>
      <c r="P75">
        <v>41.77</v>
      </c>
      <c r="Q75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3">
        <v>113</v>
      </c>
      <c r="P76">
        <v>64.27</v>
      </c>
      <c r="Q76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3">
        <v>102</v>
      </c>
      <c r="P77">
        <v>62.92</v>
      </c>
      <c r="Q77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3">
        <v>101</v>
      </c>
      <c r="P78">
        <v>98.54</v>
      </c>
      <c r="Q78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3">
        <v>114</v>
      </c>
      <c r="P79">
        <v>82.61</v>
      </c>
      <c r="Q79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3">
        <v>133</v>
      </c>
      <c r="P80">
        <v>38.5</v>
      </c>
      <c r="Q80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3">
        <v>102</v>
      </c>
      <c r="P81">
        <v>80.16</v>
      </c>
      <c r="Q81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3">
        <v>127</v>
      </c>
      <c r="P82">
        <v>80.73</v>
      </c>
      <c r="Q82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3">
        <v>111</v>
      </c>
      <c r="P83">
        <v>200.69</v>
      </c>
      <c r="Q8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3">
        <v>107</v>
      </c>
      <c r="P84">
        <v>37.590000000000003</v>
      </c>
      <c r="Q84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3">
        <v>163</v>
      </c>
      <c r="P85">
        <v>58.1</v>
      </c>
      <c r="Q85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3">
        <v>160</v>
      </c>
      <c r="P86">
        <v>60.3</v>
      </c>
      <c r="Q86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3">
        <v>116</v>
      </c>
      <c r="P87">
        <v>63.36</v>
      </c>
      <c r="Q87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3">
        <v>124</v>
      </c>
      <c r="P88">
        <v>50.9</v>
      </c>
      <c r="Q88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3">
        <v>103</v>
      </c>
      <c r="P89">
        <v>100.5</v>
      </c>
      <c r="Q89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3">
        <v>112</v>
      </c>
      <c r="P90">
        <v>31.62</v>
      </c>
      <c r="Q90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3">
        <v>115</v>
      </c>
      <c r="P91">
        <v>79.31</v>
      </c>
      <c r="Q91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3">
        <v>103</v>
      </c>
      <c r="P92">
        <v>139.19</v>
      </c>
      <c r="Q92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3">
        <v>101</v>
      </c>
      <c r="P93">
        <v>131.91</v>
      </c>
      <c r="Q9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3">
        <v>110</v>
      </c>
      <c r="P94">
        <v>91.3</v>
      </c>
      <c r="Q9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3">
        <v>115</v>
      </c>
      <c r="P95">
        <v>39.67</v>
      </c>
      <c r="Q95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3">
        <v>117</v>
      </c>
      <c r="P96">
        <v>57.55</v>
      </c>
      <c r="Q96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3">
        <v>114</v>
      </c>
      <c r="P97">
        <v>77.34</v>
      </c>
      <c r="Q97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3">
        <v>101</v>
      </c>
      <c r="P98">
        <v>46.77</v>
      </c>
      <c r="Q98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3">
        <v>109</v>
      </c>
      <c r="P99">
        <v>40.07</v>
      </c>
      <c r="Q99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3">
        <v>107</v>
      </c>
      <c r="P100">
        <v>100.22</v>
      </c>
      <c r="Q100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3">
        <v>116</v>
      </c>
      <c r="P101">
        <v>71.489999999999995</v>
      </c>
      <c r="Q101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3">
        <v>104</v>
      </c>
      <c r="P102">
        <v>63.11</v>
      </c>
      <c r="Q102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3">
        <v>119</v>
      </c>
      <c r="P103">
        <v>50.16</v>
      </c>
      <c r="Q10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3">
        <v>126</v>
      </c>
      <c r="P104">
        <v>62.88</v>
      </c>
      <c r="Q10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3">
        <v>120</v>
      </c>
      <c r="P105">
        <v>85.53</v>
      </c>
      <c r="Q105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3">
        <v>126</v>
      </c>
      <c r="P106">
        <v>53.72</v>
      </c>
      <c r="Q106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3">
        <v>100</v>
      </c>
      <c r="P107">
        <v>262.11</v>
      </c>
      <c r="Q107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3">
        <v>116</v>
      </c>
      <c r="P108">
        <v>50.2</v>
      </c>
      <c r="Q108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3">
        <v>100</v>
      </c>
      <c r="P109">
        <v>168.25</v>
      </c>
      <c r="Q109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3">
        <v>101</v>
      </c>
      <c r="P110">
        <v>256.37</v>
      </c>
      <c r="Q110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3">
        <v>125</v>
      </c>
      <c r="P111">
        <v>37.14</v>
      </c>
      <c r="Q111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3">
        <v>110</v>
      </c>
      <c r="P112">
        <v>45.88</v>
      </c>
      <c r="Q112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3">
        <v>102</v>
      </c>
      <c r="P113">
        <v>141.71</v>
      </c>
      <c r="Q1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3">
        <v>102</v>
      </c>
      <c r="P114">
        <v>52.49</v>
      </c>
      <c r="Q114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3">
        <v>102</v>
      </c>
      <c r="P115">
        <v>193.62</v>
      </c>
      <c r="Q115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3">
        <v>108</v>
      </c>
      <c r="P116">
        <v>106.8</v>
      </c>
      <c r="Q116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3">
        <v>110</v>
      </c>
      <c r="P117">
        <v>77.22</v>
      </c>
      <c r="Q117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3">
        <v>161</v>
      </c>
      <c r="P118">
        <v>57.5</v>
      </c>
      <c r="Q118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3">
        <v>131</v>
      </c>
      <c r="P119">
        <v>50.46</v>
      </c>
      <c r="Q119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3">
        <v>119</v>
      </c>
      <c r="P120">
        <v>97.38</v>
      </c>
      <c r="Q120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3">
        <v>103</v>
      </c>
      <c r="P121">
        <v>85.53</v>
      </c>
      <c r="Q121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3">
        <v>101</v>
      </c>
      <c r="P122">
        <v>182.91</v>
      </c>
      <c r="Q122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3">
        <v>101</v>
      </c>
      <c r="P123">
        <v>131.13999999999999</v>
      </c>
      <c r="Q12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3">
        <v>115</v>
      </c>
      <c r="P124">
        <v>58.69</v>
      </c>
      <c r="Q12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3">
        <v>127</v>
      </c>
      <c r="P125">
        <v>69.569999999999993</v>
      </c>
      <c r="Q125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3">
        <v>103</v>
      </c>
      <c r="P126">
        <v>115.87</v>
      </c>
      <c r="Q126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3">
        <v>104</v>
      </c>
      <c r="P127">
        <v>81.13</v>
      </c>
      <c r="Q127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3">
        <v>111</v>
      </c>
      <c r="P128">
        <v>57.63</v>
      </c>
      <c r="Q128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3">
        <v>101</v>
      </c>
      <c r="P129">
        <v>60.48</v>
      </c>
      <c r="Q129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3">
        <v>105</v>
      </c>
      <c r="P130">
        <v>65.58</v>
      </c>
      <c r="Q130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3">
        <v>102</v>
      </c>
      <c r="P131">
        <v>119.19</v>
      </c>
      <c r="Q131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3">
        <v>111</v>
      </c>
      <c r="P132">
        <v>83.05</v>
      </c>
      <c r="Q132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3">
        <v>102</v>
      </c>
      <c r="P133">
        <v>177.09</v>
      </c>
      <c r="Q133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3">
        <v>128</v>
      </c>
      <c r="P134">
        <v>72.760000000000005</v>
      </c>
      <c r="Q13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3">
        <v>105</v>
      </c>
      <c r="P135">
        <v>98.2</v>
      </c>
      <c r="Q135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3">
        <v>106</v>
      </c>
      <c r="P136">
        <v>251.74</v>
      </c>
      <c r="Q136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3">
        <v>109</v>
      </c>
      <c r="P137">
        <v>74.819999999999993</v>
      </c>
      <c r="Q137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3">
        <v>100</v>
      </c>
      <c r="P138">
        <v>67.650000000000006</v>
      </c>
      <c r="Q138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3">
        <v>103</v>
      </c>
      <c r="P139">
        <v>93.81</v>
      </c>
      <c r="Q139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3">
        <v>112</v>
      </c>
      <c r="P140">
        <v>41.24</v>
      </c>
      <c r="Q140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3">
        <v>103</v>
      </c>
      <c r="P141">
        <v>52.55</v>
      </c>
      <c r="Q141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3">
        <v>131</v>
      </c>
      <c r="P142">
        <v>48.33</v>
      </c>
      <c r="Q142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3">
        <v>102</v>
      </c>
      <c r="P143">
        <v>53.18</v>
      </c>
      <c r="Q14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3">
        <v>128</v>
      </c>
      <c r="P144">
        <v>60.95</v>
      </c>
      <c r="Q14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3">
        <v>154</v>
      </c>
      <c r="P145">
        <v>106.5</v>
      </c>
      <c r="Q145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3">
        <v>107</v>
      </c>
      <c r="P146">
        <v>204.57</v>
      </c>
      <c r="Q146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3">
        <v>101</v>
      </c>
      <c r="P147">
        <v>54.91</v>
      </c>
      <c r="Q147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3">
        <v>100</v>
      </c>
      <c r="P148">
        <v>150.41999999999999</v>
      </c>
      <c r="Q148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3">
        <v>114</v>
      </c>
      <c r="P149">
        <v>105.21</v>
      </c>
      <c r="Q149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3">
        <v>103</v>
      </c>
      <c r="P150">
        <v>68.67</v>
      </c>
      <c r="Q150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3">
        <v>122</v>
      </c>
      <c r="P151">
        <v>129.36000000000001</v>
      </c>
      <c r="Q151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3">
        <v>103</v>
      </c>
      <c r="P152">
        <v>134.26</v>
      </c>
      <c r="Q152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3">
        <v>102</v>
      </c>
      <c r="P153">
        <v>203.2</v>
      </c>
      <c r="Q15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3">
        <v>112</v>
      </c>
      <c r="P154">
        <v>69.19</v>
      </c>
      <c r="Q15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3">
        <v>102</v>
      </c>
      <c r="P155">
        <v>125.12</v>
      </c>
      <c r="Q155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3">
        <v>114</v>
      </c>
      <c r="P156">
        <v>40.71</v>
      </c>
      <c r="Q156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3">
        <v>102</v>
      </c>
      <c r="P157">
        <v>141.29</v>
      </c>
      <c r="Q157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3">
        <v>116</v>
      </c>
      <c r="P158">
        <v>55.33</v>
      </c>
      <c r="Q158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3">
        <v>136</v>
      </c>
      <c r="P159">
        <v>46.42</v>
      </c>
      <c r="Q159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3">
        <v>133</v>
      </c>
      <c r="P160">
        <v>57.2</v>
      </c>
      <c r="Q160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3">
        <v>116</v>
      </c>
      <c r="P161">
        <v>59.6</v>
      </c>
      <c r="Q161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3">
        <v>105</v>
      </c>
      <c r="P162">
        <v>89.59</v>
      </c>
      <c r="Q162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3">
        <v>102</v>
      </c>
      <c r="P163">
        <v>204.05</v>
      </c>
      <c r="Q16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3">
        <v>175</v>
      </c>
      <c r="P164">
        <v>48.7</v>
      </c>
      <c r="Q164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3">
        <v>107</v>
      </c>
      <c r="P165">
        <v>53.34</v>
      </c>
      <c r="Q165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3">
        <v>122</v>
      </c>
      <c r="P166">
        <v>75.09</v>
      </c>
      <c r="Q166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3">
        <v>100</v>
      </c>
      <c r="P167">
        <v>209.84</v>
      </c>
      <c r="Q167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3">
        <v>110</v>
      </c>
      <c r="P168">
        <v>61.02</v>
      </c>
      <c r="Q168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3">
        <v>100</v>
      </c>
      <c r="P169">
        <v>61</v>
      </c>
      <c r="Q169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3">
        <v>116</v>
      </c>
      <c r="P170">
        <v>80.03</v>
      </c>
      <c r="Q170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3">
        <v>100</v>
      </c>
      <c r="P171">
        <v>93.98</v>
      </c>
      <c r="Q171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3">
        <v>106</v>
      </c>
      <c r="P172">
        <v>61.94</v>
      </c>
      <c r="Q172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3">
        <v>101</v>
      </c>
      <c r="P173">
        <v>66.45</v>
      </c>
      <c r="Q17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3">
        <v>107</v>
      </c>
      <c r="P174">
        <v>35.799999999999997</v>
      </c>
      <c r="Q17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3">
        <v>102</v>
      </c>
      <c r="P175">
        <v>145.65</v>
      </c>
      <c r="Q175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3">
        <v>101</v>
      </c>
      <c r="P176">
        <v>142.28</v>
      </c>
      <c r="Q176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3">
        <v>146</v>
      </c>
      <c r="P177">
        <v>292.77999999999997</v>
      </c>
      <c r="Q177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3">
        <v>105</v>
      </c>
      <c r="P178">
        <v>80.400000000000006</v>
      </c>
      <c r="Q178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3">
        <v>100</v>
      </c>
      <c r="P179">
        <v>72.290000000000006</v>
      </c>
      <c r="Q179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3">
        <v>105</v>
      </c>
      <c r="P180">
        <v>32.97</v>
      </c>
      <c r="Q180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3">
        <v>139</v>
      </c>
      <c r="P181">
        <v>116.65</v>
      </c>
      <c r="Q181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3">
        <v>102</v>
      </c>
      <c r="P182">
        <v>136.85</v>
      </c>
      <c r="Q182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3">
        <v>104</v>
      </c>
      <c r="P183">
        <v>177.62</v>
      </c>
      <c r="Q18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3">
        <v>138</v>
      </c>
      <c r="P184">
        <v>109.08</v>
      </c>
      <c r="Q18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3">
        <v>102</v>
      </c>
      <c r="P185">
        <v>78.209999999999994</v>
      </c>
      <c r="Q185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3">
        <v>101</v>
      </c>
      <c r="P186">
        <v>114.13</v>
      </c>
      <c r="Q186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3">
        <v>130</v>
      </c>
      <c r="P187">
        <v>50</v>
      </c>
      <c r="Q187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3">
        <v>110</v>
      </c>
      <c r="P188">
        <v>91.67</v>
      </c>
      <c r="Q188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3">
        <v>100</v>
      </c>
      <c r="P189">
        <v>69.819999999999993</v>
      </c>
      <c r="Q189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3">
        <v>153</v>
      </c>
      <c r="P190">
        <v>109.57</v>
      </c>
      <c r="Q190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3">
        <v>102</v>
      </c>
      <c r="P191">
        <v>55.6</v>
      </c>
      <c r="Q191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3">
        <v>103</v>
      </c>
      <c r="P192">
        <v>63.57</v>
      </c>
      <c r="Q192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3">
        <v>106</v>
      </c>
      <c r="P193">
        <v>184.78</v>
      </c>
      <c r="Q19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3">
        <v>113</v>
      </c>
      <c r="P194">
        <v>83.43</v>
      </c>
      <c r="Q19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3">
        <v>218</v>
      </c>
      <c r="P195">
        <v>54.5</v>
      </c>
      <c r="Q195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3">
        <v>101</v>
      </c>
      <c r="P196">
        <v>302.31</v>
      </c>
      <c r="Q196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3">
        <v>104</v>
      </c>
      <c r="P197">
        <v>866.67</v>
      </c>
      <c r="Q197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3">
        <v>221</v>
      </c>
      <c r="P198">
        <v>61.39</v>
      </c>
      <c r="Q198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3">
        <v>105</v>
      </c>
      <c r="P199">
        <v>45.48</v>
      </c>
      <c r="Q199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3">
        <v>118</v>
      </c>
      <c r="P200">
        <v>67.92</v>
      </c>
      <c r="Q200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3">
        <v>139</v>
      </c>
      <c r="P201">
        <v>30.78</v>
      </c>
      <c r="Q201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3">
        <v>104</v>
      </c>
      <c r="P202">
        <v>38.33</v>
      </c>
      <c r="Q202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3">
        <v>100</v>
      </c>
      <c r="P203">
        <v>421.11</v>
      </c>
      <c r="Q20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3">
        <v>104</v>
      </c>
      <c r="P204">
        <v>111.89</v>
      </c>
      <c r="Q20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3">
        <v>102</v>
      </c>
      <c r="P205">
        <v>85.21</v>
      </c>
      <c r="Q205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3">
        <v>112</v>
      </c>
      <c r="P206">
        <v>65.17</v>
      </c>
      <c r="Q206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3">
        <v>100</v>
      </c>
      <c r="P207">
        <v>93.76</v>
      </c>
      <c r="Q207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3">
        <v>100</v>
      </c>
      <c r="P208">
        <v>133.33000000000001</v>
      </c>
      <c r="Q208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3">
        <v>105</v>
      </c>
      <c r="P209">
        <v>51.22</v>
      </c>
      <c r="Q209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3">
        <v>117</v>
      </c>
      <c r="P210">
        <v>100.17</v>
      </c>
      <c r="Q210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3">
        <v>115</v>
      </c>
      <c r="P211">
        <v>184.68</v>
      </c>
      <c r="Q211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3">
        <v>102</v>
      </c>
      <c r="P212">
        <v>69.819999999999993</v>
      </c>
      <c r="Q212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3">
        <v>223</v>
      </c>
      <c r="P213">
        <v>61.94</v>
      </c>
      <c r="Q2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3">
        <v>106</v>
      </c>
      <c r="P214">
        <v>36.07</v>
      </c>
      <c r="Q2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3">
        <v>104</v>
      </c>
      <c r="P215">
        <v>55.89</v>
      </c>
      <c r="Q215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3">
        <v>111</v>
      </c>
      <c r="P216">
        <v>68.349999999999994</v>
      </c>
      <c r="Q216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3">
        <v>100</v>
      </c>
      <c r="P217">
        <v>118.13</v>
      </c>
      <c r="Q217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3">
        <v>110</v>
      </c>
      <c r="P218">
        <v>99.79</v>
      </c>
      <c r="Q218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3">
        <v>122</v>
      </c>
      <c r="P219">
        <v>203.33</v>
      </c>
      <c r="Q219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3">
        <v>100</v>
      </c>
      <c r="P220">
        <v>110.23</v>
      </c>
      <c r="Q220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3">
        <v>211</v>
      </c>
      <c r="P221">
        <v>58.61</v>
      </c>
      <c r="Q221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3">
        <v>109</v>
      </c>
      <c r="P222">
        <v>81.38</v>
      </c>
      <c r="Q222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3">
        <v>104</v>
      </c>
      <c r="P223">
        <v>199.17</v>
      </c>
      <c r="Q22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3">
        <v>130</v>
      </c>
      <c r="P224">
        <v>46.43</v>
      </c>
      <c r="Q22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3">
        <v>104</v>
      </c>
      <c r="P225">
        <v>70.569999999999993</v>
      </c>
      <c r="Q225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3">
        <v>100</v>
      </c>
      <c r="P226">
        <v>22.22</v>
      </c>
      <c r="Q226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3">
        <v>100</v>
      </c>
      <c r="P227">
        <v>37.78</v>
      </c>
      <c r="Q227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3">
        <v>101</v>
      </c>
      <c r="P228">
        <v>72.05</v>
      </c>
      <c r="Q228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3">
        <v>101</v>
      </c>
      <c r="P229">
        <v>103.21</v>
      </c>
      <c r="Q229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3">
        <v>140</v>
      </c>
      <c r="P230">
        <v>35</v>
      </c>
      <c r="Q230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3">
        <v>104</v>
      </c>
      <c r="P231">
        <v>81.78</v>
      </c>
      <c r="Q231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3">
        <v>103</v>
      </c>
      <c r="P232">
        <v>297.02999999999997</v>
      </c>
      <c r="Q232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3">
        <v>108</v>
      </c>
      <c r="P233">
        <v>46.61</v>
      </c>
      <c r="Q23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3">
        <v>100</v>
      </c>
      <c r="P234">
        <v>95.24</v>
      </c>
      <c r="Q23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3">
        <v>110</v>
      </c>
      <c r="P235">
        <v>52.21</v>
      </c>
      <c r="Q235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3">
        <v>100</v>
      </c>
      <c r="P236">
        <v>134.15</v>
      </c>
      <c r="Q236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3">
        <v>106</v>
      </c>
      <c r="P237">
        <v>62.83</v>
      </c>
      <c r="Q237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3">
        <v>112</v>
      </c>
      <c r="P238">
        <v>58.95</v>
      </c>
      <c r="Q238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3">
        <v>106</v>
      </c>
      <c r="P239">
        <v>143.11000000000001</v>
      </c>
      <c r="Q239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3">
        <v>101</v>
      </c>
      <c r="P240">
        <v>84.17</v>
      </c>
      <c r="Q240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3">
        <v>135</v>
      </c>
      <c r="P241">
        <v>89.79</v>
      </c>
      <c r="Q241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3">
        <v>105</v>
      </c>
      <c r="P242">
        <v>64.16</v>
      </c>
      <c r="Q242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3">
        <v>103</v>
      </c>
      <c r="P243">
        <v>59.65</v>
      </c>
      <c r="Q24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3">
        <v>100</v>
      </c>
      <c r="P244">
        <v>31.25</v>
      </c>
      <c r="Q24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3">
        <v>186</v>
      </c>
      <c r="P245">
        <v>41.22</v>
      </c>
      <c r="Q245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3">
        <v>108</v>
      </c>
      <c r="P246">
        <v>77</v>
      </c>
      <c r="Q246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3">
        <v>110</v>
      </c>
      <c r="P247">
        <v>51.22</v>
      </c>
      <c r="Q247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3">
        <v>171</v>
      </c>
      <c r="P248">
        <v>68.25</v>
      </c>
      <c r="Q248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3">
        <v>101</v>
      </c>
      <c r="P249">
        <v>41.13</v>
      </c>
      <c r="Q249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3">
        <v>153</v>
      </c>
      <c r="P250">
        <v>41.41</v>
      </c>
      <c r="Q250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3">
        <v>101</v>
      </c>
      <c r="P251">
        <v>145.87</v>
      </c>
      <c r="Q251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3">
        <v>191</v>
      </c>
      <c r="P252">
        <v>358.69</v>
      </c>
      <c r="Q252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3">
        <v>140</v>
      </c>
      <c r="P253">
        <v>50.98</v>
      </c>
      <c r="Q25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3">
        <v>124</v>
      </c>
      <c r="P254">
        <v>45.04</v>
      </c>
      <c r="Q25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3">
        <v>139</v>
      </c>
      <c r="P255">
        <v>57.92</v>
      </c>
      <c r="Q255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3">
        <v>202</v>
      </c>
      <c r="P256">
        <v>29.71</v>
      </c>
      <c r="Q256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3">
        <v>102</v>
      </c>
      <c r="P257">
        <v>55.01</v>
      </c>
      <c r="Q257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3">
        <v>127</v>
      </c>
      <c r="P258">
        <v>72.95</v>
      </c>
      <c r="Q258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3">
        <v>101</v>
      </c>
      <c r="P259">
        <v>64.47</v>
      </c>
      <c r="Q259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3">
        <v>122</v>
      </c>
      <c r="P260">
        <v>716.35</v>
      </c>
      <c r="Q260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3">
        <v>113</v>
      </c>
      <c r="P261">
        <v>50.4</v>
      </c>
      <c r="Q261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3">
        <v>150</v>
      </c>
      <c r="P262">
        <v>41.67</v>
      </c>
      <c r="Q262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3">
        <v>102</v>
      </c>
      <c r="P263">
        <v>88.74</v>
      </c>
      <c r="Q26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3">
        <v>100</v>
      </c>
      <c r="P264">
        <v>148.47999999999999</v>
      </c>
      <c r="Q26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3">
        <v>104</v>
      </c>
      <c r="P265">
        <v>52</v>
      </c>
      <c r="Q265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3">
        <v>115</v>
      </c>
      <c r="P266">
        <v>53.23</v>
      </c>
      <c r="Q266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v>113</v>
      </c>
      <c r="P267">
        <v>39.6</v>
      </c>
      <c r="Q267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3">
        <v>143</v>
      </c>
      <c r="P268">
        <v>164.62</v>
      </c>
      <c r="Q268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3">
        <v>160</v>
      </c>
      <c r="P269">
        <v>40.29</v>
      </c>
      <c r="Q269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3">
        <v>114</v>
      </c>
      <c r="P270">
        <v>64.91</v>
      </c>
      <c r="Q270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3">
        <v>101</v>
      </c>
      <c r="P271">
        <v>55.33</v>
      </c>
      <c r="Q271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3">
        <v>155</v>
      </c>
      <c r="P272">
        <v>83.14</v>
      </c>
      <c r="Q272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3">
        <v>121</v>
      </c>
      <c r="P273">
        <v>125.38</v>
      </c>
      <c r="Q27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3">
        <v>128</v>
      </c>
      <c r="P274">
        <v>47.22</v>
      </c>
      <c r="Q27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3">
        <v>158</v>
      </c>
      <c r="P275">
        <v>79.099999999999994</v>
      </c>
      <c r="Q275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3">
        <v>105</v>
      </c>
      <c r="P276">
        <v>114.29</v>
      </c>
      <c r="Q276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3">
        <v>100</v>
      </c>
      <c r="P277">
        <v>51.72</v>
      </c>
      <c r="Q277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3">
        <v>100</v>
      </c>
      <c r="P278">
        <v>30.77</v>
      </c>
      <c r="Q278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3">
        <v>124</v>
      </c>
      <c r="P279">
        <v>47.85</v>
      </c>
      <c r="Q279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3">
        <v>109</v>
      </c>
      <c r="P280">
        <v>34.409999999999997</v>
      </c>
      <c r="Q280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3">
        <v>106</v>
      </c>
      <c r="P281">
        <v>60.29</v>
      </c>
      <c r="Q281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3">
        <v>106</v>
      </c>
      <c r="P282">
        <v>25.31</v>
      </c>
      <c r="Q282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3">
        <v>105</v>
      </c>
      <c r="P283">
        <v>136</v>
      </c>
      <c r="Q28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3">
        <v>100</v>
      </c>
      <c r="P284">
        <v>125</v>
      </c>
      <c r="Q28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3">
        <v>104</v>
      </c>
      <c r="P285">
        <v>66.510000000000005</v>
      </c>
      <c r="Q285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3">
        <v>102</v>
      </c>
      <c r="P286">
        <v>105</v>
      </c>
      <c r="Q286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3">
        <v>104</v>
      </c>
      <c r="P287">
        <v>145</v>
      </c>
      <c r="Q287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3">
        <v>106</v>
      </c>
      <c r="P288">
        <v>96.67</v>
      </c>
      <c r="Q288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3">
        <v>101</v>
      </c>
      <c r="P289">
        <v>60.33</v>
      </c>
      <c r="Q289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3">
        <v>118</v>
      </c>
      <c r="P290">
        <v>75.34</v>
      </c>
      <c r="Q290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3">
        <v>110</v>
      </c>
      <c r="P291">
        <v>55</v>
      </c>
      <c r="Q291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3">
        <v>103</v>
      </c>
      <c r="P292">
        <v>66.959999999999994</v>
      </c>
      <c r="Q292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3">
        <v>100</v>
      </c>
      <c r="P293">
        <v>227.27</v>
      </c>
      <c r="Q293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3">
        <v>110</v>
      </c>
      <c r="P294">
        <v>50.02</v>
      </c>
      <c r="Q29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3">
        <v>169</v>
      </c>
      <c r="P295">
        <v>45.62</v>
      </c>
      <c r="Q295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3">
        <v>102</v>
      </c>
      <c r="P296">
        <v>137.24</v>
      </c>
      <c r="Q296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3">
        <v>106</v>
      </c>
      <c r="P297">
        <v>75.709999999999994</v>
      </c>
      <c r="Q297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3">
        <v>102</v>
      </c>
      <c r="P298">
        <v>99</v>
      </c>
      <c r="Q298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3">
        <v>117</v>
      </c>
      <c r="P299">
        <v>81.569999999999993</v>
      </c>
      <c r="Q299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3">
        <v>132</v>
      </c>
      <c r="P300">
        <v>36.67</v>
      </c>
      <c r="Q300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3">
        <v>128</v>
      </c>
      <c r="P301">
        <v>49.23</v>
      </c>
      <c r="Q301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3">
        <v>119</v>
      </c>
      <c r="P302">
        <v>42.3</v>
      </c>
      <c r="Q302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3">
        <v>126</v>
      </c>
      <c r="P303">
        <v>78.88</v>
      </c>
      <c r="Q30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3">
        <v>156</v>
      </c>
      <c r="P304">
        <v>38.28</v>
      </c>
      <c r="Q30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3">
        <v>120</v>
      </c>
      <c r="P305">
        <v>55.23</v>
      </c>
      <c r="Q305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3">
        <v>102</v>
      </c>
      <c r="P306">
        <v>66.150000000000006</v>
      </c>
      <c r="Q306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3">
        <v>100</v>
      </c>
      <c r="P307">
        <v>104.17</v>
      </c>
      <c r="Q307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3">
        <v>100</v>
      </c>
      <c r="P308">
        <v>31.38</v>
      </c>
      <c r="Q308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3">
        <v>102</v>
      </c>
      <c r="P309">
        <v>59.21</v>
      </c>
      <c r="Q309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3">
        <v>114</v>
      </c>
      <c r="P310">
        <v>119.18</v>
      </c>
      <c r="Q310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3">
        <v>102</v>
      </c>
      <c r="P311">
        <v>164.62</v>
      </c>
      <c r="Q311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3">
        <v>102</v>
      </c>
      <c r="P312">
        <v>61.1</v>
      </c>
      <c r="Q312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3">
        <v>106</v>
      </c>
      <c r="P313">
        <v>56.2</v>
      </c>
      <c r="Q313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3">
        <v>113</v>
      </c>
      <c r="P314">
        <v>107</v>
      </c>
      <c r="Q3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3">
        <v>100</v>
      </c>
      <c r="P315">
        <v>179.28</v>
      </c>
      <c r="Q315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3">
        <v>102</v>
      </c>
      <c r="P316">
        <v>47.41</v>
      </c>
      <c r="Q316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3">
        <v>131</v>
      </c>
      <c r="P317">
        <v>97.92</v>
      </c>
      <c r="Q317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3">
        <v>111</v>
      </c>
      <c r="P318">
        <v>58.42</v>
      </c>
      <c r="Q318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3">
        <v>100</v>
      </c>
      <c r="P319">
        <v>122.54</v>
      </c>
      <c r="Q319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3">
        <v>114</v>
      </c>
      <c r="P320">
        <v>87.96</v>
      </c>
      <c r="Q320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3">
        <v>106</v>
      </c>
      <c r="P321">
        <v>136.78</v>
      </c>
      <c r="Q321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3">
        <v>101</v>
      </c>
      <c r="P322">
        <v>99.34</v>
      </c>
      <c r="Q322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3">
        <v>100</v>
      </c>
      <c r="P323">
        <v>20</v>
      </c>
      <c r="Q32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3">
        <v>130</v>
      </c>
      <c r="P324">
        <v>28.89</v>
      </c>
      <c r="Q32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3">
        <v>114</v>
      </c>
      <c r="P325">
        <v>37.96</v>
      </c>
      <c r="Q325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3">
        <v>287</v>
      </c>
      <c r="P326">
        <v>58.57</v>
      </c>
      <c r="Q326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3">
        <v>109</v>
      </c>
      <c r="P327">
        <v>135.63</v>
      </c>
      <c r="Q327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3">
        <v>119</v>
      </c>
      <c r="P328">
        <v>176.09</v>
      </c>
      <c r="Q328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3">
        <v>109</v>
      </c>
      <c r="P329">
        <v>151.97999999999999</v>
      </c>
      <c r="Q329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3">
        <v>128</v>
      </c>
      <c r="P330">
        <v>82.26</v>
      </c>
      <c r="Q330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3">
        <v>175</v>
      </c>
      <c r="P331">
        <v>68.06</v>
      </c>
      <c r="Q331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3">
        <v>127</v>
      </c>
      <c r="P332">
        <v>72.709999999999994</v>
      </c>
      <c r="Q332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3">
        <v>111</v>
      </c>
      <c r="P333">
        <v>77.19</v>
      </c>
      <c r="Q33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3">
        <v>126</v>
      </c>
      <c r="P334">
        <v>55.97</v>
      </c>
      <c r="Q33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3">
        <v>119</v>
      </c>
      <c r="P335">
        <v>49.69</v>
      </c>
      <c r="Q335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3">
        <v>103</v>
      </c>
      <c r="P336">
        <v>77.73</v>
      </c>
      <c r="Q336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3">
        <v>110</v>
      </c>
      <c r="P337">
        <v>40.78</v>
      </c>
      <c r="Q337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3">
        <v>202</v>
      </c>
      <c r="P338">
        <v>59.41</v>
      </c>
      <c r="Q338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3">
        <v>130</v>
      </c>
      <c r="P339">
        <v>3.25</v>
      </c>
      <c r="Q339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3">
        <v>100</v>
      </c>
      <c r="P340">
        <v>81.67</v>
      </c>
      <c r="Q340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3">
        <v>171</v>
      </c>
      <c r="P341">
        <v>44.91</v>
      </c>
      <c r="Q341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3">
        <v>113</v>
      </c>
      <c r="P342">
        <v>49.06</v>
      </c>
      <c r="Q342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3">
        <v>100</v>
      </c>
      <c r="P343">
        <v>62.5</v>
      </c>
      <c r="Q34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3">
        <v>101</v>
      </c>
      <c r="P344">
        <v>35.49</v>
      </c>
      <c r="Q34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3">
        <v>113</v>
      </c>
      <c r="P345">
        <v>66.47</v>
      </c>
      <c r="Q345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3">
        <v>105</v>
      </c>
      <c r="P346">
        <v>56.07</v>
      </c>
      <c r="Q346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3">
        <v>110</v>
      </c>
      <c r="P347">
        <v>47.03</v>
      </c>
      <c r="Q347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3">
        <v>100</v>
      </c>
      <c r="P348">
        <v>47.67</v>
      </c>
      <c r="Q348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3">
        <v>120</v>
      </c>
      <c r="P349">
        <v>88.24</v>
      </c>
      <c r="Q349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3">
        <v>105</v>
      </c>
      <c r="P350">
        <v>80.72</v>
      </c>
      <c r="Q350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3">
        <v>100</v>
      </c>
      <c r="P351">
        <v>68.97</v>
      </c>
      <c r="Q351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3">
        <v>100</v>
      </c>
      <c r="P352">
        <v>550.04</v>
      </c>
      <c r="Q352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3">
        <v>104</v>
      </c>
      <c r="P353">
        <v>57.78</v>
      </c>
      <c r="Q35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3">
        <v>116</v>
      </c>
      <c r="P354">
        <v>73.58</v>
      </c>
      <c r="Q35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3">
        <v>101</v>
      </c>
      <c r="P355">
        <v>75.5</v>
      </c>
      <c r="Q355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3">
        <v>102</v>
      </c>
      <c r="P356">
        <v>235.46</v>
      </c>
      <c r="Q356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3">
        <v>111</v>
      </c>
      <c r="P357">
        <v>92.5</v>
      </c>
      <c r="Q357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3">
        <v>109</v>
      </c>
      <c r="P358">
        <v>46.05</v>
      </c>
      <c r="Q358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3">
        <v>100</v>
      </c>
      <c r="P359">
        <v>31.58</v>
      </c>
      <c r="Q359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3">
        <v>104</v>
      </c>
      <c r="P360">
        <v>36.96</v>
      </c>
      <c r="Q360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3">
        <v>101</v>
      </c>
      <c r="P361">
        <v>88.25</v>
      </c>
      <c r="Q361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3">
        <v>129</v>
      </c>
      <c r="P362">
        <v>64.38</v>
      </c>
      <c r="Q362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3">
        <v>103</v>
      </c>
      <c r="P363">
        <v>62.05</v>
      </c>
      <c r="Q36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3">
        <v>110</v>
      </c>
      <c r="P364">
        <v>73.400000000000006</v>
      </c>
      <c r="Q36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3">
        <v>113</v>
      </c>
      <c r="P365">
        <v>99.5</v>
      </c>
      <c r="Q365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3">
        <v>112</v>
      </c>
      <c r="P366">
        <v>62.17</v>
      </c>
      <c r="Q366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3">
        <v>139</v>
      </c>
      <c r="P367">
        <v>62.33</v>
      </c>
      <c r="Q367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3">
        <v>111</v>
      </c>
      <c r="P368">
        <v>58.79</v>
      </c>
      <c r="Q368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3">
        <v>139</v>
      </c>
      <c r="P369">
        <v>45.35</v>
      </c>
      <c r="Q369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3">
        <v>106</v>
      </c>
      <c r="P370">
        <v>41.94</v>
      </c>
      <c r="Q370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3">
        <v>101</v>
      </c>
      <c r="P371">
        <v>59.17</v>
      </c>
      <c r="Q371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3">
        <v>100</v>
      </c>
      <c r="P372">
        <v>200.49</v>
      </c>
      <c r="Q372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3">
        <v>118</v>
      </c>
      <c r="P373">
        <v>57.26</v>
      </c>
      <c r="Q37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3">
        <v>120</v>
      </c>
      <c r="P374">
        <v>58.06</v>
      </c>
      <c r="Q37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3">
        <v>128</v>
      </c>
      <c r="P375">
        <v>186.8</v>
      </c>
      <c r="Q375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3">
        <v>126</v>
      </c>
      <c r="P376">
        <v>74.12</v>
      </c>
      <c r="Q376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3">
        <v>107</v>
      </c>
      <c r="P377">
        <v>62.67</v>
      </c>
      <c r="Q377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3">
        <v>100</v>
      </c>
      <c r="P378">
        <v>121.36</v>
      </c>
      <c r="Q378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3">
        <v>111</v>
      </c>
      <c r="P379">
        <v>40.630000000000003</v>
      </c>
      <c r="Q379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3">
        <v>101</v>
      </c>
      <c r="P380">
        <v>63</v>
      </c>
      <c r="Q380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3">
        <v>121</v>
      </c>
      <c r="P381">
        <v>33.67</v>
      </c>
      <c r="Q381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3">
        <v>123</v>
      </c>
      <c r="P382">
        <v>43.2</v>
      </c>
      <c r="Q382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3">
        <v>103</v>
      </c>
      <c r="P383">
        <v>83.57</v>
      </c>
      <c r="Q383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3">
        <v>121</v>
      </c>
      <c r="P384">
        <v>140</v>
      </c>
      <c r="Q38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3">
        <v>186</v>
      </c>
      <c r="P385">
        <v>80.87</v>
      </c>
      <c r="Q385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3">
        <v>300</v>
      </c>
      <c r="P386">
        <v>53.85</v>
      </c>
      <c r="Q386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3">
        <v>141</v>
      </c>
      <c r="P387">
        <v>67.959999999999994</v>
      </c>
      <c r="Q387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3">
        <v>114</v>
      </c>
      <c r="P388">
        <v>27.14</v>
      </c>
      <c r="Q388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3">
        <v>154</v>
      </c>
      <c r="P389">
        <v>110.87</v>
      </c>
      <c r="Q389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3">
        <v>102</v>
      </c>
      <c r="P390">
        <v>106.84</v>
      </c>
      <c r="Q390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3">
        <v>102</v>
      </c>
      <c r="P391">
        <v>105.52</v>
      </c>
      <c r="Q391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3">
        <v>156</v>
      </c>
      <c r="P392">
        <v>51.92</v>
      </c>
      <c r="Q392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3">
        <v>105</v>
      </c>
      <c r="P393">
        <v>86.23</v>
      </c>
      <c r="Q39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3">
        <v>101</v>
      </c>
      <c r="P394">
        <v>114.55</v>
      </c>
      <c r="Q39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3">
        <v>339</v>
      </c>
      <c r="P395">
        <v>62.59</v>
      </c>
      <c r="Q395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3">
        <v>101</v>
      </c>
      <c r="P396">
        <v>61.06</v>
      </c>
      <c r="Q396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3">
        <v>122</v>
      </c>
      <c r="P397">
        <v>70.23</v>
      </c>
      <c r="Q397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3">
        <v>101</v>
      </c>
      <c r="P398">
        <v>78.52</v>
      </c>
      <c r="Q398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3">
        <v>140</v>
      </c>
      <c r="P399">
        <v>61.82</v>
      </c>
      <c r="Q399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3">
        <v>119</v>
      </c>
      <c r="P400">
        <v>48.34</v>
      </c>
      <c r="Q400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3">
        <v>107</v>
      </c>
      <c r="P401">
        <v>107.25</v>
      </c>
      <c r="Q401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3">
        <v>228</v>
      </c>
      <c r="P402">
        <v>57</v>
      </c>
      <c r="Q402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3">
        <v>106</v>
      </c>
      <c r="P403">
        <v>40.92</v>
      </c>
      <c r="Q40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3">
        <v>105</v>
      </c>
      <c r="P404">
        <v>79.540000000000006</v>
      </c>
      <c r="Q40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3">
        <v>106</v>
      </c>
      <c r="P405">
        <v>64.63</v>
      </c>
      <c r="Q405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3">
        <v>105</v>
      </c>
      <c r="P406">
        <v>107.57</v>
      </c>
      <c r="Q406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3">
        <v>100</v>
      </c>
      <c r="P407">
        <v>178.57</v>
      </c>
      <c r="Q407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3">
        <v>100</v>
      </c>
      <c r="P408">
        <v>62.63</v>
      </c>
      <c r="Q408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3">
        <v>225</v>
      </c>
      <c r="P409">
        <v>75</v>
      </c>
      <c r="Q409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3">
        <v>106</v>
      </c>
      <c r="P410">
        <v>58.9</v>
      </c>
      <c r="Q410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3">
        <v>105</v>
      </c>
      <c r="P411">
        <v>139.56</v>
      </c>
      <c r="Q411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3">
        <v>113</v>
      </c>
      <c r="P412">
        <v>64.290000000000006</v>
      </c>
      <c r="Q412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3">
        <v>101</v>
      </c>
      <c r="P413">
        <v>63.28</v>
      </c>
      <c r="Q4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27" priority="5" operator="containsText" text="canceled">
      <formula>NOT(ISERROR(SEARCH("canceled",F1)))</formula>
    </cfRule>
    <cfRule type="containsText" dxfId="26" priority="6" operator="containsText" text="failed">
      <formula>NOT(ISERROR(SEARCH("failed",F1)))</formula>
    </cfRule>
    <cfRule type="containsText" dxfId="25" priority="7" operator="containsText" text="successful">
      <formula>NOT(ISERROR(SEARCH("successful",F1)))</formula>
    </cfRule>
    <cfRule type="containsText" dxfId="24" priority="8" operator="containsText" text="live">
      <formula>NOT(ISERROR(SEARCH("live",F1)))</formula>
    </cfRule>
  </conditionalFormatting>
  <conditionalFormatting sqref="O1:O413">
    <cfRule type="colorScale" priority="3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4">
      <colorScale>
        <cfvo type="percentile" val="70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2">
      <colorScale>
        <cfvo type="percentile" val="7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D737-C68A-BB4C-A83F-3D7C94D0D23F}">
  <dimension ref="A1:T251"/>
  <sheetViews>
    <sheetView topLeftCell="G1" workbookViewId="0">
      <selection activeCell="R1" sqref="R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7" t="s">
        <v>8366</v>
      </c>
      <c r="T1" s="20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3">
        <v>0</v>
      </c>
      <c r="P2">
        <v>0</v>
      </c>
      <c r="Q2" t="s">
        <v>8315</v>
      </c>
      <c r="R2" t="s">
        <v>8316</v>
      </c>
      <c r="S2" s="18">
        <v>42492.737847222219</v>
      </c>
      <c r="T2" s="18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3">
        <v>32</v>
      </c>
      <c r="P3">
        <v>60.67</v>
      </c>
      <c r="Q3" t="s">
        <v>8315</v>
      </c>
      <c r="R3" t="s">
        <v>8316</v>
      </c>
      <c r="S3" s="18">
        <v>42103.016585648147</v>
      </c>
      <c r="T3" s="18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3">
        <v>0</v>
      </c>
      <c r="P4">
        <v>0</v>
      </c>
      <c r="Q4" t="s">
        <v>8315</v>
      </c>
      <c r="R4" t="s">
        <v>8316</v>
      </c>
      <c r="S4" s="18">
        <v>42108.692060185189</v>
      </c>
      <c r="T4" s="18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3">
        <v>0</v>
      </c>
      <c r="P5">
        <v>0</v>
      </c>
      <c r="Q5" t="s">
        <v>8315</v>
      </c>
      <c r="R5" t="s">
        <v>8316</v>
      </c>
      <c r="S5" s="18">
        <v>42453.806307870371</v>
      </c>
      <c r="T5" s="18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3">
        <v>0</v>
      </c>
      <c r="P6">
        <v>23.33</v>
      </c>
      <c r="Q6" t="s">
        <v>8315</v>
      </c>
      <c r="R6" t="s">
        <v>8316</v>
      </c>
      <c r="S6" s="18">
        <v>42123.648831018523</v>
      </c>
      <c r="T6" s="18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3">
        <v>4</v>
      </c>
      <c r="P7">
        <v>23.92</v>
      </c>
      <c r="Q7" t="s">
        <v>8315</v>
      </c>
      <c r="R7" t="s">
        <v>8316</v>
      </c>
      <c r="S7" s="18">
        <v>41858.007071759261</v>
      </c>
      <c r="T7" s="18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3">
        <v>2</v>
      </c>
      <c r="P8">
        <v>15.83</v>
      </c>
      <c r="Q8" t="s">
        <v>8315</v>
      </c>
      <c r="R8" t="s">
        <v>8316</v>
      </c>
      <c r="S8" s="18">
        <v>41781.045173611114</v>
      </c>
      <c r="T8" s="18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3">
        <v>50</v>
      </c>
      <c r="P9">
        <v>60</v>
      </c>
      <c r="Q9" t="s">
        <v>8315</v>
      </c>
      <c r="R9" t="s">
        <v>8316</v>
      </c>
      <c r="S9" s="18">
        <v>42370.007766203707</v>
      </c>
      <c r="T9" s="18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3">
        <v>5</v>
      </c>
      <c r="P10">
        <v>24.33</v>
      </c>
      <c r="Q10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3">
        <v>7</v>
      </c>
      <c r="P11">
        <v>29.56</v>
      </c>
      <c r="Q11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3">
        <v>0</v>
      </c>
      <c r="P12">
        <v>18.329999999999998</v>
      </c>
      <c r="Q12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3">
        <v>0</v>
      </c>
      <c r="P13">
        <v>20</v>
      </c>
      <c r="Q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3">
        <v>0</v>
      </c>
      <c r="P14">
        <v>0</v>
      </c>
      <c r="Q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3">
        <v>1</v>
      </c>
      <c r="P15">
        <v>22.5</v>
      </c>
      <c r="Q15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3">
        <v>20</v>
      </c>
      <c r="P16">
        <v>50.4</v>
      </c>
      <c r="Q16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3">
        <v>42</v>
      </c>
      <c r="P17">
        <v>105.03</v>
      </c>
      <c r="Q17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3">
        <v>1</v>
      </c>
      <c r="P18">
        <v>35.4</v>
      </c>
      <c r="Q18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3">
        <v>15</v>
      </c>
      <c r="P19">
        <v>83.33</v>
      </c>
      <c r="Q19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3">
        <v>5</v>
      </c>
      <c r="P20">
        <v>35.92</v>
      </c>
      <c r="Q20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3">
        <v>0</v>
      </c>
      <c r="P21">
        <v>0</v>
      </c>
      <c r="Q21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3">
        <v>38</v>
      </c>
      <c r="P22">
        <v>119.13</v>
      </c>
      <c r="Q22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3">
        <v>5</v>
      </c>
      <c r="P23">
        <v>90.33</v>
      </c>
      <c r="Q23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3">
        <v>0</v>
      </c>
      <c r="P24">
        <v>2.33</v>
      </c>
      <c r="Q2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3">
        <v>0</v>
      </c>
      <c r="P25">
        <v>0</v>
      </c>
      <c r="Q25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3">
        <v>11</v>
      </c>
      <c r="P26">
        <v>108.33</v>
      </c>
      <c r="Q26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3">
        <v>0</v>
      </c>
      <c r="P27">
        <v>29</v>
      </c>
      <c r="Q27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3">
        <v>23</v>
      </c>
      <c r="P28">
        <v>96.55</v>
      </c>
      <c r="Q28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3">
        <v>0</v>
      </c>
      <c r="P29">
        <v>0</v>
      </c>
      <c r="Q29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3">
        <v>34</v>
      </c>
      <c r="P30">
        <v>63</v>
      </c>
      <c r="Q30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3">
        <v>19</v>
      </c>
      <c r="P31">
        <v>381.6</v>
      </c>
      <c r="Q31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3">
        <v>0</v>
      </c>
      <c r="P32">
        <v>46.25</v>
      </c>
      <c r="Q32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3">
        <v>33</v>
      </c>
      <c r="P33">
        <v>26</v>
      </c>
      <c r="Q33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3">
        <v>5</v>
      </c>
      <c r="P34">
        <v>10</v>
      </c>
      <c r="Q3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3">
        <v>0</v>
      </c>
      <c r="P35">
        <v>5</v>
      </c>
      <c r="Q35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3">
        <v>0</v>
      </c>
      <c r="P36">
        <v>0</v>
      </c>
      <c r="Q36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3">
        <v>38</v>
      </c>
      <c r="P37">
        <v>81.569999999999993</v>
      </c>
      <c r="Q37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3">
        <v>1</v>
      </c>
      <c r="P38">
        <v>7</v>
      </c>
      <c r="Q38" t="s">
        <v>8315</v>
      </c>
      <c r="R38" t="s">
        <v>8316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3">
        <v>3</v>
      </c>
      <c r="P39">
        <v>27.3</v>
      </c>
      <c r="Q39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3">
        <v>9</v>
      </c>
      <c r="P40">
        <v>29.41</v>
      </c>
      <c r="Q40" t="s">
        <v>8315</v>
      </c>
      <c r="R40" t="s">
        <v>8316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3">
        <v>1</v>
      </c>
      <c r="P41">
        <v>12.5</v>
      </c>
      <c r="Q41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3">
        <v>0</v>
      </c>
      <c r="P42">
        <v>0</v>
      </c>
      <c r="Q42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3">
        <v>5</v>
      </c>
      <c r="P43">
        <v>5.75</v>
      </c>
      <c r="Q43" t="s">
        <v>8315</v>
      </c>
      <c r="R43" t="s">
        <v>8316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3">
        <v>21</v>
      </c>
      <c r="P44">
        <v>52.08</v>
      </c>
      <c r="Q44" t="s">
        <v>8315</v>
      </c>
      <c r="R44" t="s">
        <v>8316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3">
        <v>5</v>
      </c>
      <c r="P45">
        <v>183.33</v>
      </c>
      <c r="Q45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3">
        <v>4</v>
      </c>
      <c r="P46">
        <v>26.33</v>
      </c>
      <c r="Q46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3">
        <v>0</v>
      </c>
      <c r="P47">
        <v>0</v>
      </c>
      <c r="Q47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3">
        <v>62</v>
      </c>
      <c r="P48">
        <v>486.43</v>
      </c>
      <c r="Q48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3">
        <v>1</v>
      </c>
      <c r="P49">
        <v>3</v>
      </c>
      <c r="Q49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3">
        <v>0</v>
      </c>
      <c r="P50">
        <v>25</v>
      </c>
      <c r="Q50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3">
        <v>1</v>
      </c>
      <c r="P51">
        <v>9.75</v>
      </c>
      <c r="Q51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3">
        <v>18</v>
      </c>
      <c r="P52">
        <v>36.590000000000003</v>
      </c>
      <c r="Q52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3">
        <v>9</v>
      </c>
      <c r="P53">
        <v>80.709999999999994</v>
      </c>
      <c r="Q5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3">
        <v>0</v>
      </c>
      <c r="P54">
        <v>1</v>
      </c>
      <c r="Q5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3">
        <v>3</v>
      </c>
      <c r="P55">
        <v>52.8</v>
      </c>
      <c r="Q55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3">
        <v>0</v>
      </c>
      <c r="P56">
        <v>20</v>
      </c>
      <c r="Q56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3">
        <v>37</v>
      </c>
      <c r="P57">
        <v>46.93</v>
      </c>
      <c r="Q57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3">
        <v>14</v>
      </c>
      <c r="P58">
        <v>78.08</v>
      </c>
      <c r="Q58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3">
        <v>0</v>
      </c>
      <c r="P59">
        <v>1</v>
      </c>
      <c r="Q59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3">
        <v>22</v>
      </c>
      <c r="P60">
        <v>48.56</v>
      </c>
      <c r="Q60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3">
        <v>27</v>
      </c>
      <c r="P61">
        <v>68.099999999999994</v>
      </c>
      <c r="Q61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3">
        <v>9</v>
      </c>
      <c r="P62">
        <v>8.5</v>
      </c>
      <c r="Q62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3">
        <v>9</v>
      </c>
      <c r="P63">
        <v>60.06</v>
      </c>
      <c r="Q6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3">
        <v>7</v>
      </c>
      <c r="P64">
        <v>72.400000000000006</v>
      </c>
      <c r="Q64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3">
        <v>10</v>
      </c>
      <c r="P65">
        <v>100</v>
      </c>
      <c r="Q65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3">
        <v>11</v>
      </c>
      <c r="P66">
        <v>51.67</v>
      </c>
      <c r="Q66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3">
        <v>0</v>
      </c>
      <c r="P67">
        <v>0</v>
      </c>
      <c r="Q67" t="s">
        <v>8315</v>
      </c>
      <c r="R67" t="s">
        <v>8316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3">
        <v>28</v>
      </c>
      <c r="P68">
        <v>61</v>
      </c>
      <c r="Q68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3">
        <v>21</v>
      </c>
      <c r="P69">
        <v>37.5</v>
      </c>
      <c r="Q69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3">
        <v>18</v>
      </c>
      <c r="P70">
        <v>25.57</v>
      </c>
      <c r="Q70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3">
        <v>0</v>
      </c>
      <c r="P71">
        <v>0</v>
      </c>
      <c r="Q71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3">
        <v>2</v>
      </c>
      <c r="P72">
        <v>25</v>
      </c>
      <c r="Q72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3">
        <v>0</v>
      </c>
      <c r="P73">
        <v>0</v>
      </c>
      <c r="Q7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3">
        <v>0</v>
      </c>
      <c r="P74">
        <v>0</v>
      </c>
      <c r="Q7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3">
        <v>10</v>
      </c>
      <c r="P75">
        <v>10</v>
      </c>
      <c r="Q75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3">
        <v>2</v>
      </c>
      <c r="P76">
        <v>202</v>
      </c>
      <c r="Q76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3">
        <v>9</v>
      </c>
      <c r="P77">
        <v>25.65</v>
      </c>
      <c r="Q77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3">
        <v>21</v>
      </c>
      <c r="P78">
        <v>56.05</v>
      </c>
      <c r="Q78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3">
        <v>41</v>
      </c>
      <c r="P79">
        <v>81.319999999999993</v>
      </c>
      <c r="Q79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3">
        <v>2</v>
      </c>
      <c r="P80">
        <v>70.17</v>
      </c>
      <c r="Q80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3">
        <v>3</v>
      </c>
      <c r="P81">
        <v>23.63</v>
      </c>
      <c r="Q81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3">
        <v>16</v>
      </c>
      <c r="P82">
        <v>188.56</v>
      </c>
      <c r="Q82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3">
        <v>16</v>
      </c>
      <c r="P83">
        <v>49.51</v>
      </c>
      <c r="Q8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3">
        <v>4</v>
      </c>
      <c r="P84">
        <v>9.5</v>
      </c>
      <c r="Q8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3">
        <v>0</v>
      </c>
      <c r="P85">
        <v>10</v>
      </c>
      <c r="Q85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3">
        <v>0</v>
      </c>
      <c r="P86">
        <v>13</v>
      </c>
      <c r="Q86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3">
        <v>16</v>
      </c>
      <c r="P87">
        <v>89.4</v>
      </c>
      <c r="Q87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3">
        <v>3</v>
      </c>
      <c r="P88">
        <v>25</v>
      </c>
      <c r="Q88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3">
        <v>0</v>
      </c>
      <c r="P89">
        <v>1</v>
      </c>
      <c r="Q89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3">
        <v>5</v>
      </c>
      <c r="P90">
        <v>65</v>
      </c>
      <c r="Q90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3">
        <v>0</v>
      </c>
      <c r="P91">
        <v>1</v>
      </c>
      <c r="Q91" t="s">
        <v>8315</v>
      </c>
      <c r="R91" t="s">
        <v>8316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3">
        <v>18</v>
      </c>
      <c r="P92">
        <v>81.540000000000006</v>
      </c>
      <c r="Q92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3">
        <v>5</v>
      </c>
      <c r="P93">
        <v>100</v>
      </c>
      <c r="Q9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3">
        <v>0</v>
      </c>
      <c r="P94">
        <v>1</v>
      </c>
      <c r="Q9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3">
        <v>0</v>
      </c>
      <c r="P95">
        <v>0</v>
      </c>
      <c r="Q95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3">
        <v>1</v>
      </c>
      <c r="P96">
        <v>20</v>
      </c>
      <c r="Q96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3">
        <v>1</v>
      </c>
      <c r="P97">
        <v>5.5</v>
      </c>
      <c r="Q97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3">
        <v>13</v>
      </c>
      <c r="P98">
        <v>50.2</v>
      </c>
      <c r="Q98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3">
        <v>1</v>
      </c>
      <c r="P99">
        <v>13.11</v>
      </c>
      <c r="Q99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3">
        <v>17</v>
      </c>
      <c r="P100">
        <v>315.5</v>
      </c>
      <c r="Q100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3">
        <v>33</v>
      </c>
      <c r="P101">
        <v>37.14</v>
      </c>
      <c r="Q101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3">
        <v>0</v>
      </c>
      <c r="P102">
        <v>0</v>
      </c>
      <c r="Q102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3">
        <v>22</v>
      </c>
      <c r="P103">
        <v>128.27000000000001</v>
      </c>
      <c r="Q103" t="s">
        <v>8315</v>
      </c>
      <c r="R103" t="s">
        <v>8316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3">
        <v>3</v>
      </c>
      <c r="P104">
        <v>47.27</v>
      </c>
      <c r="Q10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3">
        <v>5</v>
      </c>
      <c r="P105">
        <v>50</v>
      </c>
      <c r="Q105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3">
        <v>11</v>
      </c>
      <c r="P106">
        <v>42.5</v>
      </c>
      <c r="Q106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3">
        <v>1</v>
      </c>
      <c r="P107">
        <v>62.5</v>
      </c>
      <c r="Q107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3">
        <v>5</v>
      </c>
      <c r="P108">
        <v>27</v>
      </c>
      <c r="Q108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3">
        <v>1</v>
      </c>
      <c r="P109">
        <v>25</v>
      </c>
      <c r="Q109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3">
        <v>0</v>
      </c>
      <c r="P110">
        <v>0</v>
      </c>
      <c r="Q110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3">
        <v>0</v>
      </c>
      <c r="P111">
        <v>1.5</v>
      </c>
      <c r="Q111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3">
        <v>15</v>
      </c>
      <c r="P112">
        <v>38.25</v>
      </c>
      <c r="Q112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3">
        <v>9</v>
      </c>
      <c r="P113">
        <v>16.25</v>
      </c>
      <c r="Q1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3">
        <v>0</v>
      </c>
      <c r="P114">
        <v>33.75</v>
      </c>
      <c r="Q1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3">
        <v>3</v>
      </c>
      <c r="P115">
        <v>61.67</v>
      </c>
      <c r="Q115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3">
        <v>37</v>
      </c>
      <c r="P116">
        <v>83.14</v>
      </c>
      <c r="Q116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3">
        <v>0</v>
      </c>
      <c r="P117">
        <v>1</v>
      </c>
      <c r="Q117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3">
        <v>10</v>
      </c>
      <c r="P118">
        <v>142.86000000000001</v>
      </c>
      <c r="Q118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3">
        <v>8</v>
      </c>
      <c r="P119">
        <v>10.17</v>
      </c>
      <c r="Q119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3">
        <v>15</v>
      </c>
      <c r="P120">
        <v>57.25</v>
      </c>
      <c r="Q120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3">
        <v>10</v>
      </c>
      <c r="P121">
        <v>5</v>
      </c>
      <c r="Q121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3">
        <v>13</v>
      </c>
      <c r="P122">
        <v>93</v>
      </c>
      <c r="Q122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3">
        <v>2</v>
      </c>
      <c r="P123">
        <v>32.36</v>
      </c>
      <c r="Q12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3">
        <v>0</v>
      </c>
      <c r="P124">
        <v>0</v>
      </c>
      <c r="Q12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3">
        <v>0</v>
      </c>
      <c r="P125">
        <v>1</v>
      </c>
      <c r="Q125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3">
        <v>16</v>
      </c>
      <c r="P126">
        <v>91.83</v>
      </c>
      <c r="Q126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3">
        <v>11</v>
      </c>
      <c r="P127">
        <v>45.83</v>
      </c>
      <c r="Q127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3">
        <v>0</v>
      </c>
      <c r="P128">
        <v>0</v>
      </c>
      <c r="Q128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3">
        <v>86</v>
      </c>
      <c r="P129">
        <v>248.5</v>
      </c>
      <c r="Q129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3">
        <v>12</v>
      </c>
      <c r="P130">
        <v>79.400000000000006</v>
      </c>
      <c r="Q130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3">
        <v>0</v>
      </c>
      <c r="P131">
        <v>5.5</v>
      </c>
      <c r="Q131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3">
        <v>1</v>
      </c>
      <c r="P132">
        <v>25</v>
      </c>
      <c r="Q132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3">
        <v>0</v>
      </c>
      <c r="P133">
        <v>0</v>
      </c>
      <c r="Q13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3">
        <v>36</v>
      </c>
      <c r="P134">
        <v>137.08000000000001</v>
      </c>
      <c r="Q13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3">
        <v>0</v>
      </c>
      <c r="P135">
        <v>0</v>
      </c>
      <c r="Q135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3">
        <v>0</v>
      </c>
      <c r="P136">
        <v>5</v>
      </c>
      <c r="Q136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3">
        <v>3</v>
      </c>
      <c r="P137">
        <v>39</v>
      </c>
      <c r="Q137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3">
        <v>3</v>
      </c>
      <c r="P138">
        <v>50.5</v>
      </c>
      <c r="Q138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3">
        <v>1</v>
      </c>
      <c r="P139">
        <v>25</v>
      </c>
      <c r="Q139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3">
        <v>0</v>
      </c>
      <c r="P140">
        <v>25</v>
      </c>
      <c r="Q140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3">
        <v>0</v>
      </c>
      <c r="P141">
        <v>0</v>
      </c>
      <c r="Q141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3">
        <v>24</v>
      </c>
      <c r="P142">
        <v>53.13</v>
      </c>
      <c r="Q142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3">
        <v>0</v>
      </c>
      <c r="P143">
        <v>0</v>
      </c>
      <c r="Q14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3">
        <v>0</v>
      </c>
      <c r="P144">
        <v>7</v>
      </c>
      <c r="Q14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3">
        <v>32</v>
      </c>
      <c r="P145">
        <v>40.06</v>
      </c>
      <c r="Q145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3">
        <v>24</v>
      </c>
      <c r="P146">
        <v>24.33</v>
      </c>
      <c r="Q146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3">
        <v>2</v>
      </c>
      <c r="P147">
        <v>11.25</v>
      </c>
      <c r="Q147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3">
        <v>6</v>
      </c>
      <c r="P148">
        <v>42</v>
      </c>
      <c r="Q148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3">
        <v>14</v>
      </c>
      <c r="P149">
        <v>71.25</v>
      </c>
      <c r="Q149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3">
        <v>1</v>
      </c>
      <c r="P150">
        <v>22.5</v>
      </c>
      <c r="Q150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3">
        <v>24</v>
      </c>
      <c r="P151">
        <v>41</v>
      </c>
      <c r="Q151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3">
        <v>11</v>
      </c>
      <c r="P152">
        <v>47.91</v>
      </c>
      <c r="Q152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3">
        <v>7</v>
      </c>
      <c r="P153">
        <v>35.17</v>
      </c>
      <c r="Q15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3">
        <v>0</v>
      </c>
      <c r="P154">
        <v>5.5</v>
      </c>
      <c r="Q15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3">
        <v>1</v>
      </c>
      <c r="P155">
        <v>22.67</v>
      </c>
      <c r="Q155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3">
        <v>21</v>
      </c>
      <c r="P156">
        <v>26.38</v>
      </c>
      <c r="Q156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3">
        <v>78</v>
      </c>
      <c r="P157">
        <v>105.54</v>
      </c>
      <c r="Q157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3">
        <v>0</v>
      </c>
      <c r="P158">
        <v>0</v>
      </c>
      <c r="Q158" t="s">
        <v>8315</v>
      </c>
      <c r="R158" t="s">
        <v>8316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3">
        <v>48</v>
      </c>
      <c r="P159">
        <v>62</v>
      </c>
      <c r="Q159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3">
        <v>1</v>
      </c>
      <c r="P160">
        <v>217.5</v>
      </c>
      <c r="Q160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3">
        <v>11</v>
      </c>
      <c r="P161">
        <v>26.75</v>
      </c>
      <c r="Q161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3">
        <v>18</v>
      </c>
      <c r="P162">
        <v>64.290000000000006</v>
      </c>
      <c r="Q162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3">
        <v>4</v>
      </c>
      <c r="P163">
        <v>175</v>
      </c>
      <c r="Q16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3">
        <v>35</v>
      </c>
      <c r="P164">
        <v>84.28</v>
      </c>
      <c r="Q16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3">
        <v>32</v>
      </c>
      <c r="P165">
        <v>33.74</v>
      </c>
      <c r="Q165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3">
        <v>2</v>
      </c>
      <c r="P166">
        <v>8</v>
      </c>
      <c r="Q166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3">
        <v>0</v>
      </c>
      <c r="P167">
        <v>0</v>
      </c>
      <c r="Q167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3">
        <v>20</v>
      </c>
      <c r="P168">
        <v>100</v>
      </c>
      <c r="Q168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3">
        <v>5</v>
      </c>
      <c r="P169">
        <v>60.11</v>
      </c>
      <c r="Q169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3">
        <v>0</v>
      </c>
      <c r="P170">
        <v>3</v>
      </c>
      <c r="Q170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3">
        <v>0</v>
      </c>
      <c r="P171">
        <v>5</v>
      </c>
      <c r="Q171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3">
        <v>17</v>
      </c>
      <c r="P172">
        <v>29.24</v>
      </c>
      <c r="Q172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3">
        <v>57</v>
      </c>
      <c r="P173">
        <v>59.58</v>
      </c>
      <c r="Q17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3">
        <v>17</v>
      </c>
      <c r="P174">
        <v>82.57</v>
      </c>
      <c r="Q17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3">
        <v>0</v>
      </c>
      <c r="P175">
        <v>10</v>
      </c>
      <c r="Q175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3">
        <v>2</v>
      </c>
      <c r="P176">
        <v>5.75</v>
      </c>
      <c r="Q176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3">
        <v>10</v>
      </c>
      <c r="P177">
        <v>100.5</v>
      </c>
      <c r="Q177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3">
        <v>0</v>
      </c>
      <c r="P178">
        <v>1</v>
      </c>
      <c r="Q178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3">
        <v>1</v>
      </c>
      <c r="P179">
        <v>20</v>
      </c>
      <c r="Q179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3">
        <v>0</v>
      </c>
      <c r="P180">
        <v>2</v>
      </c>
      <c r="Q180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3">
        <v>0</v>
      </c>
      <c r="P181">
        <v>5</v>
      </c>
      <c r="Q181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3">
        <v>24</v>
      </c>
      <c r="P182">
        <v>45.84</v>
      </c>
      <c r="Q182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3">
        <v>1</v>
      </c>
      <c r="P183">
        <v>13</v>
      </c>
      <c r="Q18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3">
        <v>0</v>
      </c>
      <c r="P184">
        <v>0</v>
      </c>
      <c r="Q18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3">
        <v>0</v>
      </c>
      <c r="P185">
        <v>1</v>
      </c>
      <c r="Q185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3">
        <v>1</v>
      </c>
      <c r="P186">
        <v>52.5</v>
      </c>
      <c r="Q186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3">
        <v>1</v>
      </c>
      <c r="P187">
        <v>7.25</v>
      </c>
      <c r="Q187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3">
        <v>17</v>
      </c>
      <c r="P188">
        <v>33.33</v>
      </c>
      <c r="Q188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3">
        <v>1</v>
      </c>
      <c r="P189">
        <v>62.5</v>
      </c>
      <c r="Q189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3">
        <v>70</v>
      </c>
      <c r="P190">
        <v>63.56</v>
      </c>
      <c r="Q190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3">
        <v>0</v>
      </c>
      <c r="P191">
        <v>0</v>
      </c>
      <c r="Q191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3">
        <v>1</v>
      </c>
      <c r="P192">
        <v>10</v>
      </c>
      <c r="Q192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3">
        <v>0</v>
      </c>
      <c r="P193">
        <v>0</v>
      </c>
      <c r="Q19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3">
        <v>7</v>
      </c>
      <c r="P194">
        <v>30.71</v>
      </c>
      <c r="Q19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3">
        <v>28</v>
      </c>
      <c r="P195">
        <v>51</v>
      </c>
      <c r="Q195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3">
        <v>0</v>
      </c>
      <c r="P196">
        <v>0</v>
      </c>
      <c r="Q196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3">
        <v>16</v>
      </c>
      <c r="P197">
        <v>66.67</v>
      </c>
      <c r="Q197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3">
        <v>0</v>
      </c>
      <c r="P198">
        <v>0</v>
      </c>
      <c r="Q198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3">
        <v>7</v>
      </c>
      <c r="P199">
        <v>59</v>
      </c>
      <c r="Q199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3">
        <v>1</v>
      </c>
      <c r="P200">
        <v>100</v>
      </c>
      <c r="Q200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3">
        <v>37</v>
      </c>
      <c r="P201">
        <v>147.4</v>
      </c>
      <c r="Q201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3">
        <v>47</v>
      </c>
      <c r="P202">
        <v>166.06</v>
      </c>
      <c r="Q202" t="s">
        <v>8315</v>
      </c>
      <c r="R202" t="s">
        <v>8316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3">
        <v>11</v>
      </c>
      <c r="P203">
        <v>40</v>
      </c>
      <c r="Q20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3">
        <v>12</v>
      </c>
      <c r="P204">
        <v>75.25</v>
      </c>
      <c r="Q20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3">
        <v>60</v>
      </c>
      <c r="P205">
        <v>60</v>
      </c>
      <c r="Q205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3">
        <v>31</v>
      </c>
      <c r="P206">
        <v>1250</v>
      </c>
      <c r="Q206" t="s">
        <v>8315</v>
      </c>
      <c r="R206" t="s">
        <v>8316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3">
        <v>0</v>
      </c>
      <c r="P207">
        <v>7</v>
      </c>
      <c r="Q207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3">
        <v>38</v>
      </c>
      <c r="P208">
        <v>56.25</v>
      </c>
      <c r="Q208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3">
        <v>8</v>
      </c>
      <c r="P209">
        <v>38.33</v>
      </c>
      <c r="Q209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3">
        <v>2</v>
      </c>
      <c r="P210">
        <v>27.5</v>
      </c>
      <c r="Q210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3">
        <v>0</v>
      </c>
      <c r="P211">
        <v>16</v>
      </c>
      <c r="Q211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3">
        <v>0</v>
      </c>
      <c r="P212">
        <v>1</v>
      </c>
      <c r="Q212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3">
        <v>0</v>
      </c>
      <c r="P213">
        <v>0</v>
      </c>
      <c r="Q2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3">
        <v>38</v>
      </c>
      <c r="P214">
        <v>86.62</v>
      </c>
      <c r="Q2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3">
        <v>0</v>
      </c>
      <c r="P215">
        <v>0</v>
      </c>
      <c r="Q215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3">
        <v>53</v>
      </c>
      <c r="P216">
        <v>88.33</v>
      </c>
      <c r="Q216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3">
        <v>3</v>
      </c>
      <c r="P217">
        <v>23.75</v>
      </c>
      <c r="Q217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3">
        <v>0</v>
      </c>
      <c r="P218">
        <v>0</v>
      </c>
      <c r="Q218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3">
        <v>2</v>
      </c>
      <c r="P219">
        <v>163.33000000000001</v>
      </c>
      <c r="Q219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3">
        <v>1</v>
      </c>
      <c r="P220">
        <v>6.75</v>
      </c>
      <c r="Q220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3">
        <v>0</v>
      </c>
      <c r="P221">
        <v>25</v>
      </c>
      <c r="Q221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3">
        <v>61</v>
      </c>
      <c r="P222">
        <v>179.12</v>
      </c>
      <c r="Q222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3">
        <v>1</v>
      </c>
      <c r="P223">
        <v>34.950000000000003</v>
      </c>
      <c r="Q22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3">
        <v>17</v>
      </c>
      <c r="P224">
        <v>27.5</v>
      </c>
      <c r="Q224" t="s">
        <v>8315</v>
      </c>
      <c r="R224" t="s">
        <v>8316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3">
        <v>1</v>
      </c>
      <c r="P225">
        <v>18.5</v>
      </c>
      <c r="Q225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3">
        <v>0</v>
      </c>
      <c r="P226">
        <v>0</v>
      </c>
      <c r="Q226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3">
        <v>9</v>
      </c>
      <c r="P227">
        <v>222.5</v>
      </c>
      <c r="Q227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3">
        <v>0</v>
      </c>
      <c r="P228">
        <v>5</v>
      </c>
      <c r="Q228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3">
        <v>0</v>
      </c>
      <c r="P229">
        <v>0</v>
      </c>
      <c r="Q229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3">
        <v>16</v>
      </c>
      <c r="P230">
        <v>29.17</v>
      </c>
      <c r="Q230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3">
        <v>2</v>
      </c>
      <c r="P231">
        <v>1.5</v>
      </c>
      <c r="Q231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3">
        <v>22</v>
      </c>
      <c r="P232">
        <v>126.5</v>
      </c>
      <c r="Q232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3">
        <v>0</v>
      </c>
      <c r="P233">
        <v>10</v>
      </c>
      <c r="Q23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3">
        <v>5</v>
      </c>
      <c r="P234">
        <v>9.4</v>
      </c>
      <c r="Q23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3">
        <v>0</v>
      </c>
      <c r="P235">
        <v>0</v>
      </c>
      <c r="Q235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3">
        <v>5</v>
      </c>
      <c r="P236">
        <v>30</v>
      </c>
      <c r="Q236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3">
        <v>3</v>
      </c>
      <c r="P237">
        <v>10.67</v>
      </c>
      <c r="Q237" t="s">
        <v>8315</v>
      </c>
      <c r="R237" t="s">
        <v>8316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3">
        <v>13</v>
      </c>
      <c r="P238">
        <v>25.5</v>
      </c>
      <c r="Q238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3">
        <v>0</v>
      </c>
      <c r="P239">
        <v>20</v>
      </c>
      <c r="Q239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3">
        <v>37</v>
      </c>
      <c r="P240">
        <v>91.25</v>
      </c>
      <c r="Q240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3">
        <v>0</v>
      </c>
      <c r="P241">
        <v>0</v>
      </c>
      <c r="Q241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3">
        <v>1</v>
      </c>
      <c r="P242">
        <v>50</v>
      </c>
      <c r="Q242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3">
        <v>0</v>
      </c>
      <c r="P243">
        <v>0</v>
      </c>
      <c r="Q24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3">
        <v>0</v>
      </c>
      <c r="P244">
        <v>0</v>
      </c>
      <c r="Q24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3">
        <v>27</v>
      </c>
      <c r="P245">
        <v>22.83</v>
      </c>
      <c r="Q245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3">
        <v>10</v>
      </c>
      <c r="P246">
        <v>16.670000000000002</v>
      </c>
      <c r="Q246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3">
        <v>71</v>
      </c>
      <c r="P247">
        <v>106.97</v>
      </c>
      <c r="Q247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3">
        <v>2</v>
      </c>
      <c r="P248">
        <v>10.25</v>
      </c>
      <c r="Q248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3">
        <v>2</v>
      </c>
      <c r="P249">
        <v>59</v>
      </c>
      <c r="Q249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3">
        <v>3</v>
      </c>
      <c r="P250">
        <v>15.67</v>
      </c>
      <c r="Q250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3">
        <v>0</v>
      </c>
      <c r="P251">
        <v>1</v>
      </c>
      <c r="Q251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23" priority="5" operator="containsText" text="canceled">
      <formula>NOT(ISERROR(SEARCH("canceled",F1)))</formula>
    </cfRule>
    <cfRule type="containsText" dxfId="22" priority="6" operator="containsText" text="failed">
      <formula>NOT(ISERROR(SEARCH("failed",F1)))</formula>
    </cfRule>
    <cfRule type="containsText" dxfId="21" priority="7" operator="containsText" text="successful">
      <formula>NOT(ISERROR(SEARCH("successful",F1)))</formula>
    </cfRule>
    <cfRule type="containsText" dxfId="20" priority="8" operator="containsText" text="live">
      <formula>NOT(ISERROR(SEARCH("live",F1)))</formula>
    </cfRule>
  </conditionalFormatting>
  <conditionalFormatting sqref="O1:O251">
    <cfRule type="colorScale" priority="3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4">
      <colorScale>
        <cfvo type="percentile" val="70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2">
      <colorScale>
        <cfvo type="percentile" val="7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AA4A3-0843-0F46-97DF-1EDECE3BDED4}">
  <dimension ref="A1:C34"/>
  <sheetViews>
    <sheetView zoomScale="120" zoomScaleNormal="120" workbookViewId="0">
      <selection activeCell="B12" sqref="B12"/>
    </sheetView>
  </sheetViews>
  <sheetFormatPr baseColWidth="10" defaultRowHeight="15" x14ac:dyDescent="0.2"/>
  <cols>
    <col min="1" max="1" width="21.1640625" bestFit="1" customWidth="1"/>
  </cols>
  <sheetData>
    <row r="1" spans="1:3" ht="16" thickBot="1" x14ac:dyDescent="0.25">
      <c r="A1" s="19" t="s">
        <v>8405</v>
      </c>
      <c r="B1" s="19" t="s">
        <v>8403</v>
      </c>
      <c r="C1" s="19" t="s">
        <v>8404</v>
      </c>
    </row>
    <row r="2" spans="1:3" x14ac:dyDescent="0.2">
      <c r="A2" t="s">
        <v>8399</v>
      </c>
      <c r="B2" s="23">
        <f>AVERAGE('Successful US KickstartersPLAYS'!D:D)</f>
        <v>5048.8786407766993</v>
      </c>
      <c r="C2" s="24">
        <f>AVERAGE('Failed US KickstartersPLAYS'!D:D)</f>
        <v>10554.212</v>
      </c>
    </row>
    <row r="3" spans="1:3" x14ac:dyDescent="0.2">
      <c r="A3" t="s">
        <v>8400</v>
      </c>
      <c r="B3" s="25">
        <f>MEDIAN('Successful US KickstartersPLAYS'!D:D)</f>
        <v>3000</v>
      </c>
      <c r="C3" s="26">
        <f>MEDIAN('Failed US KickstartersPLAYS'!D:D)</f>
        <v>5000</v>
      </c>
    </row>
    <row r="4" spans="1:3" x14ac:dyDescent="0.2">
      <c r="A4" t="s">
        <v>8408</v>
      </c>
      <c r="B4" s="25">
        <f>_xlfn.STDEV.P('Successful US KickstartersPLAYS'!D:D)</f>
        <v>7748.7537726373303</v>
      </c>
      <c r="C4" s="26">
        <f>_xlfn.STDEV.P('Failed US KickstartersPLAYS'!D:D)</f>
        <v>21967.731061515115</v>
      </c>
    </row>
    <row r="5" spans="1:3" x14ac:dyDescent="0.2">
      <c r="A5" t="s">
        <v>8409</v>
      </c>
      <c r="B5" s="25">
        <f>_xlfn.QUARTILE.EXC('Successful US KickstartersPLAYS'!D:D,3)</f>
        <v>5000</v>
      </c>
      <c r="C5" s="26">
        <f>_xlfn.QUARTILE.EXC('Failed US KickstartersPLAYS'!D:D,3)</f>
        <v>10000</v>
      </c>
    </row>
    <row r="6" spans="1:3" x14ac:dyDescent="0.2">
      <c r="A6" t="s">
        <v>8411</v>
      </c>
      <c r="B6" s="25">
        <f>_xlfn.QUARTILE.EXC('Successful US KickstartersPLAYS'!D:D,1)</f>
        <v>1500</v>
      </c>
      <c r="C6" s="26">
        <f>_xlfn.QUARTILE.EXC('Failed US KickstartersPLAYS'!D:D,1)</f>
        <v>2000</v>
      </c>
    </row>
    <row r="7" spans="1:3" x14ac:dyDescent="0.2">
      <c r="A7" t="s">
        <v>8410</v>
      </c>
      <c r="B7" s="25">
        <f>B5-B6</f>
        <v>3500</v>
      </c>
      <c r="C7" s="29">
        <f>C5-C6</f>
        <v>8000</v>
      </c>
    </row>
    <row r="8" spans="1:3" x14ac:dyDescent="0.2">
      <c r="B8" s="25"/>
      <c r="C8" s="26"/>
    </row>
    <row r="9" spans="1:3" x14ac:dyDescent="0.2">
      <c r="A9" t="s">
        <v>8401</v>
      </c>
      <c r="B9" s="25">
        <f>AVERAGE('Successful US KickstartersPLAYS'!E:E)</f>
        <v>5601.5458009708727</v>
      </c>
      <c r="C9" s="26">
        <f>AVERAGE('Failed US KickstartersPLAYS'!E:E)</f>
        <v>558.65484000000004</v>
      </c>
    </row>
    <row r="10" spans="1:3" x14ac:dyDescent="0.2">
      <c r="A10" t="s">
        <v>8402</v>
      </c>
      <c r="B10" s="25">
        <f>MEDIAN('Successful US KickstartersPLAYS'!E:E)</f>
        <v>3167.5</v>
      </c>
      <c r="C10" s="26">
        <f>MEDIAN('Failed US KickstartersPLAYS'!E:E)</f>
        <v>103</v>
      </c>
    </row>
    <row r="11" spans="1:3" x14ac:dyDescent="0.2">
      <c r="A11" t="s">
        <v>8412</v>
      </c>
      <c r="B11" s="25">
        <f>_xlfn.STDEV.P('Successful US KickstartersPLAYS'!E:E)</f>
        <v>8334.5731699164608</v>
      </c>
      <c r="C11" s="26">
        <f>_xlfn.STDEV.P('Failed US KickstartersPLAYS'!E:E)</f>
        <v>1330.5230280400915</v>
      </c>
    </row>
    <row r="12" spans="1:3" x14ac:dyDescent="0.2">
      <c r="A12" t="s">
        <v>8413</v>
      </c>
      <c r="B12" s="25">
        <f>_xlfn.QUARTILE.EXC('Successful US KickstartersPLAYS'!E:E,3)</f>
        <v>5699</v>
      </c>
      <c r="C12" s="26">
        <f>_xlfn.QUARTILE.EXC('Failed US KickstartersPLAYS'!E:E,3)</f>
        <v>501</v>
      </c>
    </row>
    <row r="13" spans="1:3" x14ac:dyDescent="0.2">
      <c r="A13" t="s">
        <v>8414</v>
      </c>
      <c r="B13" s="25">
        <f>_xlfn.QUARTILE.EXC('Successful US KickstartersPLAYS'!E:E,1)</f>
        <v>1716.5074999999999</v>
      </c>
      <c r="C13" s="26">
        <f>_xlfn.QUARTILE.EXC('Failed US KickstartersPLAYS'!E:E,1)</f>
        <v>9.25</v>
      </c>
    </row>
    <row r="14" spans="1:3" ht="16" thickBot="1" x14ac:dyDescent="0.25">
      <c r="A14" t="s">
        <v>8415</v>
      </c>
      <c r="B14" s="27">
        <f>B12-B13</f>
        <v>3982.4925000000003</v>
      </c>
      <c r="C14" s="28">
        <f>C12-C13</f>
        <v>491.75</v>
      </c>
    </row>
    <row r="19" spans="1:3" ht="16" thickBot="1" x14ac:dyDescent="0.25">
      <c r="A19" s="19" t="s">
        <v>8406</v>
      </c>
      <c r="B19" s="19" t="s">
        <v>8403</v>
      </c>
      <c r="C19" s="19" t="s">
        <v>8404</v>
      </c>
    </row>
    <row r="20" spans="1:3" x14ac:dyDescent="0.2">
      <c r="A20" t="s">
        <v>8399</v>
      </c>
      <c r="B20" s="23">
        <f>AVERAGE('Successful US KS-WEARABLES'!D:D)</f>
        <v>18040.470588235294</v>
      </c>
      <c r="C20" s="24">
        <f>AVERAGE('Failed US KS-WEARABLES'!D:D)</f>
        <v>50063.765432098764</v>
      </c>
    </row>
    <row r="21" spans="1:3" x14ac:dyDescent="0.2">
      <c r="A21" t="s">
        <v>8400</v>
      </c>
      <c r="B21" s="25">
        <f>MEDIAN('Successful US KS-WEARABLES'!D:D)</f>
        <v>12000</v>
      </c>
      <c r="C21" s="26">
        <f>MEDIAN('Failed US KS-WEARABLES'!D:D)</f>
        <v>27500</v>
      </c>
    </row>
    <row r="22" spans="1:3" x14ac:dyDescent="0.2">
      <c r="B22" s="25"/>
      <c r="C22" s="26"/>
    </row>
    <row r="23" spans="1:3" x14ac:dyDescent="0.2">
      <c r="A23" t="s">
        <v>8401</v>
      </c>
      <c r="B23" s="25">
        <f>AVERAGE('Successful US KS-WEARABLES'!E:E)</f>
        <v>26243.058235294116</v>
      </c>
      <c r="C23" s="26">
        <f>AVERAGE('Failed US KS-WEARABLES'!E:E)</f>
        <v>7639.1902469135803</v>
      </c>
    </row>
    <row r="24" spans="1:3" ht="16" thickBot="1" x14ac:dyDescent="0.25">
      <c r="A24" t="s">
        <v>8402</v>
      </c>
      <c r="B24" s="27">
        <f>MEDIAN('Successful US KS-WEARABLES'!E:E)</f>
        <v>18855</v>
      </c>
      <c r="C24" s="28">
        <f>MEDIAN('Failed US KS-WEARABLES'!E:E)</f>
        <v>837</v>
      </c>
    </row>
    <row r="29" spans="1:3" ht="16" thickBot="1" x14ac:dyDescent="0.25">
      <c r="A29" s="19" t="s">
        <v>8407</v>
      </c>
      <c r="B29" s="19" t="s">
        <v>8403</v>
      </c>
      <c r="C29" s="19" t="s">
        <v>8404</v>
      </c>
    </row>
    <row r="30" spans="1:3" x14ac:dyDescent="0.2">
      <c r="A30" t="s">
        <v>8399</v>
      </c>
      <c r="B30" s="23">
        <f>AVERAGE('Successful US KS-SPACES'!D:D)</f>
        <v>18396.529411764706</v>
      </c>
      <c r="C30" s="24">
        <f>AVERAGE('Failed US KS-SPACES'!D:D)</f>
        <v>264984.57627118647</v>
      </c>
    </row>
    <row r="31" spans="1:3" x14ac:dyDescent="0.2">
      <c r="A31" t="s">
        <v>8400</v>
      </c>
      <c r="B31" s="25">
        <f>MEDIAN('Successful US KS-SPACES'!D:D)</f>
        <v>8500</v>
      </c>
      <c r="C31" s="26">
        <f>MEDIAN('Failed US KS-SPACES'!D:D)</f>
        <v>25000</v>
      </c>
    </row>
    <row r="32" spans="1:3" x14ac:dyDescent="0.2">
      <c r="B32" s="25"/>
      <c r="C32" s="26"/>
    </row>
    <row r="33" spans="1:3" x14ac:dyDescent="0.2">
      <c r="A33" t="s">
        <v>8401</v>
      </c>
      <c r="B33" s="25">
        <f>AVERAGE('Successful US KS-SPACES'!E:E)</f>
        <v>22944.292205882353</v>
      </c>
      <c r="C33" s="26">
        <f>AVERAGE('Failed US KS-SPACES'!E:E)</f>
        <v>1626.3591525423728</v>
      </c>
    </row>
    <row r="34" spans="1:3" ht="16" thickBot="1" x14ac:dyDescent="0.25">
      <c r="A34" t="s">
        <v>8402</v>
      </c>
      <c r="B34" s="27">
        <f>MEDIAN('Successful US KS-SPACES'!E:E)</f>
        <v>11347</v>
      </c>
      <c r="C34" s="28">
        <f>MEDIAN('Failed US KS-SPACES'!E:E)</f>
        <v>278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C6188-939F-6B48-B17C-0E0BE2719BCC}">
  <dimension ref="A1:T102"/>
  <sheetViews>
    <sheetView topLeftCell="C1" workbookViewId="0">
      <selection activeCell="N1" sqref="N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7" t="s">
        <v>8366</v>
      </c>
      <c r="T1" s="20" t="s">
        <v>8367</v>
      </c>
    </row>
    <row r="2" spans="1:20" ht="192" x14ac:dyDescent="0.2">
      <c r="A2">
        <v>641</v>
      </c>
      <c r="B2" s="3" t="s">
        <v>642</v>
      </c>
      <c r="C2" s="3" t="s">
        <v>4751</v>
      </c>
      <c r="D2" s="8">
        <v>40000</v>
      </c>
      <c r="E2" s="6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3">
        <v>119</v>
      </c>
      <c r="P2">
        <v>151.32</v>
      </c>
      <c r="Q2" t="s">
        <v>8317</v>
      </c>
      <c r="R2" t="s">
        <v>8319</v>
      </c>
      <c r="S2" s="18">
        <v>42199.57</v>
      </c>
      <c r="T2" s="18">
        <v>42229.57</v>
      </c>
    </row>
    <row r="3" spans="1:20" ht="160" x14ac:dyDescent="0.2">
      <c r="A3">
        <v>643</v>
      </c>
      <c r="B3" s="3" t="s">
        <v>644</v>
      </c>
      <c r="C3" s="3" t="s">
        <v>4753</v>
      </c>
      <c r="D3" s="8">
        <v>25000</v>
      </c>
      <c r="E3" s="6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3">
        <v>106</v>
      </c>
      <c r="P3">
        <v>174.03</v>
      </c>
      <c r="Q3" t="s">
        <v>8317</v>
      </c>
      <c r="R3" t="s">
        <v>8319</v>
      </c>
      <c r="S3" s="18">
        <v>42100.642071759255</v>
      </c>
      <c r="T3" s="18">
        <v>42155.642071759255</v>
      </c>
    </row>
    <row r="4" spans="1:20" ht="208" x14ac:dyDescent="0.2">
      <c r="A4">
        <v>644</v>
      </c>
      <c r="B4" s="3" t="s">
        <v>645</v>
      </c>
      <c r="C4" s="3" t="s">
        <v>4754</v>
      </c>
      <c r="D4" s="8">
        <v>25000</v>
      </c>
      <c r="E4" s="6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3">
        <v>300</v>
      </c>
      <c r="P4">
        <v>73.489999999999995</v>
      </c>
      <c r="Q4" t="s">
        <v>8317</v>
      </c>
      <c r="R4" t="s">
        <v>8319</v>
      </c>
      <c r="S4" s="18">
        <v>41898.665960648148</v>
      </c>
      <c r="T4" s="18">
        <v>41941.041666666664</v>
      </c>
    </row>
    <row r="5" spans="1:20" ht="112" x14ac:dyDescent="0.2">
      <c r="A5">
        <v>645</v>
      </c>
      <c r="B5" s="3" t="s">
        <v>646</v>
      </c>
      <c r="C5" s="3" t="s">
        <v>4755</v>
      </c>
      <c r="D5" s="8">
        <v>2000</v>
      </c>
      <c r="E5" s="6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3">
        <v>279</v>
      </c>
      <c r="P5">
        <v>23.52</v>
      </c>
      <c r="Q5" t="s">
        <v>8317</v>
      </c>
      <c r="R5" t="s">
        <v>8319</v>
      </c>
      <c r="S5" s="18">
        <v>42564.026319444441</v>
      </c>
      <c r="T5" s="18">
        <v>42594.026319444441</v>
      </c>
    </row>
    <row r="6" spans="1:20" ht="192" x14ac:dyDescent="0.2">
      <c r="A6">
        <v>646</v>
      </c>
      <c r="B6" s="3" t="s">
        <v>647</v>
      </c>
      <c r="C6" s="3" t="s">
        <v>4756</v>
      </c>
      <c r="D6" s="8">
        <v>800</v>
      </c>
      <c r="E6" s="6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3">
        <v>132</v>
      </c>
      <c r="P6">
        <v>39.07</v>
      </c>
      <c r="Q6" t="s">
        <v>8317</v>
      </c>
      <c r="R6" t="s">
        <v>8319</v>
      </c>
      <c r="S6" s="18">
        <v>41832.852627314816</v>
      </c>
      <c r="T6" s="18">
        <v>41862.852627314816</v>
      </c>
    </row>
    <row r="7" spans="1:20" ht="80" x14ac:dyDescent="0.2">
      <c r="A7">
        <v>648</v>
      </c>
      <c r="B7" s="3" t="s">
        <v>649</v>
      </c>
      <c r="C7" s="3" t="s">
        <v>4758</v>
      </c>
      <c r="D7" s="8">
        <v>35000</v>
      </c>
      <c r="E7" s="6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3">
        <v>127</v>
      </c>
      <c r="P7">
        <v>1644</v>
      </c>
      <c r="Q7" t="s">
        <v>8317</v>
      </c>
      <c r="R7" t="s">
        <v>8319</v>
      </c>
      <c r="S7" s="18">
        <v>41891.693379629629</v>
      </c>
      <c r="T7" s="18">
        <v>41926.693379629629</v>
      </c>
    </row>
    <row r="8" spans="1:20" ht="208" x14ac:dyDescent="0.2">
      <c r="A8">
        <v>649</v>
      </c>
      <c r="B8" s="3" t="s">
        <v>650</v>
      </c>
      <c r="C8" s="3" t="s">
        <v>4759</v>
      </c>
      <c r="D8" s="8">
        <v>2500</v>
      </c>
      <c r="E8" s="6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3">
        <v>140</v>
      </c>
      <c r="P8">
        <v>42.67</v>
      </c>
      <c r="Q8" t="s">
        <v>8317</v>
      </c>
      <c r="R8" t="s">
        <v>8319</v>
      </c>
      <c r="S8" s="18">
        <v>41877.912187499998</v>
      </c>
      <c r="T8" s="18">
        <v>41898.912187499998</v>
      </c>
    </row>
    <row r="9" spans="1:20" ht="208" x14ac:dyDescent="0.2">
      <c r="A9">
        <v>650</v>
      </c>
      <c r="B9" s="3" t="s">
        <v>651</v>
      </c>
      <c r="C9" s="3" t="s">
        <v>4760</v>
      </c>
      <c r="D9" s="8">
        <v>1500</v>
      </c>
      <c r="E9" s="6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3">
        <v>112</v>
      </c>
      <c r="P9">
        <v>35.130000000000003</v>
      </c>
      <c r="Q9" t="s">
        <v>8317</v>
      </c>
      <c r="R9" t="s">
        <v>8319</v>
      </c>
      <c r="S9" s="18">
        <v>41932.036851851852</v>
      </c>
      <c r="T9" s="18">
        <v>41992.078518518523</v>
      </c>
    </row>
    <row r="10" spans="1:20" ht="208" x14ac:dyDescent="0.2">
      <c r="A10">
        <v>651</v>
      </c>
      <c r="B10" s="3" t="s">
        <v>652</v>
      </c>
      <c r="C10" s="3" t="s">
        <v>4761</v>
      </c>
      <c r="D10" s="8">
        <v>25000</v>
      </c>
      <c r="E10" s="6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3">
        <v>101</v>
      </c>
      <c r="P10">
        <v>239.35</v>
      </c>
      <c r="Q10" t="s">
        <v>8317</v>
      </c>
      <c r="R10" t="s">
        <v>8319</v>
      </c>
      <c r="S10" s="18">
        <v>41956.017488425925</v>
      </c>
      <c r="T10" s="18">
        <v>41986.017488425925</v>
      </c>
    </row>
    <row r="11" spans="1:20" ht="192" x14ac:dyDescent="0.2">
      <c r="A11">
        <v>652</v>
      </c>
      <c r="B11" s="3" t="s">
        <v>653</v>
      </c>
      <c r="C11" s="3" t="s">
        <v>4762</v>
      </c>
      <c r="D11" s="8">
        <v>3000</v>
      </c>
      <c r="E11" s="6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3">
        <v>100</v>
      </c>
      <c r="P11">
        <v>107.64</v>
      </c>
      <c r="Q11" t="s">
        <v>8317</v>
      </c>
      <c r="R11" t="s">
        <v>8319</v>
      </c>
      <c r="S11" s="18">
        <v>42675.690393518518</v>
      </c>
      <c r="T11" s="18">
        <v>42705.732060185182</v>
      </c>
    </row>
    <row r="12" spans="1:20" ht="224" x14ac:dyDescent="0.2">
      <c r="A12">
        <v>653</v>
      </c>
      <c r="B12" s="3" t="s">
        <v>654</v>
      </c>
      <c r="C12" s="3" t="s">
        <v>4763</v>
      </c>
      <c r="D12" s="8">
        <v>75000</v>
      </c>
      <c r="E12" s="6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3">
        <v>141</v>
      </c>
      <c r="P12">
        <v>95.83</v>
      </c>
      <c r="Q12" t="s">
        <v>8317</v>
      </c>
      <c r="R12" t="s">
        <v>8319</v>
      </c>
      <c r="S12" s="18">
        <v>42199.618518518517</v>
      </c>
      <c r="T12" s="18">
        <v>42236.618518518517</v>
      </c>
    </row>
    <row r="13" spans="1:20" ht="208" x14ac:dyDescent="0.2">
      <c r="A13">
        <v>654</v>
      </c>
      <c r="B13" s="3" t="s">
        <v>655</v>
      </c>
      <c r="C13" s="3" t="s">
        <v>4764</v>
      </c>
      <c r="D13" s="8">
        <v>12000</v>
      </c>
      <c r="E13" s="6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3">
        <v>267</v>
      </c>
      <c r="P13">
        <v>31.66</v>
      </c>
      <c r="Q13" t="s">
        <v>8317</v>
      </c>
      <c r="R13" t="s">
        <v>8319</v>
      </c>
      <c r="S13" s="18">
        <v>42163.957326388889</v>
      </c>
      <c r="T13" s="18">
        <v>42193.957326388889</v>
      </c>
    </row>
    <row r="14" spans="1:20" ht="176" x14ac:dyDescent="0.2">
      <c r="A14">
        <v>655</v>
      </c>
      <c r="B14" s="3" t="s">
        <v>656</v>
      </c>
      <c r="C14" s="3" t="s">
        <v>4765</v>
      </c>
      <c r="D14" s="8">
        <v>8000</v>
      </c>
      <c r="E14" s="6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3">
        <v>147</v>
      </c>
      <c r="P14">
        <v>42.89</v>
      </c>
      <c r="Q14" t="s">
        <v>8317</v>
      </c>
      <c r="R14" t="s">
        <v>8319</v>
      </c>
      <c r="S14" s="18">
        <v>42045.957314814819</v>
      </c>
      <c r="T14" s="18">
        <v>42075.915648148148</v>
      </c>
    </row>
    <row r="15" spans="1:20" ht="208" x14ac:dyDescent="0.2">
      <c r="A15">
        <v>656</v>
      </c>
      <c r="B15" s="3" t="s">
        <v>657</v>
      </c>
      <c r="C15" s="3" t="s">
        <v>4766</v>
      </c>
      <c r="D15" s="8">
        <v>5000</v>
      </c>
      <c r="E15" s="6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3">
        <v>214</v>
      </c>
      <c r="P15">
        <v>122.74</v>
      </c>
      <c r="Q15" t="s">
        <v>8317</v>
      </c>
      <c r="R15" t="s">
        <v>8319</v>
      </c>
      <c r="S15" s="18">
        <v>42417.804618055554</v>
      </c>
      <c r="T15" s="18">
        <v>42477.762951388882</v>
      </c>
    </row>
    <row r="16" spans="1:20" ht="208" x14ac:dyDescent="0.2">
      <c r="A16">
        <v>657</v>
      </c>
      <c r="B16" s="3" t="s">
        <v>658</v>
      </c>
      <c r="C16" s="3" t="s">
        <v>4767</v>
      </c>
      <c r="D16" s="8">
        <v>15000</v>
      </c>
      <c r="E16" s="6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3">
        <v>126</v>
      </c>
      <c r="P16">
        <v>190.45</v>
      </c>
      <c r="Q16" t="s">
        <v>8317</v>
      </c>
      <c r="R16" t="s">
        <v>8319</v>
      </c>
      <c r="S16" s="18">
        <v>42331.84574074074</v>
      </c>
      <c r="T16" s="18">
        <v>42361.84574074074</v>
      </c>
    </row>
    <row r="17" spans="1:20" ht="208" x14ac:dyDescent="0.2">
      <c r="A17">
        <v>658</v>
      </c>
      <c r="B17" s="3" t="s">
        <v>659</v>
      </c>
      <c r="C17" s="3" t="s">
        <v>4768</v>
      </c>
      <c r="D17" s="8">
        <v>28888</v>
      </c>
      <c r="E17" s="6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3">
        <v>104</v>
      </c>
      <c r="P17">
        <v>109.34</v>
      </c>
      <c r="Q17" t="s">
        <v>8317</v>
      </c>
      <c r="R17" t="s">
        <v>8319</v>
      </c>
      <c r="S17" s="18">
        <v>42179.160752314812</v>
      </c>
      <c r="T17" s="18">
        <v>42211.75</v>
      </c>
    </row>
    <row r="18" spans="1:20" ht="48" x14ac:dyDescent="0.2">
      <c r="A18">
        <v>659</v>
      </c>
      <c r="B18" s="3" t="s">
        <v>660</v>
      </c>
      <c r="C18" s="3" t="s">
        <v>4769</v>
      </c>
      <c r="D18" s="8">
        <v>3000</v>
      </c>
      <c r="E18" s="6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3">
        <v>101</v>
      </c>
      <c r="P18">
        <v>143.66999999999999</v>
      </c>
      <c r="Q18" t="s">
        <v>8317</v>
      </c>
      <c r="R18" t="s">
        <v>8319</v>
      </c>
      <c r="S18" s="18">
        <v>42209.593692129631</v>
      </c>
      <c r="T18" s="18">
        <v>42239.593692129631</v>
      </c>
    </row>
    <row r="19" spans="1:20" x14ac:dyDescent="0.2">
      <c r="B19" s="3"/>
      <c r="C19" s="3"/>
      <c r="D19" s="8"/>
      <c r="E19" s="6"/>
      <c r="O19" s="13"/>
      <c r="S19" s="18"/>
      <c r="T19" s="18"/>
    </row>
    <row r="20" spans="1:20" x14ac:dyDescent="0.2">
      <c r="B20" s="3"/>
      <c r="C20" s="3"/>
      <c r="D20" s="8"/>
      <c r="E20" s="6"/>
      <c r="O20" s="13"/>
      <c r="S20" s="18"/>
      <c r="T20" s="18"/>
    </row>
    <row r="21" spans="1:20" x14ac:dyDescent="0.2">
      <c r="B21" s="3"/>
      <c r="C21" s="3"/>
      <c r="D21" s="8"/>
      <c r="E21" s="6"/>
      <c r="O21" s="13"/>
      <c r="S21" s="18"/>
      <c r="T21" s="18"/>
    </row>
    <row r="22" spans="1:20" x14ac:dyDescent="0.2">
      <c r="B22" s="3"/>
      <c r="C22" s="3"/>
      <c r="D22" s="8"/>
      <c r="E22" s="6"/>
      <c r="O22" s="13"/>
      <c r="S22" s="18"/>
      <c r="T22" s="18"/>
    </row>
    <row r="23" spans="1:20" x14ac:dyDescent="0.2">
      <c r="B23" s="3"/>
      <c r="C23" s="3"/>
      <c r="D23" s="8"/>
      <c r="E23" s="6"/>
      <c r="O23" s="13"/>
      <c r="S23" s="18"/>
      <c r="T23" s="18"/>
    </row>
    <row r="24" spans="1:20" x14ac:dyDescent="0.2">
      <c r="B24" s="3"/>
      <c r="C24" s="3"/>
      <c r="D24" s="8"/>
      <c r="E24" s="6"/>
      <c r="O24" s="13"/>
      <c r="S24" s="18"/>
      <c r="T24" s="18"/>
    </row>
    <row r="25" spans="1:20" x14ac:dyDescent="0.2">
      <c r="B25" s="3"/>
      <c r="C25" s="3"/>
      <c r="D25" s="8"/>
      <c r="E25" s="6"/>
      <c r="O25" s="13"/>
      <c r="S25" s="18"/>
      <c r="T25" s="18"/>
    </row>
    <row r="26" spans="1:20" x14ac:dyDescent="0.2">
      <c r="B26" s="3"/>
      <c r="C26" s="3"/>
      <c r="D26" s="8"/>
      <c r="E26" s="6"/>
      <c r="O26" s="13"/>
      <c r="S26" s="18"/>
      <c r="T26" s="18"/>
    </row>
    <row r="27" spans="1:20" x14ac:dyDescent="0.2">
      <c r="B27" s="3"/>
      <c r="C27" s="3"/>
      <c r="D27" s="8"/>
      <c r="E27" s="6"/>
      <c r="O27" s="13"/>
      <c r="S27" s="18"/>
      <c r="T27" s="18"/>
    </row>
    <row r="28" spans="1:20" x14ac:dyDescent="0.2">
      <c r="B28" s="3"/>
      <c r="C28" s="3"/>
      <c r="D28" s="8"/>
      <c r="E28" s="6"/>
      <c r="O28" s="13"/>
      <c r="S28" s="18"/>
      <c r="T28" s="18"/>
    </row>
    <row r="29" spans="1:20" x14ac:dyDescent="0.2">
      <c r="B29" s="3"/>
      <c r="C29" s="3"/>
      <c r="D29" s="8"/>
      <c r="E29" s="6"/>
      <c r="O29" s="13"/>
      <c r="S29" s="18"/>
      <c r="T29" s="18"/>
    </row>
    <row r="30" spans="1:20" x14ac:dyDescent="0.2">
      <c r="B30" s="3"/>
      <c r="C30" s="3"/>
      <c r="D30" s="8"/>
      <c r="E30" s="6"/>
      <c r="O30" s="13"/>
      <c r="S30" s="18"/>
      <c r="T30" s="18"/>
    </row>
    <row r="31" spans="1:20" x14ac:dyDescent="0.2">
      <c r="B31" s="3"/>
      <c r="C31" s="3"/>
      <c r="D31" s="8"/>
      <c r="E31" s="6"/>
      <c r="O31" s="13"/>
      <c r="S31" s="18"/>
      <c r="T31" s="18"/>
    </row>
    <row r="32" spans="1:20" x14ac:dyDescent="0.2">
      <c r="B32" s="3"/>
      <c r="C32" s="3"/>
      <c r="D32" s="8"/>
      <c r="E32" s="6"/>
      <c r="O32" s="13"/>
      <c r="S32" s="18"/>
      <c r="T32" s="18"/>
    </row>
    <row r="33" spans="2:20" x14ac:dyDescent="0.2">
      <c r="B33" s="3"/>
      <c r="C33" s="3"/>
      <c r="D33" s="8"/>
      <c r="E33" s="6"/>
      <c r="O33" s="13"/>
      <c r="S33" s="18"/>
      <c r="T33" s="18"/>
    </row>
    <row r="34" spans="2:20" x14ac:dyDescent="0.2">
      <c r="B34" s="3"/>
      <c r="C34" s="3"/>
      <c r="D34" s="8"/>
      <c r="E34" s="6"/>
      <c r="O34" s="13"/>
      <c r="S34" s="18"/>
      <c r="T34" s="18"/>
    </row>
    <row r="35" spans="2:20" x14ac:dyDescent="0.2">
      <c r="B35" s="3"/>
      <c r="C35" s="3"/>
      <c r="D35" s="8"/>
      <c r="E35" s="6"/>
      <c r="O35" s="13"/>
      <c r="S35" s="18"/>
      <c r="T35" s="18"/>
    </row>
    <row r="36" spans="2:20" x14ac:dyDescent="0.2">
      <c r="B36" s="3"/>
      <c r="C36" s="3"/>
      <c r="D36" s="8"/>
      <c r="E36" s="6"/>
      <c r="O36" s="13"/>
      <c r="S36" s="18"/>
      <c r="T36" s="18"/>
    </row>
    <row r="37" spans="2:20" x14ac:dyDescent="0.2">
      <c r="B37" s="3"/>
      <c r="C37" s="3"/>
      <c r="D37" s="8"/>
      <c r="E37" s="6"/>
      <c r="O37" s="13"/>
      <c r="S37" s="18"/>
      <c r="T37" s="18"/>
    </row>
    <row r="38" spans="2:20" x14ac:dyDescent="0.2">
      <c r="B38" s="3"/>
      <c r="C38" s="3"/>
      <c r="D38" s="8"/>
      <c r="E38" s="6"/>
      <c r="O38" s="13"/>
      <c r="S38" s="18"/>
      <c r="T38" s="18"/>
    </row>
    <row r="39" spans="2:20" x14ac:dyDescent="0.2">
      <c r="B39" s="3"/>
      <c r="C39" s="3"/>
      <c r="D39" s="8"/>
      <c r="E39" s="6"/>
      <c r="O39" s="13"/>
      <c r="S39" s="18"/>
      <c r="T39" s="18"/>
    </row>
    <row r="40" spans="2:20" x14ac:dyDescent="0.2">
      <c r="B40" s="3"/>
      <c r="C40" s="3"/>
      <c r="D40" s="8"/>
      <c r="E40" s="6"/>
      <c r="O40" s="13"/>
      <c r="S40" s="18"/>
      <c r="T40" s="18"/>
    </row>
    <row r="41" spans="2:20" x14ac:dyDescent="0.2">
      <c r="B41" s="3"/>
      <c r="C41" s="3"/>
      <c r="D41" s="8"/>
      <c r="E41" s="6"/>
      <c r="O41" s="13"/>
      <c r="S41" s="18"/>
      <c r="T41" s="18"/>
    </row>
    <row r="42" spans="2:20" x14ac:dyDescent="0.2">
      <c r="B42" s="3"/>
      <c r="C42" s="3"/>
      <c r="D42" s="8"/>
      <c r="E42" s="6"/>
      <c r="O42" s="13"/>
      <c r="S42" s="18"/>
      <c r="T42" s="18"/>
    </row>
    <row r="43" spans="2:20" x14ac:dyDescent="0.2">
      <c r="B43" s="3"/>
      <c r="C43" s="3"/>
      <c r="D43" s="8"/>
      <c r="E43" s="6"/>
      <c r="O43" s="13"/>
      <c r="S43" s="18"/>
      <c r="T43" s="18"/>
    </row>
    <row r="44" spans="2:20" x14ac:dyDescent="0.2">
      <c r="B44" s="3"/>
      <c r="C44" s="3"/>
      <c r="D44" s="8"/>
      <c r="E44" s="6"/>
      <c r="O44" s="13"/>
      <c r="S44" s="18"/>
      <c r="T44" s="18"/>
    </row>
    <row r="45" spans="2:20" x14ac:dyDescent="0.2">
      <c r="B45" s="3"/>
      <c r="C45" s="3"/>
      <c r="D45" s="8"/>
      <c r="E45" s="6"/>
      <c r="O45" s="13"/>
      <c r="S45" s="18"/>
      <c r="T45" s="18"/>
    </row>
    <row r="46" spans="2:20" x14ac:dyDescent="0.2">
      <c r="B46" s="3"/>
      <c r="C46" s="3"/>
      <c r="D46" s="8"/>
      <c r="E46" s="6"/>
      <c r="O46" s="13"/>
      <c r="S46" s="18"/>
      <c r="T46" s="18"/>
    </row>
    <row r="47" spans="2:20" x14ac:dyDescent="0.2">
      <c r="B47" s="3"/>
      <c r="C47" s="3"/>
      <c r="D47" s="8"/>
      <c r="E47" s="6"/>
      <c r="O47" s="13"/>
      <c r="S47" s="18"/>
      <c r="T47" s="18"/>
    </row>
    <row r="48" spans="2:20" x14ac:dyDescent="0.2">
      <c r="B48" s="3"/>
      <c r="C48" s="3"/>
      <c r="D48" s="8"/>
      <c r="E48" s="6"/>
      <c r="O48" s="13"/>
      <c r="S48" s="18"/>
      <c r="T48" s="18"/>
    </row>
    <row r="49" spans="2:20" x14ac:dyDescent="0.2">
      <c r="B49" s="3"/>
      <c r="C49" s="3"/>
      <c r="D49" s="8"/>
      <c r="E49" s="6"/>
      <c r="O49" s="13"/>
      <c r="S49" s="18"/>
      <c r="T49" s="18"/>
    </row>
    <row r="50" spans="2:20" x14ac:dyDescent="0.2">
      <c r="B50" s="3"/>
      <c r="C50" s="3"/>
      <c r="D50" s="8"/>
      <c r="E50" s="6"/>
      <c r="O50" s="13"/>
      <c r="S50" s="18"/>
      <c r="T50" s="18"/>
    </row>
    <row r="51" spans="2:20" x14ac:dyDescent="0.2">
      <c r="B51" s="3"/>
      <c r="C51" s="3"/>
      <c r="D51" s="8"/>
      <c r="E51" s="6"/>
      <c r="O51" s="13"/>
      <c r="S51" s="18"/>
      <c r="T51" s="18"/>
    </row>
    <row r="52" spans="2:20" x14ac:dyDescent="0.2">
      <c r="B52" s="3"/>
      <c r="C52" s="3"/>
      <c r="D52" s="8"/>
      <c r="E52" s="6"/>
      <c r="O52" s="13"/>
      <c r="S52" s="18"/>
      <c r="T52" s="18"/>
    </row>
    <row r="53" spans="2:20" x14ac:dyDescent="0.2">
      <c r="B53" s="3"/>
      <c r="C53" s="3"/>
      <c r="D53" s="8"/>
      <c r="E53" s="6"/>
      <c r="O53" s="13"/>
      <c r="S53" s="18"/>
      <c r="T53" s="18"/>
    </row>
    <row r="54" spans="2:20" x14ac:dyDescent="0.2">
      <c r="B54" s="3"/>
      <c r="C54" s="3"/>
      <c r="D54" s="8"/>
      <c r="E54" s="6"/>
      <c r="O54" s="13"/>
      <c r="S54" s="18"/>
      <c r="T54" s="18"/>
    </row>
    <row r="55" spans="2:20" x14ac:dyDescent="0.2">
      <c r="B55" s="3"/>
      <c r="C55" s="3"/>
      <c r="D55" s="8"/>
      <c r="E55" s="6"/>
      <c r="O55" s="13"/>
      <c r="S55" s="18"/>
      <c r="T55" s="18"/>
    </row>
    <row r="56" spans="2:20" x14ac:dyDescent="0.2">
      <c r="B56" s="3"/>
      <c r="C56" s="3"/>
      <c r="D56" s="8"/>
      <c r="E56" s="6"/>
      <c r="O56" s="13"/>
      <c r="S56" s="18"/>
      <c r="T56" s="18"/>
    </row>
    <row r="57" spans="2:20" x14ac:dyDescent="0.2">
      <c r="B57" s="3"/>
      <c r="C57" s="3"/>
      <c r="D57" s="8"/>
      <c r="E57" s="6"/>
      <c r="O57" s="13"/>
      <c r="S57" s="18"/>
      <c r="T57" s="18"/>
    </row>
    <row r="58" spans="2:20" x14ac:dyDescent="0.2">
      <c r="B58" s="3"/>
      <c r="C58" s="3"/>
      <c r="D58" s="8"/>
      <c r="E58" s="6"/>
      <c r="O58" s="13"/>
      <c r="S58" s="18"/>
      <c r="T58" s="18"/>
    </row>
    <row r="59" spans="2:20" x14ac:dyDescent="0.2">
      <c r="B59" s="3"/>
      <c r="C59" s="3"/>
      <c r="D59" s="8"/>
      <c r="E59" s="6"/>
      <c r="O59" s="13"/>
      <c r="S59" s="18"/>
      <c r="T59" s="18"/>
    </row>
    <row r="60" spans="2:20" x14ac:dyDescent="0.2">
      <c r="B60" s="3"/>
      <c r="C60" s="3"/>
      <c r="D60" s="8"/>
      <c r="E60" s="6"/>
      <c r="O60" s="13"/>
      <c r="S60" s="18"/>
      <c r="T60" s="18"/>
    </row>
    <row r="61" spans="2:20" x14ac:dyDescent="0.2">
      <c r="B61" s="3"/>
      <c r="C61" s="3"/>
      <c r="D61" s="8"/>
      <c r="E61" s="6"/>
      <c r="O61" s="13"/>
      <c r="S61" s="18"/>
      <c r="T61" s="18"/>
    </row>
    <row r="62" spans="2:20" x14ac:dyDescent="0.2">
      <c r="B62" s="3"/>
      <c r="C62" s="3"/>
      <c r="D62" s="8"/>
      <c r="E62" s="6"/>
      <c r="O62" s="13"/>
      <c r="S62" s="18"/>
      <c r="T62" s="18"/>
    </row>
    <row r="63" spans="2:20" x14ac:dyDescent="0.2">
      <c r="B63" s="3"/>
      <c r="C63" s="3"/>
      <c r="D63" s="8"/>
      <c r="E63" s="6"/>
      <c r="O63" s="13"/>
      <c r="S63" s="18"/>
      <c r="T63" s="18"/>
    </row>
    <row r="64" spans="2:20" x14ac:dyDescent="0.2">
      <c r="B64" s="3"/>
      <c r="C64" s="3"/>
      <c r="D64" s="8"/>
      <c r="E64" s="6"/>
      <c r="O64" s="13"/>
      <c r="S64" s="18"/>
      <c r="T64" s="18"/>
    </row>
    <row r="65" spans="2:20" x14ac:dyDescent="0.2">
      <c r="B65" s="3"/>
      <c r="C65" s="3"/>
      <c r="D65" s="8"/>
      <c r="E65" s="6"/>
      <c r="O65" s="13"/>
      <c r="S65" s="18"/>
      <c r="T65" s="18"/>
    </row>
    <row r="66" spans="2:20" x14ac:dyDescent="0.2">
      <c r="B66" s="3"/>
      <c r="C66" s="3"/>
      <c r="D66" s="8"/>
      <c r="E66" s="6"/>
      <c r="O66" s="13"/>
      <c r="S66" s="18"/>
      <c r="T66" s="18"/>
    </row>
    <row r="67" spans="2:20" x14ac:dyDescent="0.2">
      <c r="B67" s="3"/>
      <c r="C67" s="3"/>
      <c r="D67" s="8"/>
      <c r="E67" s="6"/>
      <c r="O67" s="13"/>
      <c r="S67" s="18"/>
      <c r="T67" s="18"/>
    </row>
    <row r="68" spans="2:20" x14ac:dyDescent="0.2">
      <c r="B68" s="3"/>
      <c r="C68" s="3"/>
      <c r="D68" s="8"/>
      <c r="E68" s="6"/>
      <c r="O68" s="13"/>
      <c r="S68" s="18"/>
      <c r="T68" s="18"/>
    </row>
    <row r="69" spans="2:20" x14ac:dyDescent="0.2">
      <c r="B69" s="3"/>
      <c r="C69" s="3"/>
      <c r="D69" s="8"/>
      <c r="E69" s="6"/>
      <c r="O69" s="13"/>
      <c r="S69" s="18"/>
      <c r="T69" s="18"/>
    </row>
    <row r="70" spans="2:20" x14ac:dyDescent="0.2">
      <c r="B70" s="3"/>
      <c r="C70" s="3"/>
      <c r="D70" s="8"/>
      <c r="E70" s="6"/>
      <c r="O70" s="13"/>
      <c r="S70" s="18"/>
      <c r="T70" s="18"/>
    </row>
    <row r="71" spans="2:20" x14ac:dyDescent="0.2">
      <c r="B71" s="3"/>
      <c r="C71" s="3"/>
      <c r="D71" s="8"/>
      <c r="E71" s="6"/>
      <c r="O71" s="13"/>
      <c r="S71" s="18"/>
      <c r="T71" s="18"/>
    </row>
    <row r="72" spans="2:20" x14ac:dyDescent="0.2">
      <c r="B72" s="3"/>
      <c r="C72" s="3"/>
      <c r="D72" s="8"/>
      <c r="E72" s="6"/>
      <c r="O72" s="13"/>
      <c r="S72" s="18"/>
      <c r="T72" s="18"/>
    </row>
    <row r="73" spans="2:20" x14ac:dyDescent="0.2">
      <c r="B73" s="3"/>
      <c r="C73" s="3"/>
      <c r="D73" s="8"/>
      <c r="E73" s="6"/>
      <c r="O73" s="13"/>
      <c r="S73" s="18"/>
      <c r="T73" s="18"/>
    </row>
    <row r="74" spans="2:20" x14ac:dyDescent="0.2">
      <c r="B74" s="3"/>
      <c r="C74" s="3"/>
      <c r="D74" s="8"/>
      <c r="E74" s="6"/>
      <c r="O74" s="13"/>
      <c r="S74" s="18"/>
      <c r="T74" s="18"/>
    </row>
    <row r="75" spans="2:20" x14ac:dyDescent="0.2">
      <c r="B75" s="3"/>
      <c r="C75" s="3"/>
      <c r="D75" s="8"/>
      <c r="E75" s="6"/>
      <c r="O75" s="13"/>
      <c r="S75" s="18"/>
      <c r="T75" s="18"/>
    </row>
    <row r="76" spans="2:20" x14ac:dyDescent="0.2">
      <c r="B76" s="3"/>
      <c r="C76" s="3"/>
      <c r="D76" s="8"/>
      <c r="E76" s="6"/>
      <c r="O76" s="13"/>
      <c r="S76" s="18"/>
      <c r="T76" s="18"/>
    </row>
    <row r="77" spans="2:20" x14ac:dyDescent="0.2">
      <c r="B77" s="3"/>
      <c r="C77" s="3"/>
      <c r="D77" s="8"/>
      <c r="E77" s="6"/>
      <c r="O77" s="13"/>
      <c r="S77" s="18"/>
      <c r="T77" s="18"/>
    </row>
    <row r="78" spans="2:20" x14ac:dyDescent="0.2">
      <c r="B78" s="3"/>
      <c r="C78" s="3"/>
      <c r="D78" s="8"/>
      <c r="E78" s="6"/>
      <c r="O78" s="13"/>
      <c r="S78" s="18"/>
      <c r="T78" s="18"/>
    </row>
    <row r="79" spans="2:20" x14ac:dyDescent="0.2">
      <c r="B79" s="3"/>
      <c r="C79" s="3"/>
      <c r="D79" s="8"/>
      <c r="E79" s="6"/>
      <c r="O79" s="13"/>
      <c r="S79" s="18"/>
      <c r="T79" s="18"/>
    </row>
    <row r="80" spans="2:20" x14ac:dyDescent="0.2">
      <c r="B80" s="3"/>
      <c r="C80" s="3"/>
      <c r="D80" s="8"/>
      <c r="E80" s="6"/>
      <c r="O80" s="13"/>
      <c r="S80" s="18"/>
      <c r="T80" s="18"/>
    </row>
    <row r="81" spans="2:20" x14ac:dyDescent="0.2">
      <c r="B81" s="3"/>
      <c r="C81" s="3"/>
      <c r="D81" s="8"/>
      <c r="E81" s="6"/>
      <c r="O81" s="13"/>
      <c r="S81" s="18"/>
      <c r="T81" s="18"/>
    </row>
    <row r="82" spans="2:20" x14ac:dyDescent="0.2">
      <c r="B82" s="3"/>
      <c r="C82" s="3"/>
      <c r="D82" s="8"/>
      <c r="E82" s="6"/>
      <c r="O82" s="13"/>
      <c r="S82" s="18"/>
      <c r="T82" s="18"/>
    </row>
    <row r="83" spans="2:20" x14ac:dyDescent="0.2">
      <c r="B83" s="3"/>
      <c r="C83" s="3"/>
      <c r="D83" s="8"/>
      <c r="E83" s="6"/>
      <c r="O83" s="13"/>
      <c r="S83" s="18"/>
      <c r="T83" s="18"/>
    </row>
    <row r="84" spans="2:20" x14ac:dyDescent="0.2">
      <c r="B84" s="3"/>
      <c r="C84" s="3"/>
      <c r="D84" s="8"/>
      <c r="E84" s="6"/>
      <c r="O84" s="13"/>
      <c r="S84" s="18"/>
      <c r="T84" s="18"/>
    </row>
    <row r="85" spans="2:20" x14ac:dyDescent="0.2">
      <c r="B85" s="3"/>
      <c r="C85" s="3"/>
      <c r="D85" s="8"/>
      <c r="E85" s="6"/>
      <c r="O85" s="13"/>
      <c r="S85" s="18"/>
      <c r="T85" s="18"/>
    </row>
    <row r="86" spans="2:20" x14ac:dyDescent="0.2">
      <c r="B86" s="3"/>
      <c r="C86" s="3"/>
      <c r="D86" s="8"/>
      <c r="E86" s="6"/>
      <c r="O86" s="13"/>
      <c r="S86" s="18"/>
      <c r="T86" s="18"/>
    </row>
    <row r="87" spans="2:20" x14ac:dyDescent="0.2">
      <c r="B87" s="3"/>
      <c r="C87" s="3"/>
      <c r="D87" s="8"/>
      <c r="E87" s="6"/>
      <c r="O87" s="13"/>
      <c r="S87" s="18"/>
      <c r="T87" s="18"/>
    </row>
    <row r="88" spans="2:20" x14ac:dyDescent="0.2">
      <c r="B88" s="3"/>
      <c r="C88" s="3"/>
      <c r="D88" s="8"/>
      <c r="E88" s="6"/>
      <c r="O88" s="13"/>
      <c r="S88" s="18"/>
      <c r="T88" s="18"/>
    </row>
    <row r="89" spans="2:20" x14ac:dyDescent="0.2">
      <c r="B89" s="3"/>
      <c r="C89" s="3"/>
      <c r="D89" s="8"/>
      <c r="E89" s="6"/>
      <c r="O89" s="13"/>
      <c r="S89" s="18"/>
      <c r="T89" s="18"/>
    </row>
    <row r="90" spans="2:20" x14ac:dyDescent="0.2">
      <c r="B90" s="3"/>
      <c r="C90" s="3"/>
      <c r="D90" s="8"/>
      <c r="E90" s="6"/>
      <c r="O90" s="13"/>
      <c r="S90" s="18"/>
      <c r="T90" s="18"/>
    </row>
    <row r="91" spans="2:20" x14ac:dyDescent="0.2">
      <c r="B91" s="3"/>
      <c r="C91" s="3"/>
      <c r="D91" s="8"/>
      <c r="E91" s="6"/>
      <c r="O91" s="13"/>
      <c r="S91" s="18"/>
      <c r="T91" s="18"/>
    </row>
    <row r="92" spans="2:20" x14ac:dyDescent="0.2">
      <c r="B92" s="3"/>
      <c r="C92" s="3"/>
      <c r="D92" s="8"/>
      <c r="E92" s="6"/>
      <c r="O92" s="13"/>
      <c r="S92" s="18"/>
      <c r="T92" s="18"/>
    </row>
    <row r="93" spans="2:20" x14ac:dyDescent="0.2">
      <c r="B93" s="3"/>
      <c r="C93" s="3"/>
      <c r="D93" s="8"/>
      <c r="E93" s="6"/>
      <c r="O93" s="13"/>
      <c r="S93" s="18"/>
      <c r="T93" s="18"/>
    </row>
    <row r="94" spans="2:20" x14ac:dyDescent="0.2">
      <c r="B94" s="3"/>
      <c r="C94" s="3"/>
      <c r="D94" s="8"/>
      <c r="E94" s="6"/>
      <c r="O94" s="13"/>
      <c r="S94" s="18"/>
      <c r="T94" s="18"/>
    </row>
    <row r="95" spans="2:20" x14ac:dyDescent="0.2">
      <c r="B95" s="3"/>
      <c r="C95" s="3"/>
      <c r="D95" s="8"/>
      <c r="E95" s="6"/>
      <c r="O95" s="13"/>
      <c r="S95" s="18"/>
      <c r="T95" s="18"/>
    </row>
    <row r="96" spans="2:20" x14ac:dyDescent="0.2">
      <c r="B96" s="3"/>
      <c r="C96" s="3"/>
      <c r="D96" s="8"/>
      <c r="E96" s="6"/>
      <c r="O96" s="13"/>
      <c r="S96" s="18"/>
      <c r="T96" s="18"/>
    </row>
    <row r="97" spans="2:20" x14ac:dyDescent="0.2">
      <c r="B97" s="3"/>
      <c r="C97" s="3"/>
      <c r="D97" s="8"/>
      <c r="E97" s="6"/>
      <c r="O97" s="13"/>
      <c r="S97" s="18"/>
      <c r="T97" s="18"/>
    </row>
    <row r="98" spans="2:20" x14ac:dyDescent="0.2">
      <c r="B98" s="3"/>
      <c r="C98" s="3"/>
      <c r="D98" s="8"/>
      <c r="E98" s="6"/>
      <c r="O98" s="13"/>
      <c r="S98" s="18"/>
      <c r="T98" s="18"/>
    </row>
    <row r="99" spans="2:20" x14ac:dyDescent="0.2">
      <c r="B99" s="3"/>
      <c r="C99" s="3"/>
      <c r="D99" s="8"/>
      <c r="E99" s="6"/>
      <c r="O99" s="13"/>
      <c r="S99" s="18"/>
      <c r="T99" s="18"/>
    </row>
    <row r="100" spans="2:20" x14ac:dyDescent="0.2">
      <c r="B100" s="3"/>
      <c r="C100" s="3"/>
      <c r="D100" s="8"/>
      <c r="E100" s="6"/>
      <c r="O100" s="13"/>
      <c r="S100" s="18"/>
      <c r="T100" s="18"/>
    </row>
    <row r="101" spans="2:20" x14ac:dyDescent="0.2">
      <c r="B101" s="3"/>
      <c r="C101" s="3"/>
      <c r="D101" s="8"/>
      <c r="E101" s="6"/>
      <c r="O101" s="13"/>
      <c r="S101" s="18"/>
      <c r="T101" s="18"/>
    </row>
    <row r="102" spans="2:20" x14ac:dyDescent="0.2">
      <c r="B102" s="3"/>
      <c r="C102" s="3"/>
      <c r="D102" s="8"/>
      <c r="E102" s="6"/>
      <c r="O102" s="13"/>
      <c r="S102" s="18"/>
      <c r="T102" s="18"/>
    </row>
  </sheetData>
  <conditionalFormatting sqref="F19:F102">
    <cfRule type="containsText" dxfId="19" priority="21" operator="containsText" text="canceled">
      <formula>NOT(ISERROR(SEARCH("canceled",F19)))</formula>
    </cfRule>
    <cfRule type="containsText" dxfId="18" priority="22" operator="containsText" text="failed">
      <formula>NOT(ISERROR(SEARCH("failed",F19)))</formula>
    </cfRule>
    <cfRule type="containsText" dxfId="17" priority="23" operator="containsText" text="successful">
      <formula>NOT(ISERROR(SEARCH("successful",F19)))</formula>
    </cfRule>
    <cfRule type="containsText" dxfId="16" priority="24" operator="containsText" text="live">
      <formula>NOT(ISERROR(SEARCH("live",F19)))</formula>
    </cfRule>
  </conditionalFormatting>
  <conditionalFormatting sqref="O19:O102">
    <cfRule type="colorScale" priority="19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20">
      <colorScale>
        <cfvo type="percentile" val="70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2">
      <colorScale>
        <cfvo type="percentile" val="70"/>
        <cfvo type="percentile" val="90"/>
        <color rgb="FFFF0000"/>
        <color rgb="FF0070C0"/>
      </colorScale>
    </cfRule>
  </conditionalFormatting>
  <conditionalFormatting sqref="F1:F18">
    <cfRule type="containsText" dxfId="15" priority="5" operator="containsText" text="canceled">
      <formula>NOT(ISERROR(SEARCH("canceled",F1)))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successful">
      <formula>NOT(ISERROR(SEARCH("successful",F1)))</formula>
    </cfRule>
    <cfRule type="containsText" dxfId="12" priority="8" operator="containsText" text="live">
      <formula>NOT(ISERROR(SEARCH("live",F1)))</formula>
    </cfRule>
  </conditionalFormatting>
  <conditionalFormatting sqref="O1:O18">
    <cfRule type="colorScale" priority="3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4">
      <colorScale>
        <cfvo type="percentile" val="7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72686-7794-B740-A537-2A3E7AF1F40C}">
  <dimension ref="A1:T82"/>
  <sheetViews>
    <sheetView workbookViewId="0">
      <selection sqref="A1:T8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7" t="s">
        <v>8366</v>
      </c>
      <c r="T1" s="20" t="s">
        <v>8367</v>
      </c>
    </row>
    <row r="2" spans="1:20" ht="240" x14ac:dyDescent="0.2">
      <c r="A2">
        <v>660</v>
      </c>
      <c r="B2" s="3" t="s">
        <v>661</v>
      </c>
      <c r="C2" s="3" t="s">
        <v>4770</v>
      </c>
      <c r="D2" s="8">
        <v>50000</v>
      </c>
      <c r="E2" s="6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13">
        <v>3</v>
      </c>
      <c r="P2">
        <v>84.94</v>
      </c>
      <c r="Q2" t="s">
        <v>8317</v>
      </c>
      <c r="R2" t="s">
        <v>8319</v>
      </c>
      <c r="S2" s="18">
        <v>41922.741655092592</v>
      </c>
      <c r="T2" s="18">
        <v>41952.783321759263</v>
      </c>
    </row>
    <row r="3" spans="1:20" ht="208" x14ac:dyDescent="0.2">
      <c r="A3">
        <v>661</v>
      </c>
      <c r="B3" s="3" t="s">
        <v>662</v>
      </c>
      <c r="C3" s="3" t="s">
        <v>4771</v>
      </c>
      <c r="D3" s="8">
        <v>10000</v>
      </c>
      <c r="E3" s="6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13">
        <v>1</v>
      </c>
      <c r="P3">
        <v>10.56</v>
      </c>
      <c r="Q3" t="s">
        <v>8317</v>
      </c>
      <c r="R3" t="s">
        <v>8319</v>
      </c>
      <c r="S3" s="18">
        <v>42636.645358796297</v>
      </c>
      <c r="T3" s="18">
        <v>42666.645358796297</v>
      </c>
    </row>
    <row r="4" spans="1:20" ht="160" x14ac:dyDescent="0.2">
      <c r="A4">
        <v>662</v>
      </c>
      <c r="B4" s="3" t="s">
        <v>663</v>
      </c>
      <c r="C4" s="3" t="s">
        <v>4772</v>
      </c>
      <c r="D4" s="8">
        <v>39000</v>
      </c>
      <c r="E4" s="6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13">
        <v>0</v>
      </c>
      <c r="P4">
        <v>39</v>
      </c>
      <c r="Q4" t="s">
        <v>8317</v>
      </c>
      <c r="R4" t="s">
        <v>8319</v>
      </c>
      <c r="S4" s="18">
        <v>41990.438043981485</v>
      </c>
      <c r="T4" s="18">
        <v>42020.438043981485</v>
      </c>
    </row>
    <row r="5" spans="1:20" ht="208" x14ac:dyDescent="0.2">
      <c r="A5">
        <v>664</v>
      </c>
      <c r="B5" s="3" t="s">
        <v>665</v>
      </c>
      <c r="C5" s="3" t="s">
        <v>4774</v>
      </c>
      <c r="D5" s="8">
        <v>12000</v>
      </c>
      <c r="E5" s="6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13">
        <v>8</v>
      </c>
      <c r="P5">
        <v>31.17</v>
      </c>
      <c r="Q5" t="s">
        <v>8317</v>
      </c>
      <c r="R5" t="s">
        <v>8319</v>
      </c>
      <c r="S5" s="18">
        <v>42077.666377314818</v>
      </c>
      <c r="T5" s="18">
        <v>42107.666377314818</v>
      </c>
    </row>
    <row r="6" spans="1:20" ht="192" x14ac:dyDescent="0.2">
      <c r="A6">
        <v>665</v>
      </c>
      <c r="B6" s="3" t="s">
        <v>666</v>
      </c>
      <c r="C6" s="3" t="s">
        <v>4775</v>
      </c>
      <c r="D6" s="8">
        <v>10000</v>
      </c>
      <c r="E6" s="6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13">
        <v>19</v>
      </c>
      <c r="P6">
        <v>155.33000000000001</v>
      </c>
      <c r="Q6" t="s">
        <v>8317</v>
      </c>
      <c r="R6" t="s">
        <v>8319</v>
      </c>
      <c r="S6" s="18">
        <v>42688.711354166662</v>
      </c>
      <c r="T6" s="18">
        <v>42748.711354166662</v>
      </c>
    </row>
    <row r="7" spans="1:20" ht="208" x14ac:dyDescent="0.2">
      <c r="A7">
        <v>666</v>
      </c>
      <c r="B7" s="3" t="s">
        <v>667</v>
      </c>
      <c r="C7" s="3" t="s">
        <v>4776</v>
      </c>
      <c r="D7" s="8">
        <v>200000</v>
      </c>
      <c r="E7" s="6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13">
        <v>0</v>
      </c>
      <c r="P7">
        <v>2</v>
      </c>
      <c r="Q7" t="s">
        <v>8317</v>
      </c>
      <c r="R7" t="s">
        <v>8319</v>
      </c>
      <c r="S7" s="18">
        <v>41838.832152777781</v>
      </c>
      <c r="T7" s="18">
        <v>41868.832152777781</v>
      </c>
    </row>
    <row r="8" spans="1:20" ht="208" x14ac:dyDescent="0.2">
      <c r="A8">
        <v>668</v>
      </c>
      <c r="B8" s="3" t="s">
        <v>669</v>
      </c>
      <c r="C8" s="3" t="s">
        <v>4778</v>
      </c>
      <c r="D8" s="8">
        <v>15000</v>
      </c>
      <c r="E8" s="6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13">
        <v>5</v>
      </c>
      <c r="P8">
        <v>27.36</v>
      </c>
      <c r="Q8" t="s">
        <v>8317</v>
      </c>
      <c r="R8" t="s">
        <v>8319</v>
      </c>
      <c r="S8" s="18">
        <v>42090.831273148149</v>
      </c>
      <c r="T8" s="18">
        <v>42135.831273148149</v>
      </c>
    </row>
    <row r="9" spans="1:20" ht="208" x14ac:dyDescent="0.2">
      <c r="A9">
        <v>671</v>
      </c>
      <c r="B9" s="3" t="s">
        <v>672</v>
      </c>
      <c r="C9" s="3" t="s">
        <v>4781</v>
      </c>
      <c r="D9" s="8">
        <v>30000</v>
      </c>
      <c r="E9" s="6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13">
        <v>39</v>
      </c>
      <c r="P9">
        <v>788.53</v>
      </c>
      <c r="Q9" t="s">
        <v>8317</v>
      </c>
      <c r="R9" t="s">
        <v>8319</v>
      </c>
      <c r="S9" s="18">
        <v>41984.692731481482</v>
      </c>
      <c r="T9" s="18">
        <v>42018.166666666672</v>
      </c>
    </row>
    <row r="10" spans="1:20" ht="224" x14ac:dyDescent="0.2">
      <c r="A10">
        <v>672</v>
      </c>
      <c r="B10" s="3" t="s">
        <v>673</v>
      </c>
      <c r="C10" s="3" t="s">
        <v>4782</v>
      </c>
      <c r="D10" s="8">
        <v>50000</v>
      </c>
      <c r="E10" s="6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13">
        <v>22</v>
      </c>
      <c r="P10">
        <v>50.3</v>
      </c>
      <c r="Q10" t="s">
        <v>8317</v>
      </c>
      <c r="R10" t="s">
        <v>8319</v>
      </c>
      <c r="S10" s="18">
        <v>41974.219490740739</v>
      </c>
      <c r="T10" s="18">
        <v>42005.207638888889</v>
      </c>
    </row>
    <row r="11" spans="1:20" ht="208" x14ac:dyDescent="0.2">
      <c r="A11">
        <v>673</v>
      </c>
      <c r="B11" s="3" t="s">
        <v>674</v>
      </c>
      <c r="C11" s="3" t="s">
        <v>4783</v>
      </c>
      <c r="D11" s="8">
        <v>100000</v>
      </c>
      <c r="E11" s="6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13">
        <v>0</v>
      </c>
      <c r="P11">
        <v>68.33</v>
      </c>
      <c r="Q11" t="s">
        <v>8317</v>
      </c>
      <c r="R11" t="s">
        <v>8319</v>
      </c>
      <c r="S11" s="18">
        <v>41838.840474537035</v>
      </c>
      <c r="T11" s="18">
        <v>41883.840474537035</v>
      </c>
    </row>
    <row r="12" spans="1:20" ht="128" x14ac:dyDescent="0.2">
      <c r="A12">
        <v>674</v>
      </c>
      <c r="B12" s="3" t="s">
        <v>675</v>
      </c>
      <c r="C12" s="3" t="s">
        <v>4784</v>
      </c>
      <c r="D12" s="8">
        <v>50000</v>
      </c>
      <c r="E12" s="6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13">
        <v>0</v>
      </c>
      <c r="P12">
        <v>7.5</v>
      </c>
      <c r="Q12" t="s">
        <v>8317</v>
      </c>
      <c r="R12" t="s">
        <v>8319</v>
      </c>
      <c r="S12" s="18">
        <v>41803.116053240738</v>
      </c>
      <c r="T12" s="18">
        <v>41863.116053240738</v>
      </c>
    </row>
    <row r="13" spans="1:20" ht="224" x14ac:dyDescent="0.2">
      <c r="A13">
        <v>675</v>
      </c>
      <c r="B13" s="3" t="s">
        <v>676</v>
      </c>
      <c r="C13" s="3" t="s">
        <v>4785</v>
      </c>
      <c r="D13" s="8">
        <v>6000</v>
      </c>
      <c r="E13" s="6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13">
        <v>15</v>
      </c>
      <c r="P13">
        <v>34.270000000000003</v>
      </c>
      <c r="Q13" t="s">
        <v>8317</v>
      </c>
      <c r="R13" t="s">
        <v>8319</v>
      </c>
      <c r="S13" s="18">
        <v>41975.930601851855</v>
      </c>
      <c r="T13" s="18">
        <v>42005.290972222225</v>
      </c>
    </row>
    <row r="14" spans="1:20" ht="208" x14ac:dyDescent="0.2">
      <c r="A14">
        <v>678</v>
      </c>
      <c r="B14" s="3" t="s">
        <v>679</v>
      </c>
      <c r="C14" s="3" t="s">
        <v>4788</v>
      </c>
      <c r="D14" s="8">
        <v>29000</v>
      </c>
      <c r="E14" s="6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13">
        <v>4</v>
      </c>
      <c r="P14">
        <v>65.180000000000007</v>
      </c>
      <c r="Q14" t="s">
        <v>8317</v>
      </c>
      <c r="R14" t="s">
        <v>8319</v>
      </c>
      <c r="S14" s="18">
        <v>42481.376597222217</v>
      </c>
      <c r="T14" s="18">
        <v>42511.376597222217</v>
      </c>
    </row>
    <row r="15" spans="1:20" ht="192" x14ac:dyDescent="0.2">
      <c r="A15">
        <v>679</v>
      </c>
      <c r="B15" s="3" t="s">
        <v>680</v>
      </c>
      <c r="C15" s="3" t="s">
        <v>4789</v>
      </c>
      <c r="D15" s="8">
        <v>57000</v>
      </c>
      <c r="E15" s="6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13">
        <v>15</v>
      </c>
      <c r="P15">
        <v>93.9</v>
      </c>
      <c r="Q15" t="s">
        <v>8317</v>
      </c>
      <c r="R15" t="s">
        <v>8319</v>
      </c>
      <c r="S15" s="18">
        <v>42556.695706018523</v>
      </c>
      <c r="T15" s="18">
        <v>42616.695706018523</v>
      </c>
    </row>
    <row r="16" spans="1:20" ht="224" x14ac:dyDescent="0.2">
      <c r="A16">
        <v>680</v>
      </c>
      <c r="B16" s="3" t="s">
        <v>681</v>
      </c>
      <c r="C16" s="3" t="s">
        <v>4790</v>
      </c>
      <c r="D16" s="8">
        <v>75000</v>
      </c>
      <c r="E16" s="6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13">
        <v>26</v>
      </c>
      <c r="P16">
        <v>150.65</v>
      </c>
      <c r="Q16" t="s">
        <v>8317</v>
      </c>
      <c r="R16" t="s">
        <v>8319</v>
      </c>
      <c r="S16" s="18">
        <v>41864.501516203702</v>
      </c>
      <c r="T16" s="18">
        <v>41899.501516203702</v>
      </c>
    </row>
    <row r="17" spans="1:20" ht="224" x14ac:dyDescent="0.2">
      <c r="A17">
        <v>681</v>
      </c>
      <c r="B17" s="3" t="s">
        <v>682</v>
      </c>
      <c r="C17" s="3" t="s">
        <v>4791</v>
      </c>
      <c r="D17" s="8">
        <v>2500</v>
      </c>
      <c r="E17" s="6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13">
        <v>0</v>
      </c>
      <c r="P17">
        <v>1</v>
      </c>
      <c r="Q17" t="s">
        <v>8317</v>
      </c>
      <c r="R17" t="s">
        <v>8319</v>
      </c>
      <c r="S17" s="18">
        <v>42639.805601851855</v>
      </c>
      <c r="T17" s="18">
        <v>42669.805601851855</v>
      </c>
    </row>
    <row r="18" spans="1:20" ht="208" x14ac:dyDescent="0.2">
      <c r="A18">
        <v>682</v>
      </c>
      <c r="B18" s="3" t="s">
        <v>683</v>
      </c>
      <c r="C18" s="3" t="s">
        <v>4792</v>
      </c>
      <c r="D18" s="8">
        <v>50000</v>
      </c>
      <c r="E18" s="6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13">
        <v>0</v>
      </c>
      <c r="P18">
        <v>13.25</v>
      </c>
      <c r="Q18" t="s">
        <v>8317</v>
      </c>
      <c r="R18" t="s">
        <v>8319</v>
      </c>
      <c r="S18" s="18">
        <v>42778.765300925923</v>
      </c>
      <c r="T18" s="18">
        <v>42808.723634259266</v>
      </c>
    </row>
    <row r="19" spans="1:20" ht="208" x14ac:dyDescent="0.2">
      <c r="A19">
        <v>683</v>
      </c>
      <c r="B19" s="3" t="s">
        <v>684</v>
      </c>
      <c r="C19" s="3" t="s">
        <v>4793</v>
      </c>
      <c r="D19" s="8">
        <v>35000</v>
      </c>
      <c r="E19" s="6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13">
        <v>1</v>
      </c>
      <c r="P19">
        <v>99.33</v>
      </c>
      <c r="Q19" t="s">
        <v>8317</v>
      </c>
      <c r="R19" t="s">
        <v>8319</v>
      </c>
      <c r="S19" s="18">
        <v>42634.900046296301</v>
      </c>
      <c r="T19" s="18">
        <v>42674.900046296301</v>
      </c>
    </row>
    <row r="20" spans="1:20" ht="80" x14ac:dyDescent="0.2">
      <c r="A20">
        <v>684</v>
      </c>
      <c r="B20" s="3" t="s">
        <v>685</v>
      </c>
      <c r="C20" s="3" t="s">
        <v>4794</v>
      </c>
      <c r="D20" s="8">
        <v>320000</v>
      </c>
      <c r="E20" s="6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13">
        <v>7</v>
      </c>
      <c r="P20">
        <v>177.39</v>
      </c>
      <c r="Q20" t="s">
        <v>8317</v>
      </c>
      <c r="R20" t="s">
        <v>8319</v>
      </c>
      <c r="S20" s="18">
        <v>41809.473275462966</v>
      </c>
      <c r="T20" s="18">
        <v>41845.125</v>
      </c>
    </row>
    <row r="21" spans="1:20" ht="224" x14ac:dyDescent="0.2">
      <c r="A21">
        <v>685</v>
      </c>
      <c r="B21" s="3" t="s">
        <v>686</v>
      </c>
      <c r="C21" s="3" t="s">
        <v>4795</v>
      </c>
      <c r="D21" s="8">
        <v>2000</v>
      </c>
      <c r="E21" s="6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13">
        <v>28</v>
      </c>
      <c r="P21">
        <v>55.3</v>
      </c>
      <c r="Q21" t="s">
        <v>8317</v>
      </c>
      <c r="R21" t="s">
        <v>8319</v>
      </c>
      <c r="S21" s="18">
        <v>41971.866574074069</v>
      </c>
      <c r="T21" s="18">
        <v>42016.866574074069</v>
      </c>
    </row>
    <row r="22" spans="1:20" ht="208" x14ac:dyDescent="0.2">
      <c r="A22">
        <v>688</v>
      </c>
      <c r="B22" s="3" t="s">
        <v>689</v>
      </c>
      <c r="C22" s="3" t="s">
        <v>4798</v>
      </c>
      <c r="D22" s="8">
        <v>20000</v>
      </c>
      <c r="E22" s="6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13">
        <v>73</v>
      </c>
      <c r="P22">
        <v>405.5</v>
      </c>
      <c r="Q22" t="s">
        <v>8317</v>
      </c>
      <c r="R22" t="s">
        <v>8319</v>
      </c>
      <c r="S22" s="18">
        <v>42262.104780092588</v>
      </c>
      <c r="T22" s="18">
        <v>42292.104780092588</v>
      </c>
    </row>
    <row r="23" spans="1:20" ht="208" x14ac:dyDescent="0.2">
      <c r="A23">
        <v>689</v>
      </c>
      <c r="B23" s="3" t="s">
        <v>690</v>
      </c>
      <c r="C23" s="3" t="s">
        <v>4799</v>
      </c>
      <c r="D23" s="8">
        <v>200000</v>
      </c>
      <c r="E23" s="6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13">
        <v>58</v>
      </c>
      <c r="P23">
        <v>343.15</v>
      </c>
      <c r="Q23" t="s">
        <v>8317</v>
      </c>
      <c r="R23" t="s">
        <v>8319</v>
      </c>
      <c r="S23" s="18">
        <v>42675.66778935185</v>
      </c>
      <c r="T23" s="18">
        <v>42712.207638888889</v>
      </c>
    </row>
    <row r="24" spans="1:20" ht="128" x14ac:dyDescent="0.2">
      <c r="A24">
        <v>690</v>
      </c>
      <c r="B24" s="3" t="s">
        <v>691</v>
      </c>
      <c r="C24" s="3" t="s">
        <v>4800</v>
      </c>
      <c r="D24" s="8">
        <v>20000</v>
      </c>
      <c r="E24" s="6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13">
        <v>12</v>
      </c>
      <c r="P24">
        <v>72.59</v>
      </c>
      <c r="Q24" t="s">
        <v>8317</v>
      </c>
      <c r="R24" t="s">
        <v>8319</v>
      </c>
      <c r="S24" s="18">
        <v>42579.634733796294</v>
      </c>
      <c r="T24" s="18">
        <v>42622.25</v>
      </c>
    </row>
    <row r="25" spans="1:20" ht="192" x14ac:dyDescent="0.2">
      <c r="A25">
        <v>691</v>
      </c>
      <c r="B25" s="3" t="s">
        <v>692</v>
      </c>
      <c r="C25" s="3" t="s">
        <v>4801</v>
      </c>
      <c r="D25" s="8">
        <v>50000</v>
      </c>
      <c r="E25" s="6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13">
        <v>1</v>
      </c>
      <c r="P25">
        <v>26</v>
      </c>
      <c r="Q25" t="s">
        <v>8317</v>
      </c>
      <c r="R25" t="s">
        <v>8319</v>
      </c>
      <c r="S25" s="18">
        <v>42158.028310185182</v>
      </c>
      <c r="T25" s="18">
        <v>42186.028310185182</v>
      </c>
    </row>
    <row r="26" spans="1:20" ht="160" x14ac:dyDescent="0.2">
      <c r="A26">
        <v>693</v>
      </c>
      <c r="B26" s="3" t="s">
        <v>694</v>
      </c>
      <c r="C26" s="3" t="s">
        <v>4803</v>
      </c>
      <c r="D26" s="8">
        <v>100000</v>
      </c>
      <c r="E26" s="6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13">
        <v>35</v>
      </c>
      <c r="P26">
        <v>119.39</v>
      </c>
      <c r="Q26" t="s">
        <v>8317</v>
      </c>
      <c r="R26" t="s">
        <v>8319</v>
      </c>
      <c r="S26" s="18">
        <v>42094.808182870373</v>
      </c>
      <c r="T26" s="18">
        <v>42124.808182870373</v>
      </c>
    </row>
    <row r="27" spans="1:20" ht="224" x14ac:dyDescent="0.2">
      <c r="A27">
        <v>694</v>
      </c>
      <c r="B27" s="3" t="s">
        <v>695</v>
      </c>
      <c r="C27" s="3" t="s">
        <v>4804</v>
      </c>
      <c r="D27" s="8">
        <v>150000</v>
      </c>
      <c r="E27" s="6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13">
        <v>0</v>
      </c>
      <c r="P27">
        <v>84.29</v>
      </c>
      <c r="Q27" t="s">
        <v>8317</v>
      </c>
      <c r="R27" t="s">
        <v>8319</v>
      </c>
      <c r="S27" s="18">
        <v>42737.663877314815</v>
      </c>
      <c r="T27" s="18">
        <v>42767.663877314815</v>
      </c>
    </row>
    <row r="28" spans="1:20" ht="224" x14ac:dyDescent="0.2">
      <c r="A28">
        <v>695</v>
      </c>
      <c r="B28" s="3" t="s">
        <v>696</v>
      </c>
      <c r="C28" s="3" t="s">
        <v>4805</v>
      </c>
      <c r="D28" s="8">
        <v>60000</v>
      </c>
      <c r="E28" s="6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13">
        <v>1</v>
      </c>
      <c r="P28">
        <v>90.86</v>
      </c>
      <c r="Q28" t="s">
        <v>8317</v>
      </c>
      <c r="R28" t="s">
        <v>8319</v>
      </c>
      <c r="S28" s="18">
        <v>41913.521064814813</v>
      </c>
      <c r="T28" s="18">
        <v>41943.521064814813</v>
      </c>
    </row>
    <row r="29" spans="1:20" ht="192" x14ac:dyDescent="0.2">
      <c r="A29">
        <v>698</v>
      </c>
      <c r="B29" s="3" t="s">
        <v>699</v>
      </c>
      <c r="C29" s="3" t="s">
        <v>4808</v>
      </c>
      <c r="D29" s="8">
        <v>100000</v>
      </c>
      <c r="E29" s="6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13">
        <v>15</v>
      </c>
      <c r="P29">
        <v>530.69000000000005</v>
      </c>
      <c r="Q29" t="s">
        <v>8317</v>
      </c>
      <c r="R29" t="s">
        <v>8319</v>
      </c>
      <c r="S29" s="18">
        <v>41866.931076388886</v>
      </c>
      <c r="T29" s="18">
        <v>41900.083333333336</v>
      </c>
    </row>
    <row r="30" spans="1:20" ht="192" x14ac:dyDescent="0.2">
      <c r="A30">
        <v>699</v>
      </c>
      <c r="B30" s="3" t="s">
        <v>700</v>
      </c>
      <c r="C30" s="3" t="s">
        <v>4809</v>
      </c>
      <c r="D30" s="8">
        <v>130000</v>
      </c>
      <c r="E30" s="6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13">
        <v>82</v>
      </c>
      <c r="P30">
        <v>120.39</v>
      </c>
      <c r="Q30" t="s">
        <v>8317</v>
      </c>
      <c r="R30" t="s">
        <v>8319</v>
      </c>
      <c r="S30" s="18">
        <v>41563.485509259262</v>
      </c>
      <c r="T30" s="18">
        <v>41600.666666666664</v>
      </c>
    </row>
    <row r="31" spans="1:20" ht="208" x14ac:dyDescent="0.2">
      <c r="A31">
        <v>702</v>
      </c>
      <c r="B31" s="3" t="s">
        <v>703</v>
      </c>
      <c r="C31" s="3" t="s">
        <v>4812</v>
      </c>
      <c r="D31" s="8">
        <v>15000</v>
      </c>
      <c r="E31" s="6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13">
        <v>31</v>
      </c>
      <c r="P31">
        <v>124.92</v>
      </c>
      <c r="Q31" t="s">
        <v>8317</v>
      </c>
      <c r="R31" t="s">
        <v>8319</v>
      </c>
      <c r="S31" s="18">
        <v>42668.726701388892</v>
      </c>
      <c r="T31" s="18">
        <v>42698.768368055549</v>
      </c>
    </row>
    <row r="32" spans="1:20" ht="192" x14ac:dyDescent="0.2">
      <c r="A32">
        <v>703</v>
      </c>
      <c r="B32" s="3" t="s">
        <v>704</v>
      </c>
      <c r="C32" s="3" t="s">
        <v>4813</v>
      </c>
      <c r="D32" s="8">
        <v>15000</v>
      </c>
      <c r="E32" s="6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13">
        <v>6</v>
      </c>
      <c r="P32">
        <v>119.57</v>
      </c>
      <c r="Q32" t="s">
        <v>8317</v>
      </c>
      <c r="R32" t="s">
        <v>8319</v>
      </c>
      <c r="S32" s="18">
        <v>42711.950798611113</v>
      </c>
      <c r="T32" s="18">
        <v>42766.98055555555</v>
      </c>
    </row>
    <row r="33" spans="1:20" ht="144" x14ac:dyDescent="0.2">
      <c r="A33">
        <v>709</v>
      </c>
      <c r="B33" s="3" t="s">
        <v>710</v>
      </c>
      <c r="C33" s="3" t="s">
        <v>4819</v>
      </c>
      <c r="D33" s="8">
        <v>15000</v>
      </c>
      <c r="E33" s="6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13">
        <v>0</v>
      </c>
      <c r="P33">
        <v>30.5</v>
      </c>
      <c r="Q33" t="s">
        <v>8317</v>
      </c>
      <c r="R33" t="s">
        <v>8319</v>
      </c>
      <c r="S33" s="18">
        <v>41948.041192129633</v>
      </c>
      <c r="T33" s="18">
        <v>41978.041192129633</v>
      </c>
    </row>
    <row r="34" spans="1:20" ht="224" x14ac:dyDescent="0.2">
      <c r="A34">
        <v>712</v>
      </c>
      <c r="B34" s="3" t="s">
        <v>713</v>
      </c>
      <c r="C34" s="3" t="s">
        <v>4822</v>
      </c>
      <c r="D34" s="8">
        <v>48500</v>
      </c>
      <c r="E34" s="6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13">
        <v>0</v>
      </c>
      <c r="P34">
        <v>26.25</v>
      </c>
      <c r="Q34" t="s">
        <v>8317</v>
      </c>
      <c r="R34" t="s">
        <v>8319</v>
      </c>
      <c r="S34" s="18">
        <v>42384.680925925932</v>
      </c>
      <c r="T34" s="18">
        <v>42414.680925925932</v>
      </c>
    </row>
    <row r="35" spans="1:20" ht="176" x14ac:dyDescent="0.2">
      <c r="A35">
        <v>714</v>
      </c>
      <c r="B35" s="3" t="s">
        <v>715</v>
      </c>
      <c r="C35" s="3" t="s">
        <v>4824</v>
      </c>
      <c r="D35" s="8">
        <v>15000</v>
      </c>
      <c r="E35" s="6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13">
        <v>15</v>
      </c>
      <c r="P35">
        <v>80.319999999999993</v>
      </c>
      <c r="Q35" t="s">
        <v>8317</v>
      </c>
      <c r="R35" t="s">
        <v>8319</v>
      </c>
      <c r="S35" s="18">
        <v>42734.787986111114</v>
      </c>
      <c r="T35" s="18">
        <v>42794.787986111114</v>
      </c>
    </row>
    <row r="36" spans="1:20" ht="208" x14ac:dyDescent="0.2">
      <c r="A36">
        <v>715</v>
      </c>
      <c r="B36" s="3" t="s">
        <v>716</v>
      </c>
      <c r="C36" s="3" t="s">
        <v>4825</v>
      </c>
      <c r="D36" s="8">
        <v>27500</v>
      </c>
      <c r="E36" s="6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13">
        <v>5</v>
      </c>
      <c r="P36">
        <v>115.75</v>
      </c>
      <c r="Q36" t="s">
        <v>8317</v>
      </c>
      <c r="R36" t="s">
        <v>8319</v>
      </c>
      <c r="S36" s="18">
        <v>42273.090740740736</v>
      </c>
      <c r="T36" s="18">
        <v>42313.132407407407</v>
      </c>
    </row>
    <row r="37" spans="1:20" ht="176" x14ac:dyDescent="0.2">
      <c r="A37">
        <v>716</v>
      </c>
      <c r="B37" s="3" t="s">
        <v>717</v>
      </c>
      <c r="C37" s="3" t="s">
        <v>4826</v>
      </c>
      <c r="D37" s="8">
        <v>7000</v>
      </c>
      <c r="E37" s="6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13">
        <v>10</v>
      </c>
      <c r="P37">
        <v>44.69</v>
      </c>
      <c r="Q37" t="s">
        <v>8317</v>
      </c>
      <c r="R37" t="s">
        <v>8319</v>
      </c>
      <c r="S37" s="18">
        <v>41940.658645833333</v>
      </c>
      <c r="T37" s="18">
        <v>41974</v>
      </c>
    </row>
    <row r="38" spans="1:20" ht="96" x14ac:dyDescent="0.2">
      <c r="A38">
        <v>717</v>
      </c>
      <c r="B38" s="3" t="s">
        <v>718</v>
      </c>
      <c r="C38" s="3" t="s">
        <v>4827</v>
      </c>
      <c r="D38" s="8">
        <v>100000</v>
      </c>
      <c r="E38" s="6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13">
        <v>0</v>
      </c>
      <c r="P38">
        <v>76.25</v>
      </c>
      <c r="Q38" t="s">
        <v>8317</v>
      </c>
      <c r="R38" t="s">
        <v>8319</v>
      </c>
      <c r="S38" s="18">
        <v>41857.854189814818</v>
      </c>
      <c r="T38" s="18">
        <v>41887.854189814818</v>
      </c>
    </row>
    <row r="39" spans="1:20" ht="208" x14ac:dyDescent="0.2">
      <c r="A39">
        <v>718</v>
      </c>
      <c r="B39" s="3" t="s">
        <v>719</v>
      </c>
      <c r="C39" s="3" t="s">
        <v>4828</v>
      </c>
      <c r="D39" s="8">
        <v>12000</v>
      </c>
      <c r="E39" s="6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13">
        <v>1</v>
      </c>
      <c r="P39">
        <v>22.5</v>
      </c>
      <c r="Q39" t="s">
        <v>8317</v>
      </c>
      <c r="R39" t="s">
        <v>8319</v>
      </c>
      <c r="S39" s="18">
        <v>42752.845451388886</v>
      </c>
      <c r="T39" s="18">
        <v>42784.249305555553</v>
      </c>
    </row>
    <row r="40" spans="1:20" ht="224" x14ac:dyDescent="0.2">
      <c r="A40">
        <v>719</v>
      </c>
      <c r="B40" s="3" t="s">
        <v>720</v>
      </c>
      <c r="C40" s="3" t="s">
        <v>4829</v>
      </c>
      <c r="D40" s="8">
        <v>15000</v>
      </c>
      <c r="E40" s="6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13">
        <v>1</v>
      </c>
      <c r="P40">
        <v>19.399999999999999</v>
      </c>
      <c r="Q40" t="s">
        <v>8317</v>
      </c>
      <c r="R40" t="s">
        <v>8319</v>
      </c>
      <c r="S40" s="18">
        <v>42409.040231481486</v>
      </c>
      <c r="T40" s="18">
        <v>42423.040231481486</v>
      </c>
    </row>
    <row r="41" spans="1:20" ht="192" x14ac:dyDescent="0.2">
      <c r="A41">
        <v>940</v>
      </c>
      <c r="B41" s="3" t="s">
        <v>941</v>
      </c>
      <c r="C41" s="3" t="s">
        <v>5050</v>
      </c>
      <c r="D41" s="8">
        <v>9000</v>
      </c>
      <c r="E41" s="6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13">
        <v>17</v>
      </c>
      <c r="P41">
        <v>110.29</v>
      </c>
      <c r="Q41" t="s">
        <v>8317</v>
      </c>
      <c r="R41" t="s">
        <v>8319</v>
      </c>
      <c r="S41" s="18">
        <v>42182.008402777778</v>
      </c>
      <c r="T41" s="18">
        <v>42227.008402777778</v>
      </c>
    </row>
    <row r="42" spans="1:20" ht="224" x14ac:dyDescent="0.2">
      <c r="A42">
        <v>941</v>
      </c>
      <c r="B42" s="3" t="s">
        <v>942</v>
      </c>
      <c r="C42" s="3" t="s">
        <v>5051</v>
      </c>
      <c r="D42" s="8">
        <v>50000</v>
      </c>
      <c r="E42" s="6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13">
        <v>2</v>
      </c>
      <c r="P42">
        <v>37.450000000000003</v>
      </c>
      <c r="Q42" t="s">
        <v>8317</v>
      </c>
      <c r="R42" t="s">
        <v>8319</v>
      </c>
      <c r="S42" s="18">
        <v>42746.096585648149</v>
      </c>
      <c r="T42" s="18">
        <v>42776.096585648149</v>
      </c>
    </row>
    <row r="43" spans="1:20" ht="224" x14ac:dyDescent="0.2">
      <c r="A43">
        <v>942</v>
      </c>
      <c r="B43" s="3" t="s">
        <v>943</v>
      </c>
      <c r="C43" s="3" t="s">
        <v>5052</v>
      </c>
      <c r="D43" s="8">
        <v>7500</v>
      </c>
      <c r="E43" s="6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13">
        <v>9</v>
      </c>
      <c r="P43">
        <v>41.75</v>
      </c>
      <c r="Q43" t="s">
        <v>8317</v>
      </c>
      <c r="R43" t="s">
        <v>8319</v>
      </c>
      <c r="S43" s="18">
        <v>42382.843287037031</v>
      </c>
      <c r="T43" s="18">
        <v>42418.843287037031</v>
      </c>
    </row>
    <row r="44" spans="1:20" ht="128" x14ac:dyDescent="0.2">
      <c r="A44">
        <v>943</v>
      </c>
      <c r="B44" s="3" t="s">
        <v>944</v>
      </c>
      <c r="C44" s="3" t="s">
        <v>5053</v>
      </c>
      <c r="D44" s="8">
        <v>3000</v>
      </c>
      <c r="E44" s="6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13">
        <v>10</v>
      </c>
      <c r="P44">
        <v>24.08</v>
      </c>
      <c r="Q44" t="s">
        <v>8317</v>
      </c>
      <c r="R44" t="s">
        <v>8319</v>
      </c>
      <c r="S44" s="18">
        <v>42673.66788194445</v>
      </c>
      <c r="T44" s="18">
        <v>42703.709548611107</v>
      </c>
    </row>
    <row r="45" spans="1:20" ht="192" x14ac:dyDescent="0.2">
      <c r="A45">
        <v>944</v>
      </c>
      <c r="B45" s="3" t="s">
        <v>945</v>
      </c>
      <c r="C45" s="3" t="s">
        <v>5054</v>
      </c>
      <c r="D45" s="8">
        <v>50000</v>
      </c>
      <c r="E45" s="6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13">
        <v>13</v>
      </c>
      <c r="P45">
        <v>69.41</v>
      </c>
      <c r="Q45" t="s">
        <v>8317</v>
      </c>
      <c r="R45" t="s">
        <v>8319</v>
      </c>
      <c r="S45" s="18">
        <v>42444.583912037036</v>
      </c>
      <c r="T45" s="18">
        <v>42478.583333333328</v>
      </c>
    </row>
    <row r="46" spans="1:20" ht="160" x14ac:dyDescent="0.2">
      <c r="A46">
        <v>946</v>
      </c>
      <c r="B46" s="3" t="s">
        <v>947</v>
      </c>
      <c r="C46" s="3" t="s">
        <v>5056</v>
      </c>
      <c r="D46" s="8">
        <v>15000</v>
      </c>
      <c r="E46" s="6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13">
        <v>2</v>
      </c>
      <c r="P46">
        <v>57.2</v>
      </c>
      <c r="Q46" t="s">
        <v>8317</v>
      </c>
      <c r="R46" t="s">
        <v>8319</v>
      </c>
      <c r="S46" s="18">
        <v>42592.750555555554</v>
      </c>
      <c r="T46" s="18">
        <v>42622.750555555554</v>
      </c>
    </row>
    <row r="47" spans="1:20" ht="224" x14ac:dyDescent="0.2">
      <c r="A47">
        <v>947</v>
      </c>
      <c r="B47" s="3" t="s">
        <v>948</v>
      </c>
      <c r="C47" s="3" t="s">
        <v>5057</v>
      </c>
      <c r="D47" s="8">
        <v>850</v>
      </c>
      <c r="E47" s="6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13">
        <v>0</v>
      </c>
      <c r="P47">
        <v>0</v>
      </c>
      <c r="Q47" t="s">
        <v>8317</v>
      </c>
      <c r="R47" t="s">
        <v>8319</v>
      </c>
      <c r="S47" s="18">
        <v>42491.781319444446</v>
      </c>
      <c r="T47" s="18">
        <v>42551.781319444446</v>
      </c>
    </row>
    <row r="48" spans="1:20" ht="64" x14ac:dyDescent="0.2">
      <c r="A48">
        <v>951</v>
      </c>
      <c r="B48" s="3" t="s">
        <v>952</v>
      </c>
      <c r="C48" s="3" t="s">
        <v>5061</v>
      </c>
      <c r="D48" s="8">
        <v>50000</v>
      </c>
      <c r="E48" s="6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13">
        <v>38</v>
      </c>
      <c r="P48">
        <v>158.63999999999999</v>
      </c>
      <c r="Q48" t="s">
        <v>8317</v>
      </c>
      <c r="R48" t="s">
        <v>8319</v>
      </c>
      <c r="S48" s="18">
        <v>42480.653611111105</v>
      </c>
      <c r="T48" s="18">
        <v>42525.653611111105</v>
      </c>
    </row>
    <row r="49" spans="1:20" ht="112" x14ac:dyDescent="0.2">
      <c r="A49">
        <v>952</v>
      </c>
      <c r="B49" s="3" t="s">
        <v>953</v>
      </c>
      <c r="C49" s="3" t="s">
        <v>5062</v>
      </c>
      <c r="D49" s="8">
        <v>49000</v>
      </c>
      <c r="E49" s="6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13">
        <v>40</v>
      </c>
      <c r="P49">
        <v>99.86</v>
      </c>
      <c r="Q49" t="s">
        <v>8317</v>
      </c>
      <c r="R49" t="s">
        <v>8319</v>
      </c>
      <c r="S49" s="18">
        <v>42662.613564814819</v>
      </c>
      <c r="T49" s="18">
        <v>42692.655231481483</v>
      </c>
    </row>
    <row r="50" spans="1:20" ht="192" x14ac:dyDescent="0.2">
      <c r="A50">
        <v>953</v>
      </c>
      <c r="B50" s="3" t="s">
        <v>954</v>
      </c>
      <c r="C50" s="3" t="s">
        <v>5063</v>
      </c>
      <c r="D50" s="8">
        <v>15000</v>
      </c>
      <c r="E50" s="6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13">
        <v>1</v>
      </c>
      <c r="P50">
        <v>25.2</v>
      </c>
      <c r="Q50" t="s">
        <v>8317</v>
      </c>
      <c r="R50" t="s">
        <v>8319</v>
      </c>
      <c r="S50" s="18">
        <v>41999.164340277777</v>
      </c>
      <c r="T50" s="18">
        <v>42029.164340277777</v>
      </c>
    </row>
    <row r="51" spans="1:20" ht="192" x14ac:dyDescent="0.2">
      <c r="A51">
        <v>954</v>
      </c>
      <c r="B51" s="3" t="s">
        <v>955</v>
      </c>
      <c r="C51" s="3" t="s">
        <v>5064</v>
      </c>
      <c r="D51" s="8">
        <v>15000</v>
      </c>
      <c r="E51" s="6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13">
        <v>43</v>
      </c>
      <c r="P51">
        <v>89.19</v>
      </c>
      <c r="Q51" t="s">
        <v>8317</v>
      </c>
      <c r="R51" t="s">
        <v>8319</v>
      </c>
      <c r="S51" s="18">
        <v>42194.833784722221</v>
      </c>
      <c r="T51" s="18">
        <v>42236.833784722221</v>
      </c>
    </row>
    <row r="52" spans="1:20" ht="208" x14ac:dyDescent="0.2">
      <c r="A52">
        <v>955</v>
      </c>
      <c r="B52" s="3" t="s">
        <v>956</v>
      </c>
      <c r="C52" s="3" t="s">
        <v>5065</v>
      </c>
      <c r="D52" s="8">
        <v>300000</v>
      </c>
      <c r="E52" s="6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13">
        <v>6</v>
      </c>
      <c r="P52">
        <v>182.62</v>
      </c>
      <c r="Q52" t="s">
        <v>8317</v>
      </c>
      <c r="R52" t="s">
        <v>8319</v>
      </c>
      <c r="S52" s="18">
        <v>42586.295138888891</v>
      </c>
      <c r="T52" s="18">
        <v>42626.295138888891</v>
      </c>
    </row>
    <row r="53" spans="1:20" ht="192" x14ac:dyDescent="0.2">
      <c r="A53">
        <v>956</v>
      </c>
      <c r="B53" s="3" t="s">
        <v>957</v>
      </c>
      <c r="C53" s="3" t="s">
        <v>5066</v>
      </c>
      <c r="D53" s="8">
        <v>50000</v>
      </c>
      <c r="E53" s="6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13">
        <v>2</v>
      </c>
      <c r="P53">
        <v>50.65</v>
      </c>
      <c r="Q53" t="s">
        <v>8317</v>
      </c>
      <c r="R53" t="s">
        <v>8319</v>
      </c>
      <c r="S53" s="18">
        <v>42060.913877314815</v>
      </c>
      <c r="T53" s="18">
        <v>42120.872210648144</v>
      </c>
    </row>
    <row r="54" spans="1:20" ht="112" x14ac:dyDescent="0.2">
      <c r="A54">
        <v>957</v>
      </c>
      <c r="B54" s="3" t="s">
        <v>958</v>
      </c>
      <c r="C54" s="3" t="s">
        <v>5067</v>
      </c>
      <c r="D54" s="8">
        <v>12000</v>
      </c>
      <c r="E54" s="6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13">
        <v>2</v>
      </c>
      <c r="P54">
        <v>33.29</v>
      </c>
      <c r="Q54" t="s">
        <v>8317</v>
      </c>
      <c r="R54" t="s">
        <v>8319</v>
      </c>
      <c r="S54" s="18">
        <v>42660.552465277782</v>
      </c>
      <c r="T54" s="18">
        <v>42691.594131944439</v>
      </c>
    </row>
    <row r="55" spans="1:20" ht="208" x14ac:dyDescent="0.2">
      <c r="A55">
        <v>958</v>
      </c>
      <c r="B55" s="3" t="s">
        <v>959</v>
      </c>
      <c r="C55" s="3" t="s">
        <v>5068</v>
      </c>
      <c r="D55" s="8">
        <v>7777</v>
      </c>
      <c r="E55" s="6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13">
        <v>11</v>
      </c>
      <c r="P55">
        <v>51.82</v>
      </c>
      <c r="Q55" t="s">
        <v>8317</v>
      </c>
      <c r="R55" t="s">
        <v>8319</v>
      </c>
      <c r="S55" s="18">
        <v>42082.802812499998</v>
      </c>
      <c r="T55" s="18">
        <v>42104.207638888889</v>
      </c>
    </row>
    <row r="56" spans="1:20" ht="208" x14ac:dyDescent="0.2">
      <c r="A56">
        <v>959</v>
      </c>
      <c r="B56" s="3" t="s">
        <v>960</v>
      </c>
      <c r="C56" s="3" t="s">
        <v>5069</v>
      </c>
      <c r="D56" s="8">
        <v>50000</v>
      </c>
      <c r="E56" s="6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13">
        <v>39</v>
      </c>
      <c r="P56">
        <v>113.63</v>
      </c>
      <c r="Q56" t="s">
        <v>8317</v>
      </c>
      <c r="R56" t="s">
        <v>8319</v>
      </c>
      <c r="S56" s="18">
        <v>41993.174363425926</v>
      </c>
      <c r="T56" s="18">
        <v>42023.174363425926</v>
      </c>
    </row>
    <row r="57" spans="1:20" ht="160" x14ac:dyDescent="0.2">
      <c r="A57">
        <v>960</v>
      </c>
      <c r="B57" s="3" t="s">
        <v>961</v>
      </c>
      <c r="C57" s="3" t="s">
        <v>5070</v>
      </c>
      <c r="D57" s="8">
        <v>55650</v>
      </c>
      <c r="E57" s="6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13">
        <v>46</v>
      </c>
      <c r="P57">
        <v>136.46</v>
      </c>
      <c r="Q57" t="s">
        <v>8317</v>
      </c>
      <c r="R57" t="s">
        <v>8319</v>
      </c>
      <c r="S57" s="18">
        <v>42766.626793981486</v>
      </c>
      <c r="T57" s="18">
        <v>42808.585127314815</v>
      </c>
    </row>
    <row r="58" spans="1:20" ht="144" x14ac:dyDescent="0.2">
      <c r="A58">
        <v>961</v>
      </c>
      <c r="B58" s="3" t="s">
        <v>962</v>
      </c>
      <c r="C58" s="3" t="s">
        <v>5071</v>
      </c>
      <c r="D58" s="8">
        <v>95000</v>
      </c>
      <c r="E58" s="6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13">
        <v>42</v>
      </c>
      <c r="P58">
        <v>364.35</v>
      </c>
      <c r="Q58" t="s">
        <v>8317</v>
      </c>
      <c r="R58" t="s">
        <v>8319</v>
      </c>
      <c r="S58" s="18">
        <v>42740.693692129629</v>
      </c>
      <c r="T58" s="18">
        <v>42786.791666666672</v>
      </c>
    </row>
    <row r="59" spans="1:20" ht="192" x14ac:dyDescent="0.2">
      <c r="A59">
        <v>962</v>
      </c>
      <c r="B59" s="3" t="s">
        <v>963</v>
      </c>
      <c r="C59" s="3" t="s">
        <v>5072</v>
      </c>
      <c r="D59" s="8">
        <v>2500</v>
      </c>
      <c r="E59" s="6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13">
        <v>28</v>
      </c>
      <c r="P59">
        <v>19.239999999999998</v>
      </c>
      <c r="Q59" t="s">
        <v>8317</v>
      </c>
      <c r="R59" t="s">
        <v>8319</v>
      </c>
      <c r="S59" s="18">
        <v>42373.712418981479</v>
      </c>
      <c r="T59" s="18">
        <v>42411.712418981479</v>
      </c>
    </row>
    <row r="60" spans="1:20" ht="112" x14ac:dyDescent="0.2">
      <c r="A60">
        <v>963</v>
      </c>
      <c r="B60" s="3" t="s">
        <v>964</v>
      </c>
      <c r="C60" s="3" t="s">
        <v>5073</v>
      </c>
      <c r="D60" s="8">
        <v>35000</v>
      </c>
      <c r="E60" s="6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13">
        <v>1</v>
      </c>
      <c r="P60">
        <v>41.89</v>
      </c>
      <c r="Q60" t="s">
        <v>8317</v>
      </c>
      <c r="R60" t="s">
        <v>8319</v>
      </c>
      <c r="S60" s="18">
        <v>42625.635636574079</v>
      </c>
      <c r="T60" s="18">
        <v>42660.635636574079</v>
      </c>
    </row>
    <row r="61" spans="1:20" ht="208" x14ac:dyDescent="0.2">
      <c r="A61">
        <v>965</v>
      </c>
      <c r="B61" s="3" t="s">
        <v>966</v>
      </c>
      <c r="C61" s="3" t="s">
        <v>5075</v>
      </c>
      <c r="D61" s="8">
        <v>25000</v>
      </c>
      <c r="E61" s="6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13">
        <v>1</v>
      </c>
      <c r="P61">
        <v>49.67</v>
      </c>
      <c r="Q61" t="s">
        <v>8317</v>
      </c>
      <c r="R61" t="s">
        <v>8319</v>
      </c>
      <c r="S61" s="18">
        <v>42637.016736111109</v>
      </c>
      <c r="T61" s="18">
        <v>42669.165972222225</v>
      </c>
    </row>
    <row r="62" spans="1:20" ht="160" x14ac:dyDescent="0.2">
      <c r="A62">
        <v>966</v>
      </c>
      <c r="B62" s="3" t="s">
        <v>967</v>
      </c>
      <c r="C62" s="3" t="s">
        <v>5076</v>
      </c>
      <c r="D62" s="8">
        <v>12000</v>
      </c>
      <c r="E62" s="6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13">
        <v>15</v>
      </c>
      <c r="P62">
        <v>59.2</v>
      </c>
      <c r="Q62" t="s">
        <v>8317</v>
      </c>
      <c r="R62" t="s">
        <v>8319</v>
      </c>
      <c r="S62" s="18">
        <v>42619.635787037041</v>
      </c>
      <c r="T62" s="18">
        <v>42649.635787037041</v>
      </c>
    </row>
    <row r="63" spans="1:20" ht="160" x14ac:dyDescent="0.2">
      <c r="A63">
        <v>967</v>
      </c>
      <c r="B63" s="3" t="s">
        <v>968</v>
      </c>
      <c r="C63" s="3" t="s">
        <v>5077</v>
      </c>
      <c r="D63" s="8">
        <v>20000</v>
      </c>
      <c r="E63" s="6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13">
        <v>18</v>
      </c>
      <c r="P63">
        <v>43.98</v>
      </c>
      <c r="Q63" t="s">
        <v>8317</v>
      </c>
      <c r="R63" t="s">
        <v>8319</v>
      </c>
      <c r="S63" s="18">
        <v>42422.254328703704</v>
      </c>
      <c r="T63" s="18">
        <v>42482.21266203704</v>
      </c>
    </row>
    <row r="64" spans="1:20" ht="192" x14ac:dyDescent="0.2">
      <c r="A64">
        <v>968</v>
      </c>
      <c r="B64" s="3" t="s">
        <v>969</v>
      </c>
      <c r="C64" s="3" t="s">
        <v>5078</v>
      </c>
      <c r="D64" s="8">
        <v>8000</v>
      </c>
      <c r="E64" s="6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13">
        <v>1</v>
      </c>
      <c r="P64">
        <v>26.5</v>
      </c>
      <c r="Q64" t="s">
        <v>8317</v>
      </c>
      <c r="R64" t="s">
        <v>8319</v>
      </c>
      <c r="S64" s="18">
        <v>41836.847615740742</v>
      </c>
      <c r="T64" s="18">
        <v>41866.847615740742</v>
      </c>
    </row>
    <row r="65" spans="1:20" ht="176" x14ac:dyDescent="0.2">
      <c r="A65">
        <v>971</v>
      </c>
      <c r="B65" s="3" t="s">
        <v>972</v>
      </c>
      <c r="C65" s="3" t="s">
        <v>5081</v>
      </c>
      <c r="D65" s="8">
        <v>100000</v>
      </c>
      <c r="E65" s="6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13">
        <v>0</v>
      </c>
      <c r="P65">
        <v>45.2</v>
      </c>
      <c r="Q65" t="s">
        <v>8317</v>
      </c>
      <c r="R65" t="s">
        <v>8319</v>
      </c>
      <c r="S65" s="18">
        <v>42111.709027777775</v>
      </c>
      <c r="T65" s="18">
        <v>42156.709027777775</v>
      </c>
    </row>
    <row r="66" spans="1:20" ht="224" x14ac:dyDescent="0.2">
      <c r="A66">
        <v>972</v>
      </c>
      <c r="B66" s="3" t="s">
        <v>973</v>
      </c>
      <c r="C66" s="3" t="s">
        <v>5082</v>
      </c>
      <c r="D66" s="8">
        <v>20000</v>
      </c>
      <c r="E66" s="6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13">
        <v>35</v>
      </c>
      <c r="P66">
        <v>153.88999999999999</v>
      </c>
      <c r="Q66" t="s">
        <v>8317</v>
      </c>
      <c r="R66" t="s">
        <v>8319</v>
      </c>
      <c r="S66" s="18">
        <v>41856.865717592591</v>
      </c>
      <c r="T66" s="18">
        <v>41886.290972222225</v>
      </c>
    </row>
    <row r="67" spans="1:20" ht="208" x14ac:dyDescent="0.2">
      <c r="A67">
        <v>973</v>
      </c>
      <c r="B67" s="3" t="s">
        <v>974</v>
      </c>
      <c r="C67" s="3" t="s">
        <v>5083</v>
      </c>
      <c r="D67" s="8">
        <v>20000</v>
      </c>
      <c r="E67" s="6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13">
        <v>2</v>
      </c>
      <c r="P67">
        <v>51.38</v>
      </c>
      <c r="Q67" t="s">
        <v>8317</v>
      </c>
      <c r="R67" t="s">
        <v>8319</v>
      </c>
      <c r="S67" s="18">
        <v>42257.014965277776</v>
      </c>
      <c r="T67" s="18">
        <v>42317.056631944448</v>
      </c>
    </row>
    <row r="68" spans="1:20" ht="192" x14ac:dyDescent="0.2">
      <c r="A68">
        <v>974</v>
      </c>
      <c r="B68" s="3" t="s">
        <v>975</v>
      </c>
      <c r="C68" s="3" t="s">
        <v>5084</v>
      </c>
      <c r="D68" s="8">
        <v>50000</v>
      </c>
      <c r="E68" s="6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13">
        <v>1</v>
      </c>
      <c r="P68">
        <v>93.33</v>
      </c>
      <c r="Q68" t="s">
        <v>8317</v>
      </c>
      <c r="R68" t="s">
        <v>8319</v>
      </c>
      <c r="S68" s="18">
        <v>42424.749490740738</v>
      </c>
      <c r="T68" s="18">
        <v>42454.707824074074</v>
      </c>
    </row>
    <row r="69" spans="1:20" ht="208" x14ac:dyDescent="0.2">
      <c r="A69">
        <v>975</v>
      </c>
      <c r="B69" s="3" t="s">
        <v>976</v>
      </c>
      <c r="C69" s="3" t="s">
        <v>5085</v>
      </c>
      <c r="D69" s="8">
        <v>100000</v>
      </c>
      <c r="E69" s="6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13">
        <v>3</v>
      </c>
      <c r="P69">
        <v>108.63</v>
      </c>
      <c r="Q69" t="s">
        <v>8317</v>
      </c>
      <c r="R69" t="s">
        <v>8319</v>
      </c>
      <c r="S69" s="18">
        <v>42489.696585648147</v>
      </c>
      <c r="T69" s="18">
        <v>42549.696585648147</v>
      </c>
    </row>
    <row r="70" spans="1:20" ht="192" x14ac:dyDescent="0.2">
      <c r="A70">
        <v>979</v>
      </c>
      <c r="B70" s="3" t="s">
        <v>980</v>
      </c>
      <c r="C70" s="3" t="s">
        <v>5089</v>
      </c>
      <c r="D70" s="8">
        <v>35000</v>
      </c>
      <c r="E70" s="6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13">
        <v>83</v>
      </c>
      <c r="P70">
        <v>301.94</v>
      </c>
      <c r="Q70" t="s">
        <v>8317</v>
      </c>
      <c r="R70" t="s">
        <v>8319</v>
      </c>
      <c r="S70" s="18">
        <v>42506.416990740734</v>
      </c>
      <c r="T70" s="18">
        <v>42541.790972222225</v>
      </c>
    </row>
    <row r="71" spans="1:20" ht="208" x14ac:dyDescent="0.2">
      <c r="A71">
        <v>980</v>
      </c>
      <c r="B71" s="3" t="s">
        <v>981</v>
      </c>
      <c r="C71" s="3" t="s">
        <v>5090</v>
      </c>
      <c r="D71" s="8">
        <v>10000</v>
      </c>
      <c r="E71" s="6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13">
        <v>15</v>
      </c>
      <c r="P71">
        <v>47.94</v>
      </c>
      <c r="Q71" t="s">
        <v>8317</v>
      </c>
      <c r="R71" t="s">
        <v>8319</v>
      </c>
      <c r="S71" s="18">
        <v>41928.904189814813</v>
      </c>
      <c r="T71" s="18">
        <v>41973.945856481485</v>
      </c>
    </row>
    <row r="72" spans="1:20" ht="224" x14ac:dyDescent="0.2">
      <c r="A72">
        <v>981</v>
      </c>
      <c r="B72" s="3" t="s">
        <v>982</v>
      </c>
      <c r="C72" s="3" t="s">
        <v>5091</v>
      </c>
      <c r="D72" s="8">
        <v>88888</v>
      </c>
      <c r="E72" s="6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13">
        <v>0</v>
      </c>
      <c r="P72">
        <v>2.75</v>
      </c>
      <c r="Q72" t="s">
        <v>8317</v>
      </c>
      <c r="R72" t="s">
        <v>8319</v>
      </c>
      <c r="S72" s="18">
        <v>41830.947013888886</v>
      </c>
      <c r="T72" s="18">
        <v>41860.947013888886</v>
      </c>
    </row>
    <row r="73" spans="1:20" ht="144" x14ac:dyDescent="0.2">
      <c r="A73">
        <v>982</v>
      </c>
      <c r="B73" s="3" t="s">
        <v>983</v>
      </c>
      <c r="C73" s="3" t="s">
        <v>5092</v>
      </c>
      <c r="D73" s="8">
        <v>17500</v>
      </c>
      <c r="E73" s="6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13">
        <v>0</v>
      </c>
      <c r="P73">
        <v>1</v>
      </c>
      <c r="Q73" t="s">
        <v>8317</v>
      </c>
      <c r="R73" t="s">
        <v>8319</v>
      </c>
      <c r="S73" s="18">
        <v>42615.753310185188</v>
      </c>
      <c r="T73" s="18">
        <v>42645.753310185188</v>
      </c>
    </row>
    <row r="74" spans="1:20" ht="208" x14ac:dyDescent="0.2">
      <c r="A74">
        <v>984</v>
      </c>
      <c r="B74" s="3" t="s">
        <v>985</v>
      </c>
      <c r="C74" s="3" t="s">
        <v>5094</v>
      </c>
      <c r="D74" s="8">
        <v>10000</v>
      </c>
      <c r="E74" s="6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13">
        <v>1</v>
      </c>
      <c r="P74">
        <v>35.33</v>
      </c>
      <c r="Q74" t="s">
        <v>8317</v>
      </c>
      <c r="R74" t="s">
        <v>8319</v>
      </c>
      <c r="S74" s="18">
        <v>42061.11583333333</v>
      </c>
      <c r="T74" s="18">
        <v>42091.074166666673</v>
      </c>
    </row>
    <row r="75" spans="1:20" ht="64" x14ac:dyDescent="0.2">
      <c r="A75">
        <v>989</v>
      </c>
      <c r="B75" s="3" t="s">
        <v>990</v>
      </c>
      <c r="C75" s="3" t="s">
        <v>5099</v>
      </c>
      <c r="D75" s="8">
        <v>10000</v>
      </c>
      <c r="E75" s="6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13">
        <v>17</v>
      </c>
      <c r="P75">
        <v>52.41</v>
      </c>
      <c r="Q75" t="s">
        <v>8317</v>
      </c>
      <c r="R75" t="s">
        <v>8319</v>
      </c>
      <c r="S75" s="18">
        <v>42611.933969907404</v>
      </c>
      <c r="T75" s="18">
        <v>42641.933969907404</v>
      </c>
    </row>
    <row r="76" spans="1:20" ht="192" x14ac:dyDescent="0.2">
      <c r="A76">
        <v>990</v>
      </c>
      <c r="B76" s="3" t="s">
        <v>991</v>
      </c>
      <c r="C76" s="3" t="s">
        <v>5100</v>
      </c>
      <c r="D76" s="8">
        <v>25000</v>
      </c>
      <c r="E76" s="6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13">
        <v>0</v>
      </c>
      <c r="P76">
        <v>13</v>
      </c>
      <c r="Q76" t="s">
        <v>8317</v>
      </c>
      <c r="R76" t="s">
        <v>8319</v>
      </c>
      <c r="S76" s="18">
        <v>41855.784305555557</v>
      </c>
      <c r="T76" s="18">
        <v>41885.784305555557</v>
      </c>
    </row>
    <row r="77" spans="1:20" ht="160" x14ac:dyDescent="0.2">
      <c r="A77">
        <v>992</v>
      </c>
      <c r="B77" s="3" t="s">
        <v>993</v>
      </c>
      <c r="C77" s="3" t="s">
        <v>5102</v>
      </c>
      <c r="D77" s="8">
        <v>100000</v>
      </c>
      <c r="E77" s="6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13">
        <v>0</v>
      </c>
      <c r="P77">
        <v>116.75</v>
      </c>
      <c r="Q77" t="s">
        <v>8317</v>
      </c>
      <c r="R77" t="s">
        <v>8319</v>
      </c>
      <c r="S77" s="18">
        <v>42437.924988425926</v>
      </c>
      <c r="T77" s="18">
        <v>42497.883321759262</v>
      </c>
    </row>
    <row r="78" spans="1:20" ht="176" x14ac:dyDescent="0.2">
      <c r="A78">
        <v>993</v>
      </c>
      <c r="B78" s="3" t="s">
        <v>994</v>
      </c>
      <c r="C78" s="3" t="s">
        <v>5103</v>
      </c>
      <c r="D78" s="8">
        <v>70000</v>
      </c>
      <c r="E78" s="6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13">
        <v>25</v>
      </c>
      <c r="P78">
        <v>89.6</v>
      </c>
      <c r="Q78" t="s">
        <v>8317</v>
      </c>
      <c r="R78" t="s">
        <v>8319</v>
      </c>
      <c r="S78" s="18">
        <v>42652.964907407411</v>
      </c>
      <c r="T78" s="18">
        <v>42686.208333333328</v>
      </c>
    </row>
    <row r="79" spans="1:20" ht="256" x14ac:dyDescent="0.2">
      <c r="A79">
        <v>994</v>
      </c>
      <c r="B79" s="3" t="s">
        <v>995</v>
      </c>
      <c r="C79" s="3" t="s">
        <v>5104</v>
      </c>
      <c r="D79" s="8">
        <v>200000</v>
      </c>
      <c r="E79" s="6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13">
        <v>2</v>
      </c>
      <c r="P79">
        <v>424.45</v>
      </c>
      <c r="Q79" t="s">
        <v>8317</v>
      </c>
      <c r="R79" t="s">
        <v>8319</v>
      </c>
      <c r="S79" s="18">
        <v>41921.263078703705</v>
      </c>
      <c r="T79" s="18">
        <v>41973.957638888889</v>
      </c>
    </row>
    <row r="80" spans="1:20" ht="192" x14ac:dyDescent="0.2">
      <c r="A80">
        <v>995</v>
      </c>
      <c r="B80" s="3" t="s">
        <v>996</v>
      </c>
      <c r="C80" s="3" t="s">
        <v>5105</v>
      </c>
      <c r="D80" s="8">
        <v>10000</v>
      </c>
      <c r="E80" s="6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13">
        <v>7</v>
      </c>
      <c r="P80">
        <v>80.67</v>
      </c>
      <c r="Q80" t="s">
        <v>8317</v>
      </c>
      <c r="R80" t="s">
        <v>8319</v>
      </c>
      <c r="S80" s="18">
        <v>41947.940740740742</v>
      </c>
      <c r="T80" s="18">
        <v>41972.666666666672</v>
      </c>
    </row>
    <row r="81" spans="1:20" ht="144" x14ac:dyDescent="0.2">
      <c r="A81">
        <v>996</v>
      </c>
      <c r="B81" s="3" t="s">
        <v>997</v>
      </c>
      <c r="C81" s="3" t="s">
        <v>5106</v>
      </c>
      <c r="D81" s="8">
        <v>4000</v>
      </c>
      <c r="E81" s="6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13">
        <v>2</v>
      </c>
      <c r="P81">
        <v>13</v>
      </c>
      <c r="Q81" t="s">
        <v>8317</v>
      </c>
      <c r="R81" t="s">
        <v>8319</v>
      </c>
      <c r="S81" s="18">
        <v>41817.866435185184</v>
      </c>
      <c r="T81" s="18">
        <v>41847.643750000003</v>
      </c>
    </row>
    <row r="82" spans="1:20" ht="144" x14ac:dyDescent="0.2">
      <c r="A82">
        <v>997</v>
      </c>
      <c r="B82" s="3" t="s">
        <v>998</v>
      </c>
      <c r="C82" s="3" t="s">
        <v>5107</v>
      </c>
      <c r="D82" s="8">
        <v>5000</v>
      </c>
      <c r="E82" s="6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13">
        <v>1</v>
      </c>
      <c r="P82">
        <v>8.1300000000000008</v>
      </c>
      <c r="Q82" t="s">
        <v>8317</v>
      </c>
      <c r="R82" t="s">
        <v>8319</v>
      </c>
      <c r="S82" s="18">
        <v>41941.10297453704</v>
      </c>
      <c r="T82" s="18">
        <v>41971.144641203704</v>
      </c>
    </row>
  </sheetData>
  <conditionalFormatting sqref="F1:F82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O82">
    <cfRule type="colorScale" priority="3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4">
      <colorScale>
        <cfvo type="percentile" val="70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2">
      <colorScale>
        <cfvo type="percentile" val="7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2EC7-B952-7A48-8E59-C62887F38EB1}">
  <dimension ref="A1:T60"/>
  <sheetViews>
    <sheetView workbookViewId="0">
      <selection sqref="A1:T6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7" t="s">
        <v>8366</v>
      </c>
      <c r="T1" s="20" t="s">
        <v>8367</v>
      </c>
    </row>
    <row r="2" spans="1:20" ht="208" x14ac:dyDescent="0.2">
      <c r="A2">
        <v>2941</v>
      </c>
      <c r="B2" s="3" t="s">
        <v>2941</v>
      </c>
      <c r="C2" s="3" t="s">
        <v>7051</v>
      </c>
      <c r="D2" s="8">
        <v>25000</v>
      </c>
      <c r="E2" s="6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 s="13">
        <v>0</v>
      </c>
      <c r="P2">
        <v>1</v>
      </c>
      <c r="Q2" t="s">
        <v>8315</v>
      </c>
      <c r="R2" t="s">
        <v>8355</v>
      </c>
      <c r="S2" s="18">
        <v>42034.960127314815</v>
      </c>
      <c r="T2" s="18">
        <v>42064.960127314815</v>
      </c>
    </row>
    <row r="3" spans="1:20" ht="208" x14ac:dyDescent="0.2">
      <c r="A3">
        <v>2943</v>
      </c>
      <c r="B3" s="3" t="s">
        <v>2943</v>
      </c>
      <c r="C3" s="3" t="s">
        <v>7053</v>
      </c>
      <c r="D3" s="8">
        <v>3000</v>
      </c>
      <c r="E3" s="6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 s="13">
        <v>0</v>
      </c>
      <c r="P3">
        <v>0</v>
      </c>
      <c r="Q3" t="s">
        <v>8315</v>
      </c>
      <c r="R3" t="s">
        <v>8355</v>
      </c>
      <c r="S3" s="18">
        <v>42077.129398148143</v>
      </c>
      <c r="T3" s="18">
        <v>42107.129398148143</v>
      </c>
    </row>
    <row r="4" spans="1:20" ht="160" x14ac:dyDescent="0.2">
      <c r="A4">
        <v>2944</v>
      </c>
      <c r="B4" s="3" t="s">
        <v>2944</v>
      </c>
      <c r="C4" s="3" t="s">
        <v>7054</v>
      </c>
      <c r="D4" s="8">
        <v>10000</v>
      </c>
      <c r="E4" s="6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 s="13">
        <v>1</v>
      </c>
      <c r="P4">
        <v>100</v>
      </c>
      <c r="Q4" t="s">
        <v>8315</v>
      </c>
      <c r="R4" t="s">
        <v>8355</v>
      </c>
      <c r="S4" s="18">
        <v>42132.9143287037</v>
      </c>
      <c r="T4" s="18">
        <v>42162.9143287037</v>
      </c>
    </row>
    <row r="5" spans="1:20" ht="240" x14ac:dyDescent="0.2">
      <c r="A5">
        <v>2945</v>
      </c>
      <c r="B5" s="3" t="s">
        <v>2945</v>
      </c>
      <c r="C5" s="3" t="s">
        <v>7055</v>
      </c>
      <c r="D5" s="8">
        <v>50000</v>
      </c>
      <c r="E5" s="6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 s="13">
        <v>0</v>
      </c>
      <c r="P5">
        <v>0</v>
      </c>
      <c r="Q5" t="s">
        <v>8315</v>
      </c>
      <c r="R5" t="s">
        <v>8355</v>
      </c>
      <c r="S5" s="18">
        <v>42118.139583333337</v>
      </c>
      <c r="T5" s="18">
        <v>42148.139583333337</v>
      </c>
    </row>
    <row r="6" spans="1:20" ht="224" x14ac:dyDescent="0.2">
      <c r="A6">
        <v>2947</v>
      </c>
      <c r="B6" s="3" t="s">
        <v>2947</v>
      </c>
      <c r="C6" s="3" t="s">
        <v>7057</v>
      </c>
      <c r="D6" s="8">
        <v>25000</v>
      </c>
      <c r="E6" s="6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 s="13">
        <v>4</v>
      </c>
      <c r="P6">
        <v>82.46</v>
      </c>
      <c r="Q6" t="s">
        <v>8315</v>
      </c>
      <c r="R6" t="s">
        <v>8355</v>
      </c>
      <c r="S6" s="18">
        <v>42649.562118055561</v>
      </c>
      <c r="T6" s="18">
        <v>42698.715972222228</v>
      </c>
    </row>
    <row r="7" spans="1:20" ht="224" x14ac:dyDescent="0.2">
      <c r="A7">
        <v>2948</v>
      </c>
      <c r="B7" s="3" t="s">
        <v>2948</v>
      </c>
      <c r="C7" s="3" t="s">
        <v>7058</v>
      </c>
      <c r="D7" s="8">
        <v>500000</v>
      </c>
      <c r="E7" s="6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 s="13">
        <v>0</v>
      </c>
      <c r="P7">
        <v>2.67</v>
      </c>
      <c r="Q7" t="s">
        <v>8315</v>
      </c>
      <c r="R7" t="s">
        <v>8355</v>
      </c>
      <c r="S7" s="18">
        <v>42097.649224537032</v>
      </c>
      <c r="T7" s="18">
        <v>42157.649224537032</v>
      </c>
    </row>
    <row r="8" spans="1:20" ht="208" x14ac:dyDescent="0.2">
      <c r="A8">
        <v>2949</v>
      </c>
      <c r="B8" s="3" t="s">
        <v>2949</v>
      </c>
      <c r="C8" s="3" t="s">
        <v>7059</v>
      </c>
      <c r="D8" s="8">
        <v>1000</v>
      </c>
      <c r="E8" s="6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 s="13">
        <v>3</v>
      </c>
      <c r="P8">
        <v>12.5</v>
      </c>
      <c r="Q8" t="s">
        <v>8315</v>
      </c>
      <c r="R8" t="s">
        <v>8355</v>
      </c>
      <c r="S8" s="18">
        <v>42297.823113425926</v>
      </c>
      <c r="T8" s="18">
        <v>42327.864780092597</v>
      </c>
    </row>
    <row r="9" spans="1:20" ht="224" x14ac:dyDescent="0.2">
      <c r="A9">
        <v>2950</v>
      </c>
      <c r="B9" s="3" t="s">
        <v>2950</v>
      </c>
      <c r="C9" s="3" t="s">
        <v>7060</v>
      </c>
      <c r="D9" s="8">
        <v>5000000</v>
      </c>
      <c r="E9" s="6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 s="13">
        <v>0</v>
      </c>
      <c r="P9">
        <v>0</v>
      </c>
      <c r="Q9" t="s">
        <v>8315</v>
      </c>
      <c r="R9" t="s">
        <v>8355</v>
      </c>
      <c r="S9" s="18">
        <v>42362.36518518519</v>
      </c>
      <c r="T9" s="18">
        <v>42392.36518518519</v>
      </c>
    </row>
    <row r="10" spans="1:20" ht="160" x14ac:dyDescent="0.2">
      <c r="A10">
        <v>3052</v>
      </c>
      <c r="B10" s="3" t="s">
        <v>3052</v>
      </c>
      <c r="C10" s="3" t="s">
        <v>7162</v>
      </c>
      <c r="D10" s="8">
        <v>50000</v>
      </c>
      <c r="E10" s="6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 s="13">
        <v>0</v>
      </c>
      <c r="P10">
        <v>37.5</v>
      </c>
      <c r="Q10" t="s">
        <v>8315</v>
      </c>
      <c r="R10" t="s">
        <v>8355</v>
      </c>
      <c r="S10" s="18">
        <v>42122.670069444444</v>
      </c>
      <c r="T10" s="18">
        <v>42152.665972222225</v>
      </c>
    </row>
    <row r="11" spans="1:20" ht="208" x14ac:dyDescent="0.2">
      <c r="A11">
        <v>3053</v>
      </c>
      <c r="B11" s="3" t="s">
        <v>3053</v>
      </c>
      <c r="C11" s="3" t="s">
        <v>7163</v>
      </c>
      <c r="D11" s="8">
        <v>10000</v>
      </c>
      <c r="E11" s="6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 s="13">
        <v>0</v>
      </c>
      <c r="P11">
        <v>13.33</v>
      </c>
      <c r="Q11" t="s">
        <v>8315</v>
      </c>
      <c r="R11" t="s">
        <v>8355</v>
      </c>
      <c r="S11" s="18">
        <v>41862.761724537035</v>
      </c>
      <c r="T11" s="18">
        <v>41914.165972222225</v>
      </c>
    </row>
    <row r="12" spans="1:20" ht="208" x14ac:dyDescent="0.2">
      <c r="A12">
        <v>3054</v>
      </c>
      <c r="B12" s="3" t="s">
        <v>3054</v>
      </c>
      <c r="C12" s="3" t="s">
        <v>7164</v>
      </c>
      <c r="D12" s="8">
        <v>300</v>
      </c>
      <c r="E12" s="6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 s="13">
        <v>0</v>
      </c>
      <c r="P12">
        <v>0</v>
      </c>
      <c r="Q12" t="s">
        <v>8315</v>
      </c>
      <c r="R12" t="s">
        <v>8355</v>
      </c>
      <c r="S12" s="18">
        <v>42027.832800925928</v>
      </c>
      <c r="T12" s="18">
        <v>42065.044444444444</v>
      </c>
    </row>
    <row r="13" spans="1:20" ht="208" x14ac:dyDescent="0.2">
      <c r="A13">
        <v>3055</v>
      </c>
      <c r="B13" s="3" t="s">
        <v>3055</v>
      </c>
      <c r="C13" s="3" t="s">
        <v>7165</v>
      </c>
      <c r="D13" s="8">
        <v>20000</v>
      </c>
      <c r="E13" s="6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 s="13">
        <v>0</v>
      </c>
      <c r="P13">
        <v>1</v>
      </c>
      <c r="Q13" t="s">
        <v>8315</v>
      </c>
      <c r="R13" t="s">
        <v>8355</v>
      </c>
      <c r="S13" s="18">
        <v>41953.95821759259</v>
      </c>
      <c r="T13" s="18">
        <v>42013.95821759259</v>
      </c>
    </row>
    <row r="14" spans="1:20" ht="224" x14ac:dyDescent="0.2">
      <c r="A14">
        <v>3056</v>
      </c>
      <c r="B14" s="3" t="s">
        <v>3056</v>
      </c>
      <c r="C14" s="3" t="s">
        <v>7166</v>
      </c>
      <c r="D14" s="8">
        <v>25000</v>
      </c>
      <c r="E14" s="6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 s="13">
        <v>0</v>
      </c>
      <c r="P14">
        <v>0</v>
      </c>
      <c r="Q14" t="s">
        <v>8315</v>
      </c>
      <c r="R14" t="s">
        <v>8355</v>
      </c>
      <c r="S14" s="18">
        <v>41851.636388888888</v>
      </c>
      <c r="T14" s="18">
        <v>41911.636388888888</v>
      </c>
    </row>
    <row r="15" spans="1:20" ht="192" x14ac:dyDescent="0.2">
      <c r="A15">
        <v>3059</v>
      </c>
      <c r="B15" s="3" t="s">
        <v>3059</v>
      </c>
      <c r="C15" s="3" t="s">
        <v>7169</v>
      </c>
      <c r="D15" s="8">
        <v>15000</v>
      </c>
      <c r="E15" s="6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 s="13">
        <v>3</v>
      </c>
      <c r="P15">
        <v>41</v>
      </c>
      <c r="Q15" t="s">
        <v>8315</v>
      </c>
      <c r="R15" t="s">
        <v>8355</v>
      </c>
      <c r="S15" s="18">
        <v>41829.935717592591</v>
      </c>
      <c r="T15" s="18">
        <v>41859.935717592591</v>
      </c>
    </row>
    <row r="16" spans="1:20" ht="160" x14ac:dyDescent="0.2">
      <c r="A16">
        <v>3060</v>
      </c>
      <c r="B16" s="3" t="s">
        <v>3060</v>
      </c>
      <c r="C16" s="3" t="s">
        <v>7170</v>
      </c>
      <c r="D16" s="8">
        <v>220000</v>
      </c>
      <c r="E16" s="6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 s="13">
        <v>0</v>
      </c>
      <c r="P16">
        <v>55.83</v>
      </c>
      <c r="Q16" t="s">
        <v>8315</v>
      </c>
      <c r="R16" t="s">
        <v>8355</v>
      </c>
      <c r="S16" s="18">
        <v>42245.274699074071</v>
      </c>
      <c r="T16" s="18">
        <v>42275.274699074071</v>
      </c>
    </row>
    <row r="17" spans="1:20" ht="64" x14ac:dyDescent="0.2">
      <c r="A17">
        <v>3061</v>
      </c>
      <c r="B17" s="3" t="s">
        <v>3061</v>
      </c>
      <c r="C17" s="3" t="s">
        <v>7171</v>
      </c>
      <c r="D17" s="8">
        <v>1000000</v>
      </c>
      <c r="E17" s="6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 s="13">
        <v>0</v>
      </c>
      <c r="P17">
        <v>0</v>
      </c>
      <c r="Q17" t="s">
        <v>8315</v>
      </c>
      <c r="R17" t="s">
        <v>8355</v>
      </c>
      <c r="S17" s="18">
        <v>41834.784120370372</v>
      </c>
      <c r="T17" s="18">
        <v>41864.784120370372</v>
      </c>
    </row>
    <row r="18" spans="1:20" ht="208" x14ac:dyDescent="0.2">
      <c r="A18">
        <v>3062</v>
      </c>
      <c r="B18" s="3" t="s">
        <v>3062</v>
      </c>
      <c r="C18" s="3" t="s">
        <v>7172</v>
      </c>
      <c r="D18" s="8">
        <v>10000</v>
      </c>
      <c r="E18" s="6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 s="13">
        <v>67</v>
      </c>
      <c r="P18">
        <v>99.76</v>
      </c>
      <c r="Q18" t="s">
        <v>8315</v>
      </c>
      <c r="R18" t="s">
        <v>8355</v>
      </c>
      <c r="S18" s="18">
        <v>42248.535787037035</v>
      </c>
      <c r="T18" s="18">
        <v>42277.75</v>
      </c>
    </row>
    <row r="19" spans="1:20" ht="144" x14ac:dyDescent="0.2">
      <c r="A19">
        <v>3063</v>
      </c>
      <c r="B19" s="3" t="s">
        <v>3063</v>
      </c>
      <c r="C19" s="3" t="s">
        <v>7173</v>
      </c>
      <c r="D19" s="8">
        <v>3000</v>
      </c>
      <c r="E19" s="6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 s="13">
        <v>20</v>
      </c>
      <c r="P19">
        <v>25.52</v>
      </c>
      <c r="Q19" t="s">
        <v>8315</v>
      </c>
      <c r="R19" t="s">
        <v>8355</v>
      </c>
      <c r="S19" s="18">
        <v>42630.922893518517</v>
      </c>
      <c r="T19" s="18">
        <v>42665.922893518517</v>
      </c>
    </row>
    <row r="20" spans="1:20" ht="112" x14ac:dyDescent="0.2">
      <c r="A20">
        <v>3064</v>
      </c>
      <c r="B20" s="3" t="s">
        <v>3064</v>
      </c>
      <c r="C20" s="3" t="s">
        <v>7174</v>
      </c>
      <c r="D20" s="8">
        <v>75000</v>
      </c>
      <c r="E20" s="6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 s="13">
        <v>11</v>
      </c>
      <c r="P20">
        <v>117.65</v>
      </c>
      <c r="Q20" t="s">
        <v>8315</v>
      </c>
      <c r="R20" t="s">
        <v>8355</v>
      </c>
      <c r="S20" s="18">
        <v>42299.130162037036</v>
      </c>
      <c r="T20" s="18">
        <v>42330.290972222225</v>
      </c>
    </row>
    <row r="21" spans="1:20" ht="224" x14ac:dyDescent="0.2">
      <c r="A21">
        <v>3065</v>
      </c>
      <c r="B21" s="3" t="s">
        <v>3065</v>
      </c>
      <c r="C21" s="3" t="s">
        <v>7175</v>
      </c>
      <c r="D21" s="8">
        <v>25000</v>
      </c>
      <c r="E21" s="6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 s="13">
        <v>0</v>
      </c>
      <c r="P21">
        <v>5</v>
      </c>
      <c r="Q21" t="s">
        <v>8315</v>
      </c>
      <c r="R21" t="s">
        <v>8355</v>
      </c>
      <c r="S21" s="18">
        <v>41825.055231481485</v>
      </c>
      <c r="T21" s="18">
        <v>41850.055231481485</v>
      </c>
    </row>
    <row r="22" spans="1:20" ht="208" x14ac:dyDescent="0.2">
      <c r="A22">
        <v>3068</v>
      </c>
      <c r="B22" s="3" t="s">
        <v>3068</v>
      </c>
      <c r="C22" s="3" t="s">
        <v>7178</v>
      </c>
      <c r="D22" s="8">
        <v>250000</v>
      </c>
      <c r="E22" s="6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 s="13">
        <v>0</v>
      </c>
      <c r="P22">
        <v>87.5</v>
      </c>
      <c r="Q22" t="s">
        <v>8315</v>
      </c>
      <c r="R22" t="s">
        <v>8355</v>
      </c>
      <c r="S22" s="18">
        <v>42263.691574074073</v>
      </c>
      <c r="T22" s="18">
        <v>42293.691574074073</v>
      </c>
    </row>
    <row r="23" spans="1:20" ht="240" x14ac:dyDescent="0.2">
      <c r="A23">
        <v>3069</v>
      </c>
      <c r="B23" s="3" t="s">
        <v>3069</v>
      </c>
      <c r="C23" s="3" t="s">
        <v>7179</v>
      </c>
      <c r="D23" s="8">
        <v>1000</v>
      </c>
      <c r="E23" s="6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 s="13">
        <v>14</v>
      </c>
      <c r="P23">
        <v>20.14</v>
      </c>
      <c r="Q23" t="s">
        <v>8315</v>
      </c>
      <c r="R23" t="s">
        <v>8355</v>
      </c>
      <c r="S23" s="18">
        <v>41957.833726851852</v>
      </c>
      <c r="T23" s="18">
        <v>41987.833726851852</v>
      </c>
    </row>
    <row r="24" spans="1:20" ht="192" x14ac:dyDescent="0.2">
      <c r="A24">
        <v>3071</v>
      </c>
      <c r="B24" s="3" t="s">
        <v>3071</v>
      </c>
      <c r="C24" s="3" t="s">
        <v>7181</v>
      </c>
      <c r="D24" s="8">
        <v>12000</v>
      </c>
      <c r="E24" s="6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 s="13">
        <v>60</v>
      </c>
      <c r="P24">
        <v>61.31</v>
      </c>
      <c r="Q24" t="s">
        <v>8315</v>
      </c>
      <c r="R24" t="s">
        <v>8355</v>
      </c>
      <c r="S24" s="18">
        <v>42097.732418981483</v>
      </c>
      <c r="T24" s="18">
        <v>42115.249305555553</v>
      </c>
    </row>
    <row r="25" spans="1:20" ht="208" x14ac:dyDescent="0.2">
      <c r="A25">
        <v>3072</v>
      </c>
      <c r="B25" s="3" t="s">
        <v>3072</v>
      </c>
      <c r="C25" s="3" t="s">
        <v>7182</v>
      </c>
      <c r="D25" s="8">
        <v>12000</v>
      </c>
      <c r="E25" s="6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 s="13">
        <v>0</v>
      </c>
      <c r="P25">
        <v>1</v>
      </c>
      <c r="Q25" t="s">
        <v>8315</v>
      </c>
      <c r="R25" t="s">
        <v>8355</v>
      </c>
      <c r="S25" s="18">
        <v>42658.690532407403</v>
      </c>
      <c r="T25" s="18">
        <v>42673.073611111111</v>
      </c>
    </row>
    <row r="26" spans="1:20" ht="176" x14ac:dyDescent="0.2">
      <c r="A26">
        <v>3073</v>
      </c>
      <c r="B26" s="3" t="s">
        <v>3073</v>
      </c>
      <c r="C26" s="3" t="s">
        <v>7183</v>
      </c>
      <c r="D26" s="8">
        <v>2800000</v>
      </c>
      <c r="E26" s="6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 s="13">
        <v>0</v>
      </c>
      <c r="P26">
        <v>92.14</v>
      </c>
      <c r="Q26" t="s">
        <v>8315</v>
      </c>
      <c r="R26" t="s">
        <v>8355</v>
      </c>
      <c r="S26" s="18">
        <v>42111.684027777781</v>
      </c>
      <c r="T26" s="18">
        <v>42169.804861111115</v>
      </c>
    </row>
    <row r="27" spans="1:20" ht="160" x14ac:dyDescent="0.2">
      <c r="A27">
        <v>3075</v>
      </c>
      <c r="B27" s="3" t="s">
        <v>3075</v>
      </c>
      <c r="C27" s="3" t="s">
        <v>7185</v>
      </c>
      <c r="D27" s="8">
        <v>15000</v>
      </c>
      <c r="E27" s="6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 s="13">
        <v>9</v>
      </c>
      <c r="P27">
        <v>64.8</v>
      </c>
      <c r="Q27" t="s">
        <v>8315</v>
      </c>
      <c r="R27" t="s">
        <v>8355</v>
      </c>
      <c r="S27" s="18">
        <v>42551.102314814809</v>
      </c>
      <c r="T27" s="18">
        <v>42601.102314814809</v>
      </c>
    </row>
    <row r="28" spans="1:20" ht="112" x14ac:dyDescent="0.2">
      <c r="A28">
        <v>3076</v>
      </c>
      <c r="B28" s="3" t="s">
        <v>3076</v>
      </c>
      <c r="C28" s="3" t="s">
        <v>7186</v>
      </c>
      <c r="D28" s="8">
        <v>10000</v>
      </c>
      <c r="E28" s="6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 s="13">
        <v>15</v>
      </c>
      <c r="P28">
        <v>30.12</v>
      </c>
      <c r="Q28" t="s">
        <v>8315</v>
      </c>
      <c r="R28" t="s">
        <v>8355</v>
      </c>
      <c r="S28" s="18">
        <v>42226.651886574073</v>
      </c>
      <c r="T28" s="18">
        <v>42286.651886574073</v>
      </c>
    </row>
    <row r="29" spans="1:20" ht="224" x14ac:dyDescent="0.2">
      <c r="A29">
        <v>3078</v>
      </c>
      <c r="B29" s="3" t="s">
        <v>3078</v>
      </c>
      <c r="C29" s="3" t="s">
        <v>7188</v>
      </c>
      <c r="D29" s="8">
        <v>60000</v>
      </c>
      <c r="E29" s="6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 s="13">
        <v>0</v>
      </c>
      <c r="P29">
        <v>23.67</v>
      </c>
      <c r="Q29" t="s">
        <v>8315</v>
      </c>
      <c r="R29" t="s">
        <v>8355</v>
      </c>
      <c r="S29" s="18">
        <v>42031.138831018514</v>
      </c>
      <c r="T29" s="18">
        <v>42061.138831018514</v>
      </c>
    </row>
    <row r="30" spans="1:20" ht="192" x14ac:dyDescent="0.2">
      <c r="A30">
        <v>3079</v>
      </c>
      <c r="B30" s="3" t="s">
        <v>3079</v>
      </c>
      <c r="C30" s="3" t="s">
        <v>7189</v>
      </c>
      <c r="D30" s="8">
        <v>1333666</v>
      </c>
      <c r="E30" s="6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 s="13">
        <v>1</v>
      </c>
      <c r="P30">
        <v>415.78</v>
      </c>
      <c r="Q30" t="s">
        <v>8315</v>
      </c>
      <c r="R30" t="s">
        <v>8355</v>
      </c>
      <c r="S30" s="18">
        <v>42055.713368055556</v>
      </c>
      <c r="T30" s="18">
        <v>42085.671701388885</v>
      </c>
    </row>
    <row r="31" spans="1:20" ht="224" x14ac:dyDescent="0.2">
      <c r="A31">
        <v>3080</v>
      </c>
      <c r="B31" s="3" t="s">
        <v>3080</v>
      </c>
      <c r="C31" s="3" t="s">
        <v>7190</v>
      </c>
      <c r="D31" s="8">
        <v>2000000</v>
      </c>
      <c r="E31" s="6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 s="13">
        <v>0</v>
      </c>
      <c r="P31">
        <v>53.71</v>
      </c>
      <c r="Q31" t="s">
        <v>8315</v>
      </c>
      <c r="R31" t="s">
        <v>8355</v>
      </c>
      <c r="S31" s="18">
        <v>41940.028287037036</v>
      </c>
      <c r="T31" s="18">
        <v>42000.0699537037</v>
      </c>
    </row>
    <row r="32" spans="1:20" ht="208" x14ac:dyDescent="0.2">
      <c r="A32">
        <v>3081</v>
      </c>
      <c r="B32" s="3" t="s">
        <v>3081</v>
      </c>
      <c r="C32" s="3" t="s">
        <v>7191</v>
      </c>
      <c r="D32" s="8">
        <v>1000000</v>
      </c>
      <c r="E32" s="6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 s="13">
        <v>0</v>
      </c>
      <c r="P32">
        <v>420.6</v>
      </c>
      <c r="Q32" t="s">
        <v>8315</v>
      </c>
      <c r="R32" t="s">
        <v>8355</v>
      </c>
      <c r="S32" s="18">
        <v>42237.181608796294</v>
      </c>
      <c r="T32" s="18">
        <v>42267.181608796294</v>
      </c>
    </row>
    <row r="33" spans="1:20" ht="192" x14ac:dyDescent="0.2">
      <c r="A33">
        <v>3082</v>
      </c>
      <c r="B33" s="3" t="s">
        <v>3082</v>
      </c>
      <c r="C33" s="3" t="s">
        <v>7192</v>
      </c>
      <c r="D33" s="8">
        <v>9000</v>
      </c>
      <c r="E33" s="6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 s="13">
        <v>0</v>
      </c>
      <c r="P33">
        <v>0</v>
      </c>
      <c r="Q33" t="s">
        <v>8315</v>
      </c>
      <c r="R33" t="s">
        <v>8355</v>
      </c>
      <c r="S33" s="18">
        <v>42293.922986111109</v>
      </c>
      <c r="T33" s="18">
        <v>42323.96465277778</v>
      </c>
    </row>
    <row r="34" spans="1:20" ht="208" x14ac:dyDescent="0.2">
      <c r="A34">
        <v>3083</v>
      </c>
      <c r="B34" s="3" t="s">
        <v>3083</v>
      </c>
      <c r="C34" s="3" t="s">
        <v>7193</v>
      </c>
      <c r="D34" s="8">
        <v>20000</v>
      </c>
      <c r="E34" s="6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 s="13">
        <v>0</v>
      </c>
      <c r="P34">
        <v>18.670000000000002</v>
      </c>
      <c r="Q34" t="s">
        <v>8315</v>
      </c>
      <c r="R34" t="s">
        <v>8355</v>
      </c>
      <c r="S34" s="18">
        <v>41853.563402777778</v>
      </c>
      <c r="T34" s="18">
        <v>41883.208333333336</v>
      </c>
    </row>
    <row r="35" spans="1:20" ht="224" x14ac:dyDescent="0.2">
      <c r="A35">
        <v>3084</v>
      </c>
      <c r="B35" s="3" t="s">
        <v>3084</v>
      </c>
      <c r="C35" s="3" t="s">
        <v>7194</v>
      </c>
      <c r="D35" s="8">
        <v>4059</v>
      </c>
      <c r="E35" s="6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 s="13">
        <v>12</v>
      </c>
      <c r="P35">
        <v>78.33</v>
      </c>
      <c r="Q35" t="s">
        <v>8315</v>
      </c>
      <c r="R35" t="s">
        <v>8355</v>
      </c>
      <c r="S35" s="18">
        <v>42100.723738425921</v>
      </c>
      <c r="T35" s="18">
        <v>42129.783333333333</v>
      </c>
    </row>
    <row r="36" spans="1:20" ht="192" x14ac:dyDescent="0.2">
      <c r="A36">
        <v>3085</v>
      </c>
      <c r="B36" s="3" t="s">
        <v>3085</v>
      </c>
      <c r="C36" s="3" t="s">
        <v>7195</v>
      </c>
      <c r="D36" s="8">
        <v>25000</v>
      </c>
      <c r="E36" s="6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 s="13">
        <v>2</v>
      </c>
      <c r="P36">
        <v>67.78</v>
      </c>
      <c r="Q36" t="s">
        <v>8315</v>
      </c>
      <c r="R36" t="s">
        <v>8355</v>
      </c>
      <c r="S36" s="18">
        <v>42246.883784722217</v>
      </c>
      <c r="T36" s="18">
        <v>42276.883784722217</v>
      </c>
    </row>
    <row r="37" spans="1:20" ht="208" x14ac:dyDescent="0.2">
      <c r="A37">
        <v>3087</v>
      </c>
      <c r="B37" s="3" t="s">
        <v>3087</v>
      </c>
      <c r="C37" s="3" t="s">
        <v>7197</v>
      </c>
      <c r="D37" s="8">
        <v>20000</v>
      </c>
      <c r="E37" s="6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 s="13">
        <v>1</v>
      </c>
      <c r="P37">
        <v>62.5</v>
      </c>
      <c r="Q37" t="s">
        <v>8315</v>
      </c>
      <c r="R37" t="s">
        <v>8355</v>
      </c>
      <c r="S37" s="18">
        <v>42665.150347222225</v>
      </c>
      <c r="T37" s="18">
        <v>42725.192013888889</v>
      </c>
    </row>
    <row r="38" spans="1:20" ht="160" x14ac:dyDescent="0.2">
      <c r="A38">
        <v>3088</v>
      </c>
      <c r="B38" s="3" t="s">
        <v>3088</v>
      </c>
      <c r="C38" s="3" t="s">
        <v>7198</v>
      </c>
      <c r="D38" s="8">
        <v>65000</v>
      </c>
      <c r="E38" s="6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 s="13">
        <v>0</v>
      </c>
      <c r="P38">
        <v>42</v>
      </c>
      <c r="Q38" t="s">
        <v>8315</v>
      </c>
      <c r="R38" t="s">
        <v>8355</v>
      </c>
      <c r="S38" s="18">
        <v>41981.57230324074</v>
      </c>
      <c r="T38" s="18">
        <v>42012.570138888885</v>
      </c>
    </row>
    <row r="39" spans="1:20" ht="160" x14ac:dyDescent="0.2">
      <c r="A39">
        <v>3089</v>
      </c>
      <c r="B39" s="3" t="s">
        <v>3089</v>
      </c>
      <c r="C39" s="3" t="s">
        <v>7199</v>
      </c>
      <c r="D39" s="8">
        <v>25000</v>
      </c>
      <c r="E39" s="6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 s="13">
        <v>23</v>
      </c>
      <c r="P39">
        <v>130.09</v>
      </c>
      <c r="Q39" t="s">
        <v>8315</v>
      </c>
      <c r="R39" t="s">
        <v>8355</v>
      </c>
      <c r="S39" s="18">
        <v>42528.542627314819</v>
      </c>
      <c r="T39" s="18">
        <v>42560.082638888889</v>
      </c>
    </row>
    <row r="40" spans="1:20" ht="208" x14ac:dyDescent="0.2">
      <c r="A40">
        <v>3090</v>
      </c>
      <c r="B40" s="3" t="s">
        <v>3090</v>
      </c>
      <c r="C40" s="3" t="s">
        <v>7200</v>
      </c>
      <c r="D40" s="8">
        <v>225000</v>
      </c>
      <c r="E40" s="6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 s="13">
        <v>5</v>
      </c>
      <c r="P40">
        <v>1270.22</v>
      </c>
      <c r="Q40" t="s">
        <v>8315</v>
      </c>
      <c r="R40" t="s">
        <v>8355</v>
      </c>
      <c r="S40" s="18">
        <v>42065.818807870368</v>
      </c>
      <c r="T40" s="18">
        <v>42125.777141203704</v>
      </c>
    </row>
    <row r="41" spans="1:20" ht="224" x14ac:dyDescent="0.2">
      <c r="A41">
        <v>3091</v>
      </c>
      <c r="B41" s="3" t="s">
        <v>3091</v>
      </c>
      <c r="C41" s="3" t="s">
        <v>7201</v>
      </c>
      <c r="D41" s="8">
        <v>5000</v>
      </c>
      <c r="E41" s="6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 s="13">
        <v>16</v>
      </c>
      <c r="P41">
        <v>88.44</v>
      </c>
      <c r="Q41" t="s">
        <v>8315</v>
      </c>
      <c r="R41" t="s">
        <v>8355</v>
      </c>
      <c r="S41" s="18">
        <v>42566.948414351849</v>
      </c>
      <c r="T41" s="18">
        <v>42596.948414351849</v>
      </c>
    </row>
    <row r="42" spans="1:20" ht="176" x14ac:dyDescent="0.2">
      <c r="A42">
        <v>3092</v>
      </c>
      <c r="B42" s="3" t="s">
        <v>3092</v>
      </c>
      <c r="C42" s="3" t="s">
        <v>7202</v>
      </c>
      <c r="D42" s="8">
        <v>100000</v>
      </c>
      <c r="E42" s="6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 s="13">
        <v>1</v>
      </c>
      <c r="P42">
        <v>56.34</v>
      </c>
      <c r="Q42" t="s">
        <v>8315</v>
      </c>
      <c r="R42" t="s">
        <v>8355</v>
      </c>
      <c r="S42" s="18">
        <v>42255.619351851856</v>
      </c>
      <c r="T42" s="18">
        <v>42292.916666666672</v>
      </c>
    </row>
    <row r="43" spans="1:20" ht="160" x14ac:dyDescent="0.2">
      <c r="A43">
        <v>3094</v>
      </c>
      <c r="B43" s="3" t="s">
        <v>3094</v>
      </c>
      <c r="C43" s="3" t="s">
        <v>7204</v>
      </c>
      <c r="D43" s="8">
        <v>100000</v>
      </c>
      <c r="E43" s="6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 s="13">
        <v>0</v>
      </c>
      <c r="P43">
        <v>25</v>
      </c>
      <c r="Q43" t="s">
        <v>8315</v>
      </c>
      <c r="R43" t="s">
        <v>8355</v>
      </c>
      <c r="S43" s="18">
        <v>42207.795787037037</v>
      </c>
      <c r="T43" s="18">
        <v>42267.795787037037</v>
      </c>
    </row>
    <row r="44" spans="1:20" ht="192" x14ac:dyDescent="0.2">
      <c r="A44">
        <v>3095</v>
      </c>
      <c r="B44" s="3" t="s">
        <v>3095</v>
      </c>
      <c r="C44" s="3" t="s">
        <v>7205</v>
      </c>
      <c r="D44" s="8">
        <v>14920</v>
      </c>
      <c r="E44" s="6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 s="13">
        <v>0</v>
      </c>
      <c r="P44">
        <v>50</v>
      </c>
      <c r="Q44" t="s">
        <v>8315</v>
      </c>
      <c r="R44" t="s">
        <v>8355</v>
      </c>
      <c r="S44" s="18">
        <v>42523.025231481486</v>
      </c>
      <c r="T44" s="18">
        <v>42583.025231481486</v>
      </c>
    </row>
    <row r="45" spans="1:20" ht="208" x14ac:dyDescent="0.2">
      <c r="A45">
        <v>3096</v>
      </c>
      <c r="B45" s="3" t="s">
        <v>3096</v>
      </c>
      <c r="C45" s="3" t="s">
        <v>7206</v>
      </c>
      <c r="D45" s="8">
        <v>20000</v>
      </c>
      <c r="E45" s="6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 s="13">
        <v>4</v>
      </c>
      <c r="P45">
        <v>56.79</v>
      </c>
      <c r="Q45" t="s">
        <v>8315</v>
      </c>
      <c r="R45" t="s">
        <v>8355</v>
      </c>
      <c r="S45" s="18">
        <v>42114.825532407413</v>
      </c>
      <c r="T45" s="18">
        <v>42144.825532407413</v>
      </c>
    </row>
    <row r="46" spans="1:20" ht="208" x14ac:dyDescent="0.2">
      <c r="A46">
        <v>3098</v>
      </c>
      <c r="B46" s="3" t="s">
        <v>3098</v>
      </c>
      <c r="C46" s="3" t="s">
        <v>7208</v>
      </c>
      <c r="D46" s="8">
        <v>48725</v>
      </c>
      <c r="E46" s="6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 s="13">
        <v>4</v>
      </c>
      <c r="P46">
        <v>65.11</v>
      </c>
      <c r="Q46" t="s">
        <v>8315</v>
      </c>
      <c r="R46" t="s">
        <v>8355</v>
      </c>
      <c r="S46" s="18">
        <v>42359.792233796295</v>
      </c>
      <c r="T46" s="18">
        <v>42408.01180555555</v>
      </c>
    </row>
    <row r="47" spans="1:20" ht="224" x14ac:dyDescent="0.2">
      <c r="A47">
        <v>3099</v>
      </c>
      <c r="B47" s="3" t="s">
        <v>3099</v>
      </c>
      <c r="C47" s="3" t="s">
        <v>7209</v>
      </c>
      <c r="D47" s="8">
        <v>2000</v>
      </c>
      <c r="E47" s="6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 s="13">
        <v>14</v>
      </c>
      <c r="P47">
        <v>55.6</v>
      </c>
      <c r="Q47" t="s">
        <v>8315</v>
      </c>
      <c r="R47" t="s">
        <v>8355</v>
      </c>
      <c r="S47" s="18">
        <v>42382.189710648148</v>
      </c>
      <c r="T47" s="18">
        <v>42412.189710648148</v>
      </c>
    </row>
    <row r="48" spans="1:20" ht="208" x14ac:dyDescent="0.2">
      <c r="A48">
        <v>3100</v>
      </c>
      <c r="B48" s="3" t="s">
        <v>3100</v>
      </c>
      <c r="C48" s="3" t="s">
        <v>7210</v>
      </c>
      <c r="D48" s="8">
        <v>12000</v>
      </c>
      <c r="E48" s="6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 s="13">
        <v>15</v>
      </c>
      <c r="P48">
        <v>140.54</v>
      </c>
      <c r="Q48" t="s">
        <v>8315</v>
      </c>
      <c r="R48" t="s">
        <v>8355</v>
      </c>
      <c r="S48" s="18">
        <v>41902.622395833336</v>
      </c>
      <c r="T48" s="18">
        <v>41932.622395833336</v>
      </c>
    </row>
    <row r="49" spans="1:20" ht="128" x14ac:dyDescent="0.2">
      <c r="A49">
        <v>3103</v>
      </c>
      <c r="B49" s="3" t="s">
        <v>3103</v>
      </c>
      <c r="C49" s="3" t="s">
        <v>7213</v>
      </c>
      <c r="D49" s="8">
        <v>4100</v>
      </c>
      <c r="E49" s="6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 s="13">
        <v>0</v>
      </c>
      <c r="P49">
        <v>5.5</v>
      </c>
      <c r="Q49" t="s">
        <v>8315</v>
      </c>
      <c r="R49" t="s">
        <v>8355</v>
      </c>
      <c r="S49" s="18">
        <v>42107.156319444446</v>
      </c>
      <c r="T49" s="18">
        <v>42167.156319444446</v>
      </c>
    </row>
    <row r="50" spans="1:20" ht="176" x14ac:dyDescent="0.2">
      <c r="A50">
        <v>3105</v>
      </c>
      <c r="B50" s="3" t="s">
        <v>3105</v>
      </c>
      <c r="C50" s="3" t="s">
        <v>7215</v>
      </c>
      <c r="D50" s="8">
        <v>5845</v>
      </c>
      <c r="E50" s="6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 s="13">
        <v>42</v>
      </c>
      <c r="P50">
        <v>79.87</v>
      </c>
      <c r="Q50" t="s">
        <v>8315</v>
      </c>
      <c r="R50" t="s">
        <v>8355</v>
      </c>
      <c r="S50" s="18">
        <v>41876.718935185185</v>
      </c>
      <c r="T50" s="18">
        <v>41931.208333333336</v>
      </c>
    </row>
    <row r="51" spans="1:20" ht="208" x14ac:dyDescent="0.2">
      <c r="A51">
        <v>3107</v>
      </c>
      <c r="B51" s="3" t="s">
        <v>3107</v>
      </c>
      <c r="C51" s="3" t="s">
        <v>7217</v>
      </c>
      <c r="D51" s="8">
        <v>40000</v>
      </c>
      <c r="E51" s="6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 s="13">
        <v>20</v>
      </c>
      <c r="P51">
        <v>272.58999999999997</v>
      </c>
      <c r="Q51" t="s">
        <v>8315</v>
      </c>
      <c r="R51" t="s">
        <v>8355</v>
      </c>
      <c r="S51" s="18">
        <v>42128.814247685179</v>
      </c>
      <c r="T51" s="18">
        <v>42135.814247685179</v>
      </c>
    </row>
    <row r="52" spans="1:20" ht="80" x14ac:dyDescent="0.2">
      <c r="A52">
        <v>3108</v>
      </c>
      <c r="B52" s="3" t="s">
        <v>3108</v>
      </c>
      <c r="C52" s="3" t="s">
        <v>7218</v>
      </c>
      <c r="D52" s="8">
        <v>50000</v>
      </c>
      <c r="E52" s="6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 s="13">
        <v>0</v>
      </c>
      <c r="P52">
        <v>13</v>
      </c>
      <c r="Q52" t="s">
        <v>8315</v>
      </c>
      <c r="R52" t="s">
        <v>8355</v>
      </c>
      <c r="S52" s="18">
        <v>42062.680486111116</v>
      </c>
      <c r="T52" s="18">
        <v>42122.638819444444</v>
      </c>
    </row>
    <row r="53" spans="1:20" ht="192" x14ac:dyDescent="0.2">
      <c r="A53">
        <v>3109</v>
      </c>
      <c r="B53" s="3" t="s">
        <v>3109</v>
      </c>
      <c r="C53" s="3" t="s">
        <v>7219</v>
      </c>
      <c r="D53" s="8">
        <v>26500</v>
      </c>
      <c r="E53" s="6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 s="13">
        <v>25</v>
      </c>
      <c r="P53">
        <v>58.18</v>
      </c>
      <c r="Q53" t="s">
        <v>8315</v>
      </c>
      <c r="R53" t="s">
        <v>8355</v>
      </c>
      <c r="S53" s="18">
        <v>41844.125115740739</v>
      </c>
      <c r="T53" s="18">
        <v>41879.125115740739</v>
      </c>
    </row>
    <row r="54" spans="1:20" ht="160" x14ac:dyDescent="0.2">
      <c r="A54">
        <v>3110</v>
      </c>
      <c r="B54" s="3" t="s">
        <v>3110</v>
      </c>
      <c r="C54" s="3" t="s">
        <v>7220</v>
      </c>
      <c r="D54" s="8">
        <v>25000</v>
      </c>
      <c r="E54" s="6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 s="13">
        <v>0</v>
      </c>
      <c r="P54">
        <v>10</v>
      </c>
      <c r="Q54" t="s">
        <v>8315</v>
      </c>
      <c r="R54" t="s">
        <v>8355</v>
      </c>
      <c r="S54" s="18">
        <v>42745.031469907408</v>
      </c>
      <c r="T54" s="18">
        <v>42785.031469907408</v>
      </c>
    </row>
    <row r="55" spans="1:20" ht="176" x14ac:dyDescent="0.2">
      <c r="A55">
        <v>3111</v>
      </c>
      <c r="B55" s="3" t="s">
        <v>3111</v>
      </c>
      <c r="C55" s="3" t="s">
        <v>7221</v>
      </c>
      <c r="D55" s="8">
        <v>20000</v>
      </c>
      <c r="E55" s="6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 s="13">
        <v>27</v>
      </c>
      <c r="P55">
        <v>70.11</v>
      </c>
      <c r="Q55" t="s">
        <v>8315</v>
      </c>
      <c r="R55" t="s">
        <v>8355</v>
      </c>
      <c r="S55" s="18">
        <v>41885.595138888886</v>
      </c>
      <c r="T55" s="18">
        <v>41916.595138888886</v>
      </c>
    </row>
    <row r="56" spans="1:20" ht="192" x14ac:dyDescent="0.2">
      <c r="A56">
        <v>3112</v>
      </c>
      <c r="B56" s="3" t="s">
        <v>3112</v>
      </c>
      <c r="C56" s="3" t="s">
        <v>7222</v>
      </c>
      <c r="D56" s="8">
        <v>11000</v>
      </c>
      <c r="E56" s="6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 s="13">
        <v>5</v>
      </c>
      <c r="P56">
        <v>57.89</v>
      </c>
      <c r="Q56" t="s">
        <v>8315</v>
      </c>
      <c r="R56" t="s">
        <v>8355</v>
      </c>
      <c r="S56" s="18">
        <v>42615.121921296297</v>
      </c>
      <c r="T56" s="18">
        <v>42675.121921296297</v>
      </c>
    </row>
    <row r="57" spans="1:20" ht="208" x14ac:dyDescent="0.2">
      <c r="A57">
        <v>3113</v>
      </c>
      <c r="B57" s="3" t="s">
        <v>3113</v>
      </c>
      <c r="C57" s="3" t="s">
        <v>7223</v>
      </c>
      <c r="D57" s="8">
        <v>109225</v>
      </c>
      <c r="E57" s="6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 s="13">
        <v>4</v>
      </c>
      <c r="P57">
        <v>125.27</v>
      </c>
      <c r="Q57" t="s">
        <v>8315</v>
      </c>
      <c r="R57" t="s">
        <v>8355</v>
      </c>
      <c r="S57" s="18">
        <v>42081.731273148151</v>
      </c>
      <c r="T57" s="18">
        <v>42111.731273148151</v>
      </c>
    </row>
    <row r="58" spans="1:20" ht="176" x14ac:dyDescent="0.2">
      <c r="A58">
        <v>3114</v>
      </c>
      <c r="B58" s="3" t="s">
        <v>3114</v>
      </c>
      <c r="C58" s="3" t="s">
        <v>7224</v>
      </c>
      <c r="D58" s="8">
        <v>75000</v>
      </c>
      <c r="E58" s="6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 s="13">
        <v>0</v>
      </c>
      <c r="P58">
        <v>0</v>
      </c>
      <c r="Q58" t="s">
        <v>8315</v>
      </c>
      <c r="R58" t="s">
        <v>8355</v>
      </c>
      <c r="S58" s="18">
        <v>41843.632523148146</v>
      </c>
      <c r="T58" s="18">
        <v>41903.632523148146</v>
      </c>
    </row>
    <row r="59" spans="1:20" ht="176" x14ac:dyDescent="0.2">
      <c r="A59">
        <v>3116</v>
      </c>
      <c r="B59" s="3" t="s">
        <v>3116</v>
      </c>
      <c r="C59" s="3" t="s">
        <v>7226</v>
      </c>
      <c r="D59" s="8">
        <v>750</v>
      </c>
      <c r="E59" s="6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 s="13">
        <v>57</v>
      </c>
      <c r="P59">
        <v>43</v>
      </c>
      <c r="Q59" t="s">
        <v>8315</v>
      </c>
      <c r="R59" t="s">
        <v>8355</v>
      </c>
      <c r="S59" s="18">
        <v>42081.515335648146</v>
      </c>
      <c r="T59" s="18">
        <v>42095.515335648146</v>
      </c>
    </row>
    <row r="60" spans="1:20" ht="224" x14ac:dyDescent="0.2">
      <c r="A60">
        <v>3119</v>
      </c>
      <c r="B60" s="3" t="s">
        <v>3119</v>
      </c>
      <c r="C60" s="3" t="s">
        <v>7229</v>
      </c>
      <c r="D60" s="8">
        <v>10000</v>
      </c>
      <c r="E60" s="6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 s="13">
        <v>0</v>
      </c>
      <c r="P60">
        <v>5</v>
      </c>
      <c r="Q60" t="s">
        <v>8315</v>
      </c>
      <c r="R60" t="s">
        <v>8355</v>
      </c>
      <c r="S60" s="18">
        <v>42060.04550925926</v>
      </c>
      <c r="T60" s="18">
        <v>42090.003842592589</v>
      </c>
    </row>
  </sheetData>
  <conditionalFormatting sqref="F1:F60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O60">
    <cfRule type="colorScale" priority="3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4">
      <colorScale>
        <cfvo type="percentile" val="70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2">
      <colorScale>
        <cfvo type="percentile" val="7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29A63-7D77-544A-AFEB-C09FE30E96CE}">
  <dimension ref="A1:T69"/>
  <sheetViews>
    <sheetView workbookViewId="0">
      <selection sqref="A1:T69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7" t="s">
        <v>8366</v>
      </c>
      <c r="T1" s="20" t="s">
        <v>8367</v>
      </c>
    </row>
    <row r="2" spans="1:20" ht="208" x14ac:dyDescent="0.2">
      <c r="A2">
        <v>2706</v>
      </c>
      <c r="B2" s="3" t="s">
        <v>2706</v>
      </c>
      <c r="C2" s="3" t="s">
        <v>6816</v>
      </c>
      <c r="D2" s="8">
        <v>35000</v>
      </c>
      <c r="E2" s="6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 s="13">
        <v>112</v>
      </c>
      <c r="P2">
        <v>149.44</v>
      </c>
      <c r="Q2" t="s">
        <v>8315</v>
      </c>
      <c r="R2" t="s">
        <v>8355</v>
      </c>
      <c r="S2" s="18">
        <v>41899.294942129629</v>
      </c>
      <c r="T2" s="18">
        <v>41928.290972222225</v>
      </c>
    </row>
    <row r="3" spans="1:20" ht="176" x14ac:dyDescent="0.2">
      <c r="A3">
        <v>2707</v>
      </c>
      <c r="B3" s="3" t="s">
        <v>2707</v>
      </c>
      <c r="C3" s="3" t="s">
        <v>6817</v>
      </c>
      <c r="D3" s="8">
        <v>8000</v>
      </c>
      <c r="E3" s="6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 s="13">
        <v>351</v>
      </c>
      <c r="P3">
        <v>71.239999999999995</v>
      </c>
      <c r="Q3" t="s">
        <v>8315</v>
      </c>
      <c r="R3" t="s">
        <v>8355</v>
      </c>
      <c r="S3" s="18">
        <v>41391.782905092594</v>
      </c>
      <c r="T3" s="18">
        <v>41421.290972222225</v>
      </c>
    </row>
    <row r="4" spans="1:20" ht="208" x14ac:dyDescent="0.2">
      <c r="A4">
        <v>2709</v>
      </c>
      <c r="B4" s="3" t="s">
        <v>2709</v>
      </c>
      <c r="C4" s="3" t="s">
        <v>6819</v>
      </c>
      <c r="D4" s="8">
        <v>50000</v>
      </c>
      <c r="E4" s="6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 s="13">
        <v>102</v>
      </c>
      <c r="P4">
        <v>164.94</v>
      </c>
      <c r="Q4" t="s">
        <v>8315</v>
      </c>
      <c r="R4" t="s">
        <v>8355</v>
      </c>
      <c r="S4" s="18">
        <v>42612.149780092594</v>
      </c>
      <c r="T4" s="18">
        <v>42647.165972222225</v>
      </c>
    </row>
    <row r="5" spans="1:20" ht="128" x14ac:dyDescent="0.2">
      <c r="A5">
        <v>2710</v>
      </c>
      <c r="B5" s="3" t="s">
        <v>2710</v>
      </c>
      <c r="C5" s="3" t="s">
        <v>6820</v>
      </c>
      <c r="D5" s="8">
        <v>60000</v>
      </c>
      <c r="E5" s="6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 s="13">
        <v>154</v>
      </c>
      <c r="P5">
        <v>84.87</v>
      </c>
      <c r="Q5" t="s">
        <v>8315</v>
      </c>
      <c r="R5" t="s">
        <v>8355</v>
      </c>
      <c r="S5" s="18">
        <v>41828.229490740741</v>
      </c>
      <c r="T5" s="18">
        <v>41860.083333333336</v>
      </c>
    </row>
    <row r="6" spans="1:20" ht="192" x14ac:dyDescent="0.2">
      <c r="A6">
        <v>2712</v>
      </c>
      <c r="B6" s="3" t="s">
        <v>2712</v>
      </c>
      <c r="C6" s="3" t="s">
        <v>6822</v>
      </c>
      <c r="D6" s="8">
        <v>5500</v>
      </c>
      <c r="E6" s="6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 s="13">
        <v>131</v>
      </c>
      <c r="P6">
        <v>50.53</v>
      </c>
      <c r="Q6" t="s">
        <v>8315</v>
      </c>
      <c r="R6" t="s">
        <v>8355</v>
      </c>
      <c r="S6" s="18">
        <v>41432.062037037038</v>
      </c>
      <c r="T6" s="18">
        <v>41468.75</v>
      </c>
    </row>
    <row r="7" spans="1:20" ht="240" x14ac:dyDescent="0.2">
      <c r="A7">
        <v>2713</v>
      </c>
      <c r="B7" s="3" t="s">
        <v>2713</v>
      </c>
      <c r="C7" s="3" t="s">
        <v>6823</v>
      </c>
      <c r="D7" s="8">
        <v>150000</v>
      </c>
      <c r="E7" s="6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 s="13">
        <v>102</v>
      </c>
      <c r="P7">
        <v>108</v>
      </c>
      <c r="Q7" t="s">
        <v>8315</v>
      </c>
      <c r="R7" t="s">
        <v>8355</v>
      </c>
      <c r="S7" s="18">
        <v>42322.653749999998</v>
      </c>
      <c r="T7" s="18">
        <v>42362.653749999998</v>
      </c>
    </row>
    <row r="8" spans="1:20" ht="128" x14ac:dyDescent="0.2">
      <c r="A8">
        <v>2714</v>
      </c>
      <c r="B8" s="3" t="s">
        <v>2714</v>
      </c>
      <c r="C8" s="3" t="s">
        <v>6824</v>
      </c>
      <c r="D8" s="8">
        <v>25000</v>
      </c>
      <c r="E8" s="6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 s="13">
        <v>116</v>
      </c>
      <c r="P8">
        <v>95.37</v>
      </c>
      <c r="Q8" t="s">
        <v>8315</v>
      </c>
      <c r="R8" t="s">
        <v>8355</v>
      </c>
      <c r="S8" s="18">
        <v>42629.655046296291</v>
      </c>
      <c r="T8" s="18">
        <v>42657.958333333328</v>
      </c>
    </row>
    <row r="9" spans="1:20" ht="224" x14ac:dyDescent="0.2">
      <c r="A9">
        <v>2715</v>
      </c>
      <c r="B9" s="3" t="s">
        <v>2715</v>
      </c>
      <c r="C9" s="3" t="s">
        <v>6825</v>
      </c>
      <c r="D9" s="8">
        <v>12000</v>
      </c>
      <c r="E9" s="6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 s="13">
        <v>265</v>
      </c>
      <c r="P9">
        <v>57.63</v>
      </c>
      <c r="Q9" t="s">
        <v>8315</v>
      </c>
      <c r="R9" t="s">
        <v>8355</v>
      </c>
      <c r="S9" s="18">
        <v>42387.398472222223</v>
      </c>
      <c r="T9" s="18">
        <v>42421.398472222223</v>
      </c>
    </row>
    <row r="10" spans="1:20" ht="176" x14ac:dyDescent="0.2">
      <c r="A10">
        <v>2717</v>
      </c>
      <c r="B10" s="3" t="s">
        <v>2717</v>
      </c>
      <c r="C10" s="3" t="s">
        <v>6827</v>
      </c>
      <c r="D10" s="8">
        <v>25000</v>
      </c>
      <c r="E10" s="6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 s="13">
        <v>120</v>
      </c>
      <c r="P10">
        <v>92.39</v>
      </c>
      <c r="Q10" t="s">
        <v>8315</v>
      </c>
      <c r="R10" t="s">
        <v>8355</v>
      </c>
      <c r="S10" s="18">
        <v>41934.914918981485</v>
      </c>
      <c r="T10" s="18">
        <v>41979.956585648149</v>
      </c>
    </row>
    <row r="11" spans="1:20" ht="192" x14ac:dyDescent="0.2">
      <c r="A11">
        <v>2718</v>
      </c>
      <c r="B11" s="3" t="s">
        <v>2718</v>
      </c>
      <c r="C11" s="3" t="s">
        <v>6828</v>
      </c>
      <c r="D11" s="8">
        <v>18000</v>
      </c>
      <c r="E11" s="6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 s="13">
        <v>104</v>
      </c>
      <c r="P11">
        <v>125.98</v>
      </c>
      <c r="Q11" t="s">
        <v>8315</v>
      </c>
      <c r="R11" t="s">
        <v>8355</v>
      </c>
      <c r="S11" s="18">
        <v>42465.596585648149</v>
      </c>
      <c r="T11" s="18">
        <v>42493.958333333328</v>
      </c>
    </row>
    <row r="12" spans="1:20" ht="192" x14ac:dyDescent="0.2">
      <c r="A12">
        <v>2719</v>
      </c>
      <c r="B12" s="3" t="s">
        <v>2719</v>
      </c>
      <c r="C12" s="3" t="s">
        <v>6829</v>
      </c>
      <c r="D12" s="8">
        <v>6000</v>
      </c>
      <c r="E12" s="6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 s="13">
        <v>109</v>
      </c>
      <c r="P12">
        <v>94.64</v>
      </c>
      <c r="Q12" t="s">
        <v>8315</v>
      </c>
      <c r="R12" t="s">
        <v>8355</v>
      </c>
      <c r="S12" s="18">
        <v>42418.031180555554</v>
      </c>
      <c r="T12" s="18">
        <v>42477.989513888882</v>
      </c>
    </row>
    <row r="13" spans="1:20" ht="160" x14ac:dyDescent="0.2">
      <c r="A13">
        <v>2720</v>
      </c>
      <c r="B13" s="3" t="s">
        <v>2720</v>
      </c>
      <c r="C13" s="3" t="s">
        <v>6830</v>
      </c>
      <c r="D13" s="8">
        <v>25000</v>
      </c>
      <c r="E13" s="6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 s="13">
        <v>118</v>
      </c>
      <c r="P13">
        <v>170.7</v>
      </c>
      <c r="Q13" t="s">
        <v>8315</v>
      </c>
      <c r="R13" t="s">
        <v>8355</v>
      </c>
      <c r="S13" s="18">
        <v>42655.465891203698</v>
      </c>
      <c r="T13" s="18">
        <v>42685.507557870369</v>
      </c>
    </row>
    <row r="14" spans="1:20" ht="192" x14ac:dyDescent="0.2">
      <c r="A14">
        <v>2983</v>
      </c>
      <c r="B14" s="3" t="s">
        <v>2983</v>
      </c>
      <c r="C14" s="3" t="s">
        <v>7093</v>
      </c>
      <c r="D14" s="8">
        <v>116000</v>
      </c>
      <c r="E14" s="6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 s="13">
        <v>147</v>
      </c>
      <c r="P14">
        <v>155.24</v>
      </c>
      <c r="Q14" t="s">
        <v>8315</v>
      </c>
      <c r="R14" t="s">
        <v>8355</v>
      </c>
      <c r="S14" s="18">
        <v>41894.632361111115</v>
      </c>
      <c r="T14" s="18">
        <v>41954.674027777779</v>
      </c>
    </row>
    <row r="15" spans="1:20" ht="224" x14ac:dyDescent="0.2">
      <c r="A15">
        <v>2984</v>
      </c>
      <c r="B15" s="3" t="s">
        <v>2984</v>
      </c>
      <c r="C15" s="3" t="s">
        <v>7094</v>
      </c>
      <c r="D15" s="8">
        <v>25000</v>
      </c>
      <c r="E15" s="6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 s="13">
        <v>100</v>
      </c>
      <c r="P15">
        <v>115.08</v>
      </c>
      <c r="Q15" t="s">
        <v>8315</v>
      </c>
      <c r="R15" t="s">
        <v>8355</v>
      </c>
      <c r="S15" s="18">
        <v>42576.278715277775</v>
      </c>
      <c r="T15" s="18">
        <v>42606.278715277775</v>
      </c>
    </row>
    <row r="16" spans="1:20" ht="208" x14ac:dyDescent="0.2">
      <c r="A16">
        <v>2987</v>
      </c>
      <c r="B16" s="3" t="s">
        <v>2987</v>
      </c>
      <c r="C16" s="3" t="s">
        <v>7097</v>
      </c>
      <c r="D16" s="8">
        <v>25000</v>
      </c>
      <c r="E16" s="6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 s="13">
        <v>110</v>
      </c>
      <c r="P16">
        <v>104.15</v>
      </c>
      <c r="Q16" t="s">
        <v>8315</v>
      </c>
      <c r="R16" t="s">
        <v>8355</v>
      </c>
      <c r="S16" s="18">
        <v>42627.307303240741</v>
      </c>
      <c r="T16" s="18">
        <v>42656</v>
      </c>
    </row>
    <row r="17" spans="1:20" ht="64" x14ac:dyDescent="0.2">
      <c r="A17">
        <v>2989</v>
      </c>
      <c r="B17" s="3" t="s">
        <v>2989</v>
      </c>
      <c r="C17" s="3" t="s">
        <v>7099</v>
      </c>
      <c r="D17" s="8">
        <v>20000</v>
      </c>
      <c r="E17" s="6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 s="13">
        <v>177</v>
      </c>
      <c r="P17">
        <v>97</v>
      </c>
      <c r="Q17" t="s">
        <v>8315</v>
      </c>
      <c r="R17" t="s">
        <v>8355</v>
      </c>
      <c r="S17" s="18">
        <v>42337.02039351852</v>
      </c>
      <c r="T17" s="18">
        <v>42359.207638888889</v>
      </c>
    </row>
    <row r="18" spans="1:20" ht="192" x14ac:dyDescent="0.2">
      <c r="A18">
        <v>2990</v>
      </c>
      <c r="B18" s="3" t="s">
        <v>2990</v>
      </c>
      <c r="C18" s="3" t="s">
        <v>7100</v>
      </c>
      <c r="D18" s="8">
        <v>10000</v>
      </c>
      <c r="E18" s="6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 s="13">
        <v>100</v>
      </c>
      <c r="P18">
        <v>370.37</v>
      </c>
      <c r="Q18" t="s">
        <v>8315</v>
      </c>
      <c r="R18" t="s">
        <v>8355</v>
      </c>
      <c r="S18" s="18">
        <v>42341.57430555555</v>
      </c>
      <c r="T18" s="18">
        <v>42376.57430555555</v>
      </c>
    </row>
    <row r="19" spans="1:20" ht="240" x14ac:dyDescent="0.2">
      <c r="A19">
        <v>2991</v>
      </c>
      <c r="B19" s="3" t="s">
        <v>2991</v>
      </c>
      <c r="C19" s="3" t="s">
        <v>7101</v>
      </c>
      <c r="D19" s="8">
        <v>8500</v>
      </c>
      <c r="E19" s="6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 s="13">
        <v>103</v>
      </c>
      <c r="P19">
        <v>94.41</v>
      </c>
      <c r="Q19" t="s">
        <v>8315</v>
      </c>
      <c r="R19" t="s">
        <v>8355</v>
      </c>
      <c r="S19" s="18">
        <v>42740.837152777778</v>
      </c>
      <c r="T19" s="18">
        <v>42762.837152777778</v>
      </c>
    </row>
    <row r="20" spans="1:20" ht="192" x14ac:dyDescent="0.2">
      <c r="A20">
        <v>2992</v>
      </c>
      <c r="B20" s="3" t="s">
        <v>2992</v>
      </c>
      <c r="C20" s="3" t="s">
        <v>7102</v>
      </c>
      <c r="D20" s="8">
        <v>3000</v>
      </c>
      <c r="E20" s="6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 s="13">
        <v>105</v>
      </c>
      <c r="P20">
        <v>48.98</v>
      </c>
      <c r="Q20" t="s">
        <v>8315</v>
      </c>
      <c r="R20" t="s">
        <v>8355</v>
      </c>
      <c r="S20" s="18">
        <v>42622.767476851848</v>
      </c>
      <c r="T20" s="18">
        <v>42652.767476851848</v>
      </c>
    </row>
    <row r="21" spans="1:20" ht="64" x14ac:dyDescent="0.2">
      <c r="A21">
        <v>2993</v>
      </c>
      <c r="B21" s="3" t="s">
        <v>2993</v>
      </c>
      <c r="C21" s="3" t="s">
        <v>7103</v>
      </c>
      <c r="D21" s="8">
        <v>1000</v>
      </c>
      <c r="E21" s="6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 s="13">
        <v>100</v>
      </c>
      <c r="P21">
        <v>45.59</v>
      </c>
      <c r="Q21" t="s">
        <v>8315</v>
      </c>
      <c r="R21" t="s">
        <v>8355</v>
      </c>
      <c r="S21" s="18">
        <v>42390.838738425926</v>
      </c>
      <c r="T21" s="18">
        <v>42420.838738425926</v>
      </c>
    </row>
    <row r="22" spans="1:20" ht="192" x14ac:dyDescent="0.2">
      <c r="A22">
        <v>2995</v>
      </c>
      <c r="B22" s="3" t="s">
        <v>2995</v>
      </c>
      <c r="C22" s="3" t="s">
        <v>7105</v>
      </c>
      <c r="D22" s="8">
        <v>15000</v>
      </c>
      <c r="E22" s="6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 s="13">
        <v>105</v>
      </c>
      <c r="P22">
        <v>63.23</v>
      </c>
      <c r="Q22" t="s">
        <v>8315</v>
      </c>
      <c r="R22" t="s">
        <v>8355</v>
      </c>
      <c r="S22" s="18">
        <v>42724.665173611109</v>
      </c>
      <c r="T22" s="18">
        <v>42754.665173611109</v>
      </c>
    </row>
    <row r="23" spans="1:20" ht="128" x14ac:dyDescent="0.2">
      <c r="A23">
        <v>2996</v>
      </c>
      <c r="B23" s="3" t="s">
        <v>2996</v>
      </c>
      <c r="C23" s="3" t="s">
        <v>7106</v>
      </c>
      <c r="D23" s="8">
        <v>35000</v>
      </c>
      <c r="E23" s="6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 s="13">
        <v>172</v>
      </c>
      <c r="P23">
        <v>153.52000000000001</v>
      </c>
      <c r="Q23" t="s">
        <v>8315</v>
      </c>
      <c r="R23" t="s">
        <v>8355</v>
      </c>
      <c r="S23" s="18">
        <v>42090.912500000006</v>
      </c>
      <c r="T23" s="18">
        <v>42150.912500000006</v>
      </c>
    </row>
    <row r="24" spans="1:20" ht="208" x14ac:dyDescent="0.2">
      <c r="A24">
        <v>2997</v>
      </c>
      <c r="B24" s="3" t="s">
        <v>2997</v>
      </c>
      <c r="C24" s="3" t="s">
        <v>7107</v>
      </c>
      <c r="D24" s="8">
        <v>10000</v>
      </c>
      <c r="E24" s="6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 s="13">
        <v>104</v>
      </c>
      <c r="P24">
        <v>90.2</v>
      </c>
      <c r="Q24" t="s">
        <v>8315</v>
      </c>
      <c r="R24" t="s">
        <v>8355</v>
      </c>
      <c r="S24" s="18">
        <v>42775.733715277776</v>
      </c>
      <c r="T24" s="18">
        <v>42793.207638888889</v>
      </c>
    </row>
    <row r="25" spans="1:20" ht="192" x14ac:dyDescent="0.2">
      <c r="A25">
        <v>2998</v>
      </c>
      <c r="B25" s="3" t="s">
        <v>2998</v>
      </c>
      <c r="C25" s="3" t="s">
        <v>7108</v>
      </c>
      <c r="D25" s="8">
        <v>50000</v>
      </c>
      <c r="E25" s="6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 s="13">
        <v>103</v>
      </c>
      <c r="P25">
        <v>118.97</v>
      </c>
      <c r="Q25" t="s">
        <v>8315</v>
      </c>
      <c r="R25" t="s">
        <v>8355</v>
      </c>
      <c r="S25" s="18">
        <v>41778.193622685183</v>
      </c>
      <c r="T25" s="18">
        <v>41806.184027777781</v>
      </c>
    </row>
    <row r="26" spans="1:20" ht="208" x14ac:dyDescent="0.2">
      <c r="A26">
        <v>2999</v>
      </c>
      <c r="B26" s="3" t="s">
        <v>2999</v>
      </c>
      <c r="C26" s="3" t="s">
        <v>7109</v>
      </c>
      <c r="D26" s="8">
        <v>1350</v>
      </c>
      <c r="E26" s="6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 s="13">
        <v>119</v>
      </c>
      <c r="P26">
        <v>80.25</v>
      </c>
      <c r="Q26" t="s">
        <v>8315</v>
      </c>
      <c r="R26" t="s">
        <v>8355</v>
      </c>
      <c r="S26" s="18">
        <v>42780.740277777775</v>
      </c>
      <c r="T26" s="18">
        <v>42795.083333333328</v>
      </c>
    </row>
    <row r="27" spans="1:20" ht="208" x14ac:dyDescent="0.2">
      <c r="A27">
        <v>3000</v>
      </c>
      <c r="B27" s="3" t="s">
        <v>3000</v>
      </c>
      <c r="C27" s="3" t="s">
        <v>7110</v>
      </c>
      <c r="D27" s="8">
        <v>500</v>
      </c>
      <c r="E27" s="6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 s="13">
        <v>100</v>
      </c>
      <c r="P27">
        <v>62.5</v>
      </c>
      <c r="Q27" t="s">
        <v>8315</v>
      </c>
      <c r="R27" t="s">
        <v>8355</v>
      </c>
      <c r="S27" s="18">
        <v>42752.827199074076</v>
      </c>
      <c r="T27" s="18">
        <v>42766.75</v>
      </c>
    </row>
    <row r="28" spans="1:20" ht="192" x14ac:dyDescent="0.2">
      <c r="A28">
        <v>3001</v>
      </c>
      <c r="B28" s="3" t="s">
        <v>3001</v>
      </c>
      <c r="C28" s="3" t="s">
        <v>7111</v>
      </c>
      <c r="D28" s="8">
        <v>7214</v>
      </c>
      <c r="E28" s="6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 s="13">
        <v>319</v>
      </c>
      <c r="P28">
        <v>131.38</v>
      </c>
      <c r="Q28" t="s">
        <v>8315</v>
      </c>
      <c r="R28" t="s">
        <v>8355</v>
      </c>
      <c r="S28" s="18">
        <v>42534.895625000005</v>
      </c>
      <c r="T28" s="18">
        <v>42564.895625000005</v>
      </c>
    </row>
    <row r="29" spans="1:20" ht="128" x14ac:dyDescent="0.2">
      <c r="A29">
        <v>3002</v>
      </c>
      <c r="B29" s="3" t="s">
        <v>3002</v>
      </c>
      <c r="C29" s="3" t="s">
        <v>7112</v>
      </c>
      <c r="D29" s="8">
        <v>7000</v>
      </c>
      <c r="E29" s="6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 s="13">
        <v>109</v>
      </c>
      <c r="P29">
        <v>73.03</v>
      </c>
      <c r="Q29" t="s">
        <v>8315</v>
      </c>
      <c r="R29" t="s">
        <v>8355</v>
      </c>
      <c r="S29" s="18">
        <v>41239.83625</v>
      </c>
      <c r="T29" s="18">
        <v>41269.83625</v>
      </c>
    </row>
    <row r="30" spans="1:20" ht="208" x14ac:dyDescent="0.2">
      <c r="A30">
        <v>3003</v>
      </c>
      <c r="B30" s="3" t="s">
        <v>3003</v>
      </c>
      <c r="C30" s="3" t="s">
        <v>7113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 s="13">
        <v>101</v>
      </c>
      <c r="P30">
        <v>178.53</v>
      </c>
      <c r="Q30" t="s">
        <v>8315</v>
      </c>
      <c r="R30" t="s">
        <v>8355</v>
      </c>
      <c r="S30" s="18">
        <v>42398.849259259259</v>
      </c>
      <c r="T30" s="18">
        <v>42430.249305555553</v>
      </c>
    </row>
    <row r="31" spans="1:20" ht="208" x14ac:dyDescent="0.2">
      <c r="A31">
        <v>3004</v>
      </c>
      <c r="B31" s="3" t="s">
        <v>3004</v>
      </c>
      <c r="C31" s="3" t="s">
        <v>7114</v>
      </c>
      <c r="D31" s="8">
        <v>40000</v>
      </c>
      <c r="E31" s="6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 s="13">
        <v>113</v>
      </c>
      <c r="P31">
        <v>162.91</v>
      </c>
      <c r="Q31" t="s">
        <v>8315</v>
      </c>
      <c r="R31" t="s">
        <v>8355</v>
      </c>
      <c r="S31" s="18">
        <v>41928.881064814814</v>
      </c>
      <c r="T31" s="18">
        <v>41958.922731481478</v>
      </c>
    </row>
    <row r="32" spans="1:20" ht="208" x14ac:dyDescent="0.2">
      <c r="A32">
        <v>3005</v>
      </c>
      <c r="B32" s="3" t="s">
        <v>3005</v>
      </c>
      <c r="C32" s="3" t="s">
        <v>7115</v>
      </c>
      <c r="D32" s="8">
        <v>10600</v>
      </c>
      <c r="E32" s="6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 s="13">
        <v>120</v>
      </c>
      <c r="P32">
        <v>108.24</v>
      </c>
      <c r="Q32" t="s">
        <v>8315</v>
      </c>
      <c r="R32" t="s">
        <v>8355</v>
      </c>
      <c r="S32" s="18">
        <v>41888.674826388888</v>
      </c>
      <c r="T32" s="18">
        <v>41918.674826388888</v>
      </c>
    </row>
    <row r="33" spans="1:20" ht="96" x14ac:dyDescent="0.2">
      <c r="A33">
        <v>3007</v>
      </c>
      <c r="B33" s="3" t="s">
        <v>3007</v>
      </c>
      <c r="C33" s="3" t="s">
        <v>7117</v>
      </c>
      <c r="D33" s="8">
        <v>600</v>
      </c>
      <c r="E33" s="6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 s="13">
        <v>180</v>
      </c>
      <c r="P33">
        <v>54</v>
      </c>
      <c r="Q33" t="s">
        <v>8315</v>
      </c>
      <c r="R33" t="s">
        <v>8355</v>
      </c>
      <c r="S33" s="18">
        <v>42098.216238425928</v>
      </c>
      <c r="T33" s="18">
        <v>42119.216238425928</v>
      </c>
    </row>
    <row r="34" spans="1:20" ht="160" x14ac:dyDescent="0.2">
      <c r="A34">
        <v>3008</v>
      </c>
      <c r="B34" s="3" t="s">
        <v>3008</v>
      </c>
      <c r="C34" s="3" t="s">
        <v>7118</v>
      </c>
      <c r="D34" s="8">
        <v>3000</v>
      </c>
      <c r="E34" s="6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 s="13">
        <v>101</v>
      </c>
      <c r="P34">
        <v>116.73</v>
      </c>
      <c r="Q34" t="s">
        <v>8315</v>
      </c>
      <c r="R34" t="s">
        <v>8355</v>
      </c>
      <c r="S34" s="18">
        <v>42360.212025462963</v>
      </c>
      <c r="T34" s="18">
        <v>42390.212025462963</v>
      </c>
    </row>
    <row r="35" spans="1:20" ht="240" x14ac:dyDescent="0.2">
      <c r="A35">
        <v>3009</v>
      </c>
      <c r="B35" s="3" t="s">
        <v>3009</v>
      </c>
      <c r="C35" s="3" t="s">
        <v>7119</v>
      </c>
      <c r="D35" s="8">
        <v>25000</v>
      </c>
      <c r="E35" s="6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 s="13">
        <v>120</v>
      </c>
      <c r="P35">
        <v>233.9</v>
      </c>
      <c r="Q35" t="s">
        <v>8315</v>
      </c>
      <c r="R35" t="s">
        <v>8355</v>
      </c>
      <c r="S35" s="18">
        <v>41939.569907407407</v>
      </c>
      <c r="T35" s="18">
        <v>41969.611574074079</v>
      </c>
    </row>
    <row r="36" spans="1:20" ht="208" x14ac:dyDescent="0.2">
      <c r="A36">
        <v>3010</v>
      </c>
      <c r="B36" s="3" t="s">
        <v>3010</v>
      </c>
      <c r="C36" s="3" t="s">
        <v>7120</v>
      </c>
      <c r="D36" s="8">
        <v>1500</v>
      </c>
      <c r="E36" s="6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 s="13">
        <v>158</v>
      </c>
      <c r="P36">
        <v>158</v>
      </c>
      <c r="Q36" t="s">
        <v>8315</v>
      </c>
      <c r="R36" t="s">
        <v>8355</v>
      </c>
      <c r="S36" s="18">
        <v>41996.832395833335</v>
      </c>
      <c r="T36" s="18">
        <v>42056.832395833335</v>
      </c>
    </row>
    <row r="37" spans="1:20" ht="192" x14ac:dyDescent="0.2">
      <c r="A37">
        <v>3012</v>
      </c>
      <c r="B37" s="3" t="s">
        <v>3012</v>
      </c>
      <c r="C37" s="3" t="s">
        <v>7122</v>
      </c>
      <c r="D37" s="8">
        <v>4000</v>
      </c>
      <c r="E37" s="6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 s="13">
        <v>117</v>
      </c>
      <c r="P37">
        <v>85.18</v>
      </c>
      <c r="Q37" t="s">
        <v>8315</v>
      </c>
      <c r="R37" t="s">
        <v>8355</v>
      </c>
      <c r="S37" s="18">
        <v>42024.702893518523</v>
      </c>
      <c r="T37" s="18">
        <v>42045.702893518523</v>
      </c>
    </row>
    <row r="38" spans="1:20" ht="192" x14ac:dyDescent="0.2">
      <c r="A38">
        <v>3013</v>
      </c>
      <c r="B38" s="3" t="s">
        <v>3013</v>
      </c>
      <c r="C38" s="3" t="s">
        <v>7123</v>
      </c>
      <c r="D38" s="8">
        <v>10000</v>
      </c>
      <c r="E38" s="6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 s="13">
        <v>157</v>
      </c>
      <c r="P38">
        <v>146.69</v>
      </c>
      <c r="Q38" t="s">
        <v>8315</v>
      </c>
      <c r="R38" t="s">
        <v>8355</v>
      </c>
      <c r="S38" s="18">
        <v>42146.836215277777</v>
      </c>
      <c r="T38" s="18">
        <v>42176.836215277777</v>
      </c>
    </row>
    <row r="39" spans="1:20" ht="208" x14ac:dyDescent="0.2">
      <c r="A39">
        <v>3014</v>
      </c>
      <c r="B39" s="3" t="s">
        <v>3014</v>
      </c>
      <c r="C39" s="3" t="s">
        <v>7124</v>
      </c>
      <c r="D39" s="8">
        <v>25000</v>
      </c>
      <c r="E39" s="6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 s="13">
        <v>113</v>
      </c>
      <c r="P39">
        <v>50.76</v>
      </c>
      <c r="Q39" t="s">
        <v>8315</v>
      </c>
      <c r="R39" t="s">
        <v>8355</v>
      </c>
      <c r="S39" s="18">
        <v>41920.123611111114</v>
      </c>
      <c r="T39" s="18">
        <v>41948.208333333336</v>
      </c>
    </row>
    <row r="40" spans="1:20" ht="176" x14ac:dyDescent="0.2">
      <c r="A40">
        <v>3015</v>
      </c>
      <c r="B40" s="3" t="s">
        <v>3015</v>
      </c>
      <c r="C40" s="3" t="s">
        <v>7125</v>
      </c>
      <c r="D40" s="8">
        <v>3400</v>
      </c>
      <c r="E40" s="6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 s="13">
        <v>103</v>
      </c>
      <c r="P40">
        <v>87.7</v>
      </c>
      <c r="Q40" t="s">
        <v>8315</v>
      </c>
      <c r="R40" t="s">
        <v>8355</v>
      </c>
      <c r="S40" s="18">
        <v>41785.72729166667</v>
      </c>
      <c r="T40" s="18">
        <v>41801.166666666664</v>
      </c>
    </row>
    <row r="41" spans="1:20" ht="224" x14ac:dyDescent="0.2">
      <c r="A41">
        <v>3016</v>
      </c>
      <c r="B41" s="3" t="s">
        <v>3016</v>
      </c>
      <c r="C41" s="3" t="s">
        <v>7126</v>
      </c>
      <c r="D41" s="8">
        <v>8500</v>
      </c>
      <c r="E41" s="6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 s="13">
        <v>103</v>
      </c>
      <c r="P41">
        <v>242.28</v>
      </c>
      <c r="Q41" t="s">
        <v>8315</v>
      </c>
      <c r="R41" t="s">
        <v>8355</v>
      </c>
      <c r="S41" s="18">
        <v>41778.548055555555</v>
      </c>
      <c r="T41" s="18">
        <v>41838.548055555555</v>
      </c>
    </row>
    <row r="42" spans="1:20" ht="208" x14ac:dyDescent="0.2">
      <c r="A42">
        <v>3017</v>
      </c>
      <c r="B42" s="3" t="s">
        <v>3017</v>
      </c>
      <c r="C42" s="3" t="s">
        <v>7127</v>
      </c>
      <c r="D42" s="8">
        <v>22000</v>
      </c>
      <c r="E42" s="6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 s="13">
        <v>106</v>
      </c>
      <c r="P42">
        <v>146.44999999999999</v>
      </c>
      <c r="Q42" t="s">
        <v>8315</v>
      </c>
      <c r="R42" t="s">
        <v>8355</v>
      </c>
      <c r="S42" s="18">
        <v>41841.850034722222</v>
      </c>
      <c r="T42" s="18">
        <v>41871.850034722222</v>
      </c>
    </row>
    <row r="43" spans="1:20" ht="208" x14ac:dyDescent="0.2">
      <c r="A43">
        <v>3019</v>
      </c>
      <c r="B43" s="3" t="s">
        <v>3019</v>
      </c>
      <c r="C43" s="3" t="s">
        <v>7129</v>
      </c>
      <c r="D43" s="8">
        <v>15000</v>
      </c>
      <c r="E43" s="6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 s="13">
        <v>121</v>
      </c>
      <c r="P43">
        <v>80.459999999999994</v>
      </c>
      <c r="Q43" t="s">
        <v>8315</v>
      </c>
      <c r="R43" t="s">
        <v>8355</v>
      </c>
      <c r="S43" s="18">
        <v>41758.833564814813</v>
      </c>
      <c r="T43" s="18">
        <v>41786.125</v>
      </c>
    </row>
    <row r="44" spans="1:20" ht="192" x14ac:dyDescent="0.2">
      <c r="A44">
        <v>3020</v>
      </c>
      <c r="B44" s="3" t="s">
        <v>3020</v>
      </c>
      <c r="C44" s="3" t="s">
        <v>7130</v>
      </c>
      <c r="D44" s="8">
        <v>7000</v>
      </c>
      <c r="E44" s="6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 s="13">
        <v>101</v>
      </c>
      <c r="P44">
        <v>234.67</v>
      </c>
      <c r="Q44" t="s">
        <v>8315</v>
      </c>
      <c r="R44" t="s">
        <v>8355</v>
      </c>
      <c r="S44" s="18">
        <v>42170.846446759257</v>
      </c>
      <c r="T44" s="18">
        <v>42230.846446759257</v>
      </c>
    </row>
    <row r="45" spans="1:20" ht="192" x14ac:dyDescent="0.2">
      <c r="A45">
        <v>3021</v>
      </c>
      <c r="B45" s="3" t="s">
        <v>3021</v>
      </c>
      <c r="C45" s="3" t="s">
        <v>7131</v>
      </c>
      <c r="D45" s="8">
        <v>4500</v>
      </c>
      <c r="E45" s="6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 s="13">
        <v>116</v>
      </c>
      <c r="P45">
        <v>50.69</v>
      </c>
      <c r="Q45" t="s">
        <v>8315</v>
      </c>
      <c r="R45" t="s">
        <v>8355</v>
      </c>
      <c r="S45" s="18">
        <v>42660.618854166663</v>
      </c>
      <c r="T45" s="18">
        <v>42696.249305555553</v>
      </c>
    </row>
    <row r="46" spans="1:20" ht="240" x14ac:dyDescent="0.2">
      <c r="A46">
        <v>3022</v>
      </c>
      <c r="B46" s="3" t="s">
        <v>3022</v>
      </c>
      <c r="C46" s="3" t="s">
        <v>7132</v>
      </c>
      <c r="D46" s="8">
        <v>10000</v>
      </c>
      <c r="E46" s="6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 s="13">
        <v>101</v>
      </c>
      <c r="P46">
        <v>162.71</v>
      </c>
      <c r="Q46" t="s">
        <v>8315</v>
      </c>
      <c r="R46" t="s">
        <v>8355</v>
      </c>
      <c r="S46" s="18">
        <v>42564.95380787037</v>
      </c>
      <c r="T46" s="18">
        <v>42609.95380787037</v>
      </c>
    </row>
    <row r="47" spans="1:20" ht="208" x14ac:dyDescent="0.2">
      <c r="A47">
        <v>3024</v>
      </c>
      <c r="B47" s="3" t="s">
        <v>3024</v>
      </c>
      <c r="C47" s="3" t="s">
        <v>7134</v>
      </c>
      <c r="D47" s="8">
        <v>5000</v>
      </c>
      <c r="E47" s="6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 s="13">
        <v>246</v>
      </c>
      <c r="P47">
        <v>67.7</v>
      </c>
      <c r="Q47" t="s">
        <v>8315</v>
      </c>
      <c r="R47" t="s">
        <v>8355</v>
      </c>
      <c r="S47" s="18">
        <v>41158.993923611109</v>
      </c>
      <c r="T47" s="18">
        <v>41188.993923611109</v>
      </c>
    </row>
    <row r="48" spans="1:20" ht="144" x14ac:dyDescent="0.2">
      <c r="A48">
        <v>3027</v>
      </c>
      <c r="B48" s="3" t="s">
        <v>3027</v>
      </c>
      <c r="C48" s="3" t="s">
        <v>7137</v>
      </c>
      <c r="D48" s="8">
        <v>40000</v>
      </c>
      <c r="E48" s="6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 s="13">
        <v>131</v>
      </c>
      <c r="P48">
        <v>164.3</v>
      </c>
      <c r="Q48" t="s">
        <v>8315</v>
      </c>
      <c r="R48" t="s">
        <v>8355</v>
      </c>
      <c r="S48" s="18">
        <v>42053.704293981486</v>
      </c>
      <c r="T48" s="18">
        <v>42083.662627314814</v>
      </c>
    </row>
    <row r="49" spans="1:20" ht="128" x14ac:dyDescent="0.2">
      <c r="A49">
        <v>3028</v>
      </c>
      <c r="B49" s="3" t="s">
        <v>3028</v>
      </c>
      <c r="C49" s="3" t="s">
        <v>7138</v>
      </c>
      <c r="D49" s="8">
        <v>5000</v>
      </c>
      <c r="E49" s="6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 s="13">
        <v>168</v>
      </c>
      <c r="P49">
        <v>84.86</v>
      </c>
      <c r="Q49" t="s">
        <v>8315</v>
      </c>
      <c r="R49" t="s">
        <v>8355</v>
      </c>
      <c r="S49" s="18">
        <v>42567.264178240745</v>
      </c>
      <c r="T49" s="18">
        <v>42597.264178240745</v>
      </c>
    </row>
    <row r="50" spans="1:20" ht="208" x14ac:dyDescent="0.2">
      <c r="A50">
        <v>3029</v>
      </c>
      <c r="B50" s="3" t="s">
        <v>3029</v>
      </c>
      <c r="C50" s="3" t="s">
        <v>7139</v>
      </c>
      <c r="D50" s="8">
        <v>30000</v>
      </c>
      <c r="E50" s="6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 s="13">
        <v>110</v>
      </c>
      <c r="P50">
        <v>94.55</v>
      </c>
      <c r="Q50" t="s">
        <v>8315</v>
      </c>
      <c r="R50" t="s">
        <v>8355</v>
      </c>
      <c r="S50" s="18">
        <v>41932.708877314813</v>
      </c>
      <c r="T50" s="18">
        <v>41961.190972222219</v>
      </c>
    </row>
    <row r="51" spans="1:20" ht="224" x14ac:dyDescent="0.2">
      <c r="A51">
        <v>3030</v>
      </c>
      <c r="B51" s="3" t="s">
        <v>3030</v>
      </c>
      <c r="C51" s="3" t="s">
        <v>7140</v>
      </c>
      <c r="D51" s="8">
        <v>1750</v>
      </c>
      <c r="E51" s="6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 s="13">
        <v>107</v>
      </c>
      <c r="P51">
        <v>45.54</v>
      </c>
      <c r="Q51" t="s">
        <v>8315</v>
      </c>
      <c r="R51" t="s">
        <v>8355</v>
      </c>
      <c r="S51" s="18">
        <v>42233.747349537036</v>
      </c>
      <c r="T51" s="18">
        <v>42263.747349537036</v>
      </c>
    </row>
    <row r="52" spans="1:20" ht="224" x14ac:dyDescent="0.2">
      <c r="A52">
        <v>3031</v>
      </c>
      <c r="B52" s="3" t="s">
        <v>3031</v>
      </c>
      <c r="C52" s="3" t="s">
        <v>7141</v>
      </c>
      <c r="D52" s="8">
        <v>1500</v>
      </c>
      <c r="E52" s="6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 s="13">
        <v>100</v>
      </c>
      <c r="P52">
        <v>51.72</v>
      </c>
      <c r="Q52" t="s">
        <v>8315</v>
      </c>
      <c r="R52" t="s">
        <v>8355</v>
      </c>
      <c r="S52" s="18">
        <v>42597.882488425923</v>
      </c>
      <c r="T52" s="18">
        <v>42657.882488425923</v>
      </c>
    </row>
    <row r="53" spans="1:20" ht="176" x14ac:dyDescent="0.2">
      <c r="A53">
        <v>3032</v>
      </c>
      <c r="B53" s="3" t="s">
        <v>3032</v>
      </c>
      <c r="C53" s="3" t="s">
        <v>7142</v>
      </c>
      <c r="D53" s="8">
        <v>1000</v>
      </c>
      <c r="E53" s="6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 s="13">
        <v>127</v>
      </c>
      <c r="P53">
        <v>50.88</v>
      </c>
      <c r="Q53" t="s">
        <v>8315</v>
      </c>
      <c r="R53" t="s">
        <v>8355</v>
      </c>
      <c r="S53" s="18">
        <v>42228.044664351852</v>
      </c>
      <c r="T53" s="18">
        <v>42258.044664351852</v>
      </c>
    </row>
    <row r="54" spans="1:20" ht="176" x14ac:dyDescent="0.2">
      <c r="A54">
        <v>3033</v>
      </c>
      <c r="B54" s="3" t="s">
        <v>3033</v>
      </c>
      <c r="C54" s="3" t="s">
        <v>7143</v>
      </c>
      <c r="D54" s="8">
        <v>3000</v>
      </c>
      <c r="E54" s="6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 s="13">
        <v>147</v>
      </c>
      <c r="P54">
        <v>191.13</v>
      </c>
      <c r="Q54" t="s">
        <v>8315</v>
      </c>
      <c r="R54" t="s">
        <v>8355</v>
      </c>
      <c r="S54" s="18">
        <v>42570.110243055555</v>
      </c>
      <c r="T54" s="18">
        <v>42600.110243055555</v>
      </c>
    </row>
    <row r="55" spans="1:20" ht="224" x14ac:dyDescent="0.2">
      <c r="A55">
        <v>3034</v>
      </c>
      <c r="B55" s="3" t="s">
        <v>3034</v>
      </c>
      <c r="C55" s="3" t="s">
        <v>7144</v>
      </c>
      <c r="D55" s="8">
        <v>100000</v>
      </c>
      <c r="E55" s="6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 s="13">
        <v>113</v>
      </c>
      <c r="P55">
        <v>89.31</v>
      </c>
      <c r="Q55" t="s">
        <v>8315</v>
      </c>
      <c r="R55" t="s">
        <v>8355</v>
      </c>
      <c r="S55" s="18">
        <v>42644.535358796296</v>
      </c>
      <c r="T55" s="18">
        <v>42675.165972222225</v>
      </c>
    </row>
    <row r="56" spans="1:20" ht="128" x14ac:dyDescent="0.2">
      <c r="A56">
        <v>3035</v>
      </c>
      <c r="B56" s="3" t="s">
        <v>3035</v>
      </c>
      <c r="C56" s="3" t="s">
        <v>7145</v>
      </c>
      <c r="D56" s="8">
        <v>25000</v>
      </c>
      <c r="E56" s="6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 s="13">
        <v>109</v>
      </c>
      <c r="P56">
        <v>88.59</v>
      </c>
      <c r="Q56" t="s">
        <v>8315</v>
      </c>
      <c r="R56" t="s">
        <v>8355</v>
      </c>
      <c r="S56" s="18">
        <v>41368.560289351852</v>
      </c>
      <c r="T56" s="18">
        <v>41398.560289351852</v>
      </c>
    </row>
    <row r="57" spans="1:20" ht="208" x14ac:dyDescent="0.2">
      <c r="A57">
        <v>3036</v>
      </c>
      <c r="B57" s="3" t="s">
        <v>3036</v>
      </c>
      <c r="C57" s="3" t="s">
        <v>7146</v>
      </c>
      <c r="D57" s="8">
        <v>25000</v>
      </c>
      <c r="E57" s="6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 s="13">
        <v>127</v>
      </c>
      <c r="P57">
        <v>96.3</v>
      </c>
      <c r="Q57" t="s">
        <v>8315</v>
      </c>
      <c r="R57" t="s">
        <v>8355</v>
      </c>
      <c r="S57" s="18">
        <v>41466.785231481481</v>
      </c>
      <c r="T57" s="18">
        <v>41502.499305555553</v>
      </c>
    </row>
    <row r="58" spans="1:20" ht="240" x14ac:dyDescent="0.2">
      <c r="A58">
        <v>3037</v>
      </c>
      <c r="B58" s="3" t="s">
        <v>3037</v>
      </c>
      <c r="C58" s="3" t="s">
        <v>7147</v>
      </c>
      <c r="D58" s="8">
        <v>500</v>
      </c>
      <c r="E58" s="6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 s="13">
        <v>213</v>
      </c>
      <c r="P58">
        <v>33.31</v>
      </c>
      <c r="Q58" t="s">
        <v>8315</v>
      </c>
      <c r="R58" t="s">
        <v>8355</v>
      </c>
      <c r="S58" s="18">
        <v>40378.893206018518</v>
      </c>
      <c r="T58" s="18">
        <v>40453.207638888889</v>
      </c>
    </row>
    <row r="59" spans="1:20" ht="192" x14ac:dyDescent="0.2">
      <c r="A59">
        <v>3038</v>
      </c>
      <c r="B59" s="3" t="s">
        <v>3038</v>
      </c>
      <c r="C59" s="3" t="s">
        <v>7148</v>
      </c>
      <c r="D59" s="8">
        <v>1000</v>
      </c>
      <c r="E59" s="6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 s="13">
        <v>101</v>
      </c>
      <c r="P59">
        <v>37.22</v>
      </c>
      <c r="Q59" t="s">
        <v>8315</v>
      </c>
      <c r="R59" t="s">
        <v>8355</v>
      </c>
      <c r="S59" s="18">
        <v>42373.252280092594</v>
      </c>
      <c r="T59" s="18">
        <v>42433.252280092594</v>
      </c>
    </row>
    <row r="60" spans="1:20" ht="192" x14ac:dyDescent="0.2">
      <c r="A60">
        <v>3039</v>
      </c>
      <c r="B60" s="3" t="s">
        <v>3039</v>
      </c>
      <c r="C60" s="3" t="s">
        <v>7149</v>
      </c>
      <c r="D60" s="8">
        <v>20000</v>
      </c>
      <c r="E60" s="6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 s="13">
        <v>109</v>
      </c>
      <c r="P60">
        <v>92.13</v>
      </c>
      <c r="Q60" t="s">
        <v>8315</v>
      </c>
      <c r="R60" t="s">
        <v>8355</v>
      </c>
      <c r="S60" s="18">
        <v>41610.794421296298</v>
      </c>
      <c r="T60" s="18">
        <v>41637.332638888889</v>
      </c>
    </row>
    <row r="61" spans="1:20" ht="160" x14ac:dyDescent="0.2">
      <c r="A61">
        <v>3040</v>
      </c>
      <c r="B61" s="3" t="s">
        <v>3040</v>
      </c>
      <c r="C61" s="3" t="s">
        <v>7150</v>
      </c>
      <c r="D61" s="8">
        <v>3000</v>
      </c>
      <c r="E61" s="6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 s="13">
        <v>108</v>
      </c>
      <c r="P61">
        <v>76.790000000000006</v>
      </c>
      <c r="Q61" t="s">
        <v>8315</v>
      </c>
      <c r="R61" t="s">
        <v>8355</v>
      </c>
      <c r="S61" s="18">
        <v>42177.791909722218</v>
      </c>
      <c r="T61" s="18">
        <v>42181.958333333328</v>
      </c>
    </row>
    <row r="62" spans="1:20" ht="128" x14ac:dyDescent="0.2">
      <c r="A62">
        <v>3041</v>
      </c>
      <c r="B62" s="3" t="s">
        <v>3041</v>
      </c>
      <c r="C62" s="3" t="s">
        <v>7151</v>
      </c>
      <c r="D62" s="8">
        <v>8300</v>
      </c>
      <c r="E62" s="6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 s="13">
        <v>110</v>
      </c>
      <c r="P62">
        <v>96.53</v>
      </c>
      <c r="Q62" t="s">
        <v>8315</v>
      </c>
      <c r="R62" t="s">
        <v>8355</v>
      </c>
      <c r="S62" s="18">
        <v>42359.868611111116</v>
      </c>
      <c r="T62" s="18">
        <v>42389.868611111116</v>
      </c>
    </row>
    <row r="63" spans="1:20" ht="208" x14ac:dyDescent="0.2">
      <c r="A63">
        <v>3044</v>
      </c>
      <c r="B63" s="3" t="s">
        <v>3044</v>
      </c>
      <c r="C63" s="3" t="s">
        <v>7154</v>
      </c>
      <c r="D63" s="8">
        <v>12000</v>
      </c>
      <c r="E63" s="6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 s="13">
        <v>109</v>
      </c>
      <c r="P63">
        <v>84.11</v>
      </c>
      <c r="Q63" t="s">
        <v>8315</v>
      </c>
      <c r="R63" t="s">
        <v>8355</v>
      </c>
      <c r="S63" s="18">
        <v>42387.7268287037</v>
      </c>
      <c r="T63" s="18">
        <v>42402.7268287037</v>
      </c>
    </row>
    <row r="64" spans="1:20" ht="208" x14ac:dyDescent="0.2">
      <c r="A64">
        <v>3045</v>
      </c>
      <c r="B64" s="3" t="s">
        <v>3045</v>
      </c>
      <c r="C64" s="3" t="s">
        <v>7155</v>
      </c>
      <c r="D64" s="8">
        <v>4000</v>
      </c>
      <c r="E64" s="6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 s="13">
        <v>133</v>
      </c>
      <c r="P64">
        <v>82.94</v>
      </c>
      <c r="Q64" t="s">
        <v>8315</v>
      </c>
      <c r="R64" t="s">
        <v>8355</v>
      </c>
      <c r="S64" s="18">
        <v>41843.155729166669</v>
      </c>
      <c r="T64" s="18">
        <v>41873.155729166669</v>
      </c>
    </row>
    <row r="65" spans="1:20" ht="240" x14ac:dyDescent="0.2">
      <c r="A65">
        <v>3046</v>
      </c>
      <c r="B65" s="3" t="s">
        <v>3046</v>
      </c>
      <c r="C65" s="3" t="s">
        <v>7156</v>
      </c>
      <c r="D65" s="8">
        <v>7900</v>
      </c>
      <c r="E65" s="6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 s="13">
        <v>191</v>
      </c>
      <c r="P65">
        <v>259.95</v>
      </c>
      <c r="Q65" t="s">
        <v>8315</v>
      </c>
      <c r="R65" t="s">
        <v>8355</v>
      </c>
      <c r="S65" s="18">
        <v>41862.803078703706</v>
      </c>
      <c r="T65" s="18">
        <v>41892.202777777777</v>
      </c>
    </row>
    <row r="66" spans="1:20" ht="176" x14ac:dyDescent="0.2">
      <c r="A66">
        <v>3047</v>
      </c>
      <c r="B66" s="3" t="s">
        <v>3047</v>
      </c>
      <c r="C66" s="3" t="s">
        <v>7157</v>
      </c>
      <c r="D66" s="8">
        <v>500</v>
      </c>
      <c r="E66" s="6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 s="13">
        <v>149</v>
      </c>
      <c r="P66">
        <v>37.25</v>
      </c>
      <c r="Q66" t="s">
        <v>8315</v>
      </c>
      <c r="R66" t="s">
        <v>8355</v>
      </c>
      <c r="S66" s="18">
        <v>42443.989050925928</v>
      </c>
      <c r="T66" s="18">
        <v>42487.552777777775</v>
      </c>
    </row>
    <row r="67" spans="1:20" ht="224" x14ac:dyDescent="0.2">
      <c r="A67">
        <v>3048</v>
      </c>
      <c r="B67" s="3" t="s">
        <v>3048</v>
      </c>
      <c r="C67" s="3" t="s">
        <v>7158</v>
      </c>
      <c r="D67" s="8">
        <v>5000</v>
      </c>
      <c r="E67" s="6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 s="13">
        <v>166</v>
      </c>
      <c r="P67">
        <v>177.02</v>
      </c>
      <c r="Q67" t="s">
        <v>8315</v>
      </c>
      <c r="R67" t="s">
        <v>8355</v>
      </c>
      <c r="S67" s="18">
        <v>41975.901180555549</v>
      </c>
      <c r="T67" s="18">
        <v>42004.890277777777</v>
      </c>
    </row>
    <row r="68" spans="1:20" ht="224" x14ac:dyDescent="0.2">
      <c r="A68">
        <v>3049</v>
      </c>
      <c r="B68" s="3" t="s">
        <v>3049</v>
      </c>
      <c r="C68" s="3" t="s">
        <v>7159</v>
      </c>
      <c r="D68" s="8">
        <v>3750</v>
      </c>
      <c r="E68" s="6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 s="13">
        <v>107</v>
      </c>
      <c r="P68">
        <v>74.069999999999993</v>
      </c>
      <c r="Q68" t="s">
        <v>8315</v>
      </c>
      <c r="R68" t="s">
        <v>8355</v>
      </c>
      <c r="S68" s="18">
        <v>42139.014525462961</v>
      </c>
      <c r="T68" s="18">
        <v>42169.014525462961</v>
      </c>
    </row>
    <row r="69" spans="1:20" ht="128" x14ac:dyDescent="0.2">
      <c r="A69">
        <v>3050</v>
      </c>
      <c r="B69" s="3" t="s">
        <v>3050</v>
      </c>
      <c r="C69" s="3" t="s">
        <v>7160</v>
      </c>
      <c r="D69" s="8">
        <v>600</v>
      </c>
      <c r="E69" s="6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 s="13">
        <v>106</v>
      </c>
      <c r="P69">
        <v>70.67</v>
      </c>
      <c r="Q69" t="s">
        <v>8315</v>
      </c>
      <c r="R69" t="s">
        <v>8355</v>
      </c>
      <c r="S69" s="18">
        <v>42465.16851851852</v>
      </c>
      <c r="T69" s="18">
        <v>42495.16851851852</v>
      </c>
    </row>
  </sheetData>
  <conditionalFormatting sqref="F1:F69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69">
    <cfRule type="colorScale" priority="3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4">
      <colorScale>
        <cfvo type="percentile" val="70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2">
      <colorScale>
        <cfvo type="percentile" val="7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original DATA-&gt;Kickstarter</vt:lpstr>
      <vt:lpstr>Sheet3</vt:lpstr>
      <vt:lpstr>Kickstarter</vt:lpstr>
      <vt:lpstr>Parent Category Outcomes</vt:lpstr>
      <vt:lpstr>Category Statistics</vt:lpstr>
      <vt:lpstr>SubCategory Statistics</vt:lpstr>
      <vt:lpstr>OutcomesBasedonLaunch-BADYEARS</vt:lpstr>
      <vt:lpstr>Outcomes Based on Launch Date</vt:lpstr>
      <vt:lpstr>Edinburgh Research</vt:lpstr>
      <vt:lpstr>Successful US KickstartersPLAYS</vt:lpstr>
      <vt:lpstr>Failed US KickstartersPLAYS</vt:lpstr>
      <vt:lpstr>Descriptive Statistics</vt:lpstr>
      <vt:lpstr>Successful US KS-WEARABLES</vt:lpstr>
      <vt:lpstr>Failed US KS-WEARABLES</vt:lpstr>
      <vt:lpstr>Failed US KS-SPACES</vt:lpstr>
      <vt:lpstr>Successful US KS-SPACES</vt:lpstr>
      <vt:lpstr>Box&amp;Whisker-GB-Musicals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Arellano</cp:lastModifiedBy>
  <dcterms:created xsi:type="dcterms:W3CDTF">2017-04-20T15:17:24Z</dcterms:created>
  <dcterms:modified xsi:type="dcterms:W3CDTF">2020-07-27T21:29:34Z</dcterms:modified>
</cp:coreProperties>
</file>