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briody/Desktop/Coding Temple/Data-Analytics-Projects/Week of July 9 2023/Day 2/"/>
    </mc:Choice>
  </mc:AlternateContent>
  <xr:revisionPtr revIDLastSave="0" documentId="13_ncr:1_{FDF6487B-05D3-BC4F-806D-86FB70CEFE58}" xr6:coauthVersionLast="47" xr6:coauthVersionMax="47" xr10:uidLastSave="{00000000-0000-0000-0000-000000000000}"/>
  <bookViews>
    <workbookView xWindow="920" yWindow="500" windowWidth="49120" windowHeight="25480" xr2:uid="{2A1F9988-2C7F-0840-8694-CFE454CA8625}"/>
  </bookViews>
  <sheets>
    <sheet name="Dashboard" sheetId="2" r:id="rId1"/>
    <sheet name="Expense Tracker" sheetId="16" r:id="rId2"/>
    <sheet name="Sheet18" sheetId="26" r:id="rId3"/>
    <sheet name="Sheet19" sheetId="27" r:id="rId4"/>
    <sheet name="Sheet20" sheetId="28" r:id="rId5"/>
  </sheets>
  <definedNames>
    <definedName name="NativeTimeline_Date">#N/A</definedName>
  </definedNames>
  <calcPr calcId="191029"/>
  <pivotCaches>
    <pivotCache cacheId="184" r:id="rId6"/>
    <pivotCache cacheId="185" r:id="rId7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6" l="1"/>
  <c r="O4" i="16" s="1"/>
  <c r="N5" i="16"/>
  <c r="N6" i="16"/>
  <c r="N7" i="16"/>
  <c r="N8" i="16"/>
  <c r="N9" i="16"/>
  <c r="N10" i="16"/>
  <c r="A15" i="16" l="1"/>
  <c r="B15" i="16"/>
  <c r="C15" i="16"/>
  <c r="C5" i="16"/>
  <c r="O5" i="16" s="1"/>
  <c r="C6" i="16" l="1"/>
  <c r="O6" i="16" s="1"/>
  <c r="C7" i="16" s="1"/>
  <c r="O7" i="16" s="1"/>
  <c r="C8" i="16" s="1"/>
  <c r="O8" i="16" s="1"/>
  <c r="C9" i="16" s="1"/>
  <c r="O9" i="16" s="1"/>
  <c r="C10" i="16" s="1"/>
  <c r="O10" i="16" s="1"/>
  <c r="C19" i="16" l="1"/>
  <c r="A19" i="16"/>
  <c r="B19" i="16"/>
</calcChain>
</file>

<file path=xl/sharedStrings.xml><?xml version="1.0" encoding="utf-8"?>
<sst xmlns="http://schemas.openxmlformats.org/spreadsheetml/2006/main" count="55" uniqueCount="43">
  <si>
    <t>Housing</t>
  </si>
  <si>
    <t>Utilities</t>
  </si>
  <si>
    <t>Transportation</t>
  </si>
  <si>
    <t>Food</t>
  </si>
  <si>
    <t>Entertainment</t>
  </si>
  <si>
    <t>Personal Care</t>
  </si>
  <si>
    <t>Total Expenses</t>
  </si>
  <si>
    <t>Surplus/Deficit</t>
  </si>
  <si>
    <t>May</t>
  </si>
  <si>
    <t>Personal Expense Tracker</t>
  </si>
  <si>
    <t>As of 7/11/2023</t>
  </si>
  <si>
    <t>Student Loans</t>
  </si>
  <si>
    <t>Miscellaneous</t>
  </si>
  <si>
    <t>Cable/Internet</t>
  </si>
  <si>
    <t>Mobile</t>
  </si>
  <si>
    <t>Max</t>
  </si>
  <si>
    <t>Min</t>
  </si>
  <si>
    <t>Avg</t>
  </si>
  <si>
    <t>2023 Monthly Expenses:</t>
  </si>
  <si>
    <t>2023 Surplus/Deficit:</t>
  </si>
  <si>
    <t>Row Labels</t>
  </si>
  <si>
    <t>Grand Total</t>
  </si>
  <si>
    <t>Surplus from Previous Month</t>
  </si>
  <si>
    <t>Budget Allocation</t>
  </si>
  <si>
    <t>Sum of Transportation</t>
  </si>
  <si>
    <t>Sum of Food</t>
  </si>
  <si>
    <t>Sum of Utilities</t>
  </si>
  <si>
    <t>Sum of Entertainment</t>
  </si>
  <si>
    <t>Sum of Cable/Internet</t>
  </si>
  <si>
    <t>Sum of Mobile</t>
  </si>
  <si>
    <t>Sum of Personal Care</t>
  </si>
  <si>
    <t>Sum of Miscellaneous</t>
  </si>
  <si>
    <t>Date</t>
  </si>
  <si>
    <t>Jan</t>
  </si>
  <si>
    <t>Feb</t>
  </si>
  <si>
    <t>Mar</t>
  </si>
  <si>
    <t>Apr</t>
  </si>
  <si>
    <t>Jun</t>
  </si>
  <si>
    <t>Jul</t>
  </si>
  <si>
    <t>Avg Monthly Expenses</t>
  </si>
  <si>
    <t>Max Monthly Expenses</t>
  </si>
  <si>
    <t>Min Monthly Expenses</t>
  </si>
  <si>
    <t>Sum of Surplus/Deficit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</si>
</sst>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2" formatCode="_(&quot;$&quot;* #,##0_);_(&quot;$&quot;* \(#,##0\);_(&quot;$&quot;* &quot;-&quot;_);_(@_)"/>
    <numFmt numFmtId="164" formatCode="[$-409]mmm\-yy;@"/>
    <numFmt numFmtId="165" formatCode="&quot;$&quot;#,##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6" fontId="2" fillId="0" borderId="0" xfId="0" applyNumberFormat="1" applyFont="1"/>
    <xf numFmtId="0" fontId="1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42" fontId="0" fillId="0" borderId="0" xfId="0" applyNumberFormat="1"/>
    <xf numFmtId="42" fontId="0" fillId="0" borderId="0" xfId="0" pivotButton="1" applyNumberFormat="1"/>
    <xf numFmtId="42" fontId="0" fillId="0" borderId="0" xfId="0" applyNumberFormat="1" applyAlignment="1">
      <alignment horizontal="left"/>
    </xf>
    <xf numFmtId="17" fontId="4" fillId="5" borderId="4" xfId="0" applyNumberFormat="1" applyFont="1" applyFill="1" applyBorder="1"/>
    <xf numFmtId="6" fontId="4" fillId="4" borderId="0" xfId="0" applyNumberFormat="1" applyFont="1" applyFill="1" applyBorder="1"/>
    <xf numFmtId="165" fontId="2" fillId="3" borderId="0" xfId="0" applyNumberFormat="1" applyFont="1" applyFill="1" applyBorder="1"/>
    <xf numFmtId="6" fontId="2" fillId="2" borderId="0" xfId="0" applyNumberFormat="1" applyFont="1" applyFill="1" applyBorder="1"/>
    <xf numFmtId="6" fontId="2" fillId="0" borderId="0" xfId="0" applyNumberFormat="1" applyFont="1" applyBorder="1"/>
    <xf numFmtId="6" fontId="1" fillId="6" borderId="0" xfId="0" applyNumberFormat="1" applyFont="1" applyFill="1" applyBorder="1"/>
    <xf numFmtId="164" fontId="4" fillId="5" borderId="4" xfId="0" applyNumberFormat="1" applyFont="1" applyFill="1" applyBorder="1"/>
    <xf numFmtId="165" fontId="0" fillId="3" borderId="0" xfId="0" applyNumberFormat="1" applyFill="1" applyBorder="1"/>
    <xf numFmtId="17" fontId="4" fillId="5" borderId="6" xfId="0" applyNumberFormat="1" applyFont="1" applyFill="1" applyBorder="1"/>
    <xf numFmtId="6" fontId="4" fillId="4" borderId="7" xfId="0" applyNumberFormat="1" applyFont="1" applyFill="1" applyBorder="1"/>
    <xf numFmtId="165" fontId="0" fillId="3" borderId="7" xfId="0" applyNumberFormat="1" applyFill="1" applyBorder="1"/>
    <xf numFmtId="6" fontId="2" fillId="2" borderId="7" xfId="0" applyNumberFormat="1" applyFont="1" applyFill="1" applyBorder="1"/>
    <xf numFmtId="6" fontId="2" fillId="0" borderId="7" xfId="0" applyNumberFormat="1" applyFont="1" applyBorder="1"/>
    <xf numFmtId="6" fontId="1" fillId="6" borderId="7" xfId="0" applyNumberFormat="1" applyFont="1" applyFill="1" applyBorder="1"/>
    <xf numFmtId="6" fontId="4" fillId="5" borderId="9" xfId="0" applyNumberFormat="1" applyFont="1" applyFill="1" applyBorder="1" applyAlignment="1">
      <alignment horizontal="right"/>
    </xf>
    <xf numFmtId="0" fontId="4" fillId="4" borderId="10" xfId="0" applyFont="1" applyFill="1" applyBorder="1"/>
    <xf numFmtId="0" fontId="1" fillId="3" borderId="10" xfId="0" applyFont="1" applyFill="1" applyBorder="1"/>
    <xf numFmtId="0" fontId="1" fillId="2" borderId="10" xfId="0" applyFont="1" applyFill="1" applyBorder="1"/>
    <xf numFmtId="0" fontId="1" fillId="0" borderId="10" xfId="0" applyFont="1" applyBorder="1"/>
    <xf numFmtId="0" fontId="1" fillId="6" borderId="10" xfId="0" applyFont="1" applyFill="1" applyBorder="1"/>
    <xf numFmtId="0" fontId="1" fillId="7" borderId="11" xfId="0" applyFont="1" applyFill="1" applyBorder="1"/>
    <xf numFmtId="6" fontId="1" fillId="7" borderId="5" xfId="0" applyNumberFormat="1" applyFont="1" applyFill="1" applyBorder="1"/>
    <xf numFmtId="6" fontId="1" fillId="7" borderId="8" xfId="0" applyNumberFormat="1" applyFont="1" applyFill="1" applyBorder="1"/>
    <xf numFmtId="0" fontId="5" fillId="0" borderId="9" xfId="0" applyFont="1" applyBorder="1"/>
    <xf numFmtId="0" fontId="5" fillId="0" borderId="10" xfId="0" applyFont="1" applyBorder="1"/>
    <xf numFmtId="0" fontId="1" fillId="0" borderId="11" xfId="0" applyFont="1" applyBorder="1" applyAlignment="1">
      <alignment horizontal="center"/>
    </xf>
    <xf numFmtId="0" fontId="1" fillId="7" borderId="1" xfId="0" applyFont="1" applyFill="1" applyBorder="1"/>
    <xf numFmtId="0" fontId="0" fillId="7" borderId="2" xfId="0" applyFill="1" applyBorder="1"/>
    <xf numFmtId="0" fontId="0" fillId="7" borderId="3" xfId="0" applyFill="1" applyBorder="1"/>
    <xf numFmtId="0" fontId="1" fillId="7" borderId="4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6" fontId="0" fillId="7" borderId="6" xfId="0" applyNumberFormat="1" applyFont="1" applyFill="1" applyBorder="1" applyAlignment="1">
      <alignment horizontal="center"/>
    </xf>
    <xf numFmtId="6" fontId="0" fillId="7" borderId="7" xfId="0" applyNumberFormat="1" applyFill="1" applyBorder="1" applyAlignment="1">
      <alignment horizontal="center"/>
    </xf>
    <xf numFmtId="6" fontId="0" fillId="7" borderId="8" xfId="0" applyNumberFormat="1" applyFill="1" applyBorder="1" applyAlignment="1">
      <alignment horizontal="center"/>
    </xf>
    <xf numFmtId="0" fontId="1" fillId="8" borderId="1" xfId="0" applyFont="1" applyFill="1" applyBorder="1"/>
    <xf numFmtId="0" fontId="0" fillId="8" borderId="2" xfId="0" applyFill="1" applyBorder="1"/>
    <xf numFmtId="0" fontId="0" fillId="8" borderId="3" xfId="0" applyFill="1" applyBorder="1"/>
    <xf numFmtId="0" fontId="1" fillId="8" borderId="4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6" fontId="0" fillId="8" borderId="6" xfId="0" applyNumberFormat="1" applyFill="1" applyBorder="1" applyAlignment="1">
      <alignment horizontal="center"/>
    </xf>
    <xf numFmtId="6" fontId="0" fillId="8" borderId="7" xfId="0" applyNumberFormat="1" applyFill="1" applyBorder="1" applyAlignment="1">
      <alignment horizontal="center"/>
    </xf>
    <xf numFmtId="6" fontId="0" fillId="8" borderId="8" xfId="0" applyNumberFormat="1" applyFill="1" applyBorder="1" applyAlignment="1">
      <alignment horizontal="center"/>
    </xf>
  </cellXfs>
  <cellStyles count="1">
    <cellStyle name="Normal" xfId="0" builtinId="0"/>
  </cellStyles>
  <dxfs count="6"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 Expensive Tracker.xlsx]Sheet18!PivotTable38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335784313725492E-2"/>
          <c:y val="2.6845637583892617E-2"/>
          <c:w val="0.80507671375636869"/>
          <c:h val="0.942634228187919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Sheet18!$A$3</c:f>
              <c:strCache>
                <c:ptCount val="1"/>
                <c:pt idx="0">
                  <c:v>Avg Monthly 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Sheet18!$A$4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Sheet18!$A$4</c:f>
              <c:numCache>
                <c:formatCode>"$"#,##0</c:formatCode>
                <c:ptCount val="1"/>
                <c:pt idx="0">
                  <c:v>4019.7142857142858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3-6642-BB43-BE63BD7AAB64}"/>
            </c:ext>
          </c:extLst>
        </c:ser>
        <c:ser>
          <c:idx val="1"/>
          <c:order val="1"/>
          <c:tx>
            <c:strRef>
              <c:f>Sheet18!$B$3</c:f>
              <c:strCache>
                <c:ptCount val="1"/>
                <c:pt idx="0">
                  <c:v>Max Monthly Expenses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Sheet18!$A$4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Sheet18!$B$4</c:f>
              <c:numCache>
                <c:formatCode>General</c:formatCode>
                <c:ptCount val="1"/>
                <c:pt idx="0">
                  <c:v>4573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3-6642-BB43-BE63BD7AAB64}"/>
            </c:ext>
          </c:extLst>
        </c:ser>
        <c:ser>
          <c:idx val="2"/>
          <c:order val="2"/>
          <c:tx>
            <c:strRef>
              <c:f>Sheet18!$C$3</c:f>
              <c:strCache>
                <c:ptCount val="1"/>
                <c:pt idx="0">
                  <c:v>Min Monthly Expenses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Sheet18!$A$4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Sheet18!$C$4</c:f>
              <c:numCache>
                <c:formatCode>General</c:formatCode>
                <c:ptCount val="1"/>
                <c:pt idx="0">
                  <c:v>3090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B3-6642-BB43-BE63BD7AA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055888"/>
        <c:axId val="1431880912"/>
      </c:barChart>
      <c:catAx>
        <c:axId val="143205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880912"/>
        <c:crosses val="autoZero"/>
        <c:auto val="1"/>
        <c:lblAlgn val="ctr"/>
        <c:lblOffset val="100"/>
        <c:noMultiLvlLbl val="0"/>
      </c:catAx>
      <c:valAx>
        <c:axId val="143188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05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 Expensive Tracker.xlsx]Sheet19!PivotTable39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Sheet19!$B$3</c:f>
              <c:strCache>
                <c:ptCount val="1"/>
                <c:pt idx="0">
                  <c:v>Sum of Utilities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Sheet19!$A$4:$A$11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Sheet19!$B$4:$B$11</c:f>
              <c:numCache>
                <c:formatCode>_("$"* #,##0_);_("$"* \(#,##0\);_("$"* "-"_);_(@_)</c:formatCode>
                <c:ptCount val="7"/>
                <c:pt idx="0">
                  <c:v>278</c:v>
                </c:pt>
                <c:pt idx="1">
                  <c:v>284</c:v>
                </c:pt>
                <c:pt idx="2">
                  <c:v>267</c:v>
                </c:pt>
                <c:pt idx="3">
                  <c:v>256</c:v>
                </c:pt>
                <c:pt idx="4">
                  <c:v>266</c:v>
                </c:pt>
                <c:pt idx="5">
                  <c:v>274</c:v>
                </c:pt>
                <c:pt idx="6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B-5642-8FFA-D571FB8AF223}"/>
            </c:ext>
          </c:extLst>
        </c:ser>
        <c:ser>
          <c:idx val="1"/>
          <c:order val="1"/>
          <c:tx>
            <c:strRef>
              <c:f>Sheet19!$C$3</c:f>
              <c:strCache>
                <c:ptCount val="1"/>
                <c:pt idx="0">
                  <c:v>Sum of Transportation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Sheet19!$A$4:$A$11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Sheet19!$C$4:$C$11</c:f>
              <c:numCache>
                <c:formatCode>General</c:formatCode>
                <c:ptCount val="7"/>
                <c:pt idx="0">
                  <c:v>288</c:v>
                </c:pt>
                <c:pt idx="1">
                  <c:v>273</c:v>
                </c:pt>
                <c:pt idx="2">
                  <c:v>292</c:v>
                </c:pt>
                <c:pt idx="3">
                  <c:v>367</c:v>
                </c:pt>
                <c:pt idx="4">
                  <c:v>482</c:v>
                </c:pt>
                <c:pt idx="5">
                  <c:v>273</c:v>
                </c:pt>
                <c:pt idx="6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B-5642-8FFA-D571FB8AF223}"/>
            </c:ext>
          </c:extLst>
        </c:ser>
        <c:ser>
          <c:idx val="2"/>
          <c:order val="2"/>
          <c:tx>
            <c:strRef>
              <c:f>Sheet19!$D$3</c:f>
              <c:strCache>
                <c:ptCount val="1"/>
                <c:pt idx="0">
                  <c:v>Sum of Food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Sheet19!$A$4:$A$11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Sheet19!$D$4:$D$11</c:f>
              <c:numCache>
                <c:formatCode>General</c:formatCode>
                <c:ptCount val="7"/>
                <c:pt idx="0">
                  <c:v>433</c:v>
                </c:pt>
                <c:pt idx="1">
                  <c:v>329</c:v>
                </c:pt>
                <c:pt idx="2">
                  <c:v>365</c:v>
                </c:pt>
                <c:pt idx="3">
                  <c:v>465</c:v>
                </c:pt>
                <c:pt idx="4">
                  <c:v>376</c:v>
                </c:pt>
                <c:pt idx="5">
                  <c:v>453</c:v>
                </c:pt>
                <c:pt idx="6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B-5642-8FFA-D571FB8AF223}"/>
            </c:ext>
          </c:extLst>
        </c:ser>
        <c:ser>
          <c:idx val="3"/>
          <c:order val="3"/>
          <c:tx>
            <c:strRef>
              <c:f>Sheet19!$E$3</c:f>
              <c:strCache>
                <c:ptCount val="1"/>
                <c:pt idx="0">
                  <c:v>Sum of Entertainment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Sheet19!$A$4:$A$11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Sheet19!$E$4:$E$11</c:f>
              <c:numCache>
                <c:formatCode>General</c:formatCode>
                <c:ptCount val="7"/>
                <c:pt idx="0">
                  <c:v>323</c:v>
                </c:pt>
                <c:pt idx="1">
                  <c:v>257</c:v>
                </c:pt>
                <c:pt idx="2">
                  <c:v>452</c:v>
                </c:pt>
                <c:pt idx="3">
                  <c:v>176</c:v>
                </c:pt>
                <c:pt idx="4">
                  <c:v>279</c:v>
                </c:pt>
                <c:pt idx="5">
                  <c:v>154</c:v>
                </c:pt>
                <c:pt idx="6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B-5642-8FFA-D571FB8AF223}"/>
            </c:ext>
          </c:extLst>
        </c:ser>
        <c:ser>
          <c:idx val="4"/>
          <c:order val="4"/>
          <c:tx>
            <c:strRef>
              <c:f>Sheet19!$F$3</c:f>
              <c:strCache>
                <c:ptCount val="1"/>
                <c:pt idx="0">
                  <c:v>Sum of Cable/Internet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Sheet19!$A$4:$A$11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Sheet19!$F$4:$F$11</c:f>
              <c:numCache>
                <c:formatCode>General</c:formatCode>
                <c:ptCount val="7"/>
                <c:pt idx="0">
                  <c:v>258</c:v>
                </c:pt>
                <c:pt idx="1">
                  <c:v>258</c:v>
                </c:pt>
                <c:pt idx="2">
                  <c:v>258</c:v>
                </c:pt>
                <c:pt idx="3">
                  <c:v>258</c:v>
                </c:pt>
                <c:pt idx="4">
                  <c:v>258</c:v>
                </c:pt>
                <c:pt idx="5">
                  <c:v>258</c:v>
                </c:pt>
                <c:pt idx="6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2B-5642-8FFA-D571FB8AF223}"/>
            </c:ext>
          </c:extLst>
        </c:ser>
        <c:ser>
          <c:idx val="5"/>
          <c:order val="5"/>
          <c:tx>
            <c:strRef>
              <c:f>Sheet19!$G$3</c:f>
              <c:strCache>
                <c:ptCount val="1"/>
                <c:pt idx="0">
                  <c:v>Sum of Mobile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Sheet19!$A$4:$A$11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Sheet19!$G$4:$G$11</c:f>
              <c:numCache>
                <c:formatCode>General</c:formatCode>
                <c:ptCount val="7"/>
                <c:pt idx="0">
                  <c:v>87</c:v>
                </c:pt>
                <c:pt idx="1">
                  <c:v>87</c:v>
                </c:pt>
                <c:pt idx="2">
                  <c:v>154</c:v>
                </c:pt>
                <c:pt idx="3">
                  <c:v>87</c:v>
                </c:pt>
                <c:pt idx="4">
                  <c:v>132</c:v>
                </c:pt>
                <c:pt idx="5">
                  <c:v>233</c:v>
                </c:pt>
                <c:pt idx="6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2B-5642-8FFA-D571FB8AF223}"/>
            </c:ext>
          </c:extLst>
        </c:ser>
        <c:ser>
          <c:idx val="6"/>
          <c:order val="6"/>
          <c:tx>
            <c:strRef>
              <c:f>Sheet19!$H$3</c:f>
              <c:strCache>
                <c:ptCount val="1"/>
                <c:pt idx="0">
                  <c:v>Sum of Personal Care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Sheet19!$A$4:$A$11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Sheet19!$H$4:$H$11</c:f>
              <c:numCache>
                <c:formatCode>General</c:formatCode>
                <c:ptCount val="7"/>
                <c:pt idx="0">
                  <c:v>65</c:v>
                </c:pt>
                <c:pt idx="1">
                  <c:v>36</c:v>
                </c:pt>
                <c:pt idx="2">
                  <c:v>23</c:v>
                </c:pt>
                <c:pt idx="3">
                  <c:v>58</c:v>
                </c:pt>
                <c:pt idx="4">
                  <c:v>245</c:v>
                </c:pt>
                <c:pt idx="5">
                  <c:v>378</c:v>
                </c:pt>
                <c:pt idx="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2B-5642-8FFA-D571FB8AF223}"/>
            </c:ext>
          </c:extLst>
        </c:ser>
        <c:ser>
          <c:idx val="7"/>
          <c:order val="7"/>
          <c:tx>
            <c:strRef>
              <c:f>Sheet19!$I$3</c:f>
              <c:strCache>
                <c:ptCount val="1"/>
                <c:pt idx="0">
                  <c:v>Sum of Miscellaneous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Sheet19!$A$4:$A$11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Sheet19!$I$4:$I$11</c:f>
              <c:numCache>
                <c:formatCode>General</c:formatCode>
                <c:ptCount val="7"/>
                <c:pt idx="0">
                  <c:v>354</c:v>
                </c:pt>
                <c:pt idx="1">
                  <c:v>525</c:v>
                </c:pt>
                <c:pt idx="2">
                  <c:v>636</c:v>
                </c:pt>
                <c:pt idx="3">
                  <c:v>345</c:v>
                </c:pt>
                <c:pt idx="4">
                  <c:v>635</c:v>
                </c:pt>
                <c:pt idx="5">
                  <c:v>358</c:v>
                </c:pt>
                <c:pt idx="6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2B-5642-8FFA-D571FB8AF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206416"/>
        <c:axId val="1457782752"/>
      </c:lineChart>
      <c:catAx>
        <c:axId val="140120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782752"/>
        <c:crosses val="autoZero"/>
        <c:auto val="1"/>
        <c:lblAlgn val="ctr"/>
        <c:lblOffset val="100"/>
        <c:noMultiLvlLbl val="0"/>
      </c:catAx>
      <c:valAx>
        <c:axId val="14577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20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 Expensive Tracker.xlsx]Sheet20!PivotTable40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 Surplus</a:t>
            </a:r>
            <a:r>
              <a:rPr lang="en-US" baseline="0"/>
              <a:t> or Deficit  Jan - Jul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Sheet20!$B$3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Sheet20!$A$4:$A$11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Sheet20!$B$4:$B$11</c:f>
              <c:numCache>
                <c:formatCode>_("$"* #,##0_);_("$"* \(#,##0\);_("$"* "-"_);_(@_)</c:formatCode>
                <c:ptCount val="7"/>
                <c:pt idx="0">
                  <c:v>56</c:v>
                </c:pt>
                <c:pt idx="1">
                  <c:v>107</c:v>
                </c:pt>
                <c:pt idx="2">
                  <c:v>-240</c:v>
                </c:pt>
                <c:pt idx="3">
                  <c:v>88</c:v>
                </c:pt>
                <c:pt idx="4">
                  <c:v>-485</c:v>
                </c:pt>
                <c:pt idx="5">
                  <c:v>-281</c:v>
                </c:pt>
                <c:pt idx="6">
                  <c:v>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7-BC44-99CE-0D368E379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2385328"/>
        <c:axId val="1452556352"/>
        <c:axId val="0"/>
      </c:bar3DChart>
      <c:catAx>
        <c:axId val="145238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56352"/>
        <c:crosses val="autoZero"/>
        <c:auto val="1"/>
        <c:lblAlgn val="ctr"/>
        <c:lblOffset val="100"/>
        <c:noMultiLvlLbl val="0"/>
      </c:catAx>
      <c:valAx>
        <c:axId val="14525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38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736600</xdr:colOff>
      <xdr:row>58</xdr:row>
      <xdr:rowOff>165100</xdr:rowOff>
    </xdr:from>
    <xdr:to>
      <xdr:col>13</xdr:col>
      <xdr:colOff>304800</xdr:colOff>
      <xdr:row>91</xdr:row>
      <xdr:rowOff>165100</xdr:rowOff>
    </xdr:to>
    <xdr:graphicFrame macro="">
      <xdr:nvGraphicFramePr>
        <xdr:cNvPr id="19" name="Chart 3">
          <a:extLst>
            <a:ext uri="{FF2B5EF4-FFF2-40B4-BE49-F238E27FC236}">
              <a16:creationId xmlns:a16="http://schemas.microsoft.com/office/drawing/2014/main" id="{071BC9C1-8517-AB47-9ED6-0D4B69FEB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749300</xdr:colOff>
      <xdr:row>5</xdr:row>
      <xdr:rowOff>95250</xdr:rowOff>
    </xdr:from>
    <xdr:to>
      <xdr:col>24</xdr:col>
      <xdr:colOff>596900</xdr:colOff>
      <xdr:row>57</xdr:row>
      <xdr:rowOff>139700</xdr:rowOff>
    </xdr:to>
    <xdr:graphicFrame macro="">
      <xdr:nvGraphicFramePr>
        <xdr:cNvPr id="20" name="Chart 1">
          <a:extLst>
            <a:ext uri="{FF2B5EF4-FFF2-40B4-BE49-F238E27FC236}">
              <a16:creationId xmlns:a16="http://schemas.microsoft.com/office/drawing/2014/main" id="{F65178BC-12C5-D047-A71E-69E6FA069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469900</xdr:colOff>
      <xdr:row>58</xdr:row>
      <xdr:rowOff>165100</xdr:rowOff>
    </xdr:from>
    <xdr:to>
      <xdr:col>24</xdr:col>
      <xdr:colOff>584200</xdr:colOff>
      <xdr:row>91</xdr:row>
      <xdr:rowOff>165100</xdr:rowOff>
    </xdr:to>
    <xdr:graphicFrame macro="">
      <xdr:nvGraphicFramePr>
        <xdr:cNvPr id="21" name="Chart 1">
          <a:extLst>
            <a:ext uri="{FF2B5EF4-FFF2-40B4-BE49-F238E27FC236}">
              <a16:creationId xmlns:a16="http://schemas.microsoft.com/office/drawing/2014/main" id="{061A2923-384F-9C46-BF25-820FB27ED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24</xdr:col>
      <xdr:colOff>774700</xdr:colOff>
      <xdr:row>5</xdr:row>
      <xdr:rowOff>127000</xdr:rowOff>
    </xdr:from>
    <xdr:to>
      <xdr:col>28</xdr:col>
      <xdr:colOff>812800</xdr:colOff>
      <xdr:row>12</xdr:row>
      <xdr:rowOff>25400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2" name="Date">
              <a:extLst>
                <a:ext uri="{FF2B5EF4-FFF2-40B4-BE49-F238E27FC236}">
                  <a16:creationId xmlns:a16="http://schemas.microsoft.com/office/drawing/2014/main" id="{1BF3A5A6-C55C-8F4E-9590-BE911F8F6C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86700" y="1143000"/>
              <a:ext cx="3340100" cy="132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0.30161</cdr:x>
      <cdr:y>0.03409</cdr:y>
    </cdr:from>
    <cdr:to>
      <cdr:x>0.65843</cdr:x>
      <cdr:y>0.08053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85F7D21A-68AF-4140-B9CC-D0ED225788C1}"/>
            </a:ext>
          </a:extLst>
        </cdr:cNvPr>
        <cdr:cNvSpPr txBox="1"/>
      </cdr:nvSpPr>
      <cdr:spPr>
        <a:xfrm xmlns:a="http://schemas.openxmlformats.org/drawingml/2006/main">
          <a:off x="2857500" y="228600"/>
          <a:ext cx="3380605" cy="31143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Montly Expenses Stats  January</a:t>
          </a:r>
          <a:r>
            <a:rPr lang="en-US" sz="1400" baseline="0"/>
            <a:t> to July 2023</a:t>
          </a:r>
          <a:endParaRPr lang="en-US" sz="14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0.43736</cdr:x>
      <cdr:y>0.04493</cdr:y>
    </cdr:from>
    <cdr:to>
      <cdr:x>0.54754</cdr:x>
      <cdr:y>0.0784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0A69B8E-05CF-4F4E-BE1F-F873CD728C21}"/>
            </a:ext>
          </a:extLst>
        </cdr:cNvPr>
        <cdr:cNvSpPr txBox="1"/>
      </cdr:nvSpPr>
      <cdr:spPr>
        <a:xfrm xmlns:a="http://schemas.openxmlformats.org/drawingml/2006/main">
          <a:off x="8237210" y="476705"/>
          <a:ext cx="2075190" cy="3551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Expenses Jan</a:t>
          </a:r>
          <a:r>
            <a:rPr lang="en-US" sz="1400" baseline="0"/>
            <a:t> to July 2023</a:t>
          </a:r>
          <a:endParaRPr lang="en-US" sz="14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er H. Briody" refreshedDate="45118.847945254631" createdVersion="7" refreshedVersion="7" minRefreshableVersion="3" recordCount="1" xr:uid="{A4BE0FBC-0D1F-2A4C-8BB2-DA7C089F382A}">
  <cacheSource type="worksheet">
    <worksheetSource ref="A14:C15" sheet="Expense Tracker"/>
  </cacheSource>
  <cacheFields count="3">
    <cacheField name="Max" numFmtId="6">
      <sharedItems containsSemiMixedTypes="0" containsString="0" containsNumber="1" containsInteger="1" minValue="4573" maxValue="4573" count="1">
        <n v="4573"/>
      </sharedItems>
    </cacheField>
    <cacheField name="Min" numFmtId="6">
      <sharedItems containsSemiMixedTypes="0" containsString="0" containsNumber="1" containsInteger="1" minValue="3090" maxValue="3090" count="1">
        <n v="3090"/>
      </sharedItems>
    </cacheField>
    <cacheField name="Avg" numFmtId="6">
      <sharedItems containsSemiMixedTypes="0" containsString="0" containsNumber="1" minValue="4019.7142857142858" maxValue="4019.7142857142858" count="1">
        <n v="4019.714285714285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er H. Briody" refreshedDate="45118.853458796293" createdVersion="7" refreshedVersion="7" minRefreshableVersion="3" recordCount="7" xr:uid="{E035C8E1-51A6-CD40-B8BE-B40710CF8AD0}">
  <cacheSource type="worksheet">
    <worksheetSource ref="A3:O10" sheet="Expense Tracker"/>
  </cacheSource>
  <cacheFields count="16">
    <cacheField name="Date" numFmtId="0">
      <sharedItems containsSemiMixedTypes="0" containsNonDate="0" containsDate="1" containsString="0" minDate="2023-01-01T00:00:00" maxDate="2023-07-02T00:00:00" count="7">
        <d v="2023-01-01T00:00:00"/>
        <d v="2023-02-01T00:00:00"/>
        <d v="2023-03-01T00:00:00"/>
        <d v="2023-04-01T00:00:00"/>
        <d v="2023-05-01T00:00:00"/>
        <d v="2023-06-01T00:00:00"/>
        <d v="2023-07-01T00:00:00"/>
      </sharedItems>
      <fieldGroup par="15" base="0">
        <rangePr groupBy="days" startDate="2023-01-01T00:00:00" endDate="2023-07-02T00:00:00"/>
        <groupItems count="368">
          <s v="&lt;1/1/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2/23"/>
        </groupItems>
      </fieldGroup>
    </cacheField>
    <cacheField name="Budget Allocation" numFmtId="6">
      <sharedItems containsSemiMixedTypes="0" containsString="0" containsNumber="1" containsInteger="1" minValue="4000" maxValue="4000"/>
    </cacheField>
    <cacheField name="Surplus from Previous Month" numFmtId="165">
      <sharedItems containsSemiMixedTypes="0" containsString="0" containsNumber="1" containsInteger="1" minValue="0" maxValue="107"/>
    </cacheField>
    <cacheField name="Housing" numFmtId="6">
      <sharedItems containsSemiMixedTypes="0" containsString="0" containsNumber="1" containsInteger="1" minValue="1500" maxValue="1500" count="1">
        <n v="1500"/>
      </sharedItems>
    </cacheField>
    <cacheField name="Utilities" numFmtId="6">
      <sharedItems containsSemiMixedTypes="0" containsString="0" containsNumber="1" containsInteger="1" minValue="256" maxValue="298" count="7">
        <n v="278"/>
        <n v="284"/>
        <n v="267"/>
        <n v="256"/>
        <n v="266"/>
        <n v="274"/>
        <n v="298"/>
      </sharedItems>
    </cacheField>
    <cacheField name="Transportation" numFmtId="6">
      <sharedItems containsSemiMixedTypes="0" containsString="0" containsNumber="1" containsInteger="1" minValue="124" maxValue="482" count="6">
        <n v="288"/>
        <n v="273"/>
        <n v="292"/>
        <n v="367"/>
        <n v="482"/>
        <n v="124"/>
      </sharedItems>
    </cacheField>
    <cacheField name="Food" numFmtId="6">
      <sharedItems containsSemiMixedTypes="0" containsString="0" containsNumber="1" containsInteger="1" minValue="175" maxValue="465" count="7">
        <n v="433"/>
        <n v="329"/>
        <n v="365"/>
        <n v="465"/>
        <n v="376"/>
        <n v="453"/>
        <n v="175"/>
      </sharedItems>
    </cacheField>
    <cacheField name="Entertainment" numFmtId="6">
      <sharedItems containsSemiMixedTypes="0" containsString="0" containsNumber="1" containsInteger="1" minValue="98" maxValue="452" count="7">
        <n v="323"/>
        <n v="257"/>
        <n v="452"/>
        <n v="176"/>
        <n v="279"/>
        <n v="154"/>
        <n v="98"/>
      </sharedItems>
    </cacheField>
    <cacheField name="Cable/Internet" numFmtId="6">
      <sharedItems containsSemiMixedTypes="0" containsString="0" containsNumber="1" containsInteger="1" minValue="258" maxValue="258" count="1">
        <n v="258"/>
      </sharedItems>
    </cacheField>
    <cacheField name="Mobile" numFmtId="6">
      <sharedItems containsSemiMixedTypes="0" containsString="0" containsNumber="1" containsInteger="1" minValue="87" maxValue="233" count="4">
        <n v="87"/>
        <n v="154"/>
        <n v="132"/>
        <n v="233"/>
      </sharedItems>
    </cacheField>
    <cacheField name="Personal Care" numFmtId="6">
      <sharedItems containsSemiMixedTypes="0" containsString="0" containsNumber="1" containsInteger="1" minValue="23" maxValue="378" count="7">
        <n v="65"/>
        <n v="36"/>
        <n v="23"/>
        <n v="58"/>
        <n v="245"/>
        <n v="378"/>
        <n v="25"/>
      </sharedItems>
    </cacheField>
    <cacheField name="Student Loans" numFmtId="6">
      <sharedItems containsSemiMixedTypes="0" containsString="0" containsNumber="1" containsInteger="1" minValue="400" maxValue="400" count="1">
        <n v="400"/>
      </sharedItems>
    </cacheField>
    <cacheField name="Miscellaneous" numFmtId="6">
      <sharedItems containsSemiMixedTypes="0" containsString="0" containsNumber="1" containsInteger="1" minValue="125" maxValue="636" count="7">
        <n v="354"/>
        <n v="525"/>
        <n v="636"/>
        <n v="345"/>
        <n v="635"/>
        <n v="358"/>
        <n v="125"/>
      </sharedItems>
    </cacheField>
    <cacheField name="Total Expenses" numFmtId="6">
      <sharedItems containsSemiMixedTypes="0" containsString="0" containsNumber="1" containsInteger="1" minValue="3090" maxValue="4573"/>
    </cacheField>
    <cacheField name="Surplus/Deficit" numFmtId="6">
      <sharedItems containsSemiMixedTypes="0" containsString="0" containsNumber="1" containsInteger="1" minValue="-485" maxValue="910" count="7">
        <n v="56"/>
        <n v="107"/>
        <n v="-240"/>
        <n v="88"/>
        <n v="-485"/>
        <n v="-281"/>
        <n v="910"/>
      </sharedItems>
    </cacheField>
    <cacheField name="Months" numFmtId="0" databaseField="0">
      <fieldGroup base="0">
        <rangePr groupBy="months" startDate="2023-01-01T00:00:00" endDate="2023-07-02T00:00:00"/>
        <groupItems count="14">
          <s v="&lt;1/1/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/23"/>
        </groupItems>
      </fieldGroup>
    </cacheField>
  </cacheFields>
  <extLst>
    <ext xmlns:x14="http://schemas.microsoft.com/office/spreadsheetml/2009/9/main" uri="{725AE2AE-9491-48be-B2B4-4EB974FC3084}">
      <x14:pivotCacheDefinition pivotCacheId="17614457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4000"/>
    <n v="42"/>
    <x v="0"/>
    <x v="0"/>
    <x v="0"/>
    <x v="0"/>
    <x v="0"/>
    <x v="0"/>
    <x v="0"/>
    <x v="0"/>
    <x v="0"/>
    <x v="0"/>
    <n v="3986"/>
    <x v="0"/>
  </r>
  <r>
    <x v="1"/>
    <n v="4000"/>
    <n v="56"/>
    <x v="0"/>
    <x v="1"/>
    <x v="1"/>
    <x v="1"/>
    <x v="1"/>
    <x v="0"/>
    <x v="0"/>
    <x v="1"/>
    <x v="0"/>
    <x v="1"/>
    <n v="3949"/>
    <x v="1"/>
  </r>
  <r>
    <x v="2"/>
    <n v="4000"/>
    <n v="107"/>
    <x v="0"/>
    <x v="2"/>
    <x v="2"/>
    <x v="2"/>
    <x v="2"/>
    <x v="0"/>
    <x v="1"/>
    <x v="2"/>
    <x v="0"/>
    <x v="2"/>
    <n v="4347"/>
    <x v="2"/>
  </r>
  <r>
    <x v="3"/>
    <n v="4000"/>
    <n v="0"/>
    <x v="0"/>
    <x v="3"/>
    <x v="3"/>
    <x v="3"/>
    <x v="3"/>
    <x v="0"/>
    <x v="0"/>
    <x v="3"/>
    <x v="0"/>
    <x v="3"/>
    <n v="3912"/>
    <x v="3"/>
  </r>
  <r>
    <x v="4"/>
    <n v="4000"/>
    <n v="88"/>
    <x v="0"/>
    <x v="4"/>
    <x v="4"/>
    <x v="4"/>
    <x v="4"/>
    <x v="0"/>
    <x v="2"/>
    <x v="4"/>
    <x v="0"/>
    <x v="4"/>
    <n v="4573"/>
    <x v="4"/>
  </r>
  <r>
    <x v="5"/>
    <n v="4000"/>
    <n v="0"/>
    <x v="0"/>
    <x v="5"/>
    <x v="1"/>
    <x v="5"/>
    <x v="5"/>
    <x v="0"/>
    <x v="3"/>
    <x v="5"/>
    <x v="0"/>
    <x v="5"/>
    <n v="4281"/>
    <x v="5"/>
  </r>
  <r>
    <x v="6"/>
    <n v="4000"/>
    <n v="0"/>
    <x v="0"/>
    <x v="6"/>
    <x v="5"/>
    <x v="6"/>
    <x v="6"/>
    <x v="0"/>
    <x v="0"/>
    <x v="6"/>
    <x v="0"/>
    <x v="6"/>
    <n v="309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BABC3D-A316-F743-A81A-20040C04F92B}" name="PivotTable38" cacheId="18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C4" firstHeaderRow="0" firstDataRow="1" firstDataCol="0"/>
  <pivotFields count="3">
    <pivotField dataField="1" numFmtId="6" showAll="0">
      <items count="2">
        <item x="0"/>
        <item t="default"/>
      </items>
    </pivotField>
    <pivotField dataField="1" numFmtId="6" showAll="0">
      <items count="2">
        <item x="0"/>
        <item t="default"/>
      </items>
    </pivotField>
    <pivotField dataField="1" numFmtId="6" showAll="0">
      <items count="2">
        <item x="0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Avg Monthly Expenses" fld="2" baseField="0" baseItem="0" numFmtId="165"/>
    <dataField name="Max Monthly Expenses" fld="0" baseField="0" baseItem="0"/>
    <dataField name="Min Monthly Expenses" fld="1" subtotal="min" baseField="0" baseItem="0"/>
  </dataFields>
  <chartFormats count="3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2E3341-B082-1B4D-B78B-838CE514C666}" name="PivotTable39" cacheId="185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 chartFormat="2">
  <location ref="A3:I11" firstHeaderRow="0" firstDataRow="1" firstDataCol="1"/>
  <pivotFields count="16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6" showAll="0"/>
    <pivotField numFmtId="165" showAll="0"/>
    <pivotField numFmtId="6" showAll="0">
      <items count="2">
        <item x="0"/>
        <item t="default"/>
      </items>
    </pivotField>
    <pivotField dataField="1" numFmtId="6" showAll="0">
      <items count="8">
        <item x="3"/>
        <item x="4"/>
        <item x="2"/>
        <item x="5"/>
        <item x="0"/>
        <item x="1"/>
        <item x="6"/>
        <item t="default"/>
      </items>
    </pivotField>
    <pivotField dataField="1" numFmtId="6" showAll="0">
      <items count="7">
        <item x="5"/>
        <item x="1"/>
        <item x="0"/>
        <item x="2"/>
        <item x="3"/>
        <item x="4"/>
        <item t="default"/>
      </items>
    </pivotField>
    <pivotField dataField="1" numFmtId="6" showAll="0">
      <items count="8">
        <item x="6"/>
        <item x="1"/>
        <item x="2"/>
        <item x="4"/>
        <item x="0"/>
        <item x="5"/>
        <item x="3"/>
        <item t="default"/>
      </items>
    </pivotField>
    <pivotField dataField="1" numFmtId="6" showAll="0">
      <items count="8">
        <item x="6"/>
        <item x="5"/>
        <item x="3"/>
        <item x="1"/>
        <item x="4"/>
        <item x="0"/>
        <item x="2"/>
        <item t="default"/>
      </items>
    </pivotField>
    <pivotField dataField="1" numFmtId="6" showAll="0">
      <items count="2">
        <item x="0"/>
        <item t="default"/>
      </items>
    </pivotField>
    <pivotField dataField="1" numFmtId="6" showAll="0">
      <items count="5">
        <item x="0"/>
        <item x="2"/>
        <item x="1"/>
        <item x="3"/>
        <item t="default"/>
      </items>
    </pivotField>
    <pivotField dataField="1" numFmtId="6" showAll="0">
      <items count="8">
        <item x="2"/>
        <item x="6"/>
        <item x="1"/>
        <item x="3"/>
        <item x="0"/>
        <item x="4"/>
        <item x="5"/>
        <item t="default"/>
      </items>
    </pivotField>
    <pivotField numFmtId="6" showAll="0">
      <items count="2">
        <item x="0"/>
        <item t="default"/>
      </items>
    </pivotField>
    <pivotField dataField="1" numFmtId="6" showAll="0">
      <items count="8">
        <item x="6"/>
        <item x="3"/>
        <item x="0"/>
        <item x="5"/>
        <item x="1"/>
        <item x="4"/>
        <item x="2"/>
        <item t="default"/>
      </items>
    </pivotField>
    <pivotField numFmtId="6" showAll="0"/>
    <pivotField numFmtId="6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5"/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Utilities" fld="4" baseField="0" baseItem="0" numFmtId="42"/>
    <dataField name="Sum of Transportation" fld="5" baseField="0" baseItem="0"/>
    <dataField name="Sum of Food" fld="6" baseField="0" baseItem="0"/>
    <dataField name="Sum of Entertainment" fld="7" baseField="0" baseItem="0"/>
    <dataField name="Sum of Cable/Internet" fld="8" baseField="0" baseItem="0"/>
    <dataField name="Sum of Mobile" fld="9" baseField="0" baseItem="0"/>
    <dataField name="Sum of Personal Care" fld="10" baseField="0" baseItem="0"/>
    <dataField name="Sum of Miscellaneous" fld="12" baseField="0" baseItem="0"/>
  </dataFields>
  <chartFormats count="8"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A90FC2-F45C-CA45-861D-47AF1C1F70CE}" name="PivotTable40" cacheId="18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11" firstHeaderRow="1" firstDataRow="1" firstDataCol="1"/>
  <pivotFields count="16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6" showAll="0"/>
    <pivotField numFmtId="165" showAll="0"/>
    <pivotField numFmtId="6" showAll="0"/>
    <pivotField numFmtId="6" showAll="0"/>
    <pivotField numFmtId="6" showAll="0"/>
    <pivotField numFmtId="6" showAll="0"/>
    <pivotField numFmtId="6" showAll="0"/>
    <pivotField numFmtId="6" showAll="0"/>
    <pivotField numFmtId="6" showAll="0"/>
    <pivotField numFmtId="6" showAll="0"/>
    <pivotField numFmtId="6" showAll="0"/>
    <pivotField numFmtId="6" showAll="0"/>
    <pivotField numFmtId="6" showAll="0"/>
    <pivotField dataField="1" numFmtId="6" showAll="0">
      <items count="8">
        <item x="4"/>
        <item x="5"/>
        <item x="2"/>
        <item x="0"/>
        <item x="3"/>
        <item x="1"/>
        <item x="6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5"/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Surplus/Deficit" fld="14" baseField="0" baseItem="0" numFmtId="42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15" type="button" dataOnly="0" labelOnly="1" outline="0" axis="axisRow" fieldPosition="0"/>
    </format>
    <format dxfId="2">
      <pivotArea dataOnly="0" labelOnly="1" fieldPosition="0">
        <references count="1">
          <reference field="15" count="7">
            <x v="1"/>
            <x v="2"/>
            <x v="3"/>
            <x v="4"/>
            <x v="5"/>
            <x v="6"/>
            <x v="7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A582B701-E80C-6440-BCF8-4F827F343C57}" sourceName="Date">
  <pivotTables>
    <pivotTable tabId="27" name="PivotTable39"/>
  </pivotTables>
  <state minimalRefreshVersion="6" lastRefreshVersion="6" pivotCacheId="176144571" filterType="unknown"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CA243AF0-AB1C-F145-A392-459D452BD917}" cache="NativeTimeline_Date" caption="Date" level="2" selectionLevel="2" scrollPosition="2023-01-01T00:00:00"/>
</timelines>
</file>

<file path=xl/worksheets/_rels/sheet1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07F71-9630-2740-ABAE-AACAEE9F5228}">
  <dimension ref="A1"/>
  <sheetViews>
    <sheetView showGridLines="0" showRowColHeaders="0" tabSelected="1" workbookViewId="0">
      <selection activeCell="AC19" sqref="AC19"/>
    </sheetView>
  </sheetViews>
  <sheetFormatPr baseColWidth="10" defaultRowHeight="16" x14ac:dyDescent="0.2"/>
  <sheetData/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9E9E2-CF8E-0646-B297-0D3AB9E6B095}">
  <dimension ref="A1:O19"/>
  <sheetViews>
    <sheetView zoomScale="150" zoomScaleNormal="150" workbookViewId="0">
      <selection activeCell="F15" sqref="F15"/>
    </sheetView>
  </sheetViews>
  <sheetFormatPr baseColWidth="10" defaultRowHeight="16" x14ac:dyDescent="0.2"/>
  <cols>
    <col min="1" max="1" width="21.6640625" bestFit="1" customWidth="1"/>
    <col min="2" max="2" width="15.5" bestFit="1" customWidth="1"/>
    <col min="3" max="3" width="26" bestFit="1" customWidth="1"/>
    <col min="4" max="5" width="7.6640625" bestFit="1" customWidth="1"/>
    <col min="6" max="6" width="13.1640625" bestFit="1" customWidth="1"/>
    <col min="7" max="7" width="5.6640625" bestFit="1" customWidth="1"/>
    <col min="8" max="9" width="13" bestFit="1" customWidth="1"/>
    <col min="10" max="10" width="6.83203125" bestFit="1" customWidth="1"/>
    <col min="11" max="11" width="12.33203125" bestFit="1" customWidth="1"/>
    <col min="12" max="12" width="12.6640625" bestFit="1" customWidth="1"/>
    <col min="13" max="13" width="12.83203125" bestFit="1" customWidth="1"/>
    <col min="14" max="15" width="13.5" bestFit="1" customWidth="1"/>
    <col min="16" max="16" width="26" bestFit="1" customWidth="1"/>
  </cols>
  <sheetData>
    <row r="1" spans="1:15" ht="22" thickBot="1" x14ac:dyDescent="0.3">
      <c r="A1" s="35" t="s">
        <v>9</v>
      </c>
      <c r="B1" s="36"/>
      <c r="C1" s="37" t="s">
        <v>10</v>
      </c>
      <c r="D1" s="4"/>
      <c r="E1" s="4"/>
    </row>
    <row r="2" spans="1:15" ht="22" thickBot="1" x14ac:dyDescent="0.3">
      <c r="A2" s="3"/>
      <c r="B2" s="3"/>
      <c r="C2" s="4"/>
      <c r="D2" s="4"/>
      <c r="E2" s="4"/>
    </row>
    <row r="3" spans="1:15" ht="17" thickBot="1" x14ac:dyDescent="0.25">
      <c r="A3" s="26" t="s">
        <v>32</v>
      </c>
      <c r="B3" s="27" t="s">
        <v>23</v>
      </c>
      <c r="C3" s="28" t="s">
        <v>22</v>
      </c>
      <c r="D3" s="29" t="s">
        <v>0</v>
      </c>
      <c r="E3" s="30" t="s">
        <v>1</v>
      </c>
      <c r="F3" s="29" t="s">
        <v>2</v>
      </c>
      <c r="G3" s="30" t="s">
        <v>3</v>
      </c>
      <c r="H3" s="29" t="s">
        <v>4</v>
      </c>
      <c r="I3" s="30" t="s">
        <v>13</v>
      </c>
      <c r="J3" s="29" t="s">
        <v>14</v>
      </c>
      <c r="K3" s="30" t="s">
        <v>5</v>
      </c>
      <c r="L3" s="29" t="s">
        <v>11</v>
      </c>
      <c r="M3" s="30" t="s">
        <v>12</v>
      </c>
      <c r="N3" s="31" t="s">
        <v>6</v>
      </c>
      <c r="O3" s="32" t="s">
        <v>7</v>
      </c>
    </row>
    <row r="4" spans="1:15" x14ac:dyDescent="0.2">
      <c r="A4" s="12">
        <v>44927</v>
      </c>
      <c r="B4" s="13">
        <v>4000</v>
      </c>
      <c r="C4" s="14">
        <v>42</v>
      </c>
      <c r="D4" s="15">
        <v>1500</v>
      </c>
      <c r="E4" s="16">
        <v>278</v>
      </c>
      <c r="F4" s="15">
        <v>288</v>
      </c>
      <c r="G4" s="16">
        <v>433</v>
      </c>
      <c r="H4" s="15">
        <v>323</v>
      </c>
      <c r="I4" s="16">
        <v>258</v>
      </c>
      <c r="J4" s="15">
        <v>87</v>
      </c>
      <c r="K4" s="16">
        <v>65</v>
      </c>
      <c r="L4" s="15">
        <v>400</v>
      </c>
      <c r="M4" s="16">
        <v>354</v>
      </c>
      <c r="N4" s="17">
        <f>SUM(D4:M4)</f>
        <v>3986</v>
      </c>
      <c r="O4" s="33">
        <f>(B4+C4)-N4</f>
        <v>56</v>
      </c>
    </row>
    <row r="5" spans="1:15" x14ac:dyDescent="0.2">
      <c r="A5" s="18">
        <v>44958</v>
      </c>
      <c r="B5" s="13">
        <v>4000</v>
      </c>
      <c r="C5" s="19">
        <f t="shared" ref="C5:C10" si="0">IF(O4&gt;0, O4,0)</f>
        <v>56</v>
      </c>
      <c r="D5" s="15">
        <v>1500</v>
      </c>
      <c r="E5" s="16">
        <v>284</v>
      </c>
      <c r="F5" s="15">
        <v>273</v>
      </c>
      <c r="G5" s="16">
        <v>329</v>
      </c>
      <c r="H5" s="15">
        <v>257</v>
      </c>
      <c r="I5" s="16">
        <v>258</v>
      </c>
      <c r="J5" s="15">
        <v>87</v>
      </c>
      <c r="K5" s="16">
        <v>36</v>
      </c>
      <c r="L5" s="15">
        <v>400</v>
      </c>
      <c r="M5" s="16">
        <v>525</v>
      </c>
      <c r="N5" s="17">
        <f t="shared" ref="N5:N10" si="1">SUM(D5:M5)</f>
        <v>3949</v>
      </c>
      <c r="O5" s="33">
        <f t="shared" ref="O5:O10" si="2">(B5+C5)-N5</f>
        <v>107</v>
      </c>
    </row>
    <row r="6" spans="1:15" x14ac:dyDescent="0.2">
      <c r="A6" s="12">
        <v>44986</v>
      </c>
      <c r="B6" s="13">
        <v>4000</v>
      </c>
      <c r="C6" s="19">
        <f t="shared" si="0"/>
        <v>107</v>
      </c>
      <c r="D6" s="15">
        <v>1500</v>
      </c>
      <c r="E6" s="16">
        <v>267</v>
      </c>
      <c r="F6" s="15">
        <v>292</v>
      </c>
      <c r="G6" s="16">
        <v>365</v>
      </c>
      <c r="H6" s="15">
        <v>452</v>
      </c>
      <c r="I6" s="16">
        <v>258</v>
      </c>
      <c r="J6" s="15">
        <v>154</v>
      </c>
      <c r="K6" s="16">
        <v>23</v>
      </c>
      <c r="L6" s="15">
        <v>400</v>
      </c>
      <c r="M6" s="16">
        <v>636</v>
      </c>
      <c r="N6" s="17">
        <f t="shared" si="1"/>
        <v>4347</v>
      </c>
      <c r="O6" s="33">
        <f t="shared" si="2"/>
        <v>-240</v>
      </c>
    </row>
    <row r="7" spans="1:15" x14ac:dyDescent="0.2">
      <c r="A7" s="18">
        <v>45017</v>
      </c>
      <c r="B7" s="13">
        <v>4000</v>
      </c>
      <c r="C7" s="19">
        <f t="shared" si="0"/>
        <v>0</v>
      </c>
      <c r="D7" s="15">
        <v>1500</v>
      </c>
      <c r="E7" s="16">
        <v>256</v>
      </c>
      <c r="F7" s="15">
        <v>367</v>
      </c>
      <c r="G7" s="16">
        <v>465</v>
      </c>
      <c r="H7" s="15">
        <v>176</v>
      </c>
      <c r="I7" s="16">
        <v>258</v>
      </c>
      <c r="J7" s="15">
        <v>87</v>
      </c>
      <c r="K7" s="16">
        <v>58</v>
      </c>
      <c r="L7" s="15">
        <v>400</v>
      </c>
      <c r="M7" s="16">
        <v>345</v>
      </c>
      <c r="N7" s="17">
        <f t="shared" si="1"/>
        <v>3912</v>
      </c>
      <c r="O7" s="33">
        <f t="shared" si="2"/>
        <v>88</v>
      </c>
    </row>
    <row r="8" spans="1:15" x14ac:dyDescent="0.2">
      <c r="A8" s="12">
        <v>45047</v>
      </c>
      <c r="B8" s="13">
        <v>4000</v>
      </c>
      <c r="C8" s="19">
        <f t="shared" si="0"/>
        <v>88</v>
      </c>
      <c r="D8" s="15">
        <v>1500</v>
      </c>
      <c r="E8" s="16">
        <v>266</v>
      </c>
      <c r="F8" s="15">
        <v>482</v>
      </c>
      <c r="G8" s="16">
        <v>376</v>
      </c>
      <c r="H8" s="15">
        <v>279</v>
      </c>
      <c r="I8" s="16">
        <v>258</v>
      </c>
      <c r="J8" s="15">
        <v>132</v>
      </c>
      <c r="K8" s="16">
        <v>245</v>
      </c>
      <c r="L8" s="15">
        <v>400</v>
      </c>
      <c r="M8" s="16">
        <v>635</v>
      </c>
      <c r="N8" s="17">
        <f t="shared" si="1"/>
        <v>4573</v>
      </c>
      <c r="O8" s="33">
        <f t="shared" si="2"/>
        <v>-485</v>
      </c>
    </row>
    <row r="9" spans="1:15" x14ac:dyDescent="0.2">
      <c r="A9" s="18">
        <v>45078</v>
      </c>
      <c r="B9" s="13">
        <v>4000</v>
      </c>
      <c r="C9" s="19">
        <f t="shared" si="0"/>
        <v>0</v>
      </c>
      <c r="D9" s="15">
        <v>1500</v>
      </c>
      <c r="E9" s="16">
        <v>274</v>
      </c>
      <c r="F9" s="15">
        <v>273</v>
      </c>
      <c r="G9" s="16">
        <v>453</v>
      </c>
      <c r="H9" s="15">
        <v>154</v>
      </c>
      <c r="I9" s="16">
        <v>258</v>
      </c>
      <c r="J9" s="15">
        <v>233</v>
      </c>
      <c r="K9" s="16">
        <v>378</v>
      </c>
      <c r="L9" s="15">
        <v>400</v>
      </c>
      <c r="M9" s="16">
        <v>358</v>
      </c>
      <c r="N9" s="17">
        <f t="shared" si="1"/>
        <v>4281</v>
      </c>
      <c r="O9" s="33">
        <f t="shared" si="2"/>
        <v>-281</v>
      </c>
    </row>
    <row r="10" spans="1:15" ht="17" thickBot="1" x14ac:dyDescent="0.25">
      <c r="A10" s="20">
        <v>45108</v>
      </c>
      <c r="B10" s="21">
        <v>4000</v>
      </c>
      <c r="C10" s="22">
        <f t="shared" si="0"/>
        <v>0</v>
      </c>
      <c r="D10" s="23">
        <v>1500</v>
      </c>
      <c r="E10" s="24">
        <v>298</v>
      </c>
      <c r="F10" s="23">
        <v>124</v>
      </c>
      <c r="G10" s="24">
        <v>175</v>
      </c>
      <c r="H10" s="23">
        <v>98</v>
      </c>
      <c r="I10" s="24">
        <v>258</v>
      </c>
      <c r="J10" s="23">
        <v>87</v>
      </c>
      <c r="K10" s="24">
        <v>25</v>
      </c>
      <c r="L10" s="23">
        <v>400</v>
      </c>
      <c r="M10" s="24">
        <v>125</v>
      </c>
      <c r="N10" s="25">
        <f t="shared" si="1"/>
        <v>3090</v>
      </c>
      <c r="O10" s="34">
        <f t="shared" si="2"/>
        <v>910</v>
      </c>
    </row>
    <row r="11" spans="1:15" x14ac:dyDescent="0.2">
      <c r="A11" s="2"/>
      <c r="D11" s="1"/>
      <c r="E11" s="1"/>
      <c r="F11" s="1"/>
      <c r="G11" s="1"/>
      <c r="H11" s="1"/>
      <c r="I11" s="1"/>
      <c r="J11" s="1"/>
    </row>
    <row r="12" spans="1:15" ht="17" thickBot="1" x14ac:dyDescent="0.25"/>
    <row r="13" spans="1:15" x14ac:dyDescent="0.2">
      <c r="A13" s="47" t="s">
        <v>18</v>
      </c>
      <c r="B13" s="48"/>
      <c r="C13" s="49"/>
    </row>
    <row r="14" spans="1:15" x14ac:dyDescent="0.2">
      <c r="A14" s="50" t="s">
        <v>15</v>
      </c>
      <c r="B14" s="51" t="s">
        <v>16</v>
      </c>
      <c r="C14" s="52" t="s">
        <v>17</v>
      </c>
    </row>
    <row r="15" spans="1:15" ht="17" thickBot="1" x14ac:dyDescent="0.25">
      <c r="A15" s="53">
        <f>MAX(N4:N10)</f>
        <v>4573</v>
      </c>
      <c r="B15" s="54">
        <f>MIN(N4:N10)</f>
        <v>3090</v>
      </c>
      <c r="C15" s="55">
        <f>AVERAGE(N4:N10)</f>
        <v>4019.7142857142858</v>
      </c>
    </row>
    <row r="16" spans="1:15" ht="17" thickBot="1" x14ac:dyDescent="0.25"/>
    <row r="17" spans="1:3" x14ac:dyDescent="0.2">
      <c r="A17" s="38" t="s">
        <v>19</v>
      </c>
      <c r="B17" s="39"/>
      <c r="C17" s="40"/>
    </row>
    <row r="18" spans="1:3" x14ac:dyDescent="0.2">
      <c r="A18" s="41" t="s">
        <v>15</v>
      </c>
      <c r="B18" s="42" t="s">
        <v>16</v>
      </c>
      <c r="C18" s="43" t="s">
        <v>17</v>
      </c>
    </row>
    <row r="19" spans="1:3" ht="17" thickBot="1" x14ac:dyDescent="0.25">
      <c r="A19" s="44">
        <f>MAX(O4:O10)</f>
        <v>910</v>
      </c>
      <c r="B19" s="45">
        <f>MIN(O4:O10)</f>
        <v>-485</v>
      </c>
      <c r="C19" s="46">
        <f>AVERAGE(O4:O10)</f>
        <v>22.142857142857142</v>
      </c>
    </row>
  </sheetData>
  <mergeCells count="1">
    <mergeCell ref="A1:B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D298B-4253-D046-82D1-8FF90212ED45}">
  <dimension ref="A3:C4"/>
  <sheetViews>
    <sheetView workbookViewId="0">
      <selection activeCell="R20" sqref="R20"/>
    </sheetView>
  </sheetViews>
  <sheetFormatPr baseColWidth="10" defaultRowHeight="16" x14ac:dyDescent="0.2"/>
  <cols>
    <col min="1" max="1" width="20" bestFit="1" customWidth="1"/>
    <col min="2" max="2" width="20.5" bestFit="1" customWidth="1"/>
    <col min="3" max="3" width="20" bestFit="1" customWidth="1"/>
    <col min="4" max="4" width="15.83203125" bestFit="1" customWidth="1"/>
  </cols>
  <sheetData>
    <row r="3" spans="1:3" x14ac:dyDescent="0.2">
      <c r="A3" t="s">
        <v>39</v>
      </c>
      <c r="B3" t="s">
        <v>40</v>
      </c>
      <c r="C3" t="s">
        <v>41</v>
      </c>
    </row>
    <row r="4" spans="1:3" x14ac:dyDescent="0.2">
      <c r="A4" s="8">
        <v>4019.7142857142858</v>
      </c>
      <c r="B4" s="5">
        <v>4573</v>
      </c>
      <c r="C4" s="5">
        <v>3090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701B6-B5DD-7F42-8F05-0E6567F38330}">
  <dimension ref="A3:I11"/>
  <sheetViews>
    <sheetView workbookViewId="0">
      <selection activeCell="B4" sqref="B4:I11"/>
    </sheetView>
  </sheetViews>
  <sheetFormatPr baseColWidth="10" defaultRowHeight="16" x14ac:dyDescent="0.2"/>
  <cols>
    <col min="1" max="1" width="13" bestFit="1" customWidth="1"/>
    <col min="2" max="2" width="14" bestFit="1" customWidth="1"/>
    <col min="3" max="3" width="19.6640625" bestFit="1" customWidth="1"/>
    <col min="4" max="4" width="11.5" bestFit="1" customWidth="1"/>
    <col min="5" max="6" width="19.5" bestFit="1" customWidth="1"/>
    <col min="7" max="7" width="13.1640625" bestFit="1" customWidth="1"/>
    <col min="8" max="8" width="18.83203125" bestFit="1" customWidth="1"/>
    <col min="9" max="11" width="19.33203125" bestFit="1" customWidth="1"/>
  </cols>
  <sheetData>
    <row r="3" spans="1:9" x14ac:dyDescent="0.2">
      <c r="A3" s="6" t="s">
        <v>20</v>
      </c>
      <c r="B3" t="s">
        <v>26</v>
      </c>
      <c r="C3" t="s">
        <v>24</v>
      </c>
      <c r="D3" t="s">
        <v>25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</row>
    <row r="4" spans="1:9" x14ac:dyDescent="0.2">
      <c r="A4" s="7" t="s">
        <v>33</v>
      </c>
      <c r="B4" s="9">
        <v>278</v>
      </c>
      <c r="C4" s="5">
        <v>288</v>
      </c>
      <c r="D4" s="5">
        <v>433</v>
      </c>
      <c r="E4" s="5">
        <v>323</v>
      </c>
      <c r="F4" s="5">
        <v>258</v>
      </c>
      <c r="G4" s="5">
        <v>87</v>
      </c>
      <c r="H4" s="5">
        <v>65</v>
      </c>
      <c r="I4" s="5">
        <v>354</v>
      </c>
    </row>
    <row r="5" spans="1:9" x14ac:dyDescent="0.2">
      <c r="A5" s="7" t="s">
        <v>34</v>
      </c>
      <c r="B5" s="9">
        <v>284</v>
      </c>
      <c r="C5" s="5">
        <v>273</v>
      </c>
      <c r="D5" s="5">
        <v>329</v>
      </c>
      <c r="E5" s="5">
        <v>257</v>
      </c>
      <c r="F5" s="5">
        <v>258</v>
      </c>
      <c r="G5" s="5">
        <v>87</v>
      </c>
      <c r="H5" s="5">
        <v>36</v>
      </c>
      <c r="I5" s="5">
        <v>525</v>
      </c>
    </row>
    <row r="6" spans="1:9" x14ac:dyDescent="0.2">
      <c r="A6" s="7" t="s">
        <v>35</v>
      </c>
      <c r="B6" s="9">
        <v>267</v>
      </c>
      <c r="C6" s="5">
        <v>292</v>
      </c>
      <c r="D6" s="5">
        <v>365</v>
      </c>
      <c r="E6" s="5">
        <v>452</v>
      </c>
      <c r="F6" s="5">
        <v>258</v>
      </c>
      <c r="G6" s="5">
        <v>154</v>
      </c>
      <c r="H6" s="5">
        <v>23</v>
      </c>
      <c r="I6" s="5">
        <v>636</v>
      </c>
    </row>
    <row r="7" spans="1:9" x14ac:dyDescent="0.2">
      <c r="A7" s="7" t="s">
        <v>36</v>
      </c>
      <c r="B7" s="9">
        <v>256</v>
      </c>
      <c r="C7" s="5">
        <v>367</v>
      </c>
      <c r="D7" s="5">
        <v>465</v>
      </c>
      <c r="E7" s="5">
        <v>176</v>
      </c>
      <c r="F7" s="5">
        <v>258</v>
      </c>
      <c r="G7" s="5">
        <v>87</v>
      </c>
      <c r="H7" s="5">
        <v>58</v>
      </c>
      <c r="I7" s="5">
        <v>345</v>
      </c>
    </row>
    <row r="8" spans="1:9" x14ac:dyDescent="0.2">
      <c r="A8" s="7" t="s">
        <v>8</v>
      </c>
      <c r="B8" s="9">
        <v>266</v>
      </c>
      <c r="C8" s="5">
        <v>482</v>
      </c>
      <c r="D8" s="5">
        <v>376</v>
      </c>
      <c r="E8" s="5">
        <v>279</v>
      </c>
      <c r="F8" s="5">
        <v>258</v>
      </c>
      <c r="G8" s="5">
        <v>132</v>
      </c>
      <c r="H8" s="5">
        <v>245</v>
      </c>
      <c r="I8" s="5">
        <v>635</v>
      </c>
    </row>
    <row r="9" spans="1:9" x14ac:dyDescent="0.2">
      <c r="A9" s="7" t="s">
        <v>37</v>
      </c>
      <c r="B9" s="9">
        <v>274</v>
      </c>
      <c r="C9" s="5">
        <v>273</v>
      </c>
      <c r="D9" s="5">
        <v>453</v>
      </c>
      <c r="E9" s="5">
        <v>154</v>
      </c>
      <c r="F9" s="5">
        <v>258</v>
      </c>
      <c r="G9" s="5">
        <v>233</v>
      </c>
      <c r="H9" s="5">
        <v>378</v>
      </c>
      <c r="I9" s="5">
        <v>358</v>
      </c>
    </row>
    <row r="10" spans="1:9" x14ac:dyDescent="0.2">
      <c r="A10" s="7" t="s">
        <v>38</v>
      </c>
      <c r="B10" s="9">
        <v>298</v>
      </c>
      <c r="C10" s="5">
        <v>124</v>
      </c>
      <c r="D10" s="5">
        <v>175</v>
      </c>
      <c r="E10" s="5">
        <v>98</v>
      </c>
      <c r="F10" s="5">
        <v>258</v>
      </c>
      <c r="G10" s="5">
        <v>87</v>
      </c>
      <c r="H10" s="5">
        <v>25</v>
      </c>
      <c r="I10" s="5">
        <v>125</v>
      </c>
    </row>
    <row r="11" spans="1:9" x14ac:dyDescent="0.2">
      <c r="A11" s="7" t="s">
        <v>21</v>
      </c>
      <c r="B11" s="9">
        <v>1923</v>
      </c>
      <c r="C11" s="5">
        <v>2099</v>
      </c>
      <c r="D11" s="5">
        <v>2596</v>
      </c>
      <c r="E11" s="5">
        <v>1739</v>
      </c>
      <c r="F11" s="5">
        <v>1806</v>
      </c>
      <c r="G11" s="5">
        <v>867</v>
      </c>
      <c r="H11" s="5">
        <v>830</v>
      </c>
      <c r="I11" s="5">
        <v>2978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0B9E0-BFAB-0C4D-B1E6-94EF78CD7196}">
  <dimension ref="A3:B11"/>
  <sheetViews>
    <sheetView workbookViewId="0">
      <selection activeCell="A3" sqref="A3:B11"/>
    </sheetView>
  </sheetViews>
  <sheetFormatPr baseColWidth="10" defaultRowHeight="16" x14ac:dyDescent="0.2"/>
  <cols>
    <col min="1" max="1" width="13" bestFit="1" customWidth="1"/>
    <col min="2" max="2" width="20" bestFit="1" customWidth="1"/>
  </cols>
  <sheetData>
    <row r="3" spans="1:2" x14ac:dyDescent="0.2">
      <c r="A3" s="10" t="s">
        <v>20</v>
      </c>
      <c r="B3" s="9" t="s">
        <v>42</v>
      </c>
    </row>
    <row r="4" spans="1:2" x14ac:dyDescent="0.2">
      <c r="A4" s="11" t="s">
        <v>33</v>
      </c>
      <c r="B4" s="9">
        <v>56</v>
      </c>
    </row>
    <row r="5" spans="1:2" x14ac:dyDescent="0.2">
      <c r="A5" s="11" t="s">
        <v>34</v>
      </c>
      <c r="B5" s="9">
        <v>107</v>
      </c>
    </row>
    <row r="6" spans="1:2" x14ac:dyDescent="0.2">
      <c r="A6" s="11" t="s">
        <v>35</v>
      </c>
      <c r="B6" s="9">
        <v>-240</v>
      </c>
    </row>
    <row r="7" spans="1:2" x14ac:dyDescent="0.2">
      <c r="A7" s="11" t="s">
        <v>36</v>
      </c>
      <c r="B7" s="9">
        <v>88</v>
      </c>
    </row>
    <row r="8" spans="1:2" x14ac:dyDescent="0.2">
      <c r="A8" s="11" t="s">
        <v>8</v>
      </c>
      <c r="B8" s="9">
        <v>-485</v>
      </c>
    </row>
    <row r="9" spans="1:2" x14ac:dyDescent="0.2">
      <c r="A9" s="11" t="s">
        <v>37</v>
      </c>
      <c r="B9" s="9">
        <v>-281</v>
      </c>
    </row>
    <row r="10" spans="1:2" x14ac:dyDescent="0.2">
      <c r="A10" s="11" t="s">
        <v>38</v>
      </c>
      <c r="B10" s="9">
        <v>910</v>
      </c>
    </row>
    <row r="11" spans="1:2" x14ac:dyDescent="0.2">
      <c r="A11" s="11" t="s">
        <v>21</v>
      </c>
      <c r="B11" s="9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Expense Tracker</vt:lpstr>
      <vt:lpstr>Sheet18</vt:lpstr>
      <vt:lpstr>Sheet19</vt:lpstr>
      <vt:lpstr>Sheet20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H. Briody</dc:creator>
  <cp:lastModifiedBy>Alexander H. Briody</cp:lastModifiedBy>
  <dcterms:created xsi:type="dcterms:W3CDTF">2023-07-11T19:24:40Z</dcterms:created>
  <dcterms:modified xsi:type="dcterms:W3CDTF">2023-07-12T00:54:09Z</dcterms:modified>
</cp:coreProperties>
</file>