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6930"/>
  </bookViews>
  <sheets>
    <sheet name="Resumo" sheetId="1" r:id="rId1"/>
    <sheet name="Despesa" sheetId="2" r:id="rId2"/>
  </sheets>
  <definedNames>
    <definedName name="RegiãoDeTítuloDaLinha1..O4">Resumo!$B$2</definedName>
    <definedName name="Título1">Renda[[#Headers],[Categoria]]</definedName>
    <definedName name="Título2">Despesas[[#Headers],[Categoria]]</definedName>
    <definedName name="_xlnm.Print_Titles" localSheetId="1">Despesa!$2:$3</definedName>
    <definedName name="_xlnm.Print_Titles" localSheetId="0">Resumo!$2:$2</definedName>
  </definedNames>
  <calcPr calcId="162913"/>
  <webPublishing codePage="1252"/>
  <fileRecoveryPr autoRecover="0"/>
</workbook>
</file>

<file path=xl/calcChain.xml><?xml version="1.0" encoding="utf-8"?>
<calcChain xmlns="http://schemas.openxmlformats.org/spreadsheetml/2006/main">
  <c r="P5" i="2" l="1"/>
  <c r="D12" i="2" l="1"/>
  <c r="E12" i="2" l="1"/>
  <c r="F12" i="2"/>
  <c r="G12" i="2"/>
  <c r="H12" i="2"/>
  <c r="I12" i="2"/>
  <c r="J12" i="2"/>
  <c r="K12" i="2"/>
  <c r="L12" i="2"/>
  <c r="M12" i="2"/>
  <c r="N12" i="2"/>
  <c r="O12" i="2"/>
  <c r="N3" i="1" s="1"/>
  <c r="O3" i="1" l="1"/>
  <c r="P6" i="2"/>
  <c r="P7" i="2"/>
  <c r="P8" i="2"/>
  <c r="P9" i="2"/>
  <c r="P10" i="2"/>
  <c r="P11" i="2"/>
  <c r="P4" i="2"/>
  <c r="P12" i="2" l="1"/>
  <c r="O7" i="1"/>
  <c r="O8" i="1"/>
  <c r="O9" i="1"/>
  <c r="N10" i="1"/>
  <c r="N4" i="1" s="1"/>
  <c r="M10" i="1"/>
  <c r="M4" i="1" s="1"/>
  <c r="L10" i="1"/>
  <c r="L4" i="1" s="1"/>
  <c r="K10" i="1"/>
  <c r="K4" i="1" s="1"/>
  <c r="J10" i="1"/>
  <c r="J4" i="1" s="1"/>
  <c r="I10" i="1"/>
  <c r="I4" i="1" s="1"/>
  <c r="H10" i="1"/>
  <c r="H4" i="1" s="1"/>
  <c r="G10" i="1"/>
  <c r="G4" i="1" s="1"/>
  <c r="F10" i="1"/>
  <c r="F4" i="1" s="1"/>
  <c r="E10" i="1"/>
  <c r="E4" i="1" s="1"/>
  <c r="D10" i="1"/>
  <c r="D4" i="1" s="1"/>
  <c r="C10" i="1"/>
  <c r="C4" i="1" s="1"/>
  <c r="O4" i="1" l="1"/>
  <c r="O10" i="1"/>
</calcChain>
</file>

<file path=xl/sharedStrings.xml><?xml version="1.0" encoding="utf-8"?>
<sst xmlns="http://schemas.openxmlformats.org/spreadsheetml/2006/main" count="69" uniqueCount="40">
  <si>
    <t>Orçamento pessoal</t>
  </si>
  <si>
    <t>Despesas totais</t>
  </si>
  <si>
    <t>Diferença de caixa</t>
  </si>
  <si>
    <t>Renda</t>
  </si>
  <si>
    <t>Categoria</t>
  </si>
  <si>
    <t>Salários</t>
  </si>
  <si>
    <t>Juros/dividendos</t>
  </si>
  <si>
    <t>Diversos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</si>
  <si>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</si>
  <si>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</si>
  <si>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</si>
  <si>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</si>
  <si>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</si>
  <si>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</si>
  <si>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</si>
  <si>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</si>
  <si>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</si>
  <si>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</si>
  <si>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</si>
  <si>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</si>
  <si>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</si>
  <si>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</si>
  <si>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Despesas</t>
  </si>
  <si>
    <t>Residencial</t>
  </si>
  <si>
    <t>Cotidiano</t>
  </si>
  <si>
    <t>Transporte</t>
  </si>
  <si>
    <t>Entretenimento</t>
  </si>
  <si>
    <t>Saúde</t>
  </si>
  <si>
    <t>Férias</t>
  </si>
  <si>
    <t>Lazer</t>
  </si>
  <si>
    <t>Mensalidades/Assinatura</t>
  </si>
  <si>
    <t>Subcategoria</t>
  </si>
  <si>
    <t>Hipoteca/aluguel</t>
  </si>
  <si>
    <t xml:space="preserve">Supermercado </t>
  </si>
  <si>
    <t>Combustível</t>
  </si>
  <si>
    <t>TV a cabo</t>
  </si>
  <si>
    <t>Mensalidade da academia</t>
  </si>
  <si>
    <t>Passagens de avião</t>
  </si>
  <si>
    <t>Taxas da academia</t>
  </si>
  <si>
    <t>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</si>
</sst>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"/>
  </numFmts>
  <fonts count="19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3" fillId="4" borderId="2" applyNumberFormat="0" applyProtection="0">
      <alignment vertical="center"/>
    </xf>
    <xf numFmtId="0" fontId="4" fillId="3" borderId="1" applyNumberFormat="0" applyProtection="0">
      <alignment horizontal="center" vertical="center"/>
    </xf>
    <xf numFmtId="0" fontId="4" fillId="3" borderId="1" applyNumberFormat="0" applyProtection="0">
      <alignment vertical="center"/>
    </xf>
    <xf numFmtId="0" fontId="5" fillId="2" borderId="3" applyNumberFormat="0" applyProtection="0">
      <alignment vertical="center"/>
    </xf>
    <xf numFmtId="166" fontId="6" fillId="0" borderId="3" applyFill="0" applyBorder="0" applyAlignment="0" applyProtection="0">
      <alignment vertical="center"/>
    </xf>
    <xf numFmtId="166" fontId="6" fillId="2" borderId="3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5" applyNumberFormat="0" applyAlignment="0" applyProtection="0"/>
    <xf numFmtId="0" fontId="14" fillId="11" borderId="6" applyNumberFormat="0" applyAlignment="0" applyProtection="0"/>
    <xf numFmtId="0" fontId="15" fillId="11" borderId="5" applyNumberFormat="0" applyAlignment="0" applyProtection="0"/>
    <xf numFmtId="0" fontId="16" fillId="0" borderId="7" applyNumberFormat="0" applyFill="0" applyAlignment="0" applyProtection="0"/>
    <xf numFmtId="0" fontId="8" fillId="12" borderId="8" applyNumberFormat="0" applyAlignment="0" applyProtection="0"/>
    <xf numFmtId="0" fontId="17" fillId="0" borderId="0" applyNumberFormat="0" applyFill="0" applyBorder="0" applyAlignment="0" applyProtection="0"/>
    <xf numFmtId="0" fontId="9" fillId="13" borderId="9" applyNumberFormat="0" applyFont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5">
    <xf numFmtId="0" fontId="0" fillId="0" borderId="0" xfId="0">
      <alignment vertical="center" wrapText="1"/>
    </xf>
    <xf numFmtId="0" fontId="4" fillId="3" borderId="1" xfId="3">
      <alignment horizontal="center" vertical="center"/>
    </xf>
    <xf numFmtId="0" fontId="5" fillId="2" borderId="3" xfId="5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3" applyAlignment="1">
      <alignment horizontal="center" vertical="center" wrapText="1"/>
    </xf>
    <xf numFmtId="0" fontId="2" fillId="0" borderId="0" xfId="1" applyNumberFormat="1" applyAlignment="1">
      <alignment vertical="center"/>
    </xf>
    <xf numFmtId="0" fontId="3" fillId="4" borderId="2" xfId="2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>
      <alignment vertical="center" wrapText="1"/>
    </xf>
    <xf numFmtId="0" fontId="8" fillId="0" borderId="1" xfId="4" applyFont="1" applyFill="1" applyBorder="1">
      <alignment vertical="center"/>
    </xf>
    <xf numFmtId="0" fontId="0" fillId="5" borderId="4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8" fillId="0" borderId="1" xfId="3" applyFont="1" applyFill="1" applyBorder="1" applyAlignment="1">
      <alignment vertical="center"/>
    </xf>
    <xf numFmtId="166" fontId="6" fillId="2" borderId="3" xfId="7" applyNumberFormat="1" applyFill="1">
      <alignment vertical="center"/>
    </xf>
    <xf numFmtId="166" fontId="6" fillId="2" borderId="3" xfId="6" applyNumberFormat="1" applyFill="1">
      <alignment vertical="center"/>
    </xf>
    <xf numFmtId="166" fontId="6" fillId="0" borderId="3" xfId="7" applyNumberFormat="1" applyFill="1">
      <alignment vertical="center"/>
    </xf>
    <xf numFmtId="166" fontId="6" fillId="0" borderId="3" xfId="6" applyNumberFormat="1">
      <alignment vertical="center"/>
    </xf>
    <xf numFmtId="166" fontId="6" fillId="0" borderId="0" xfId="0" applyNumberFormat="1" applyFont="1" applyFill="1">
      <alignment vertical="center" wrapText="1"/>
    </xf>
    <xf numFmtId="166" fontId="6" fillId="0" borderId="3" xfId="0" applyNumberFormat="1" applyFont="1" applyFill="1" applyBorder="1" applyAlignment="1">
      <alignment vertical="center"/>
    </xf>
    <xf numFmtId="166" fontId="0" fillId="0" borderId="0" xfId="0" applyNumberFormat="1">
      <alignment vertical="center" wrapText="1"/>
    </xf>
    <xf numFmtId="166" fontId="9" fillId="0" borderId="0" xfId="7" applyFont="1" applyFill="1" applyBorder="1" applyAlignment="1">
      <alignment vertical="center" wrapText="1"/>
    </xf>
    <xf numFmtId="166" fontId="6" fillId="0" borderId="3" xfId="6">
      <alignment vertical="center"/>
    </xf>
    <xf numFmtId="0" fontId="2" fillId="0" borderId="2" xfId="1" applyNumberFormat="1" applyBorder="1" applyAlignment="1">
      <alignment vertical="center"/>
    </xf>
    <xf numFmtId="0" fontId="2" fillId="0" borderId="0" xfId="1" applyNumberFormat="1" applyAlignment="1">
      <alignment vertical="center"/>
    </xf>
  </cellXfs>
  <cellStyles count="4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7" builtinId="20" customBuiltin="1"/>
    <cellStyle name="Incorreto" xfId="15" builtinId="27" customBuiltin="1"/>
    <cellStyle name="Moeda" xfId="11" builtinId="4" customBuiltin="1"/>
    <cellStyle name="Moeda [0]" xfId="12" builtinId="7" customBuiltin="1"/>
    <cellStyle name="Montante" xfId="7"/>
    <cellStyle name="Neutra" xfId="16" builtinId="28" customBuiltin="1"/>
    <cellStyle name="Normal" xfId="0" builtinId="0" customBuiltin="1"/>
    <cellStyle name="Nota" xfId="23" builtinId="10" customBuiltin="1"/>
    <cellStyle name="Porcentagem" xfId="13" builtinId="5" customBuiltin="1"/>
    <cellStyle name="Saída" xfId="18" builtinId="21" customBuiltin="1"/>
    <cellStyle name="Separador de milhares [0]" xfId="10" builtinId="6" customBuiltin="1"/>
    <cellStyle name="Texto de Aviso" xfId="22" builtinId="11" customBuiltin="1"/>
    <cellStyle name="Texto Explicativo" xfId="8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6" builtinId="25" customBuiltin="1"/>
    <cellStyle name="Vírgula" xfId="9" builtinId="3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6" formatCode="&quot;R$&quot;\ #,##0"/>
      <fill>
        <patternFill patternType="none">
          <fgColor indexed="64"/>
          <bgColor indexed="65"/>
        </patternFill>
      </fill>
    </dxf>
    <dxf>
      <numFmt numFmtId="166" formatCode="&quot;R$&quot;\ #,##0"/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6" formatCode="&quot;R$&quot;\ 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Expense" pivot="0" count="5">
      <tableStyleElement type="wholeTable" dxfId="48"/>
      <tableStyleElement type="headerRow" dxfId="47"/>
      <tableStyleElement type="totalRow" dxfId="46"/>
      <tableStyleElement type="firstRowStripe" dxfId="45"/>
      <tableStyleElement type="secondRowStripe" dxfId="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Renda" displayName="Renda" ref="B6:O10" totalsRowCount="1" headerRowBorderDxfId="43" headerRowCellStyle="Normal" dataCellStyle="Normal" totalsRowCellStyle="Normal">
  <autoFilter ref="B6:O9"/>
  <tableColumns count="14">
    <tableColumn id="1" name="Categoria" totalsRowLabel="Total"/>
    <tableColumn id="2" name="Jan" totalsRowFunction="sum" totalsRowDxfId="12" dataCellStyle="Montante"/>
    <tableColumn id="3" name="Fev" totalsRowFunction="sum" totalsRowDxfId="11" dataCellStyle="Montante"/>
    <tableColumn id="4" name="Mar" totalsRowFunction="sum" totalsRowDxfId="10" dataCellStyle="Montante"/>
    <tableColumn id="5" name="Abr" totalsRowFunction="sum" totalsRowDxfId="9" dataCellStyle="Montante"/>
    <tableColumn id="6" name="Mai" totalsRowFunction="sum" totalsRowDxfId="8" dataCellStyle="Montante"/>
    <tableColumn id="7" name="Jun" totalsRowFunction="sum" totalsRowDxfId="7" dataCellStyle="Montante"/>
    <tableColumn id="8" name="Jul" totalsRowFunction="sum" totalsRowDxfId="6" dataCellStyle="Montante"/>
    <tableColumn id="9" name="Ago" totalsRowFunction="sum" totalsRowDxfId="5" dataCellStyle="Montante"/>
    <tableColumn id="10" name="Set" totalsRowFunction="sum" totalsRowDxfId="4" dataCellStyle="Montante"/>
    <tableColumn id="11" name="Out" totalsRowFunction="sum" totalsRowDxfId="3" dataCellStyle="Montante"/>
    <tableColumn id="12" name="Nov" totalsRowFunction="sum" totalsRowDxfId="2" dataCellStyle="Montante"/>
    <tableColumn id="13" name="Dez" totalsRowFunction="sum" totalsRowDxfId="1" dataCellStyle="Montante"/>
    <tableColumn id="15" name="Ano" totalsRowFunction="sum" totalsRowDxfId="0" dataCellStyle="Total">
      <calculatedColumnFormula>SUM(Renda[[#This Row],[Jan]:[Dez]])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Insira a Renda das várias fontes em cada mês nesta tabela. A renda anual é calculada automaticamente"/>
    </ext>
  </extLst>
</table>
</file>

<file path=xl/tables/table2.xml><?xml version="1.0" encoding="utf-8"?>
<table xmlns="http://schemas.openxmlformats.org/spreadsheetml/2006/main" id="1" name="Despesas" displayName="Despesas" ref="B3:P12" totalsRowCount="1" headerRowDxfId="42" headerRowBorderDxfId="41">
  <autoFilter ref="B3:P11"/>
  <tableColumns count="15">
    <tableColumn id="15" name="Categoria" totalsRowLabel="Total" dataDxfId="40" totalsRowDxfId="39"/>
    <tableColumn id="1" name="Subcategoria" dataDxfId="38"/>
    <tableColumn id="2" name="Jan" totalsRowFunction="sum" dataDxfId="37" totalsRowDxfId="36" dataCellStyle="Montante"/>
    <tableColumn id="3" name="Fev" totalsRowFunction="sum" dataDxfId="35" totalsRowDxfId="34" dataCellStyle="Montante"/>
    <tableColumn id="4" name="Mar" totalsRowFunction="sum" dataDxfId="33" totalsRowDxfId="32" dataCellStyle="Montante"/>
    <tableColumn id="5" name="Abr" totalsRowFunction="sum" dataDxfId="31" totalsRowDxfId="30" dataCellStyle="Montante"/>
    <tableColumn id="6" name="Mai" totalsRowFunction="sum" dataDxfId="29" totalsRowDxfId="28" dataCellStyle="Montante"/>
    <tableColumn id="7" name="Jun" totalsRowFunction="sum" dataDxfId="27" totalsRowDxfId="26" dataCellStyle="Montante"/>
    <tableColumn id="8" name="Jul" totalsRowFunction="sum" dataDxfId="25" totalsRowDxfId="24" dataCellStyle="Montante"/>
    <tableColumn id="9" name="Ago" totalsRowFunction="sum" dataDxfId="23" totalsRowDxfId="22" dataCellStyle="Montante"/>
    <tableColumn id="10" name="Set" totalsRowFunction="sum" dataDxfId="21" totalsRowDxfId="20" dataCellStyle="Montante"/>
    <tableColumn id="11" name="Out" totalsRowFunction="sum" dataDxfId="19" totalsRowDxfId="18" dataCellStyle="Montante"/>
    <tableColumn id="12" name="Nov" totalsRowFunction="sum" dataDxfId="17" totalsRowDxfId="16" dataCellStyle="Montante"/>
    <tableColumn id="13" name="Dez" totalsRowFunction="sum" dataDxfId="15" totalsRowDxfId="14" dataCellStyle="Montante"/>
    <tableColumn id="14" name="Ano" totalsRowFunction="sum" totalsRowDxfId="13" dataCellStyle="Total"/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Insira as despesas em cada mês e categoria nesta tabela. As despesas anuais são calculadas automaticamente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10"/>
  <sheetViews>
    <sheetView showGridLines="0" tabSelected="1" workbookViewId="0">
      <pane ySplit="4" topLeftCell="A5" activePane="bottomLeft" state="frozen"/>
      <selection pane="bottomLeft" activeCell="N10" sqref="N10"/>
    </sheetView>
  </sheetViews>
  <sheetFormatPr defaultRowHeight="30" customHeight="1" x14ac:dyDescent="0.25"/>
  <cols>
    <col min="1" max="1" width="2.7109375" customWidth="1"/>
    <col min="2" max="2" width="22.5703125" style="3" customWidth="1"/>
    <col min="3" max="15" width="12.5703125" customWidth="1"/>
    <col min="16" max="16" width="2.7109375" customWidth="1"/>
  </cols>
  <sheetData>
    <row r="1" spans="2:15" ht="39.950000000000003" customHeight="1" thickBot="1" x14ac:dyDescent="0.3">
      <c r="B1" s="23" t="s">
        <v>0</v>
      </c>
      <c r="C1" s="2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15" customHeight="1" thickBot="1" x14ac:dyDescent="0.3">
      <c r="B2" s="4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</row>
    <row r="3" spans="2:15" ht="30" customHeight="1" thickBot="1" x14ac:dyDescent="0.3">
      <c r="B3" s="2" t="s">
        <v>1</v>
      </c>
      <c r="C3" s="14">
        <v>500</v>
      </c>
      <c r="D3" s="14">
        <v>400</v>
      </c>
      <c r="E3" s="14">
        <v>450</v>
      </c>
      <c r="F3" s="14">
        <v>210</v>
      </c>
      <c r="G3" s="14">
        <v>305.10000000000002</v>
      </c>
      <c r="H3" s="14">
        <v>100.5</v>
      </c>
      <c r="I3" s="14">
        <v>200</v>
      </c>
      <c r="J3" s="14">
        <v>300</v>
      </c>
      <c r="K3" s="14">
        <v>102.5</v>
      </c>
      <c r="L3" s="14">
        <v>230</v>
      </c>
      <c r="M3" s="14">
        <v>230.5</v>
      </c>
      <c r="N3" s="14">
        <f>Despesas[[#Totals],[Dez]]</f>
        <v>0</v>
      </c>
      <c r="O3" s="15">
        <f>SUM(C3:N3)</f>
        <v>3028.6</v>
      </c>
    </row>
    <row r="4" spans="2:15" ht="30" customHeight="1" thickBot="1" x14ac:dyDescent="0.3">
      <c r="B4" s="3" t="s">
        <v>2</v>
      </c>
      <c r="C4" s="16">
        <f>SUM(Renda[[#Totals],[Jan]]-C3)</f>
        <v>1140</v>
      </c>
      <c r="D4" s="16">
        <f>SUM(Renda[[#Totals],[Fev]]-D3)</f>
        <v>1265</v>
      </c>
      <c r="E4" s="16">
        <f>SUM(Renda[[#Totals],[Mar]]-E3)</f>
        <v>1203</v>
      </c>
      <c r="F4" s="16">
        <f>SUM(Renda[[#Totals],[Abr]]-F3)</f>
        <v>1447</v>
      </c>
      <c r="G4" s="16">
        <f>SUM(Renda[[#Totals],[Mai]]-G3)</f>
        <v>1353.9</v>
      </c>
      <c r="H4" s="16">
        <f>SUM(Renda[[#Totals],[Jun]]-H3)</f>
        <v>1558.5</v>
      </c>
      <c r="I4" s="16">
        <f>SUM(Renda[[#Totals],[Jul]]-I3)</f>
        <v>1611</v>
      </c>
      <c r="J4" s="16">
        <f>SUM(Renda[[#Totals],[Ago]]-J3)</f>
        <v>1511</v>
      </c>
      <c r="K4" s="16">
        <f>SUM(Renda[[#Totals],[Set]]-K3)</f>
        <v>1708.5</v>
      </c>
      <c r="L4" s="16">
        <f>SUM(Renda[[#Totals],[Out]]-L3)</f>
        <v>1581</v>
      </c>
      <c r="M4" s="16">
        <f>SUM(Renda[[#Totals],[Nov]]-M3)</f>
        <v>1595.5</v>
      </c>
      <c r="N4" s="16">
        <f>SUM(Renda[[#Totals],[Dez]]-N3)</f>
        <v>1826</v>
      </c>
      <c r="O4" s="16">
        <f>SUM(C4:N4)</f>
        <v>17800.400000000001</v>
      </c>
    </row>
    <row r="5" spans="2:15" ht="30" customHeight="1" thickBot="1" x14ac:dyDescent="0.3">
      <c r="B5" s="6" t="s"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ht="30" customHeight="1" thickBot="1" x14ac:dyDescent="0.3">
      <c r="B6" s="9" t="s">
        <v>4</v>
      </c>
      <c r="C6" s="13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21</v>
      </c>
    </row>
    <row r="7" spans="2:15" ht="30" customHeight="1" thickBot="1" x14ac:dyDescent="0.3">
      <c r="B7" s="3" t="s">
        <v>5</v>
      </c>
      <c r="C7" s="16">
        <v>1500</v>
      </c>
      <c r="D7" s="16">
        <v>1500</v>
      </c>
      <c r="E7" s="16">
        <v>1500</v>
      </c>
      <c r="F7" s="16">
        <v>1500</v>
      </c>
      <c r="G7" s="16">
        <v>1500</v>
      </c>
      <c r="H7" s="16">
        <v>1500</v>
      </c>
      <c r="I7" s="16">
        <v>1650</v>
      </c>
      <c r="J7" s="16">
        <v>1650</v>
      </c>
      <c r="K7" s="16">
        <v>1650</v>
      </c>
      <c r="L7" s="16">
        <v>1650</v>
      </c>
      <c r="M7" s="16">
        <v>1650</v>
      </c>
      <c r="N7" s="16">
        <v>1650</v>
      </c>
      <c r="O7" s="17">
        <f>SUM(Renda[[#This Row],[Jan]:[Dez]])</f>
        <v>18900</v>
      </c>
    </row>
    <row r="8" spans="2:15" ht="30" customHeight="1" thickBot="1" x14ac:dyDescent="0.3">
      <c r="B8" s="3" t="s">
        <v>6</v>
      </c>
      <c r="C8" s="16">
        <v>40</v>
      </c>
      <c r="D8" s="16">
        <v>45</v>
      </c>
      <c r="E8" s="16">
        <v>48</v>
      </c>
      <c r="F8" s="16">
        <v>50</v>
      </c>
      <c r="G8" s="16">
        <v>52</v>
      </c>
      <c r="H8" s="16">
        <v>52</v>
      </c>
      <c r="I8" s="16">
        <v>52</v>
      </c>
      <c r="J8" s="16">
        <v>52</v>
      </c>
      <c r="K8" s="16">
        <v>52</v>
      </c>
      <c r="L8" s="16">
        <v>52</v>
      </c>
      <c r="M8" s="16">
        <v>65</v>
      </c>
      <c r="N8" s="16">
        <v>65</v>
      </c>
      <c r="O8" s="17">
        <f>SUM(Renda[[#This Row],[Jan]:[Dez]])</f>
        <v>625</v>
      </c>
    </row>
    <row r="9" spans="2:15" ht="30" customHeight="1" thickBot="1" x14ac:dyDescent="0.3">
      <c r="B9" s="3" t="s">
        <v>7</v>
      </c>
      <c r="C9" s="16">
        <v>100</v>
      </c>
      <c r="D9" s="16">
        <v>120</v>
      </c>
      <c r="E9" s="16">
        <v>105</v>
      </c>
      <c r="F9" s="16">
        <v>107</v>
      </c>
      <c r="G9" s="16">
        <v>107</v>
      </c>
      <c r="H9" s="16">
        <v>107</v>
      </c>
      <c r="I9" s="16">
        <v>109</v>
      </c>
      <c r="J9" s="16">
        <v>109</v>
      </c>
      <c r="K9" s="16">
        <v>109</v>
      </c>
      <c r="L9" s="16">
        <v>109</v>
      </c>
      <c r="M9" s="16">
        <v>111</v>
      </c>
      <c r="N9" s="16">
        <v>111</v>
      </c>
      <c r="O9" s="17">
        <f>SUM(Renda[[#This Row],[Jan]:[Dez]])</f>
        <v>1304</v>
      </c>
    </row>
    <row r="10" spans="2:15" ht="30" customHeight="1" thickBot="1" x14ac:dyDescent="0.3">
      <c r="B10" t="s">
        <v>8</v>
      </c>
      <c r="C10" s="18">
        <f>SUBTOTAL(109,Renda[Jan])</f>
        <v>1640</v>
      </c>
      <c r="D10" s="18">
        <f>SUBTOTAL(109,Renda[Fev])</f>
        <v>1665</v>
      </c>
      <c r="E10" s="18">
        <f>SUBTOTAL(109,Renda[Mar])</f>
        <v>1653</v>
      </c>
      <c r="F10" s="18">
        <f>SUBTOTAL(109,Renda[Abr])</f>
        <v>1657</v>
      </c>
      <c r="G10" s="18">
        <f>SUBTOTAL(109,Renda[Mai])</f>
        <v>1659</v>
      </c>
      <c r="H10" s="18">
        <f>SUBTOTAL(109,Renda[Jun])</f>
        <v>1659</v>
      </c>
      <c r="I10" s="18">
        <f>SUBTOTAL(109,Renda[Jul])</f>
        <v>1811</v>
      </c>
      <c r="J10" s="18">
        <f>SUBTOTAL(109,Renda[Ago])</f>
        <v>1811</v>
      </c>
      <c r="K10" s="18">
        <f>SUBTOTAL(109,Renda[Set])</f>
        <v>1811</v>
      </c>
      <c r="L10" s="18">
        <f>SUBTOTAL(109,Renda[Out])</f>
        <v>1811</v>
      </c>
      <c r="M10" s="18">
        <f>SUBTOTAL(109,Renda[Nov])</f>
        <v>1826</v>
      </c>
      <c r="N10" s="18">
        <f>SUBTOTAL(109,Renda[Dez])</f>
        <v>1826</v>
      </c>
      <c r="O10" s="19">
        <f>SUBTOTAL(109,Renda[Ano])</f>
        <v>20829</v>
      </c>
    </row>
  </sheetData>
  <mergeCells count="1">
    <mergeCell ref="B1:C1"/>
  </mergeCells>
  <phoneticPr fontId="0" type="noConversion"/>
  <conditionalFormatting sqref="C4:N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O4">
    <cfRule type="iconSet" priority="1">
      <iconSet iconSet="3Arrows">
        <cfvo type="percentile" val="0"/>
        <cfvo type="num" val="0"/>
        <cfvo type="num" val="1"/>
      </iconSet>
    </cfRule>
  </conditionalFormatting>
  <dataValidations count="9">
    <dataValidation allowBlank="1" showInputMessage="1" showErrorMessage="1" prompt="O título desta planilha está nesta célula." sqref="B1:C1"/>
    <dataValidation allowBlank="1" showInputMessage="1" showErrorMessage="1" prompt="Os meses estão nas células à direita. As Despesas totais e a Falta ou excedente de dinheiro são calculados automaticamente nas células C3 a O4 abaixo" sqref="B2"/>
    <dataValidation allowBlank="1" showInputMessage="1" showErrorMessage="1" prompt="As despesas totais são calculadas automaticamente nas células à direita" sqref="B3"/>
    <dataValidation allowBlank="1" showInputMessage="1" showErrorMessage="1" prompt="A falta ou o excedente de dinheiro são calculados automaticamente nas células à direita com a respectiva atualização dos ícones" sqref="B4"/>
    <dataValidation allowBlank="1" showInputMessage="1" showErrorMessage="1" prompt="Insira os Detalhes da renda na tabela abaixo" sqref="B5"/>
    <dataValidation allowBlank="1" showInputMessage="1" showErrorMessage="1" prompt="Crie um Orçamento pessoal básico nesta pasta de trabalho. As Despesas totais anual e mensal são atualizadas automaticamente nesta planilha. Insira as informações na tabela Renda" sqref="A1"/>
    <dataValidation allowBlank="1" showInputMessage="1" showErrorMessage="1" prompt="Insira a Categoria na coluna sob este cabeçalho. Use os filtros de cabeçalho para localizar itens específicos." sqref="B6"/>
    <dataValidation allowBlank="1" showInputMessage="1" showErrorMessage="1" prompt="As Rendas anuais são calculadas automaticamente na coluna sob este cabeçalho" sqref="O6"/>
    <dataValidation allowBlank="1" showInputMessage="1" showErrorMessage="1" prompt="Insira a renda deste mês na coluna sob este cabeçalho" sqref="C6:N6"/>
  </dataValidations>
  <printOptions horizontalCentered="1"/>
  <pageMargins left="0.5" right="0.5" top="0.75" bottom="0.75" header="0.5" footer="0.5"/>
  <pageSetup paperSize="9" scale="72" fitToHeight="0" orientation="landscape" horizontalDpi="200" verticalDpi="200" r:id="rId1"/>
  <headerFooter differentFirst="1" alignWithMargins="0">
    <oddFooter>Page &amp;P of &amp;N</oddFooter>
  </headerFooter>
  <ignoredErrors>
    <ignoredError sqref="O7:O9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P12"/>
  <sheetViews>
    <sheetView showGridLines="0" workbookViewId="0">
      <pane ySplit="1" topLeftCell="A2" activePane="bottomLeft" state="frozen"/>
      <selection activeCell="C4" sqref="C4"/>
      <selection pane="bottomLeft"/>
    </sheetView>
  </sheetViews>
  <sheetFormatPr defaultRowHeight="30" customHeight="1" x14ac:dyDescent="0.25"/>
  <cols>
    <col min="1" max="1" width="2.7109375" customWidth="1"/>
    <col min="2" max="2" width="19.28515625" customWidth="1"/>
    <col min="3" max="3" width="21.7109375" customWidth="1"/>
    <col min="4" max="16" width="12.5703125" customWidth="1"/>
    <col min="17" max="17" width="2.7109375" customWidth="1"/>
  </cols>
  <sheetData>
    <row r="1" spans="2:16" ht="39.950000000000003" customHeight="1" x14ac:dyDescent="0.25">
      <c r="B1" s="24" t="s">
        <v>0</v>
      </c>
      <c r="C1" s="2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6" ht="30" customHeight="1" thickBot="1" x14ac:dyDescent="0.3">
      <c r="B2" s="6" t="s">
        <v>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ht="30" customHeight="1" thickBot="1" x14ac:dyDescent="0.3">
      <c r="B3" s="9" t="s">
        <v>4</v>
      </c>
      <c r="C3" s="9" t="s">
        <v>31</v>
      </c>
      <c r="D3" s="13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20</v>
      </c>
      <c r="P3" s="9" t="s">
        <v>21</v>
      </c>
    </row>
    <row r="4" spans="2:16" ht="30" customHeight="1" thickBot="1" x14ac:dyDescent="0.3">
      <c r="B4" s="10" t="s">
        <v>23</v>
      </c>
      <c r="C4" s="7" t="s">
        <v>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>
        <f>SUM(Despesa!$D4:$O4)</f>
        <v>0</v>
      </c>
    </row>
    <row r="5" spans="2:16" ht="30" customHeight="1" thickBot="1" x14ac:dyDescent="0.3">
      <c r="B5" s="11" t="s">
        <v>24</v>
      </c>
      <c r="C5" s="7" t="s">
        <v>33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>
        <f>SUM(Despesa!$D5:$O5)</f>
        <v>0</v>
      </c>
    </row>
    <row r="6" spans="2:16" ht="30" customHeight="1" thickBot="1" x14ac:dyDescent="0.3">
      <c r="B6" s="12" t="s">
        <v>25</v>
      </c>
      <c r="C6" s="7" t="s">
        <v>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>
        <f>SUM(Despesa!$D6:$O6)</f>
        <v>0</v>
      </c>
    </row>
    <row r="7" spans="2:16" ht="30" customHeight="1" thickBot="1" x14ac:dyDescent="0.3">
      <c r="B7" s="11" t="s">
        <v>26</v>
      </c>
      <c r="C7" s="7" t="s">
        <v>35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>
        <f>SUM(Despesa!$D7:$O7)</f>
        <v>0</v>
      </c>
    </row>
    <row r="8" spans="2:16" ht="30" customHeight="1" thickBot="1" x14ac:dyDescent="0.3">
      <c r="B8" s="12" t="s">
        <v>27</v>
      </c>
      <c r="C8" s="7" t="s">
        <v>36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>
        <f>SUM(Despesa!$D8:$O8)</f>
        <v>0</v>
      </c>
    </row>
    <row r="9" spans="2:16" ht="30" customHeight="1" thickBot="1" x14ac:dyDescent="0.3">
      <c r="B9" s="11" t="s">
        <v>28</v>
      </c>
      <c r="C9" s="7" t="s">
        <v>37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>
        <f>SUM(Despesa!$D9:$O9)</f>
        <v>0</v>
      </c>
    </row>
    <row r="10" spans="2:16" ht="30" customHeight="1" thickBot="1" x14ac:dyDescent="0.3">
      <c r="B10" s="12" t="s">
        <v>29</v>
      </c>
      <c r="C10" s="7" t="s">
        <v>38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>
        <f>SUM(Despesa!$D10:$O10)</f>
        <v>0</v>
      </c>
    </row>
    <row r="11" spans="2:16" ht="30" customHeight="1" thickBot="1" x14ac:dyDescent="0.3">
      <c r="B11" s="11" t="s">
        <v>30</v>
      </c>
      <c r="C11" s="3" t="s">
        <v>39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>
        <f>SUM(Despesa!$D11:$O11)</f>
        <v>0</v>
      </c>
    </row>
    <row r="12" spans="2:16" ht="30" customHeight="1" x14ac:dyDescent="0.25">
      <c r="B12" s="8" t="s">
        <v>8</v>
      </c>
      <c r="D12" s="20">
        <f>SUBTOTAL(109,Despesas[Jan])</f>
        <v>0</v>
      </c>
      <c r="E12" s="20">
        <f>SUBTOTAL(109,Despesas[Fev])</f>
        <v>0</v>
      </c>
      <c r="F12" s="20">
        <f>SUBTOTAL(109,Despesas[Mar])</f>
        <v>0</v>
      </c>
      <c r="G12" s="20">
        <f>SUBTOTAL(109,Despesas[Abr])</f>
        <v>0</v>
      </c>
      <c r="H12" s="20">
        <f>SUBTOTAL(109,Despesas[Mai])</f>
        <v>0</v>
      </c>
      <c r="I12" s="20">
        <f>SUBTOTAL(109,Despesas[Jun])</f>
        <v>0</v>
      </c>
      <c r="J12" s="20">
        <f>SUBTOTAL(109,Despesas[Jul])</f>
        <v>0</v>
      </c>
      <c r="K12" s="20">
        <f>SUBTOTAL(109,Despesas[Ago])</f>
        <v>0</v>
      </c>
      <c r="L12" s="20">
        <f>SUBTOTAL(109,Despesas[Set])</f>
        <v>0</v>
      </c>
      <c r="M12" s="20">
        <f>SUBTOTAL(109,Despesas[Out])</f>
        <v>0</v>
      </c>
      <c r="N12" s="20">
        <f>SUBTOTAL(109,Despesas[Nov])</f>
        <v>0</v>
      </c>
      <c r="O12" s="20">
        <f>SUBTOTAL(109,Despesas[Dez])</f>
        <v>0</v>
      </c>
      <c r="P12" s="20">
        <f>SUBTOTAL(109,Despesas[Ano])</f>
        <v>0</v>
      </c>
    </row>
  </sheetData>
  <mergeCells count="1">
    <mergeCell ref="B1:C1"/>
  </mergeCells>
  <dataValidations count="8">
    <dataValidation allowBlank="1" showInputMessage="1" showErrorMessage="1" prompt="O título desta planilha está nesta célula." sqref="B1:C1"/>
    <dataValidation allowBlank="1" showInputMessage="1" showErrorMessage="1" prompt="Insira as despesas na tabela abaixo" sqref="B2"/>
    <dataValidation allowBlank="1" showInputMessage="1" showErrorMessage="1" prompt="Insira a Subcategoria na coluna sob este cabeçalho" sqref="C3"/>
    <dataValidation allowBlank="1" showInputMessage="1" showErrorMessage="1" prompt="Insira as despesas deste mês na coluna sob este cabeçalho" sqref="D3:O3"/>
    <dataValidation allowBlank="1" showInputMessage="1" showErrorMessage="1" prompt="As despesas anuais são calculadas automaticamente na coluna sob este cabeçalho" sqref="P3"/>
    <dataValidation allowBlank="1" showInputMessage="1" showErrorMessage="1" prompt="Insira as despesas mensais na tabela Despesas nesta planilha. As despesas anuais são calculadas automaticamente" sqref="A1"/>
    <dataValidation allowBlank="1" showInputMessage="1" showErrorMessage="1" prompt="Selecione a Categoria na coluna sob este cabeçalho. Pressione Alt+Seta para baixo para abrir a lista suspensa e depois Enter para fazer a seleção" sqref="B3"/>
    <dataValidation type="list" errorStyle="warning" allowBlank="1" showInputMessage="1" showErrorMessage="1" error="Selecione a Categoria na lista. Selecione CANCELAR, pressione Alt+Seta para baixo para ver as opções e depois Seta para baixo e Enter para fazer a seleção" sqref="B4:B11">
      <formula1>"Residencial,Cotidiano,Transporte,Entretenimento,Saúde,Férias,Lazer,Mensalidades/Assinatura,Pessoal,Obrigações financeiras,Pagtos. diversos"</formula1>
    </dataValidation>
  </dataValidations>
  <printOptions horizontalCentered="1"/>
  <pageMargins left="0.5" right="0.5" top="0.75" bottom="0.75" header="0.5" footer="0.5"/>
  <pageSetup paperSize="9" scale="65" fitToHeight="0" orientation="landscape" horizontalDpi="200" verticalDpi="200" r:id="rId1"/>
  <headerFooter differentFirst="1" alignWithMargins="0">
    <oddFooter>Page &amp;P of &amp;N</oddFooter>
  </headerFooter>
  <ignoredErrors>
    <ignoredError sqref="P7:P11 P4:P6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Resumo</vt:lpstr>
      <vt:lpstr>Despesa</vt:lpstr>
      <vt:lpstr>RegiãoDeTítuloDaLinha1..O4</vt:lpstr>
      <vt:lpstr>Título1</vt:lpstr>
      <vt:lpstr>Título2</vt:lpstr>
      <vt:lpstr>Despesa!Titulos_de_impressao</vt:lpstr>
      <vt:lpstr>Resumo!Titulos_de_impressao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lastModifiedBy>Alex</cp:lastModifiedBy>
  <cp:lastPrinted>2018-02-27T11:11:33Z</cp:lastPrinted>
  <dcterms:created xsi:type="dcterms:W3CDTF">2018-02-27T04:55:40Z</dcterms:created>
  <dcterms:modified xsi:type="dcterms:W3CDTF">2020-09-15T01:36:20Z</dcterms:modified>
</cp:coreProperties>
</file>