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882" documentId="8_{59A3D25E-DDF7-46F6-B42C-9AF29F9F8033}" xr6:coauthVersionLast="47" xr6:coauthVersionMax="47" xr10:uidLastSave="{1B777C52-03F3-475B-B6E7-302CD9A36489}"/>
  <bookViews>
    <workbookView xWindow="5655" yWindow="0" windowWidth="29100" windowHeight="15600" xr2:uid="{00000000-000D-0000-FFFF-FFFF00000000}"/>
  </bookViews>
  <sheets>
    <sheet name="1.3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7" i="5" l="1"/>
  <c r="V137" i="5"/>
  <c r="W137" i="5"/>
  <c r="X137" i="5"/>
  <c r="Y137" i="5"/>
  <c r="Z137" i="5"/>
  <c r="AA137" i="5"/>
  <c r="AB137" i="5"/>
  <c r="AC137" i="5"/>
  <c r="U135" i="5"/>
  <c r="V135" i="5"/>
  <c r="W135" i="5"/>
  <c r="X135" i="5"/>
  <c r="Y135" i="5"/>
  <c r="Z135" i="5"/>
  <c r="AA135" i="5"/>
  <c r="AB135" i="5"/>
  <c r="AC135" i="5"/>
  <c r="AD137" i="5"/>
  <c r="AD135" i="5"/>
  <c r="AD132" i="5"/>
  <c r="AD130" i="5" l="1"/>
  <c r="AD129" i="5"/>
  <c r="AD102" i="5"/>
  <c r="AD93" i="5"/>
  <c r="AD91" i="5"/>
  <c r="AD88" i="5"/>
  <c r="AD86" i="5"/>
  <c r="AD77" i="5"/>
  <c r="AD64" i="5"/>
  <c r="AD45" i="5"/>
  <c r="AD43" i="5"/>
  <c r="AD30" i="5"/>
  <c r="AD18" i="5"/>
  <c r="AD16" i="5"/>
  <c r="AD3" i="5"/>
  <c r="Z45" i="5"/>
  <c r="AA45" i="5"/>
  <c r="AB45" i="5"/>
  <c r="AC45" i="5"/>
  <c r="AC132" i="5"/>
  <c r="AC102" i="5"/>
  <c r="AC93" i="5"/>
  <c r="AC91" i="5"/>
  <c r="AC88" i="5"/>
  <c r="AC86" i="5"/>
  <c r="AC77" i="5"/>
  <c r="AC64" i="5"/>
  <c r="AC43" i="5"/>
  <c r="AC30" i="5"/>
  <c r="AC18" i="5"/>
  <c r="AC3" i="5"/>
  <c r="A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C16" i="5"/>
  <c r="C102" i="5"/>
  <c r="J77" i="5"/>
  <c r="I77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C30" i="5"/>
  <c r="D132" i="5"/>
  <c r="E132" i="5"/>
  <c r="F132" i="5"/>
  <c r="G132" i="5"/>
  <c r="H132" i="5"/>
  <c r="I132" i="5"/>
  <c r="J132" i="5"/>
  <c r="K132" i="5"/>
  <c r="L132" i="5"/>
  <c r="M132" i="5"/>
  <c r="D102" i="5"/>
  <c r="E102" i="5"/>
  <c r="F102" i="5"/>
  <c r="G102" i="5"/>
  <c r="H102" i="5"/>
  <c r="I102" i="5"/>
  <c r="J102" i="5"/>
  <c r="K102" i="5"/>
  <c r="L102" i="5"/>
  <c r="C93" i="5"/>
  <c r="D93" i="5"/>
  <c r="E93" i="5"/>
  <c r="F93" i="5"/>
  <c r="G93" i="5"/>
  <c r="H93" i="5"/>
  <c r="I93" i="5"/>
  <c r="J93" i="5"/>
  <c r="K93" i="5"/>
  <c r="L93" i="5"/>
  <c r="C88" i="5"/>
  <c r="D88" i="5"/>
  <c r="E88" i="5"/>
  <c r="F88" i="5"/>
  <c r="G88" i="5"/>
  <c r="H88" i="5"/>
  <c r="I88" i="5"/>
  <c r="J88" i="5"/>
  <c r="K88" i="5"/>
  <c r="L88" i="5"/>
  <c r="C86" i="5"/>
  <c r="D86" i="5"/>
  <c r="E86" i="5"/>
  <c r="F86" i="5"/>
  <c r="G86" i="5"/>
  <c r="H86" i="5"/>
  <c r="I86" i="5"/>
  <c r="J86" i="5"/>
  <c r="K86" i="5"/>
  <c r="L86" i="5"/>
  <c r="C77" i="5"/>
  <c r="D77" i="5"/>
  <c r="E77" i="5"/>
  <c r="F77" i="5"/>
  <c r="G77" i="5"/>
  <c r="H77" i="5"/>
  <c r="K77" i="5"/>
  <c r="L77" i="5"/>
  <c r="C64" i="5"/>
  <c r="D64" i="5"/>
  <c r="E64" i="5"/>
  <c r="F64" i="5"/>
  <c r="G64" i="5"/>
  <c r="H64" i="5"/>
  <c r="I64" i="5"/>
  <c r="J64" i="5"/>
  <c r="K64" i="5"/>
  <c r="L64" i="5"/>
  <c r="D45" i="5"/>
  <c r="E45" i="5"/>
  <c r="F45" i="5"/>
  <c r="G45" i="5"/>
  <c r="H45" i="5"/>
  <c r="I45" i="5"/>
  <c r="J45" i="5"/>
  <c r="K45" i="5"/>
  <c r="L45" i="5"/>
  <c r="M45" i="5"/>
  <c r="C45" i="5"/>
  <c r="C43" i="5"/>
  <c r="D43" i="5"/>
  <c r="E43" i="5"/>
  <c r="F43" i="5"/>
  <c r="G43" i="5"/>
  <c r="H43" i="5"/>
  <c r="I43" i="5"/>
  <c r="J43" i="5"/>
  <c r="K43" i="5"/>
  <c r="L43" i="5"/>
  <c r="C18" i="5"/>
  <c r="C3" i="5"/>
  <c r="D18" i="5"/>
  <c r="E18" i="5"/>
  <c r="F18" i="5"/>
  <c r="G18" i="5"/>
  <c r="H18" i="5"/>
  <c r="I18" i="5"/>
  <c r="J18" i="5"/>
  <c r="K18" i="5"/>
  <c r="L18" i="5"/>
  <c r="D3" i="5"/>
  <c r="E3" i="5"/>
  <c r="F3" i="5"/>
  <c r="G3" i="5"/>
  <c r="H3" i="5"/>
  <c r="I3" i="5"/>
  <c r="J3" i="5"/>
  <c r="K3" i="5"/>
  <c r="L3" i="5"/>
  <c r="AB132" i="5"/>
  <c r="AC129" i="5" l="1"/>
  <c r="I129" i="5"/>
  <c r="H129" i="5"/>
  <c r="L129" i="5"/>
  <c r="K129" i="5"/>
  <c r="G129" i="5"/>
  <c r="E129" i="5"/>
  <c r="D129" i="5"/>
  <c r="F129" i="5"/>
  <c r="C129" i="5"/>
  <c r="J129" i="5"/>
  <c r="AB102" i="5"/>
  <c r="AB93" i="5"/>
  <c r="AB91" i="5"/>
  <c r="AB88" i="5"/>
  <c r="AB86" i="5"/>
  <c r="AB77" i="5"/>
  <c r="AB64" i="5"/>
  <c r="AB43" i="5"/>
  <c r="AB39" i="5"/>
  <c r="AB30" i="5" s="1"/>
  <c r="AB18" i="5"/>
  <c r="AB13" i="5"/>
  <c r="AB3" i="5" s="1"/>
  <c r="AA132" i="5"/>
  <c r="D130" i="5" l="1"/>
  <c r="I130" i="5"/>
  <c r="E130" i="5"/>
  <c r="J130" i="5"/>
  <c r="L130" i="5"/>
  <c r="G130" i="5"/>
  <c r="K130" i="5"/>
  <c r="F130" i="5"/>
  <c r="H130" i="5"/>
  <c r="AB129" i="5"/>
  <c r="AC130" i="5" s="1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A102" i="5"/>
  <c r="AA93" i="5"/>
  <c r="AA91" i="5"/>
  <c r="AA88" i="5"/>
  <c r="AA86" i="5"/>
  <c r="AA77" i="5"/>
  <c r="AA43" i="5"/>
  <c r="AA30" i="5"/>
  <c r="AA64" i="5"/>
  <c r="AA18" i="5"/>
  <c r="AA129" i="5" l="1"/>
  <c r="AB130" i="5" s="1"/>
  <c r="Z132" i="5" l="1"/>
  <c r="Z102" i="5" l="1"/>
  <c r="Z93" i="5"/>
  <c r="Z91" i="5"/>
  <c r="Z88" i="5"/>
  <c r="Z86" i="5"/>
  <c r="X77" i="5"/>
  <c r="Y77" i="5"/>
  <c r="Z77" i="5"/>
  <c r="W77" i="5"/>
  <c r="V77" i="5"/>
  <c r="U77" i="5"/>
  <c r="T77" i="5"/>
  <c r="S77" i="5"/>
  <c r="R77" i="5"/>
  <c r="Q77" i="5"/>
  <c r="P77" i="5"/>
  <c r="O77" i="5"/>
  <c r="N77" i="5"/>
  <c r="M77" i="5"/>
  <c r="Z64" i="5"/>
  <c r="Z43" i="5"/>
  <c r="Z30" i="5"/>
  <c r="Z18" i="5"/>
  <c r="Z129" i="5" l="1"/>
  <c r="AA130" i="5" l="1"/>
  <c r="Y132" i="5"/>
  <c r="Y18" i="5"/>
  <c r="Y91" i="5"/>
  <c r="X30" i="5" l="1"/>
  <c r="X29" i="5"/>
  <c r="Y102" i="5" l="1"/>
  <c r="Y93" i="5"/>
  <c r="Y88" i="5"/>
  <c r="Y86" i="5"/>
  <c r="Y64" i="5"/>
  <c r="Y45" i="5"/>
  <c r="Y43" i="5"/>
  <c r="Y30" i="5"/>
  <c r="Y129" i="5" l="1"/>
  <c r="Z130" i="5" l="1"/>
  <c r="X132" i="5"/>
  <c r="X102" i="5"/>
  <c r="X93" i="5"/>
  <c r="X88" i="5"/>
  <c r="X86" i="5"/>
  <c r="X64" i="5"/>
  <c r="X45" i="5"/>
  <c r="X43" i="5"/>
  <c r="X18" i="5"/>
  <c r="X129" i="5" l="1"/>
  <c r="Y130" i="5" s="1"/>
  <c r="V131" i="5" l="1"/>
  <c r="M43" i="5" l="1"/>
  <c r="N43" i="5"/>
  <c r="O43" i="5"/>
  <c r="P43" i="5"/>
  <c r="Q43" i="5"/>
  <c r="R43" i="5"/>
  <c r="S43" i="5"/>
  <c r="T43" i="5"/>
  <c r="U43" i="5"/>
  <c r="V43" i="5"/>
  <c r="W43" i="5"/>
  <c r="W30" i="5"/>
  <c r="W102" i="5"/>
  <c r="W93" i="5"/>
  <c r="W88" i="5"/>
  <c r="W86" i="5"/>
  <c r="W64" i="5"/>
  <c r="W45" i="5"/>
  <c r="W18" i="5"/>
  <c r="W132" i="5"/>
  <c r="W129" i="5" l="1"/>
  <c r="X130" i="5" s="1"/>
  <c r="V132" i="5" l="1"/>
  <c r="V45" i="5"/>
  <c r="V102" i="5" l="1"/>
  <c r="M88" i="5"/>
  <c r="N88" i="5"/>
  <c r="O88" i="5"/>
  <c r="P88" i="5"/>
  <c r="Q88" i="5"/>
  <c r="R88" i="5"/>
  <c r="S88" i="5"/>
  <c r="T88" i="5"/>
  <c r="U88" i="5"/>
  <c r="V88" i="5"/>
  <c r="M86" i="5"/>
  <c r="N86" i="5"/>
  <c r="O86" i="5"/>
  <c r="P86" i="5"/>
  <c r="Q86" i="5"/>
  <c r="R86" i="5"/>
  <c r="S86" i="5"/>
  <c r="T86" i="5"/>
  <c r="U86" i="5"/>
  <c r="V86" i="5"/>
  <c r="V29" i="5"/>
  <c r="V18" i="5" l="1"/>
  <c r="V30" i="5"/>
  <c r="V64" i="5"/>
  <c r="V93" i="5"/>
  <c r="V129" i="5" l="1"/>
  <c r="W130" i="5" s="1"/>
  <c r="U102" i="5"/>
  <c r="O131" i="5" l="1"/>
  <c r="M93" i="5" l="1"/>
  <c r="N93" i="5"/>
  <c r="O93" i="5"/>
  <c r="P93" i="5"/>
  <c r="Q93" i="5"/>
  <c r="R93" i="5"/>
  <c r="S93" i="5"/>
  <c r="T93" i="5"/>
  <c r="U93" i="5"/>
  <c r="M102" i="5"/>
  <c r="N102" i="5"/>
  <c r="O102" i="5"/>
  <c r="P102" i="5"/>
  <c r="Q102" i="5"/>
  <c r="R102" i="5"/>
  <c r="S102" i="5"/>
  <c r="T102" i="5"/>
  <c r="U132" i="5"/>
  <c r="U64" i="5"/>
  <c r="U45" i="5"/>
  <c r="U30" i="5"/>
  <c r="U18" i="5"/>
  <c r="U129" i="5" l="1"/>
  <c r="V130" i="5" s="1"/>
  <c r="T132" i="5" l="1"/>
  <c r="T45" i="5" l="1"/>
  <c r="M18" i="5"/>
  <c r="N18" i="5"/>
  <c r="O18" i="5"/>
  <c r="P18" i="5"/>
  <c r="Q18" i="5"/>
  <c r="R18" i="5"/>
  <c r="S18" i="5"/>
  <c r="T18" i="5"/>
  <c r="T64" i="5"/>
  <c r="T30" i="5"/>
  <c r="T129" i="5" l="1"/>
  <c r="U130" i="5" s="1"/>
  <c r="S132" i="5" l="1"/>
  <c r="S64" i="5"/>
  <c r="S45" i="5"/>
  <c r="S30" i="5"/>
  <c r="S129" i="5" l="1"/>
  <c r="T130" i="5" l="1"/>
  <c r="M64" i="5"/>
  <c r="M129" i="5" s="1"/>
  <c r="M130" i="5" s="1"/>
  <c r="N64" i="5"/>
  <c r="O64" i="5"/>
  <c r="P64" i="5"/>
  <c r="Q64" i="5"/>
  <c r="R64" i="5"/>
  <c r="N45" i="5"/>
  <c r="O45" i="5"/>
  <c r="P45" i="5"/>
  <c r="Q45" i="5"/>
  <c r="R45" i="5"/>
  <c r="R30" i="5"/>
  <c r="N132" i="5"/>
  <c r="O132" i="5"/>
  <c r="P132" i="5"/>
  <c r="Q132" i="5"/>
  <c r="R132" i="5"/>
  <c r="O129" i="5" l="1"/>
  <c r="R129" i="5"/>
  <c r="S130" i="5" s="1"/>
  <c r="N129" i="5"/>
  <c r="Q129" i="5"/>
  <c r="P129" i="5"/>
  <c r="O130" i="5" l="1"/>
  <c r="N130" i="5"/>
  <c r="P130" i="5"/>
  <c r="R130" i="5"/>
  <c r="Q130" i="5"/>
</calcChain>
</file>

<file path=xl/sharedStrings.xml><?xml version="1.0" encoding="utf-8"?>
<sst xmlns="http://schemas.openxmlformats.org/spreadsheetml/2006/main" count="2181" uniqueCount="131">
  <si>
    <t>Source: GAMA</t>
  </si>
  <si>
    <t>Airbus</t>
  </si>
  <si>
    <t>-</t>
  </si>
  <si>
    <t>Envoy 3</t>
  </si>
  <si>
    <t>Boeing Business Jet</t>
  </si>
  <si>
    <t>Boeing Business Jet 2</t>
  </si>
  <si>
    <t>Boeing Business Jet 3</t>
  </si>
  <si>
    <t>Learjet 40/XR</t>
  </si>
  <si>
    <t>Learjet 45/XR</t>
  </si>
  <si>
    <t>CL 850/870/890</t>
  </si>
  <si>
    <t>Falcon 50EX</t>
  </si>
  <si>
    <t>Falcon 900C</t>
  </si>
  <si>
    <t>Falcon 900DX</t>
  </si>
  <si>
    <t>Falcon 900EX EASy</t>
  </si>
  <si>
    <t>Falcon 900LX</t>
  </si>
  <si>
    <t>Falcon 2000</t>
  </si>
  <si>
    <t>Falcon 2000DX</t>
  </si>
  <si>
    <t>Falcon 2000EX EASy</t>
  </si>
  <si>
    <t>Falcon 2000LX</t>
  </si>
  <si>
    <t>Falcon 7X</t>
  </si>
  <si>
    <t>Eclipse 500</t>
  </si>
  <si>
    <t>Embraer</t>
  </si>
  <si>
    <t>Shuttles (ERJs and E-Jets)</t>
  </si>
  <si>
    <t>Emivest (prev. Sino Swearingen)</t>
  </si>
  <si>
    <t>SJ30-2</t>
  </si>
  <si>
    <t>G200 (prev. IAI Galaxy)</t>
  </si>
  <si>
    <t>Premier I/A</t>
  </si>
  <si>
    <t>Hawker 400XP</t>
  </si>
  <si>
    <t>Hawker 750</t>
  </si>
  <si>
    <t>Hawker 800XP</t>
  </si>
  <si>
    <t>Hawker 850XP</t>
  </si>
  <si>
    <t>Hawker 900XP</t>
  </si>
  <si>
    <t>Hawker 4000</t>
  </si>
  <si>
    <t>Total Number of Airplanes</t>
  </si>
  <si>
    <t>% Change</t>
  </si>
  <si>
    <t>Total Billings for Airplanes ($M)</t>
  </si>
  <si>
    <t>Gulfstream Aerospace Corporation</t>
  </si>
  <si>
    <t>Pilatus</t>
  </si>
  <si>
    <t>Cirrus Aircraft</t>
  </si>
  <si>
    <t>Airbus Corporate Jet (all models)</t>
  </si>
  <si>
    <t>ACJ319</t>
  </si>
  <si>
    <t>ACJ318</t>
  </si>
  <si>
    <t>ACJ330</t>
  </si>
  <si>
    <t>Boeing Business Jet 777</t>
  </si>
  <si>
    <t>Boeing Business Jet 767</t>
  </si>
  <si>
    <t>ACJ340</t>
  </si>
  <si>
    <t>Boeing Business Jet 747</t>
  </si>
  <si>
    <t>ACJ321</t>
  </si>
  <si>
    <t>Boeing Business Jet 787</t>
  </si>
  <si>
    <t>Falcon 2000LXS</t>
  </si>
  <si>
    <t>Falcon 2000S</t>
  </si>
  <si>
    <t>Avcraft (prev. Fairchild)</t>
  </si>
  <si>
    <t>CE-510 Citation Mustang</t>
  </si>
  <si>
    <t>CE-525 Citation CJ1</t>
  </si>
  <si>
    <t>CE-525 Citation CJ1+</t>
  </si>
  <si>
    <t>CE-525 Citation M2</t>
  </si>
  <si>
    <t>CE-525A Citation CJ2</t>
  </si>
  <si>
    <t>CE-525A Citation CJ2+</t>
  </si>
  <si>
    <t>CE-525B Citation CJ3</t>
  </si>
  <si>
    <t>CE-550 Citation Bravo</t>
  </si>
  <si>
    <t>CE-560 Citation Encore</t>
  </si>
  <si>
    <t>CE-560 Citation Encore+</t>
  </si>
  <si>
    <t>CE-560 Citation Excel</t>
  </si>
  <si>
    <t>CE-560 Citation XLS</t>
  </si>
  <si>
    <t>CE-560 Citation XLS+</t>
  </si>
  <si>
    <t>CE-680 Citation Sovereign</t>
  </si>
  <si>
    <t>CE-750 Citation X</t>
  </si>
  <si>
    <t>G300/350/400/450 (prev. GIV/GIVSP)</t>
  </si>
  <si>
    <t>CE-680 Citation Sovereign+</t>
  </si>
  <si>
    <t>Lineage 1000/E190 Head of State</t>
  </si>
  <si>
    <t>Learjet 60/XR</t>
  </si>
  <si>
    <t>Challenger 300/350</t>
  </si>
  <si>
    <t>CE-750 Citation X+</t>
  </si>
  <si>
    <t>Legacy 500</t>
  </si>
  <si>
    <t>Textron Aviation (Cessna Aircraft)</t>
  </si>
  <si>
    <t>Textron Aviation (Beechcraft)</t>
  </si>
  <si>
    <t>Eclipse 550</t>
  </si>
  <si>
    <t>Boeing Business Jets</t>
  </si>
  <si>
    <t>CE-525B Citation CJ3+</t>
  </si>
  <si>
    <t>Honda Aircraft Company</t>
  </si>
  <si>
    <t>HA-420 HondaJet</t>
  </si>
  <si>
    <t>ONE Aviation Corp. (prev. Eclipse Aero)</t>
  </si>
  <si>
    <t>Legacy 450</t>
  </si>
  <si>
    <t>CE-680A Citation Latitude</t>
  </si>
  <si>
    <t>G500/G550 (prev. GV/GVSP), G650, G650ER</t>
  </si>
  <si>
    <t>Falcon 2000S / 2000LXS / 900LX / 7X / 8X</t>
  </si>
  <si>
    <t>Boeing 737-800</t>
  </si>
  <si>
    <t>SF50</t>
  </si>
  <si>
    <t>Dassault Aviation</t>
  </si>
  <si>
    <t>G280</t>
  </si>
  <si>
    <t>G100/G150 (pre. IAI Astra)</t>
  </si>
  <si>
    <t>Challenger 604 / 605 / 650</t>
  </si>
  <si>
    <t>Boeing Business Jet Max 7</t>
  </si>
  <si>
    <t>Boeing Business Jet Max 8</t>
  </si>
  <si>
    <t>Boeing Business Jet Max 9</t>
  </si>
  <si>
    <t>Global 7500</t>
  </si>
  <si>
    <t>PC-24</t>
  </si>
  <si>
    <t>Legacy 600/650E</t>
  </si>
  <si>
    <t>Phenom 100/EV</t>
  </si>
  <si>
    <t>ACJ319neo</t>
  </si>
  <si>
    <t>ACJ320neo</t>
  </si>
  <si>
    <t>Praetor 500</t>
  </si>
  <si>
    <t>Praetor 600</t>
  </si>
  <si>
    <t>G500/G600/G550/G650/G650ER</t>
  </si>
  <si>
    <t>CE-700 Citation Longitude</t>
  </si>
  <si>
    <t>Global 5000 / 5500</t>
  </si>
  <si>
    <t>Global 6000 / 6500 / Express</t>
  </si>
  <si>
    <t>ACJ320ceo</t>
  </si>
  <si>
    <t>ACJ350</t>
  </si>
  <si>
    <t>Learjet 70 / 75 / 75 Liberty</t>
  </si>
  <si>
    <t>ACJ321neo</t>
  </si>
  <si>
    <t>Phenom 300E</t>
  </si>
  <si>
    <t>Phenom 300</t>
  </si>
  <si>
    <t>CE-525C Citation CJ4 Gen2</t>
  </si>
  <si>
    <t>Bombardier</t>
  </si>
  <si>
    <t>Learjet 31A</t>
  </si>
  <si>
    <t>Challenger 601</t>
  </si>
  <si>
    <t>Falcon 50</t>
  </si>
  <si>
    <t>Falcon 900B</t>
  </si>
  <si>
    <t>Falcon 900EX</t>
  </si>
  <si>
    <t>Falcon 2000EX</t>
  </si>
  <si>
    <t>G500/G550 (prev. GV/GVSP)</t>
  </si>
  <si>
    <t>Hakwer 1000</t>
  </si>
  <si>
    <t>CE-560 Citation Ultra</t>
  </si>
  <si>
    <t>CE-650 Citation VII</t>
  </si>
  <si>
    <t>ACJ220-100</t>
  </si>
  <si>
    <t>Falcon 2000LXS / 900LX / 7X / 8X</t>
  </si>
  <si>
    <t>G500/G600/G650/G650ER</t>
  </si>
  <si>
    <t>CE-525 Citation M2 Gen2</t>
  </si>
  <si>
    <t>CE-560 Citation XLS+ Gen2</t>
  </si>
  <si>
    <t>1.3a Worldwide Business Jet Shipments by Manufacturer (1996-2023)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</si>
</sst>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0" xfId="0" quotePrefix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2" xfId="1" applyNumberFormat="1" applyFont="1" applyFill="1" applyBorder="1"/>
    <xf numFmtId="165" fontId="0" fillId="0" borderId="0" xfId="2" applyNumberFormat="1" applyFont="1" applyFill="1"/>
    <xf numFmtId="164" fontId="2" fillId="0" borderId="0" xfId="1" applyNumberFormat="1" applyFont="1" applyFill="1" applyAlignment="1">
      <alignment horizontal="right"/>
    </xf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65" fontId="0" fillId="0" borderId="1" xfId="2" applyNumberFormat="1" applyFont="1" applyFill="1" applyBorder="1"/>
    <xf numFmtId="164" fontId="2" fillId="0" borderId="0" xfId="1" applyNumberFormat="1" applyFont="1" applyFill="1"/>
    <xf numFmtId="164" fontId="0" fillId="0" borderId="0" xfId="0" applyNumberFormat="1"/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137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5.28515625" customWidth="1"/>
    <col min="2" max="2" width="39.140625" customWidth="1"/>
    <col min="3" max="20" width="8.7109375" customWidth="1"/>
    <col min="21" max="27" width="9.140625" customWidth="1"/>
  </cols>
  <sheetData>
    <row r="1" spans="1:30" x14ac:dyDescent="0.25">
      <c r="A1" s="8" t="s">
        <v>130</v>
      </c>
    </row>
    <row r="2" spans="1:30" x14ac:dyDescent="0.25">
      <c r="B2" s="15"/>
      <c r="C2">
        <v>1996</v>
      </c>
      <c r="D2" s="1">
        <v>1997</v>
      </c>
      <c r="E2" s="1">
        <v>1998</v>
      </c>
      <c r="F2" s="1">
        <v>1999</v>
      </c>
      <c r="G2" s="1">
        <v>2000</v>
      </c>
      <c r="H2" s="1">
        <v>2001</v>
      </c>
      <c r="I2" s="1">
        <v>2002</v>
      </c>
      <c r="J2" s="1">
        <v>2003</v>
      </c>
      <c r="K2" s="1">
        <v>2004</v>
      </c>
      <c r="L2" s="1">
        <v>2005</v>
      </c>
      <c r="M2" s="1">
        <v>2006</v>
      </c>
      <c r="N2" s="1">
        <v>2007</v>
      </c>
      <c r="O2" s="1">
        <v>2008</v>
      </c>
      <c r="P2" s="1">
        <v>2009</v>
      </c>
      <c r="Q2" s="1">
        <v>2010</v>
      </c>
      <c r="R2" s="1">
        <v>2011</v>
      </c>
      <c r="S2" s="1">
        <v>2012</v>
      </c>
      <c r="T2" s="1">
        <v>2013</v>
      </c>
      <c r="U2" s="1">
        <v>2014</v>
      </c>
      <c r="V2" s="1">
        <v>2015</v>
      </c>
      <c r="W2" s="1">
        <v>2016</v>
      </c>
      <c r="X2" s="1">
        <v>2017</v>
      </c>
      <c r="Y2" s="1">
        <v>2018</v>
      </c>
      <c r="Z2" s="1">
        <v>2019</v>
      </c>
      <c r="AA2" s="1">
        <v>2020</v>
      </c>
      <c r="AB2" s="1">
        <v>2021</v>
      </c>
      <c r="AC2" s="1">
        <v>2022</v>
      </c>
      <c r="AD2" s="1">
        <v>2023</v>
      </c>
    </row>
    <row r="3" spans="1:30" x14ac:dyDescent="0.25">
      <c r="A3" s="2" t="s">
        <v>1</v>
      </c>
      <c r="B3" s="2"/>
      <c r="C3" s="2">
        <f t="shared" ref="C3:L3" si="0">SUM(C4:C15)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5</v>
      </c>
      <c r="I3" s="2">
        <f t="shared" si="0"/>
        <v>2</v>
      </c>
      <c r="J3" s="2">
        <f t="shared" si="0"/>
        <v>0</v>
      </c>
      <c r="K3" s="2">
        <f t="shared" si="0"/>
        <v>0</v>
      </c>
      <c r="L3" s="2">
        <f t="shared" si="0"/>
        <v>9</v>
      </c>
      <c r="M3" s="2">
        <f t="shared" ref="M3:Z3" si="1">SUM(M4:M15)</f>
        <v>11</v>
      </c>
      <c r="N3" s="2">
        <f t="shared" si="1"/>
        <v>13</v>
      </c>
      <c r="O3" s="2">
        <f t="shared" si="1"/>
        <v>11</v>
      </c>
      <c r="P3" s="2">
        <f t="shared" si="1"/>
        <v>13</v>
      </c>
      <c r="Q3" s="2">
        <f t="shared" si="1"/>
        <v>15</v>
      </c>
      <c r="R3" s="2">
        <f t="shared" si="1"/>
        <v>10</v>
      </c>
      <c r="S3" s="2">
        <f t="shared" si="1"/>
        <v>9</v>
      </c>
      <c r="T3" s="2">
        <f t="shared" si="1"/>
        <v>6</v>
      </c>
      <c r="U3" s="2">
        <f t="shared" si="1"/>
        <v>5</v>
      </c>
      <c r="V3" s="2">
        <f t="shared" si="1"/>
        <v>4</v>
      </c>
      <c r="W3" s="2">
        <f t="shared" si="1"/>
        <v>1</v>
      </c>
      <c r="X3" s="2">
        <f t="shared" si="1"/>
        <v>0</v>
      </c>
      <c r="Y3" s="2">
        <f t="shared" si="1"/>
        <v>1</v>
      </c>
      <c r="Z3" s="2">
        <f t="shared" si="1"/>
        <v>6</v>
      </c>
      <c r="AA3" s="2">
        <f>SUM(AA4:AA15)</f>
        <v>5</v>
      </c>
      <c r="AB3" s="2">
        <f>SUM(AB4:AB15)</f>
        <v>11</v>
      </c>
      <c r="AC3" s="2">
        <f>SUM(AC4:AC15)</f>
        <v>8</v>
      </c>
      <c r="AD3" s="2">
        <f>SUM(AD4:AD15)</f>
        <v>4</v>
      </c>
    </row>
    <row r="4" spans="1:30" x14ac:dyDescent="0.25">
      <c r="B4" t="s">
        <v>39</v>
      </c>
      <c r="C4" s="3" t="s">
        <v>2</v>
      </c>
      <c r="D4" s="3" t="s">
        <v>2</v>
      </c>
      <c r="E4" s="3" t="s">
        <v>2</v>
      </c>
      <c r="F4" s="3" t="s">
        <v>2</v>
      </c>
      <c r="G4">
        <v>0</v>
      </c>
      <c r="H4">
        <v>5</v>
      </c>
      <c r="I4">
        <v>2</v>
      </c>
      <c r="J4">
        <v>0</v>
      </c>
      <c r="K4">
        <v>0</v>
      </c>
      <c r="L4">
        <v>9</v>
      </c>
      <c r="M4" s="1">
        <v>10</v>
      </c>
      <c r="N4" s="1">
        <v>12</v>
      </c>
      <c r="O4" s="1">
        <v>9</v>
      </c>
      <c r="P4" s="1">
        <v>11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 x14ac:dyDescent="0.25">
      <c r="B5" t="s">
        <v>125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1" t="s">
        <v>2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1" t="s">
        <v>2</v>
      </c>
      <c r="Y5" s="1" t="s">
        <v>2</v>
      </c>
      <c r="Z5" s="1" t="s">
        <v>2</v>
      </c>
      <c r="AA5" s="1" t="s">
        <v>2</v>
      </c>
      <c r="AB5" s="1" t="s">
        <v>2</v>
      </c>
      <c r="AC5" s="1">
        <v>2</v>
      </c>
      <c r="AD5" s="3">
        <v>1</v>
      </c>
    </row>
    <row r="6" spans="1:30" x14ac:dyDescent="0.25">
      <c r="B6" t="s">
        <v>41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1" t="s">
        <v>2</v>
      </c>
      <c r="Q6" s="1">
        <v>2</v>
      </c>
      <c r="R6">
        <v>2</v>
      </c>
      <c r="S6" s="1">
        <v>2</v>
      </c>
      <c r="T6" s="1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1" t="s">
        <v>2</v>
      </c>
      <c r="AD6" s="1" t="s">
        <v>2</v>
      </c>
    </row>
    <row r="7" spans="1:30" x14ac:dyDescent="0.25">
      <c r="B7" t="s">
        <v>40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>
        <v>8</v>
      </c>
      <c r="R7">
        <v>6</v>
      </c>
      <c r="S7" s="1">
        <v>6</v>
      </c>
      <c r="T7" s="1">
        <v>4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 s="1" t="s">
        <v>2</v>
      </c>
      <c r="AB7" s="1" t="s">
        <v>2</v>
      </c>
      <c r="AC7" s="1" t="s">
        <v>2</v>
      </c>
      <c r="AD7" s="1" t="s">
        <v>2</v>
      </c>
    </row>
    <row r="8" spans="1:30" x14ac:dyDescent="0.25">
      <c r="B8" t="s">
        <v>99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>
        <v>2</v>
      </c>
      <c r="AA8">
        <v>0</v>
      </c>
      <c r="AB8">
        <v>2</v>
      </c>
      <c r="AC8">
        <v>1</v>
      </c>
      <c r="AD8" s="1">
        <v>1</v>
      </c>
    </row>
    <row r="9" spans="1:30" x14ac:dyDescent="0.25">
      <c r="B9" t="s">
        <v>107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>
        <v>3</v>
      </c>
      <c r="R9">
        <v>1</v>
      </c>
      <c r="S9" s="1">
        <v>0</v>
      </c>
      <c r="T9" s="1">
        <v>0</v>
      </c>
      <c r="U9">
        <v>4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 s="1" t="s">
        <v>2</v>
      </c>
      <c r="AC9" s="1" t="s">
        <v>2</v>
      </c>
      <c r="AD9" s="1" t="s">
        <v>2</v>
      </c>
    </row>
    <row r="10" spans="1:30" x14ac:dyDescent="0.25">
      <c r="B10" t="s">
        <v>100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>
        <v>4</v>
      </c>
      <c r="AA10">
        <v>2</v>
      </c>
      <c r="AB10">
        <v>2</v>
      </c>
      <c r="AC10">
        <v>0</v>
      </c>
      <c r="AD10" s="1">
        <v>1</v>
      </c>
    </row>
    <row r="11" spans="1:30" x14ac:dyDescent="0.25">
      <c r="B11" t="s">
        <v>47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>
        <v>1</v>
      </c>
      <c r="U11">
        <v>0</v>
      </c>
      <c r="V11">
        <v>0</v>
      </c>
      <c r="W11">
        <v>0</v>
      </c>
      <c r="X11" s="1">
        <v>0</v>
      </c>
      <c r="Y11" s="1">
        <v>0</v>
      </c>
      <c r="Z11" s="1">
        <v>0</v>
      </c>
      <c r="AA11">
        <v>0</v>
      </c>
      <c r="AB11" s="1">
        <v>0</v>
      </c>
      <c r="AC11" s="1" t="s">
        <v>2</v>
      </c>
      <c r="AD11" s="1" t="s">
        <v>2</v>
      </c>
    </row>
    <row r="12" spans="1:30" x14ac:dyDescent="0.25">
      <c r="B12" t="s">
        <v>110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 t="s">
        <v>2</v>
      </c>
      <c r="AB12">
        <v>2</v>
      </c>
      <c r="AC12">
        <v>0</v>
      </c>
      <c r="AD12">
        <v>0</v>
      </c>
    </row>
    <row r="13" spans="1:30" x14ac:dyDescent="0.25">
      <c r="B13" t="s">
        <v>42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>
        <v>1</v>
      </c>
      <c r="O13" s="1">
        <v>1</v>
      </c>
      <c r="P13" s="1">
        <v>1</v>
      </c>
      <c r="Q13" s="1">
        <v>1</v>
      </c>
      <c r="R13">
        <v>1</v>
      </c>
      <c r="S13" s="1">
        <v>1</v>
      </c>
      <c r="T13" s="1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f>2+1</f>
        <v>3</v>
      </c>
      <c r="AC13">
        <v>5</v>
      </c>
      <c r="AD13" s="1">
        <v>1</v>
      </c>
    </row>
    <row r="14" spans="1:30" x14ac:dyDescent="0.25">
      <c r="B14" t="s">
        <v>45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>
        <v>0</v>
      </c>
      <c r="V14">
        <v>0</v>
      </c>
      <c r="W14">
        <v>0</v>
      </c>
      <c r="X14" s="1">
        <v>0</v>
      </c>
      <c r="Y14" s="1">
        <v>0</v>
      </c>
      <c r="Z14" s="1">
        <v>0</v>
      </c>
      <c r="AA14">
        <v>0</v>
      </c>
      <c r="AB14" s="1">
        <v>0</v>
      </c>
      <c r="AC14" s="1">
        <v>0</v>
      </c>
      <c r="AD14" s="1">
        <v>0</v>
      </c>
    </row>
    <row r="15" spans="1:30" x14ac:dyDescent="0.25">
      <c r="B15" s="11" t="s">
        <v>108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1" t="s">
        <v>2</v>
      </c>
      <c r="Z15" s="1" t="s">
        <v>2</v>
      </c>
      <c r="AA15">
        <v>2</v>
      </c>
      <c r="AB15">
        <v>2</v>
      </c>
      <c r="AC15">
        <v>0</v>
      </c>
      <c r="AD15" s="1">
        <v>0</v>
      </c>
    </row>
    <row r="16" spans="1:30" x14ac:dyDescent="0.25">
      <c r="A16" s="2" t="s">
        <v>51</v>
      </c>
      <c r="B16" s="2"/>
      <c r="C16" s="4">
        <f>SUM(C17)</f>
        <v>0</v>
      </c>
      <c r="D16" s="4">
        <f t="shared" ref="D16:AD16" si="2">SUM(D17)</f>
        <v>0</v>
      </c>
      <c r="E16" s="4">
        <f t="shared" si="2"/>
        <v>0</v>
      </c>
      <c r="F16" s="4">
        <f t="shared" si="2"/>
        <v>0</v>
      </c>
      <c r="G16" s="4">
        <f t="shared" si="2"/>
        <v>0</v>
      </c>
      <c r="H16" s="4">
        <f t="shared" si="2"/>
        <v>4</v>
      </c>
      <c r="I16" s="4">
        <f t="shared" si="2"/>
        <v>4</v>
      </c>
      <c r="J16" s="4">
        <f t="shared" si="2"/>
        <v>9</v>
      </c>
      <c r="K16" s="4">
        <f t="shared" si="2"/>
        <v>9</v>
      </c>
      <c r="L16" s="4">
        <f t="shared" si="2"/>
        <v>1</v>
      </c>
      <c r="M16" s="4">
        <f t="shared" si="2"/>
        <v>0</v>
      </c>
      <c r="N16" s="4">
        <f t="shared" si="2"/>
        <v>0</v>
      </c>
      <c r="O16" s="4">
        <f t="shared" si="2"/>
        <v>0</v>
      </c>
      <c r="P16" s="4">
        <f t="shared" si="2"/>
        <v>0</v>
      </c>
      <c r="Q16" s="4">
        <f t="shared" si="2"/>
        <v>0</v>
      </c>
      <c r="R16" s="4">
        <f t="shared" si="2"/>
        <v>0</v>
      </c>
      <c r="S16" s="4">
        <f t="shared" si="2"/>
        <v>0</v>
      </c>
      <c r="T16" s="4">
        <f t="shared" si="2"/>
        <v>0</v>
      </c>
      <c r="U16" s="4">
        <f t="shared" si="2"/>
        <v>0</v>
      </c>
      <c r="V16" s="4">
        <f t="shared" si="2"/>
        <v>0</v>
      </c>
      <c r="W16" s="4">
        <f t="shared" si="2"/>
        <v>0</v>
      </c>
      <c r="X16" s="4">
        <f t="shared" si="2"/>
        <v>0</v>
      </c>
      <c r="Y16" s="4">
        <f t="shared" si="2"/>
        <v>0</v>
      </c>
      <c r="Z16" s="4">
        <f t="shared" si="2"/>
        <v>0</v>
      </c>
      <c r="AA16" s="4">
        <f t="shared" si="2"/>
        <v>0</v>
      </c>
      <c r="AB16" s="4">
        <f t="shared" si="2"/>
        <v>0</v>
      </c>
      <c r="AC16" s="4">
        <f t="shared" si="2"/>
        <v>0</v>
      </c>
      <c r="AD16" s="4">
        <f t="shared" si="2"/>
        <v>0</v>
      </c>
    </row>
    <row r="17" spans="1:30" x14ac:dyDescent="0.25">
      <c r="B17" t="s">
        <v>3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>
        <v>4</v>
      </c>
      <c r="I17">
        <v>4</v>
      </c>
      <c r="J17">
        <v>9</v>
      </c>
      <c r="K17">
        <v>9</v>
      </c>
      <c r="L17">
        <v>1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1" t="s">
        <v>2</v>
      </c>
      <c r="AB17" s="1" t="s">
        <v>2</v>
      </c>
      <c r="AC17" s="1" t="s">
        <v>2</v>
      </c>
      <c r="AD17" s="1" t="s">
        <v>2</v>
      </c>
    </row>
    <row r="18" spans="1:30" x14ac:dyDescent="0.25">
      <c r="A18" s="2" t="s">
        <v>77</v>
      </c>
      <c r="B18" s="2"/>
      <c r="C18" s="2">
        <f t="shared" ref="C18:L18" si="3">SUM(C19:C29)</f>
        <v>0</v>
      </c>
      <c r="D18" s="2">
        <f t="shared" si="3"/>
        <v>0</v>
      </c>
      <c r="E18" s="2">
        <f t="shared" si="3"/>
        <v>7</v>
      </c>
      <c r="F18" s="2">
        <f t="shared" si="3"/>
        <v>29</v>
      </c>
      <c r="G18" s="2">
        <f t="shared" si="3"/>
        <v>14</v>
      </c>
      <c r="H18" s="2">
        <f t="shared" si="3"/>
        <v>16</v>
      </c>
      <c r="I18" s="2">
        <f t="shared" si="3"/>
        <v>11</v>
      </c>
      <c r="J18" s="2">
        <f t="shared" si="3"/>
        <v>7</v>
      </c>
      <c r="K18" s="2">
        <f t="shared" si="3"/>
        <v>3</v>
      </c>
      <c r="L18" s="2">
        <f t="shared" si="3"/>
        <v>4</v>
      </c>
      <c r="M18" s="2">
        <f t="shared" ref="M18:X18" si="4">SUM(M19:M29)</f>
        <v>13</v>
      </c>
      <c r="N18" s="2">
        <f t="shared" si="4"/>
        <v>7</v>
      </c>
      <c r="O18" s="2">
        <f t="shared" si="4"/>
        <v>6</v>
      </c>
      <c r="P18" s="2">
        <f t="shared" si="4"/>
        <v>6</v>
      </c>
      <c r="Q18" s="2">
        <f t="shared" si="4"/>
        <v>12</v>
      </c>
      <c r="R18" s="2">
        <f t="shared" si="4"/>
        <v>8</v>
      </c>
      <c r="S18" s="2">
        <f t="shared" si="4"/>
        <v>12</v>
      </c>
      <c r="T18" s="2">
        <f t="shared" si="4"/>
        <v>7</v>
      </c>
      <c r="U18" s="2">
        <f t="shared" si="4"/>
        <v>10</v>
      </c>
      <c r="V18" s="2">
        <f t="shared" si="4"/>
        <v>11</v>
      </c>
      <c r="W18" s="2">
        <f t="shared" si="4"/>
        <v>4</v>
      </c>
      <c r="X18" s="2">
        <f t="shared" si="4"/>
        <v>10</v>
      </c>
      <c r="Y18" s="2">
        <f>SUM(Y19:Y29)</f>
        <v>6</v>
      </c>
      <c r="Z18" s="2">
        <f>SUM(Z19:Z29)</f>
        <v>2</v>
      </c>
      <c r="AA18" s="2">
        <f>SUM(AA19:AA29)</f>
        <v>1</v>
      </c>
      <c r="AB18" s="2">
        <f>SUM(AB19:AB29)</f>
        <v>2</v>
      </c>
      <c r="AC18" s="2">
        <f>SUM(AC19:AC29)</f>
        <v>2</v>
      </c>
      <c r="AD18" s="2">
        <f>SUM(AD19:AD29)</f>
        <v>1</v>
      </c>
    </row>
    <row r="19" spans="1:30" x14ac:dyDescent="0.25">
      <c r="B19" t="s">
        <v>4</v>
      </c>
      <c r="C19" s="1" t="s">
        <v>2</v>
      </c>
      <c r="D19" s="1" t="s">
        <v>2</v>
      </c>
      <c r="E19" s="1">
        <v>7</v>
      </c>
      <c r="F19">
        <v>29</v>
      </c>
      <c r="G19">
        <v>14</v>
      </c>
      <c r="H19">
        <v>11</v>
      </c>
      <c r="I19">
        <v>9</v>
      </c>
      <c r="J19">
        <v>4</v>
      </c>
      <c r="K19">
        <v>2</v>
      </c>
      <c r="L19">
        <v>3</v>
      </c>
      <c r="M19" s="1">
        <v>12</v>
      </c>
      <c r="N19" s="1">
        <v>7</v>
      </c>
      <c r="O19" s="1">
        <v>3</v>
      </c>
      <c r="P19" s="1">
        <v>3</v>
      </c>
      <c r="Q19" s="1">
        <v>4</v>
      </c>
      <c r="R19">
        <v>8</v>
      </c>
      <c r="S19" s="1">
        <v>2</v>
      </c>
      <c r="T19" s="1">
        <v>5</v>
      </c>
      <c r="U19" s="1">
        <v>3</v>
      </c>
      <c r="V19" s="1">
        <v>4</v>
      </c>
      <c r="W19" s="1">
        <v>1</v>
      </c>
      <c r="X19" s="1">
        <v>0</v>
      </c>
      <c r="Y19" s="1">
        <v>2</v>
      </c>
      <c r="Z19" s="1">
        <v>0</v>
      </c>
      <c r="AA19" s="1">
        <v>0</v>
      </c>
      <c r="AB19" s="1">
        <v>0</v>
      </c>
      <c r="AC19" s="1" t="s">
        <v>2</v>
      </c>
      <c r="AD19" s="1" t="s">
        <v>2</v>
      </c>
    </row>
    <row r="20" spans="1:30" x14ac:dyDescent="0.25">
      <c r="B20" t="s">
        <v>5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>
        <v>5</v>
      </c>
      <c r="I20">
        <v>2</v>
      </c>
      <c r="J20">
        <v>3</v>
      </c>
      <c r="K20">
        <v>1</v>
      </c>
      <c r="L20">
        <v>1</v>
      </c>
      <c r="M20" s="1">
        <v>1</v>
      </c>
      <c r="N20" s="1">
        <v>0</v>
      </c>
      <c r="O20" s="1">
        <v>1</v>
      </c>
      <c r="P20" s="1">
        <v>0</v>
      </c>
      <c r="Q20" s="1">
        <v>2</v>
      </c>
      <c r="R20">
        <v>0</v>
      </c>
      <c r="S20" s="1">
        <v>2</v>
      </c>
      <c r="T20" s="1">
        <v>1</v>
      </c>
      <c r="U20" s="1">
        <v>2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2</v>
      </c>
      <c r="AD20" s="1" t="s">
        <v>2</v>
      </c>
    </row>
    <row r="21" spans="1:30" x14ac:dyDescent="0.25">
      <c r="B21" t="s">
        <v>6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>
        <v>2</v>
      </c>
      <c r="P21" s="1">
        <v>1</v>
      </c>
      <c r="Q21" s="1">
        <v>4</v>
      </c>
      <c r="R2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 t="s">
        <v>2</v>
      </c>
      <c r="AD21" s="1" t="s">
        <v>2</v>
      </c>
    </row>
    <row r="22" spans="1:30" x14ac:dyDescent="0.25">
      <c r="B22" t="s">
        <v>92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</row>
    <row r="23" spans="1:30" x14ac:dyDescent="0.25">
      <c r="B23" t="s">
        <v>93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>
        <v>2</v>
      </c>
      <c r="Z23" s="1">
        <v>0</v>
      </c>
      <c r="AA23" s="1">
        <v>1</v>
      </c>
      <c r="AB23" s="1">
        <v>2</v>
      </c>
      <c r="AC23" s="1">
        <v>1</v>
      </c>
      <c r="AD23" s="1">
        <v>1</v>
      </c>
    </row>
    <row r="24" spans="1:30" x14ac:dyDescent="0.25">
      <c r="B24" t="s">
        <v>94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</row>
    <row r="25" spans="1:30" x14ac:dyDescent="0.25">
      <c r="B25" t="s">
        <v>86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2</v>
      </c>
      <c r="P25" s="1" t="s">
        <v>2</v>
      </c>
      <c r="Q25" s="1" t="s">
        <v>2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>
        <v>2</v>
      </c>
      <c r="X25">
        <v>1</v>
      </c>
      <c r="Y25">
        <v>0</v>
      </c>
      <c r="Z25">
        <v>0</v>
      </c>
      <c r="AA25" s="1">
        <v>0</v>
      </c>
      <c r="AB25" s="1">
        <v>0</v>
      </c>
      <c r="AC25" s="1">
        <v>0</v>
      </c>
      <c r="AD25" s="1">
        <v>0</v>
      </c>
    </row>
    <row r="26" spans="1:30" x14ac:dyDescent="0.25">
      <c r="B26" t="s">
        <v>46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  <c r="J26" s="1" t="s">
        <v>2</v>
      </c>
      <c r="K26" s="1" t="s">
        <v>2</v>
      </c>
      <c r="L26" s="1" t="s">
        <v>2</v>
      </c>
      <c r="M26" s="1" t="s">
        <v>2</v>
      </c>
      <c r="N26" s="1" t="s">
        <v>2</v>
      </c>
      <c r="O26" s="1" t="s">
        <v>2</v>
      </c>
      <c r="P26" s="1" t="s">
        <v>2</v>
      </c>
      <c r="Q26" s="1" t="s">
        <v>2</v>
      </c>
      <c r="R26" s="1" t="s">
        <v>2</v>
      </c>
      <c r="S26">
        <v>8</v>
      </c>
      <c r="T26" s="1">
        <v>0</v>
      </c>
      <c r="U26" s="1">
        <v>0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</row>
    <row r="27" spans="1:30" x14ac:dyDescent="0.25">
      <c r="B27" t="s">
        <v>44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  <c r="L27" s="1" t="s">
        <v>2</v>
      </c>
      <c r="M27" s="1" t="s">
        <v>2</v>
      </c>
      <c r="N27" s="1" t="s">
        <v>2</v>
      </c>
      <c r="O27" s="1" t="s">
        <v>2</v>
      </c>
      <c r="P27" s="1">
        <v>1</v>
      </c>
      <c r="Q27" s="1">
        <v>0</v>
      </c>
      <c r="R27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</row>
    <row r="28" spans="1:30" x14ac:dyDescent="0.25">
      <c r="B28" t="s">
        <v>43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  <c r="J28" s="1" t="s">
        <v>2</v>
      </c>
      <c r="K28" s="1" t="s">
        <v>2</v>
      </c>
      <c r="L28" s="1" t="s">
        <v>2</v>
      </c>
      <c r="M28" s="1" t="s">
        <v>2</v>
      </c>
      <c r="N28" s="1" t="s">
        <v>2</v>
      </c>
      <c r="O28" s="1" t="s">
        <v>2</v>
      </c>
      <c r="P28" s="1">
        <v>1</v>
      </c>
      <c r="Q28" s="1">
        <v>2</v>
      </c>
      <c r="R28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3</v>
      </c>
      <c r="Y28" s="1">
        <v>2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</row>
    <row r="29" spans="1:30" x14ac:dyDescent="0.25">
      <c r="B29" t="s">
        <v>48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  <c r="L29" s="1" t="s">
        <v>2</v>
      </c>
      <c r="M29" s="1" t="s">
        <v>2</v>
      </c>
      <c r="N29" s="1" t="s">
        <v>2</v>
      </c>
      <c r="O29" s="1" t="s">
        <v>2</v>
      </c>
      <c r="P29" s="1" t="s">
        <v>2</v>
      </c>
      <c r="Q29" s="1" t="s">
        <v>2</v>
      </c>
      <c r="R29" s="1" t="s">
        <v>2</v>
      </c>
      <c r="S29" s="1" t="s">
        <v>2</v>
      </c>
      <c r="T29" s="1">
        <v>1</v>
      </c>
      <c r="U29" s="1">
        <v>4</v>
      </c>
      <c r="V29" s="1">
        <f>2+2</f>
        <v>4</v>
      </c>
      <c r="W29" s="1">
        <v>0</v>
      </c>
      <c r="X29" s="1">
        <f>2+1</f>
        <v>3</v>
      </c>
      <c r="Y29" s="1">
        <v>0</v>
      </c>
      <c r="Z29" s="1">
        <v>2</v>
      </c>
      <c r="AA29" s="1">
        <v>0</v>
      </c>
      <c r="AB29" s="1">
        <v>0</v>
      </c>
      <c r="AC29" s="1">
        <v>0</v>
      </c>
      <c r="AD29" s="1">
        <v>0</v>
      </c>
    </row>
    <row r="30" spans="1:30" x14ac:dyDescent="0.25">
      <c r="A30" s="2" t="s">
        <v>114</v>
      </c>
      <c r="B30" s="2"/>
      <c r="C30" s="2">
        <f>SUM(C31:C42)</f>
        <v>67</v>
      </c>
      <c r="D30" s="2">
        <f t="shared" ref="D30:Q30" si="5">SUM(D31:D42)</f>
        <v>78</v>
      </c>
      <c r="E30" s="2">
        <f t="shared" si="5"/>
        <v>100</v>
      </c>
      <c r="F30" s="2">
        <f t="shared" si="5"/>
        <v>173</v>
      </c>
      <c r="G30" s="2">
        <f t="shared" si="5"/>
        <v>207</v>
      </c>
      <c r="H30" s="2">
        <f t="shared" si="5"/>
        <v>179</v>
      </c>
      <c r="I30" s="2">
        <f t="shared" si="5"/>
        <v>101</v>
      </c>
      <c r="J30" s="2">
        <f t="shared" si="5"/>
        <v>70</v>
      </c>
      <c r="K30" s="2">
        <f t="shared" si="5"/>
        <v>129</v>
      </c>
      <c r="L30" s="2">
        <f t="shared" si="5"/>
        <v>188</v>
      </c>
      <c r="M30" s="2">
        <f t="shared" si="5"/>
        <v>213</v>
      </c>
      <c r="N30" s="2">
        <f t="shared" si="5"/>
        <v>224</v>
      </c>
      <c r="O30" s="2">
        <f t="shared" si="5"/>
        <v>247</v>
      </c>
      <c r="P30" s="2">
        <f t="shared" si="5"/>
        <v>173</v>
      </c>
      <c r="Q30" s="2">
        <f t="shared" si="5"/>
        <v>150</v>
      </c>
      <c r="R30" s="2">
        <f t="shared" ref="R30:AA30" si="6">SUM(R32:R42)</f>
        <v>182</v>
      </c>
      <c r="S30" s="2">
        <f t="shared" si="6"/>
        <v>179</v>
      </c>
      <c r="T30" s="2">
        <f t="shared" si="6"/>
        <v>180</v>
      </c>
      <c r="U30" s="2">
        <f t="shared" si="6"/>
        <v>204</v>
      </c>
      <c r="V30" s="2">
        <f t="shared" si="6"/>
        <v>199</v>
      </c>
      <c r="W30" s="2">
        <f t="shared" si="6"/>
        <v>162</v>
      </c>
      <c r="X30" s="2">
        <f t="shared" si="6"/>
        <v>138</v>
      </c>
      <c r="Y30" s="2">
        <f t="shared" si="6"/>
        <v>137</v>
      </c>
      <c r="Z30" s="2">
        <f t="shared" si="6"/>
        <v>142</v>
      </c>
      <c r="AA30" s="2">
        <f t="shared" si="6"/>
        <v>114</v>
      </c>
      <c r="AB30" s="2">
        <f>SUM(AB32:AB42)</f>
        <v>120</v>
      </c>
      <c r="AC30" s="2">
        <f>SUM(AC32:AC42)</f>
        <v>123</v>
      </c>
      <c r="AD30" s="2">
        <f>SUM(AD32:AD42)</f>
        <v>138</v>
      </c>
    </row>
    <row r="31" spans="1:30" x14ac:dyDescent="0.25">
      <c r="A31" s="8"/>
      <c r="B31" t="s">
        <v>115</v>
      </c>
      <c r="C31">
        <v>12</v>
      </c>
      <c r="D31">
        <v>21</v>
      </c>
      <c r="E31">
        <v>22</v>
      </c>
      <c r="F31">
        <v>24</v>
      </c>
      <c r="G31">
        <v>27</v>
      </c>
      <c r="H31">
        <v>17</v>
      </c>
      <c r="I31">
        <v>9</v>
      </c>
      <c r="J31">
        <v>2</v>
      </c>
      <c r="K31" s="1" t="s">
        <v>2</v>
      </c>
      <c r="L31" s="1" t="s">
        <v>2</v>
      </c>
      <c r="M31" s="1" t="s">
        <v>2</v>
      </c>
      <c r="N31" s="1" t="s">
        <v>2</v>
      </c>
      <c r="O31" s="1" t="s">
        <v>2</v>
      </c>
      <c r="P31" s="1" t="s">
        <v>2</v>
      </c>
      <c r="Q31" s="1" t="s">
        <v>2</v>
      </c>
      <c r="R31" s="1" t="s">
        <v>2</v>
      </c>
      <c r="S31" s="1" t="s">
        <v>2</v>
      </c>
      <c r="T31" s="1" t="s">
        <v>2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2</v>
      </c>
      <c r="AD31" s="1" t="s">
        <v>2</v>
      </c>
    </row>
    <row r="32" spans="1:30" x14ac:dyDescent="0.25">
      <c r="B32" t="s">
        <v>7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>
        <v>17</v>
      </c>
      <c r="L32">
        <v>21</v>
      </c>
      <c r="M32" s="1">
        <v>26</v>
      </c>
      <c r="N32" s="16">
        <v>57</v>
      </c>
      <c r="O32" s="16">
        <v>48</v>
      </c>
      <c r="P32" s="16">
        <v>33</v>
      </c>
      <c r="Q32" s="16">
        <v>16</v>
      </c>
      <c r="R32" s="16">
        <v>24</v>
      </c>
      <c r="S32" s="16">
        <v>24</v>
      </c>
      <c r="T32" s="16">
        <v>1</v>
      </c>
      <c r="U32" s="1" t="s">
        <v>2</v>
      </c>
      <c r="V32" s="1" t="s">
        <v>2</v>
      </c>
      <c r="W32" s="1" t="s">
        <v>2</v>
      </c>
      <c r="X32" s="1" t="s">
        <v>2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2</v>
      </c>
    </row>
    <row r="33" spans="1:30" x14ac:dyDescent="0.25">
      <c r="B33" t="s">
        <v>8</v>
      </c>
      <c r="C33" s="1" t="s">
        <v>2</v>
      </c>
      <c r="D33" s="1" t="s">
        <v>2</v>
      </c>
      <c r="E33" s="1">
        <v>7</v>
      </c>
      <c r="F33">
        <v>43</v>
      </c>
      <c r="G33">
        <v>71</v>
      </c>
      <c r="H33">
        <v>63</v>
      </c>
      <c r="I33">
        <v>27</v>
      </c>
      <c r="J33">
        <v>17</v>
      </c>
      <c r="K33">
        <v>22</v>
      </c>
      <c r="L33">
        <v>28</v>
      </c>
      <c r="M33" s="1">
        <v>30</v>
      </c>
      <c r="N33" s="16"/>
      <c r="O33" s="16"/>
      <c r="P33" s="16"/>
      <c r="Q33" s="16"/>
      <c r="R33" s="16"/>
      <c r="S33" s="16"/>
      <c r="T33" s="16"/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</row>
    <row r="34" spans="1:30" x14ac:dyDescent="0.25">
      <c r="B34" t="s">
        <v>70</v>
      </c>
      <c r="C34">
        <v>22</v>
      </c>
      <c r="D34">
        <v>24</v>
      </c>
      <c r="E34">
        <v>32</v>
      </c>
      <c r="F34">
        <v>32</v>
      </c>
      <c r="G34">
        <v>35</v>
      </c>
      <c r="H34">
        <v>29</v>
      </c>
      <c r="I34">
        <v>17</v>
      </c>
      <c r="J34">
        <v>12</v>
      </c>
      <c r="K34">
        <v>9</v>
      </c>
      <c r="L34">
        <v>18</v>
      </c>
      <c r="M34" s="1">
        <v>15</v>
      </c>
      <c r="N34" s="1">
        <v>23</v>
      </c>
      <c r="O34" s="1">
        <v>26</v>
      </c>
      <c r="P34" s="1">
        <v>13</v>
      </c>
      <c r="Q34" s="1">
        <v>12</v>
      </c>
      <c r="R34">
        <v>19</v>
      </c>
      <c r="S34" s="1">
        <v>15</v>
      </c>
      <c r="T34" s="1">
        <v>10</v>
      </c>
      <c r="U34" s="1">
        <v>1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</row>
    <row r="35" spans="1:30" x14ac:dyDescent="0.25">
      <c r="B35" t="s">
        <v>109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>
        <v>18</v>
      </c>
      <c r="U35">
        <v>33</v>
      </c>
      <c r="V35" s="1">
        <v>32</v>
      </c>
      <c r="W35" s="1">
        <v>24</v>
      </c>
      <c r="X35" s="1">
        <v>14</v>
      </c>
      <c r="Y35" s="1">
        <v>12</v>
      </c>
      <c r="Z35" s="1">
        <v>12</v>
      </c>
      <c r="AA35" s="1">
        <v>11</v>
      </c>
      <c r="AB35" s="1">
        <v>10</v>
      </c>
      <c r="AC35" s="1">
        <v>3</v>
      </c>
      <c r="AD35" s="1" t="s">
        <v>2</v>
      </c>
    </row>
    <row r="36" spans="1:30" x14ac:dyDescent="0.25">
      <c r="B36" t="s">
        <v>71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>
        <v>1</v>
      </c>
      <c r="K36">
        <v>28</v>
      </c>
      <c r="L36">
        <v>50</v>
      </c>
      <c r="M36" s="1">
        <v>55</v>
      </c>
      <c r="N36" s="1">
        <v>51</v>
      </c>
      <c r="O36" s="1">
        <v>60</v>
      </c>
      <c r="P36" s="1">
        <v>33</v>
      </c>
      <c r="Q36" s="1">
        <v>29</v>
      </c>
      <c r="R36">
        <v>37</v>
      </c>
      <c r="S36" s="1">
        <v>48</v>
      </c>
      <c r="T36" s="1">
        <v>55</v>
      </c>
      <c r="U36" s="1">
        <v>54</v>
      </c>
      <c r="V36" s="1">
        <v>68</v>
      </c>
      <c r="W36" s="1">
        <v>62</v>
      </c>
      <c r="X36" s="1">
        <v>56</v>
      </c>
      <c r="Y36" s="1">
        <v>60</v>
      </c>
      <c r="Z36" s="1">
        <v>76</v>
      </c>
      <c r="AA36" s="16">
        <v>44</v>
      </c>
      <c r="AB36" s="16">
        <v>44</v>
      </c>
      <c r="AC36" s="16">
        <v>50</v>
      </c>
      <c r="AD36" s="16">
        <v>63</v>
      </c>
    </row>
    <row r="37" spans="1:30" x14ac:dyDescent="0.25">
      <c r="B37" t="s">
        <v>116</v>
      </c>
      <c r="C37" s="1">
        <v>6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6"/>
      <c r="AB37" s="16"/>
      <c r="AC37" s="16"/>
      <c r="AD37" s="16"/>
    </row>
    <row r="38" spans="1:30" x14ac:dyDescent="0.25">
      <c r="B38" t="s">
        <v>91</v>
      </c>
      <c r="C38">
        <v>27</v>
      </c>
      <c r="D38">
        <v>33</v>
      </c>
      <c r="E38">
        <v>36</v>
      </c>
      <c r="F38">
        <v>42</v>
      </c>
      <c r="G38">
        <v>39</v>
      </c>
      <c r="H38">
        <v>41</v>
      </c>
      <c r="I38">
        <v>31</v>
      </c>
      <c r="J38">
        <v>24</v>
      </c>
      <c r="K38">
        <v>29</v>
      </c>
      <c r="L38">
        <v>36</v>
      </c>
      <c r="M38" s="1">
        <v>29</v>
      </c>
      <c r="N38" s="1">
        <v>35</v>
      </c>
      <c r="O38" s="1">
        <v>44</v>
      </c>
      <c r="P38" s="1">
        <v>36</v>
      </c>
      <c r="Q38" s="1">
        <v>38</v>
      </c>
      <c r="R38">
        <v>43</v>
      </c>
      <c r="S38" s="1">
        <v>34</v>
      </c>
      <c r="T38" s="1">
        <v>32</v>
      </c>
      <c r="U38" s="1">
        <v>36</v>
      </c>
      <c r="V38" s="1">
        <v>25</v>
      </c>
      <c r="W38" s="1">
        <v>25</v>
      </c>
      <c r="X38" s="1">
        <v>21</v>
      </c>
      <c r="Y38" s="1">
        <v>23</v>
      </c>
      <c r="Z38" s="1" t="s">
        <v>2</v>
      </c>
      <c r="AA38" s="16"/>
      <c r="AB38" s="16"/>
      <c r="AC38" s="16"/>
      <c r="AD38" s="16"/>
    </row>
    <row r="39" spans="1:30" x14ac:dyDescent="0.25">
      <c r="B39" t="s">
        <v>105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>
        <v>4</v>
      </c>
      <c r="L39" s="1">
        <v>17</v>
      </c>
      <c r="M39" s="1">
        <v>18</v>
      </c>
      <c r="N39" s="16">
        <v>46</v>
      </c>
      <c r="O39" s="16">
        <v>52</v>
      </c>
      <c r="P39" s="16">
        <v>51</v>
      </c>
      <c r="Q39" s="16">
        <v>49</v>
      </c>
      <c r="R39" s="16">
        <v>53</v>
      </c>
      <c r="S39" s="16">
        <v>54</v>
      </c>
      <c r="T39" s="16">
        <v>62</v>
      </c>
      <c r="U39" s="16">
        <v>80</v>
      </c>
      <c r="V39" s="16">
        <v>73</v>
      </c>
      <c r="W39" s="16">
        <v>51</v>
      </c>
      <c r="X39" s="16">
        <v>45</v>
      </c>
      <c r="Y39" s="16">
        <v>41</v>
      </c>
      <c r="Z39" s="16">
        <v>54</v>
      </c>
      <c r="AA39" s="18">
        <v>59</v>
      </c>
      <c r="AB39" s="18">
        <f>66-39</f>
        <v>27</v>
      </c>
      <c r="AC39" s="18">
        <v>70</v>
      </c>
      <c r="AD39" s="18">
        <v>75</v>
      </c>
    </row>
    <row r="40" spans="1:30" x14ac:dyDescent="0.25">
      <c r="B40" t="s">
        <v>106</v>
      </c>
      <c r="C40" s="1" t="s">
        <v>2</v>
      </c>
      <c r="D40" s="1" t="s">
        <v>2</v>
      </c>
      <c r="E40">
        <v>3</v>
      </c>
      <c r="F40">
        <v>32</v>
      </c>
      <c r="G40">
        <v>35</v>
      </c>
      <c r="H40">
        <v>29</v>
      </c>
      <c r="I40">
        <v>17</v>
      </c>
      <c r="J40">
        <v>14</v>
      </c>
      <c r="K40">
        <v>20</v>
      </c>
      <c r="L40">
        <v>13</v>
      </c>
      <c r="M40" s="1">
        <v>22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8"/>
      <c r="AB40" s="18"/>
      <c r="AC40" s="18"/>
      <c r="AD40" s="18"/>
    </row>
    <row r="41" spans="1:30" x14ac:dyDescent="0.25">
      <c r="B41" t="s">
        <v>95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 t="s">
        <v>2</v>
      </c>
      <c r="X41" s="1" t="s">
        <v>2</v>
      </c>
      <c r="Y41" s="12">
        <v>1</v>
      </c>
      <c r="Z41" s="1" t="s">
        <v>2</v>
      </c>
      <c r="AA41" s="1" t="s">
        <v>2</v>
      </c>
      <c r="AB41" s="1">
        <v>39</v>
      </c>
      <c r="AC41" s="1" t="s">
        <v>2</v>
      </c>
      <c r="AD41" s="1" t="s">
        <v>2</v>
      </c>
    </row>
    <row r="42" spans="1:30" x14ac:dyDescent="0.25">
      <c r="B42" t="s">
        <v>9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>
        <v>5</v>
      </c>
      <c r="M42" s="1">
        <v>18</v>
      </c>
      <c r="N42" s="1">
        <v>12</v>
      </c>
      <c r="O42" s="1">
        <v>17</v>
      </c>
      <c r="P42" s="1">
        <v>7</v>
      </c>
      <c r="Q42" s="1">
        <v>6</v>
      </c>
      <c r="R42">
        <v>6</v>
      </c>
      <c r="S42" s="1">
        <v>4</v>
      </c>
      <c r="T42" s="1">
        <v>2</v>
      </c>
      <c r="U42" s="1">
        <v>0</v>
      </c>
      <c r="V42" s="1">
        <v>1</v>
      </c>
      <c r="W42" s="1">
        <v>0</v>
      </c>
      <c r="X42" s="1">
        <v>2</v>
      </c>
      <c r="Y42" s="1">
        <v>0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2</v>
      </c>
    </row>
    <row r="43" spans="1:30" x14ac:dyDescent="0.25">
      <c r="A43" s="2" t="s">
        <v>38</v>
      </c>
      <c r="B43" s="2"/>
      <c r="C43" s="2">
        <f t="shared" ref="C43:L43" si="7">SUM(C44)</f>
        <v>0</v>
      </c>
      <c r="D43" s="2">
        <f t="shared" si="7"/>
        <v>0</v>
      </c>
      <c r="E43" s="2">
        <f t="shared" si="7"/>
        <v>0</v>
      </c>
      <c r="F43" s="2">
        <f t="shared" si="7"/>
        <v>0</v>
      </c>
      <c r="G43" s="2">
        <f t="shared" si="7"/>
        <v>0</v>
      </c>
      <c r="H43" s="2">
        <f t="shared" si="7"/>
        <v>0</v>
      </c>
      <c r="I43" s="2">
        <f t="shared" si="7"/>
        <v>0</v>
      </c>
      <c r="J43" s="2">
        <f t="shared" si="7"/>
        <v>0</v>
      </c>
      <c r="K43" s="2">
        <f t="shared" si="7"/>
        <v>0</v>
      </c>
      <c r="L43" s="2">
        <f t="shared" si="7"/>
        <v>0</v>
      </c>
      <c r="M43" s="2">
        <f t="shared" ref="M43:AD43" si="8">SUM(M44)</f>
        <v>0</v>
      </c>
      <c r="N43" s="2">
        <f t="shared" si="8"/>
        <v>0</v>
      </c>
      <c r="O43" s="2">
        <f t="shared" si="8"/>
        <v>0</v>
      </c>
      <c r="P43" s="2">
        <f t="shared" si="8"/>
        <v>0</v>
      </c>
      <c r="Q43" s="2">
        <f t="shared" si="8"/>
        <v>0</v>
      </c>
      <c r="R43" s="2">
        <f t="shared" si="8"/>
        <v>0</v>
      </c>
      <c r="S43" s="2">
        <f t="shared" si="8"/>
        <v>0</v>
      </c>
      <c r="T43" s="2">
        <f t="shared" si="8"/>
        <v>0</v>
      </c>
      <c r="U43" s="2">
        <f t="shared" si="8"/>
        <v>0</v>
      </c>
      <c r="V43" s="2">
        <f t="shared" si="8"/>
        <v>0</v>
      </c>
      <c r="W43" s="2">
        <f t="shared" si="8"/>
        <v>3</v>
      </c>
      <c r="X43" s="2">
        <f t="shared" si="8"/>
        <v>22</v>
      </c>
      <c r="Y43" s="2">
        <f t="shared" si="8"/>
        <v>63</v>
      </c>
      <c r="Z43" s="2">
        <f t="shared" si="8"/>
        <v>81</v>
      </c>
      <c r="AA43" s="2">
        <f t="shared" si="8"/>
        <v>73</v>
      </c>
      <c r="AB43" s="2">
        <f t="shared" si="8"/>
        <v>86</v>
      </c>
      <c r="AC43" s="2">
        <f t="shared" si="8"/>
        <v>90</v>
      </c>
      <c r="AD43" s="2">
        <f t="shared" si="8"/>
        <v>96</v>
      </c>
    </row>
    <row r="44" spans="1:30" x14ac:dyDescent="0.25">
      <c r="B44" t="s">
        <v>87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1" t="s">
        <v>2</v>
      </c>
      <c r="O44" s="1" t="s">
        <v>2</v>
      </c>
      <c r="P44" s="1" t="s">
        <v>2</v>
      </c>
      <c r="Q44" s="1" t="s">
        <v>2</v>
      </c>
      <c r="R44" s="1" t="s">
        <v>2</v>
      </c>
      <c r="S44" s="1" t="s">
        <v>2</v>
      </c>
      <c r="T44" s="1" t="s">
        <v>2</v>
      </c>
      <c r="U44" s="1" t="s">
        <v>2</v>
      </c>
      <c r="V44" s="1" t="s">
        <v>2</v>
      </c>
      <c r="W44" s="1">
        <v>3</v>
      </c>
      <c r="X44" s="1">
        <v>22</v>
      </c>
      <c r="Y44" s="1">
        <v>63</v>
      </c>
      <c r="Z44" s="1">
        <v>81</v>
      </c>
      <c r="AA44" s="1">
        <v>73</v>
      </c>
      <c r="AB44" s="1">
        <v>86</v>
      </c>
      <c r="AC44" s="1">
        <v>90</v>
      </c>
      <c r="AD44" s="1">
        <v>96</v>
      </c>
    </row>
    <row r="45" spans="1:30" x14ac:dyDescent="0.25">
      <c r="A45" s="2" t="s">
        <v>88</v>
      </c>
      <c r="B45" s="2"/>
      <c r="C45" s="2">
        <f>SUM(C46:C62)</f>
        <v>33</v>
      </c>
      <c r="D45" s="2">
        <f t="shared" ref="D45:M45" si="9">SUM(D46:D62)</f>
        <v>51</v>
      </c>
      <c r="E45" s="2">
        <f t="shared" si="9"/>
        <v>47</v>
      </c>
      <c r="F45" s="2">
        <f t="shared" si="9"/>
        <v>69</v>
      </c>
      <c r="G45" s="2">
        <f t="shared" si="9"/>
        <v>73</v>
      </c>
      <c r="H45" s="2">
        <f t="shared" si="9"/>
        <v>75</v>
      </c>
      <c r="I45" s="2">
        <f t="shared" si="9"/>
        <v>66</v>
      </c>
      <c r="J45" s="2">
        <f t="shared" si="9"/>
        <v>49</v>
      </c>
      <c r="K45" s="2">
        <f t="shared" si="9"/>
        <v>63</v>
      </c>
      <c r="L45" s="2">
        <f t="shared" si="9"/>
        <v>51</v>
      </c>
      <c r="M45" s="2">
        <f t="shared" si="9"/>
        <v>61</v>
      </c>
      <c r="N45" s="2">
        <f t="shared" ref="N45:U45" si="10">SUM(N47:N61)</f>
        <v>70</v>
      </c>
      <c r="O45" s="2">
        <f t="shared" si="10"/>
        <v>72</v>
      </c>
      <c r="P45" s="2">
        <f t="shared" si="10"/>
        <v>77</v>
      </c>
      <c r="Q45" s="2">
        <f t="shared" si="10"/>
        <v>95</v>
      </c>
      <c r="R45" s="2">
        <f t="shared" si="10"/>
        <v>63</v>
      </c>
      <c r="S45" s="2">
        <f t="shared" si="10"/>
        <v>66</v>
      </c>
      <c r="T45" s="2">
        <f t="shared" si="10"/>
        <v>77</v>
      </c>
      <c r="U45" s="2">
        <f t="shared" si="10"/>
        <v>66</v>
      </c>
      <c r="V45" s="2">
        <f t="shared" ref="V45:Y45" si="11">SUM(V47:V62)</f>
        <v>55</v>
      </c>
      <c r="W45" s="2">
        <f t="shared" si="11"/>
        <v>49</v>
      </c>
      <c r="X45" s="2">
        <f t="shared" si="11"/>
        <v>49</v>
      </c>
      <c r="Y45" s="2">
        <f t="shared" si="11"/>
        <v>41</v>
      </c>
      <c r="Z45" s="2">
        <f t="shared" ref="Z45:AB45" si="12">SUM(Z46:Z63)</f>
        <v>40</v>
      </c>
      <c r="AA45" s="2">
        <f t="shared" si="12"/>
        <v>34</v>
      </c>
      <c r="AB45" s="2">
        <f t="shared" si="12"/>
        <v>30</v>
      </c>
      <c r="AC45" s="2">
        <f>SUM(AC46:AC63)</f>
        <v>32</v>
      </c>
      <c r="AD45" s="2">
        <f>SUM(AD46:AD63)</f>
        <v>26</v>
      </c>
    </row>
    <row r="46" spans="1:30" x14ac:dyDescent="0.25">
      <c r="A46" s="8"/>
      <c r="B46" t="s">
        <v>117</v>
      </c>
      <c r="C46">
        <v>1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1" t="s">
        <v>2</v>
      </c>
      <c r="O46" s="1" t="s">
        <v>2</v>
      </c>
      <c r="P46" s="1" t="s">
        <v>2</v>
      </c>
      <c r="Q46" s="1" t="s">
        <v>2</v>
      </c>
      <c r="R46" s="1" t="s">
        <v>2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2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2</v>
      </c>
    </row>
    <row r="47" spans="1:30" x14ac:dyDescent="0.25">
      <c r="B47" t="s">
        <v>10</v>
      </c>
      <c r="C47" s="1" t="s">
        <v>2</v>
      </c>
      <c r="D47">
        <v>10</v>
      </c>
      <c r="E47">
        <v>13</v>
      </c>
      <c r="F47">
        <v>11</v>
      </c>
      <c r="G47">
        <v>18</v>
      </c>
      <c r="H47">
        <v>13</v>
      </c>
      <c r="I47">
        <v>10</v>
      </c>
      <c r="J47">
        <v>8</v>
      </c>
      <c r="K47">
        <v>5</v>
      </c>
      <c r="L47">
        <v>5</v>
      </c>
      <c r="M47" s="1">
        <v>5</v>
      </c>
      <c r="N47" s="1">
        <v>2</v>
      </c>
      <c r="O47" s="1">
        <v>1</v>
      </c>
      <c r="P47" s="1" t="s">
        <v>2</v>
      </c>
      <c r="Q47" s="1" t="s">
        <v>2</v>
      </c>
      <c r="R47" s="1" t="s">
        <v>2</v>
      </c>
      <c r="S47" s="1" t="s">
        <v>2</v>
      </c>
      <c r="T47" s="1" t="s">
        <v>2</v>
      </c>
      <c r="U47" s="1" t="s">
        <v>2</v>
      </c>
      <c r="V47" s="1" t="s">
        <v>2</v>
      </c>
      <c r="W47" s="1" t="s">
        <v>2</v>
      </c>
      <c r="X47" s="1" t="s">
        <v>2</v>
      </c>
      <c r="Y47" s="1" t="s">
        <v>2</v>
      </c>
      <c r="Z47" s="1" t="s">
        <v>2</v>
      </c>
      <c r="AA47" s="1" t="s">
        <v>2</v>
      </c>
      <c r="AB47" s="1" t="s">
        <v>2</v>
      </c>
      <c r="AC47" s="1" t="s">
        <v>2</v>
      </c>
      <c r="AD47" s="1" t="s">
        <v>2</v>
      </c>
    </row>
    <row r="48" spans="1:30" x14ac:dyDescent="0.25">
      <c r="B48" t="s">
        <v>118</v>
      </c>
      <c r="C48" s="1">
        <v>8</v>
      </c>
      <c r="D48">
        <v>7</v>
      </c>
      <c r="E48">
        <v>5</v>
      </c>
      <c r="F48">
        <v>8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2</v>
      </c>
    </row>
    <row r="49" spans="1:30" x14ac:dyDescent="0.25">
      <c r="B49" t="s">
        <v>11</v>
      </c>
      <c r="C49" s="1" t="s">
        <v>2</v>
      </c>
      <c r="D49" s="1" t="s">
        <v>2</v>
      </c>
      <c r="E49" s="1" t="s">
        <v>2</v>
      </c>
      <c r="F49" s="1" t="s">
        <v>2</v>
      </c>
      <c r="G49">
        <v>6</v>
      </c>
      <c r="H49">
        <v>6</v>
      </c>
      <c r="I49">
        <v>4</v>
      </c>
      <c r="J49">
        <v>3</v>
      </c>
      <c r="K49">
        <v>3</v>
      </c>
      <c r="L49">
        <v>1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</row>
    <row r="50" spans="1:30" x14ac:dyDescent="0.25">
      <c r="B50" t="s">
        <v>12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>
        <v>2</v>
      </c>
      <c r="M50" s="1">
        <v>4</v>
      </c>
      <c r="N50" s="1">
        <v>10</v>
      </c>
      <c r="O50" s="1">
        <v>4</v>
      </c>
      <c r="P50" s="1">
        <v>1</v>
      </c>
      <c r="Q50" s="1">
        <v>3</v>
      </c>
      <c r="R50" s="1" t="s">
        <v>2</v>
      </c>
      <c r="S50" s="1" t="s">
        <v>2</v>
      </c>
      <c r="T50" s="1" t="s">
        <v>2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1" t="s">
        <v>2</v>
      </c>
      <c r="AB50" s="1" t="s">
        <v>2</v>
      </c>
      <c r="AC50" s="1" t="s">
        <v>2</v>
      </c>
      <c r="AD50" s="1" t="s">
        <v>2</v>
      </c>
    </row>
    <row r="51" spans="1:30" x14ac:dyDescent="0.25">
      <c r="B51" t="s">
        <v>119</v>
      </c>
      <c r="C51">
        <v>3</v>
      </c>
      <c r="D51">
        <v>16</v>
      </c>
      <c r="E51">
        <v>15</v>
      </c>
      <c r="F51">
        <v>16</v>
      </c>
      <c r="G51">
        <v>23</v>
      </c>
      <c r="H51">
        <v>21</v>
      </c>
      <c r="I51">
        <v>17</v>
      </c>
      <c r="J51">
        <v>6</v>
      </c>
      <c r="K51">
        <v>1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2</v>
      </c>
    </row>
    <row r="52" spans="1:30" x14ac:dyDescent="0.25">
      <c r="B52" t="s">
        <v>13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>
        <v>4</v>
      </c>
      <c r="K52" s="1">
        <v>14</v>
      </c>
      <c r="L52">
        <v>16</v>
      </c>
      <c r="M52" s="1">
        <v>16</v>
      </c>
      <c r="N52" s="1">
        <v>18</v>
      </c>
      <c r="O52" s="1">
        <v>19</v>
      </c>
      <c r="P52" s="1">
        <v>17</v>
      </c>
      <c r="Q52" s="1">
        <v>17</v>
      </c>
      <c r="R52">
        <v>1</v>
      </c>
      <c r="S52" s="1" t="s">
        <v>2</v>
      </c>
      <c r="T52" s="1" t="s">
        <v>2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</row>
    <row r="53" spans="1:30" x14ac:dyDescent="0.25">
      <c r="B53" t="s">
        <v>14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>
        <v>4</v>
      </c>
      <c r="R53">
        <v>11</v>
      </c>
      <c r="S53">
        <v>7</v>
      </c>
      <c r="T53">
        <v>11</v>
      </c>
      <c r="U53">
        <v>8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</row>
    <row r="54" spans="1:30" x14ac:dyDescent="0.25">
      <c r="B54" t="s">
        <v>15</v>
      </c>
      <c r="C54">
        <v>21</v>
      </c>
      <c r="D54">
        <v>18</v>
      </c>
      <c r="E54">
        <v>14</v>
      </c>
      <c r="F54">
        <v>34</v>
      </c>
      <c r="G54">
        <v>26</v>
      </c>
      <c r="H54">
        <v>35</v>
      </c>
      <c r="I54">
        <v>35</v>
      </c>
      <c r="J54" s="1">
        <v>12</v>
      </c>
      <c r="K54" s="1">
        <v>11</v>
      </c>
      <c r="L54">
        <v>6</v>
      </c>
      <c r="M54" s="1">
        <v>6</v>
      </c>
      <c r="N54" s="1">
        <v>1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</row>
    <row r="55" spans="1:30" x14ac:dyDescent="0.25">
      <c r="B55" t="s">
        <v>16</v>
      </c>
      <c r="C55" s="1" t="s">
        <v>2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>
        <v>3</v>
      </c>
      <c r="P55" s="1">
        <v>1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</row>
    <row r="56" spans="1:30" x14ac:dyDescent="0.25">
      <c r="B56" t="s">
        <v>120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>
        <v>16</v>
      </c>
      <c r="K56" s="1">
        <v>10</v>
      </c>
      <c r="L56" s="1" t="s">
        <v>2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</row>
    <row r="57" spans="1:30" x14ac:dyDescent="0.25">
      <c r="B57" t="s">
        <v>17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>
        <v>19</v>
      </c>
      <c r="L57">
        <v>21</v>
      </c>
      <c r="M57" s="1">
        <v>30</v>
      </c>
      <c r="N57" s="1">
        <v>33</v>
      </c>
      <c r="O57" s="1">
        <v>24</v>
      </c>
      <c r="P57" s="1">
        <v>3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2</v>
      </c>
      <c r="W57" s="1" t="s">
        <v>2</v>
      </c>
      <c r="X57" s="1" t="s">
        <v>2</v>
      </c>
      <c r="Y57" s="1" t="s">
        <v>2</v>
      </c>
      <c r="Z57" s="1" t="s">
        <v>2</v>
      </c>
      <c r="AA57" s="1" t="s">
        <v>2</v>
      </c>
      <c r="AB57" s="1" t="s">
        <v>2</v>
      </c>
      <c r="AC57" s="1" t="s">
        <v>2</v>
      </c>
      <c r="AD57" s="1" t="s">
        <v>2</v>
      </c>
    </row>
    <row r="58" spans="1:30" x14ac:dyDescent="0.25">
      <c r="B58" t="s">
        <v>18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>
        <v>23</v>
      </c>
      <c r="Q58" s="1">
        <v>30</v>
      </c>
      <c r="R58">
        <v>20</v>
      </c>
      <c r="S58" s="1">
        <v>22</v>
      </c>
      <c r="T58" s="1">
        <v>8</v>
      </c>
      <c r="U58" s="1" t="s">
        <v>2</v>
      </c>
      <c r="V58" s="1" t="s">
        <v>2</v>
      </c>
      <c r="W58" s="1" t="s">
        <v>2</v>
      </c>
      <c r="X58" s="1" t="s">
        <v>2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2</v>
      </c>
    </row>
    <row r="59" spans="1:30" x14ac:dyDescent="0.25">
      <c r="B59" t="s">
        <v>49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>
        <v>3</v>
      </c>
      <c r="U59">
        <v>18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</row>
    <row r="60" spans="1:30" x14ac:dyDescent="0.25">
      <c r="B60" t="s">
        <v>50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>
        <v>12</v>
      </c>
      <c r="U60">
        <v>13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</row>
    <row r="61" spans="1:30" x14ac:dyDescent="0.25">
      <c r="B61" t="s">
        <v>19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>
        <v>6</v>
      </c>
      <c r="O61" s="1">
        <v>21</v>
      </c>
      <c r="P61" s="1">
        <v>32</v>
      </c>
      <c r="Q61" s="1">
        <v>41</v>
      </c>
      <c r="R61">
        <v>31</v>
      </c>
      <c r="S61" s="1">
        <v>37</v>
      </c>
      <c r="T61" s="1">
        <v>43</v>
      </c>
      <c r="U61" s="1">
        <v>27</v>
      </c>
      <c r="V61" s="1" t="s">
        <v>2</v>
      </c>
      <c r="W61" s="1" t="s">
        <v>2</v>
      </c>
      <c r="X61" s="1" t="s">
        <v>2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2</v>
      </c>
    </row>
    <row r="62" spans="1:30" x14ac:dyDescent="0.25">
      <c r="B62" t="s">
        <v>85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>
        <v>55</v>
      </c>
      <c r="W62" s="1">
        <v>49</v>
      </c>
      <c r="X62">
        <v>49</v>
      </c>
      <c r="Y62">
        <v>41</v>
      </c>
      <c r="Z62">
        <v>40</v>
      </c>
      <c r="AA62" s="1">
        <v>34</v>
      </c>
      <c r="AB62" s="1">
        <v>30</v>
      </c>
      <c r="AC62" s="1" t="s">
        <v>2</v>
      </c>
      <c r="AD62" s="1" t="s">
        <v>2</v>
      </c>
    </row>
    <row r="63" spans="1:30" x14ac:dyDescent="0.25">
      <c r="B63" t="s">
        <v>126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2</v>
      </c>
      <c r="W63" s="1" t="s">
        <v>2</v>
      </c>
      <c r="X63" s="1" t="s">
        <v>2</v>
      </c>
      <c r="Y63" s="1" t="s">
        <v>2</v>
      </c>
      <c r="Z63" s="1" t="s">
        <v>2</v>
      </c>
      <c r="AA63" s="1" t="s">
        <v>2</v>
      </c>
      <c r="AB63" s="1" t="s">
        <v>2</v>
      </c>
      <c r="AC63" s="1">
        <v>32</v>
      </c>
      <c r="AD63" s="1">
        <v>26</v>
      </c>
    </row>
    <row r="64" spans="1:30" x14ac:dyDescent="0.25">
      <c r="A64" s="2" t="s">
        <v>21</v>
      </c>
      <c r="B64" s="2"/>
      <c r="C64" s="2">
        <f t="shared" ref="C64:L64" si="13">SUM(C65:C74)</f>
        <v>0</v>
      </c>
      <c r="D64" s="2">
        <f t="shared" si="13"/>
        <v>0</v>
      </c>
      <c r="E64" s="2">
        <f t="shared" si="13"/>
        <v>0</v>
      </c>
      <c r="F64" s="2">
        <f t="shared" si="13"/>
        <v>0</v>
      </c>
      <c r="G64" s="2">
        <f t="shared" si="13"/>
        <v>0</v>
      </c>
      <c r="H64" s="2">
        <f t="shared" si="13"/>
        <v>0</v>
      </c>
      <c r="I64" s="2">
        <f t="shared" si="13"/>
        <v>8</v>
      </c>
      <c r="J64" s="2">
        <f t="shared" si="13"/>
        <v>13</v>
      </c>
      <c r="K64" s="2">
        <f t="shared" si="13"/>
        <v>13</v>
      </c>
      <c r="L64" s="2">
        <f t="shared" si="13"/>
        <v>20</v>
      </c>
      <c r="M64" s="2">
        <f t="shared" ref="M64:Q64" si="14">SUM(M65:M74)</f>
        <v>27</v>
      </c>
      <c r="N64" s="2">
        <f t="shared" si="14"/>
        <v>36</v>
      </c>
      <c r="O64" s="2">
        <f t="shared" si="14"/>
        <v>38</v>
      </c>
      <c r="P64" s="2">
        <f t="shared" si="14"/>
        <v>122</v>
      </c>
      <c r="Q64" s="2">
        <f t="shared" si="14"/>
        <v>145</v>
      </c>
      <c r="R64" s="2">
        <f t="shared" ref="R64:AD64" si="15">SUM(R65:R74)</f>
        <v>99</v>
      </c>
      <c r="S64" s="2">
        <f t="shared" si="15"/>
        <v>99</v>
      </c>
      <c r="T64" s="2">
        <f t="shared" si="15"/>
        <v>119</v>
      </c>
      <c r="U64" s="2">
        <f t="shared" si="15"/>
        <v>116</v>
      </c>
      <c r="V64" s="2">
        <f t="shared" si="15"/>
        <v>120</v>
      </c>
      <c r="W64" s="2">
        <f t="shared" si="15"/>
        <v>117</v>
      </c>
      <c r="X64" s="2">
        <f t="shared" si="15"/>
        <v>109</v>
      </c>
      <c r="Y64" s="2">
        <f t="shared" si="15"/>
        <v>91</v>
      </c>
      <c r="Z64" s="2">
        <f t="shared" si="15"/>
        <v>109</v>
      </c>
      <c r="AA64" s="2">
        <f t="shared" si="15"/>
        <v>86</v>
      </c>
      <c r="AB64" s="2">
        <f t="shared" si="15"/>
        <v>93</v>
      </c>
      <c r="AC64" s="2">
        <f t="shared" si="15"/>
        <v>102</v>
      </c>
      <c r="AD64" s="2">
        <f t="shared" si="15"/>
        <v>115</v>
      </c>
    </row>
    <row r="65" spans="1:30" x14ac:dyDescent="0.25">
      <c r="B65" t="s">
        <v>98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1" t="s">
        <v>2</v>
      </c>
      <c r="O65" s="1">
        <v>2</v>
      </c>
      <c r="P65" s="1">
        <v>97</v>
      </c>
      <c r="Q65" s="1">
        <v>100</v>
      </c>
      <c r="R65">
        <v>41</v>
      </c>
      <c r="S65" s="1">
        <v>29</v>
      </c>
      <c r="T65" s="1">
        <v>30</v>
      </c>
      <c r="U65" s="1">
        <v>19</v>
      </c>
      <c r="V65" s="1">
        <v>12</v>
      </c>
      <c r="W65" s="1">
        <v>10</v>
      </c>
      <c r="X65" s="1">
        <v>18</v>
      </c>
      <c r="Y65" s="1">
        <v>11</v>
      </c>
      <c r="Z65" s="1">
        <v>11</v>
      </c>
      <c r="AA65" s="1">
        <v>6</v>
      </c>
      <c r="AB65" s="1">
        <v>6</v>
      </c>
      <c r="AC65" s="1">
        <v>7</v>
      </c>
      <c r="AD65" s="1">
        <v>11</v>
      </c>
    </row>
    <row r="66" spans="1:30" x14ac:dyDescent="0.25">
      <c r="B66" t="s">
        <v>112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1" t="s">
        <v>2</v>
      </c>
      <c r="N66" s="1" t="s">
        <v>2</v>
      </c>
      <c r="O66" s="1" t="s">
        <v>2</v>
      </c>
      <c r="P66" s="1">
        <v>1</v>
      </c>
      <c r="Q66" s="1">
        <v>26</v>
      </c>
      <c r="R66">
        <v>42</v>
      </c>
      <c r="S66" s="1">
        <v>48</v>
      </c>
      <c r="T66" s="1">
        <v>60</v>
      </c>
      <c r="U66" s="1">
        <v>73</v>
      </c>
      <c r="V66" s="1">
        <v>70</v>
      </c>
      <c r="W66" s="1">
        <v>63</v>
      </c>
      <c r="X66" s="1">
        <v>54</v>
      </c>
      <c r="Y66" s="1">
        <v>53</v>
      </c>
      <c r="Z66" s="1">
        <v>51</v>
      </c>
      <c r="AA66" s="1">
        <v>10</v>
      </c>
      <c r="AB66" s="1">
        <v>9</v>
      </c>
      <c r="AC66" s="1">
        <v>17</v>
      </c>
      <c r="AD66" s="1">
        <v>9</v>
      </c>
    </row>
    <row r="67" spans="1:30" x14ac:dyDescent="0.25">
      <c r="B67" t="s">
        <v>111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1" t="s">
        <v>2</v>
      </c>
      <c r="N67" s="1" t="s">
        <v>2</v>
      </c>
      <c r="O67" s="1" t="s">
        <v>2</v>
      </c>
      <c r="P67" s="1" t="s">
        <v>2</v>
      </c>
      <c r="Q67" s="1" t="s">
        <v>2</v>
      </c>
      <c r="R67" s="1" t="s">
        <v>2</v>
      </c>
      <c r="S67" s="1" t="s">
        <v>2</v>
      </c>
      <c r="T67" s="1" t="s">
        <v>2</v>
      </c>
      <c r="U67" s="1" t="s">
        <v>2</v>
      </c>
      <c r="V67" s="1" t="s">
        <v>2</v>
      </c>
      <c r="W67" s="1" t="s">
        <v>2</v>
      </c>
      <c r="X67" s="1" t="s">
        <v>2</v>
      </c>
      <c r="Y67" s="1" t="s">
        <v>2</v>
      </c>
      <c r="Z67" s="1" t="s">
        <v>2</v>
      </c>
      <c r="AA67" s="1">
        <v>40</v>
      </c>
      <c r="AB67" s="1">
        <v>47</v>
      </c>
      <c r="AC67" s="1">
        <v>42</v>
      </c>
      <c r="AD67" s="1">
        <v>54</v>
      </c>
    </row>
    <row r="68" spans="1:30" x14ac:dyDescent="0.25">
      <c r="B68" t="s">
        <v>82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1" t="s">
        <v>2</v>
      </c>
      <c r="O68" s="1" t="s">
        <v>2</v>
      </c>
      <c r="P68" s="1" t="s">
        <v>2</v>
      </c>
      <c r="Q68" s="1" t="s">
        <v>2</v>
      </c>
      <c r="R68" s="1" t="s">
        <v>2</v>
      </c>
      <c r="S68" s="1" t="s">
        <v>2</v>
      </c>
      <c r="T68" s="1" t="s">
        <v>2</v>
      </c>
      <c r="U68" s="1" t="s">
        <v>2</v>
      </c>
      <c r="V68" s="1">
        <v>3</v>
      </c>
      <c r="W68" s="1">
        <v>12</v>
      </c>
      <c r="X68">
        <v>14</v>
      </c>
      <c r="Y68">
        <v>14</v>
      </c>
      <c r="Z68">
        <v>15</v>
      </c>
      <c r="AA68" s="1">
        <v>0</v>
      </c>
      <c r="AB68" s="1" t="s">
        <v>2</v>
      </c>
      <c r="AC68" s="1" t="s">
        <v>2</v>
      </c>
      <c r="AD68" s="1" t="s">
        <v>2</v>
      </c>
    </row>
    <row r="69" spans="1:30" x14ac:dyDescent="0.25">
      <c r="B69" t="s">
        <v>73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>
        <v>3</v>
      </c>
      <c r="V69" s="1">
        <v>20</v>
      </c>
      <c r="W69" s="1">
        <v>21</v>
      </c>
      <c r="X69">
        <v>15</v>
      </c>
      <c r="Y69">
        <v>9</v>
      </c>
      <c r="Z69">
        <v>11</v>
      </c>
      <c r="AA69" s="1">
        <v>1</v>
      </c>
      <c r="AB69" s="1" t="s">
        <v>2</v>
      </c>
      <c r="AC69" s="1" t="s">
        <v>2</v>
      </c>
      <c r="AD69" s="1" t="s">
        <v>2</v>
      </c>
    </row>
    <row r="70" spans="1:30" x14ac:dyDescent="0.25">
      <c r="B70" t="s">
        <v>101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2</v>
      </c>
      <c r="W70" s="1" t="s">
        <v>2</v>
      </c>
      <c r="X70" s="1" t="s">
        <v>2</v>
      </c>
      <c r="Y70" s="1" t="s">
        <v>2</v>
      </c>
      <c r="Z70" s="1">
        <v>3</v>
      </c>
      <c r="AA70" s="1">
        <v>10</v>
      </c>
      <c r="AB70" s="1">
        <v>14</v>
      </c>
      <c r="AC70" s="1">
        <v>15</v>
      </c>
      <c r="AD70" s="1">
        <v>20</v>
      </c>
    </row>
    <row r="71" spans="1:30" x14ac:dyDescent="0.25">
      <c r="B71" t="s">
        <v>102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L71" s="1" t="s">
        <v>2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2</v>
      </c>
      <c r="W71" s="1" t="s">
        <v>2</v>
      </c>
      <c r="X71" s="1" t="s">
        <v>2</v>
      </c>
      <c r="Y71" s="1" t="s">
        <v>2</v>
      </c>
      <c r="Z71" s="1">
        <v>13</v>
      </c>
      <c r="AA71" s="1">
        <v>18</v>
      </c>
      <c r="AB71" s="1">
        <v>17</v>
      </c>
      <c r="AC71" s="1">
        <v>21</v>
      </c>
      <c r="AD71" s="1">
        <v>21</v>
      </c>
    </row>
    <row r="72" spans="1:30" x14ac:dyDescent="0.25">
      <c r="B72" t="s">
        <v>97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>
        <v>8</v>
      </c>
      <c r="J72">
        <v>13</v>
      </c>
      <c r="K72">
        <v>13</v>
      </c>
      <c r="L72">
        <v>20</v>
      </c>
      <c r="M72" s="1">
        <v>27</v>
      </c>
      <c r="N72" s="1">
        <v>36</v>
      </c>
      <c r="O72" s="1">
        <v>36</v>
      </c>
      <c r="P72" s="1">
        <v>18</v>
      </c>
      <c r="Q72" s="1">
        <v>11</v>
      </c>
      <c r="R72">
        <v>13</v>
      </c>
      <c r="S72" s="1">
        <v>17</v>
      </c>
      <c r="T72" s="1">
        <v>21</v>
      </c>
      <c r="U72" s="1">
        <v>18</v>
      </c>
      <c r="V72" s="1">
        <v>12</v>
      </c>
      <c r="W72" s="1">
        <v>9</v>
      </c>
      <c r="X72" s="1">
        <v>7</v>
      </c>
      <c r="Y72" s="1">
        <v>4</v>
      </c>
      <c r="Z72" s="1">
        <v>5</v>
      </c>
      <c r="AA72" s="1">
        <v>1</v>
      </c>
      <c r="AB72" s="1" t="s">
        <v>2</v>
      </c>
      <c r="AC72" s="1" t="s">
        <v>2</v>
      </c>
      <c r="AD72" s="1" t="s">
        <v>2</v>
      </c>
    </row>
    <row r="73" spans="1:30" x14ac:dyDescent="0.25">
      <c r="B73" t="s">
        <v>69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L73" s="1" t="s">
        <v>2</v>
      </c>
      <c r="M73" s="1" t="s">
        <v>2</v>
      </c>
      <c r="N73" s="1" t="s">
        <v>2</v>
      </c>
      <c r="O73" s="1" t="s">
        <v>2</v>
      </c>
      <c r="P73" s="1">
        <v>5</v>
      </c>
      <c r="Q73" s="1">
        <v>5</v>
      </c>
      <c r="R73">
        <v>3</v>
      </c>
      <c r="S73" s="1">
        <v>2</v>
      </c>
      <c r="T73" s="1">
        <v>4</v>
      </c>
      <c r="U73" s="1">
        <v>3</v>
      </c>
      <c r="V73" s="1">
        <v>3</v>
      </c>
      <c r="W73" s="1">
        <v>2</v>
      </c>
      <c r="X73" s="1">
        <v>1</v>
      </c>
      <c r="Y73" s="1">
        <v>0</v>
      </c>
      <c r="Z73" s="1">
        <v>0</v>
      </c>
      <c r="AA73" s="1">
        <v>0</v>
      </c>
      <c r="AB73" s="1" t="s">
        <v>2</v>
      </c>
      <c r="AC73" s="1" t="s">
        <v>2</v>
      </c>
      <c r="AD73" s="1" t="s">
        <v>2</v>
      </c>
    </row>
    <row r="74" spans="1:30" x14ac:dyDescent="0.25">
      <c r="B74" t="s">
        <v>22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  <c r="J74" s="1" t="s">
        <v>2</v>
      </c>
      <c r="K74" s="1" t="s">
        <v>2</v>
      </c>
      <c r="L74" s="1" t="s">
        <v>2</v>
      </c>
      <c r="M74" s="1" t="s">
        <v>2</v>
      </c>
      <c r="N74" s="1" t="s">
        <v>2</v>
      </c>
      <c r="O74" s="1" t="s">
        <v>2</v>
      </c>
      <c r="P74" s="1">
        <v>1</v>
      </c>
      <c r="Q74" s="1">
        <v>3</v>
      </c>
      <c r="R74">
        <v>0</v>
      </c>
      <c r="S74" s="1">
        <v>3</v>
      </c>
      <c r="T74" s="1">
        <v>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2</v>
      </c>
      <c r="AC74" s="1" t="s">
        <v>2</v>
      </c>
      <c r="AD74" s="1" t="s">
        <v>2</v>
      </c>
    </row>
    <row r="75" spans="1:30" x14ac:dyDescent="0.25">
      <c r="A75" s="2" t="s">
        <v>23</v>
      </c>
      <c r="B75" s="2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4">
        <v>1</v>
      </c>
      <c r="N75" s="4">
        <v>1</v>
      </c>
      <c r="O75" s="4">
        <v>0</v>
      </c>
      <c r="P75" s="4">
        <v>2</v>
      </c>
      <c r="Q75" s="4">
        <v>0</v>
      </c>
      <c r="R75" s="2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</row>
    <row r="76" spans="1:30" x14ac:dyDescent="0.25">
      <c r="B76" t="s">
        <v>24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1">
        <v>1</v>
      </c>
      <c r="N76" s="1">
        <v>1</v>
      </c>
      <c r="O76" s="1">
        <v>0</v>
      </c>
      <c r="P76" s="1">
        <v>2</v>
      </c>
      <c r="Q76" s="1" t="s">
        <v>2</v>
      </c>
      <c r="R76" s="1" t="s">
        <v>2</v>
      </c>
      <c r="S76" s="1" t="s">
        <v>2</v>
      </c>
      <c r="T76" s="1" t="s">
        <v>2</v>
      </c>
      <c r="U76" s="1" t="s">
        <v>2</v>
      </c>
      <c r="V76" s="1" t="s">
        <v>2</v>
      </c>
      <c r="W76" s="1" t="s">
        <v>2</v>
      </c>
      <c r="X76" s="1" t="s">
        <v>2</v>
      </c>
      <c r="Y76" s="1" t="s">
        <v>2</v>
      </c>
      <c r="Z76" s="1" t="s">
        <v>2</v>
      </c>
      <c r="AA76" s="1" t="s">
        <v>2</v>
      </c>
      <c r="AB76" s="1" t="s">
        <v>2</v>
      </c>
      <c r="AC76" s="1" t="s">
        <v>2</v>
      </c>
      <c r="AD76" s="1" t="s">
        <v>2</v>
      </c>
    </row>
    <row r="77" spans="1:30" x14ac:dyDescent="0.25">
      <c r="A77" s="2" t="s">
        <v>36</v>
      </c>
      <c r="B77" s="2"/>
      <c r="C77" s="2">
        <f t="shared" ref="C77:L77" si="16">SUM(C78:C84)</f>
        <v>36</v>
      </c>
      <c r="D77" s="2">
        <f t="shared" si="16"/>
        <v>57</v>
      </c>
      <c r="E77" s="2">
        <f t="shared" si="16"/>
        <v>75</v>
      </c>
      <c r="F77" s="2">
        <f t="shared" si="16"/>
        <v>80</v>
      </c>
      <c r="G77" s="2">
        <f t="shared" si="16"/>
        <v>88</v>
      </c>
      <c r="H77" s="2">
        <f t="shared" si="16"/>
        <v>101</v>
      </c>
      <c r="I77" s="2">
        <f>SUM(I78:I84)</f>
        <v>85</v>
      </c>
      <c r="J77" s="2">
        <f>SUM(J78:J84)</f>
        <v>74</v>
      </c>
      <c r="K77" s="2">
        <f t="shared" si="16"/>
        <v>78</v>
      </c>
      <c r="L77" s="2">
        <f t="shared" si="16"/>
        <v>89</v>
      </c>
      <c r="M77" s="2">
        <f t="shared" ref="M77:W77" si="17">SUM(M78:M84)</f>
        <v>113</v>
      </c>
      <c r="N77" s="2">
        <f t="shared" si="17"/>
        <v>138</v>
      </c>
      <c r="O77" s="2">
        <f t="shared" si="17"/>
        <v>156</v>
      </c>
      <c r="P77" s="2">
        <f t="shared" si="17"/>
        <v>94</v>
      </c>
      <c r="Q77" s="2">
        <f t="shared" si="17"/>
        <v>99</v>
      </c>
      <c r="R77" s="2">
        <f t="shared" si="17"/>
        <v>99</v>
      </c>
      <c r="S77" s="2">
        <f t="shared" si="17"/>
        <v>94</v>
      </c>
      <c r="T77" s="2">
        <f t="shared" si="17"/>
        <v>144</v>
      </c>
      <c r="U77" s="2">
        <f t="shared" si="17"/>
        <v>150</v>
      </c>
      <c r="V77" s="2">
        <f t="shared" si="17"/>
        <v>154</v>
      </c>
      <c r="W77" s="2">
        <f t="shared" si="17"/>
        <v>121</v>
      </c>
      <c r="X77" s="2">
        <f>X78+X81</f>
        <v>120</v>
      </c>
      <c r="Y77" s="2">
        <f>Y78+Y81</f>
        <v>121</v>
      </c>
      <c r="Z77" s="2">
        <f>Z80+Z84</f>
        <v>147</v>
      </c>
      <c r="AA77" s="2">
        <f>AA80+AA84</f>
        <v>127</v>
      </c>
      <c r="AB77" s="2">
        <f>AB80+AB84</f>
        <v>119</v>
      </c>
      <c r="AC77" s="2">
        <f>AC80+AC85</f>
        <v>120</v>
      </c>
      <c r="AD77" s="2">
        <f>AD80+AD85</f>
        <v>111</v>
      </c>
    </row>
    <row r="78" spans="1:30" x14ac:dyDescent="0.25">
      <c r="A78" s="8"/>
      <c r="B78" t="s">
        <v>90</v>
      </c>
      <c r="C78">
        <v>9</v>
      </c>
      <c r="D78">
        <v>6</v>
      </c>
      <c r="E78">
        <v>14</v>
      </c>
      <c r="F78">
        <v>9</v>
      </c>
      <c r="G78">
        <v>11</v>
      </c>
      <c r="H78">
        <v>5</v>
      </c>
      <c r="I78">
        <v>9</v>
      </c>
      <c r="J78" s="16">
        <v>24</v>
      </c>
      <c r="K78" s="16">
        <v>22</v>
      </c>
      <c r="L78" s="16">
        <v>26</v>
      </c>
      <c r="M78" s="16">
        <v>42</v>
      </c>
      <c r="N78" s="16">
        <v>59</v>
      </c>
      <c r="O78" s="16">
        <v>68</v>
      </c>
      <c r="P78" s="16">
        <v>19</v>
      </c>
      <c r="Q78" s="17">
        <v>24</v>
      </c>
      <c r="R78" s="17">
        <v>21</v>
      </c>
      <c r="S78" s="17">
        <v>11</v>
      </c>
      <c r="T78" s="17">
        <v>23</v>
      </c>
      <c r="U78" s="17">
        <v>33</v>
      </c>
      <c r="V78" s="17">
        <v>34</v>
      </c>
      <c r="W78" s="17">
        <v>27</v>
      </c>
      <c r="X78" s="17">
        <v>30</v>
      </c>
      <c r="Y78" s="17">
        <v>29</v>
      </c>
      <c r="Z78" s="16" t="s">
        <v>2</v>
      </c>
      <c r="AA78" s="16" t="s">
        <v>2</v>
      </c>
      <c r="AB78" s="16" t="s">
        <v>2</v>
      </c>
      <c r="AC78" s="16" t="s">
        <v>2</v>
      </c>
      <c r="AD78" s="16" t="s">
        <v>2</v>
      </c>
    </row>
    <row r="79" spans="1:30" x14ac:dyDescent="0.25">
      <c r="A79" s="8"/>
      <c r="B79" t="s">
        <v>25</v>
      </c>
      <c r="C79" s="1" t="s">
        <v>2</v>
      </c>
      <c r="D79" s="1" t="s">
        <v>2</v>
      </c>
      <c r="E79" s="1" t="s">
        <v>2</v>
      </c>
      <c r="F79">
        <v>1</v>
      </c>
      <c r="G79">
        <v>6</v>
      </c>
      <c r="H79">
        <v>25</v>
      </c>
      <c r="I79">
        <v>15</v>
      </c>
      <c r="J79" s="16"/>
      <c r="K79" s="16"/>
      <c r="L79" s="16"/>
      <c r="M79" s="16"/>
      <c r="N79" s="16"/>
      <c r="O79" s="16"/>
      <c r="P79" s="16"/>
      <c r="Q79" s="18"/>
      <c r="R79" s="18"/>
      <c r="S79" s="18"/>
      <c r="T79" s="18"/>
      <c r="U79" s="18"/>
      <c r="V79" s="18"/>
      <c r="W79" s="18"/>
      <c r="X79" s="18">
        <v>30</v>
      </c>
      <c r="Y79" s="18">
        <v>29</v>
      </c>
      <c r="Z79" s="16" t="s">
        <v>2</v>
      </c>
      <c r="AA79" s="16" t="s">
        <v>2</v>
      </c>
      <c r="AB79" s="16" t="s">
        <v>2</v>
      </c>
      <c r="AC79" s="16" t="s">
        <v>2</v>
      </c>
      <c r="AD79" s="16" t="s">
        <v>2</v>
      </c>
    </row>
    <row r="80" spans="1:30" x14ac:dyDescent="0.25">
      <c r="A80" s="8"/>
      <c r="B80" t="s">
        <v>89</v>
      </c>
      <c r="C80" s="1" t="s">
        <v>2</v>
      </c>
      <c r="D80" s="1" t="s">
        <v>2</v>
      </c>
      <c r="E80" s="1" t="s">
        <v>2</v>
      </c>
      <c r="F80" s="1" t="s">
        <v>2</v>
      </c>
      <c r="G80" s="1" t="s">
        <v>2</v>
      </c>
      <c r="H80" s="1" t="s">
        <v>2</v>
      </c>
      <c r="I80" s="1" t="s">
        <v>2</v>
      </c>
      <c r="J80" s="1" t="s">
        <v>2</v>
      </c>
      <c r="K80" s="1" t="s">
        <v>2</v>
      </c>
      <c r="L80" s="1" t="s">
        <v>2</v>
      </c>
      <c r="M80" s="1" t="s">
        <v>2</v>
      </c>
      <c r="N80" s="1" t="s">
        <v>2</v>
      </c>
      <c r="O80" s="1" t="s">
        <v>2</v>
      </c>
      <c r="P80" s="1" t="s">
        <v>2</v>
      </c>
      <c r="Q80" s="18"/>
      <c r="R80" s="18"/>
      <c r="S80" s="18"/>
      <c r="T80" s="18"/>
      <c r="U80" s="18"/>
      <c r="V80" s="18"/>
      <c r="W80" s="18"/>
      <c r="X80" s="18"/>
      <c r="Y80" s="18"/>
      <c r="Z80" s="12">
        <v>33</v>
      </c>
      <c r="AA80">
        <v>22</v>
      </c>
      <c r="AB80">
        <v>16</v>
      </c>
      <c r="AC80">
        <v>24</v>
      </c>
      <c r="AD80">
        <v>22</v>
      </c>
    </row>
    <row r="81" spans="1:30" x14ac:dyDescent="0.25">
      <c r="B81" t="s">
        <v>67</v>
      </c>
      <c r="C81">
        <v>24</v>
      </c>
      <c r="D81">
        <v>22</v>
      </c>
      <c r="E81">
        <v>32</v>
      </c>
      <c r="F81">
        <v>39</v>
      </c>
      <c r="G81">
        <v>37</v>
      </c>
      <c r="H81">
        <v>36</v>
      </c>
      <c r="I81">
        <v>29</v>
      </c>
      <c r="J81" s="16">
        <v>50</v>
      </c>
      <c r="K81" s="16">
        <v>56</v>
      </c>
      <c r="L81" s="16">
        <v>63</v>
      </c>
      <c r="M81" s="16">
        <v>71</v>
      </c>
      <c r="N81" s="16">
        <v>79</v>
      </c>
      <c r="O81" s="16">
        <v>88</v>
      </c>
      <c r="P81" s="16">
        <v>75</v>
      </c>
      <c r="Q81" s="16">
        <v>75</v>
      </c>
      <c r="R81" s="16">
        <v>78</v>
      </c>
      <c r="S81" s="16">
        <v>83</v>
      </c>
      <c r="T81" s="16">
        <v>121</v>
      </c>
      <c r="U81" s="16">
        <v>117</v>
      </c>
      <c r="V81" s="16">
        <v>120</v>
      </c>
      <c r="W81" s="16">
        <v>94</v>
      </c>
      <c r="X81" s="16">
        <v>90</v>
      </c>
      <c r="Y81" s="16">
        <v>92</v>
      </c>
      <c r="Z81" s="16" t="s">
        <v>2</v>
      </c>
      <c r="AA81" s="16" t="s">
        <v>2</v>
      </c>
      <c r="AB81" s="16" t="s">
        <v>2</v>
      </c>
      <c r="AC81" s="16" t="s">
        <v>2</v>
      </c>
      <c r="AD81" s="16" t="s">
        <v>2</v>
      </c>
    </row>
    <row r="82" spans="1:30" x14ac:dyDescent="0.25">
      <c r="B82" t="s">
        <v>121</v>
      </c>
      <c r="C82">
        <v>3</v>
      </c>
      <c r="D82">
        <v>29</v>
      </c>
      <c r="E82">
        <v>29</v>
      </c>
      <c r="F82">
        <v>31</v>
      </c>
      <c r="G82">
        <v>34</v>
      </c>
      <c r="H82">
        <v>35</v>
      </c>
      <c r="I82">
        <v>32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x14ac:dyDescent="0.25">
      <c r="B83" t="s">
        <v>84</v>
      </c>
      <c r="C83" s="1" t="s">
        <v>2</v>
      </c>
      <c r="D83" s="1" t="s">
        <v>2</v>
      </c>
      <c r="E83" s="1" t="s">
        <v>2</v>
      </c>
      <c r="F83" s="1" t="s">
        <v>2</v>
      </c>
      <c r="G83" s="1" t="s">
        <v>2</v>
      </c>
      <c r="H83" s="1" t="s">
        <v>2</v>
      </c>
      <c r="I83" s="1" t="s">
        <v>2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 t="s">
        <v>2</v>
      </c>
      <c r="AA83" s="16" t="s">
        <v>2</v>
      </c>
      <c r="AB83" s="16" t="s">
        <v>2</v>
      </c>
      <c r="AC83" s="16" t="s">
        <v>2</v>
      </c>
      <c r="AD83" s="16" t="s">
        <v>2</v>
      </c>
    </row>
    <row r="84" spans="1:30" x14ac:dyDescent="0.25">
      <c r="B84" t="s">
        <v>103</v>
      </c>
      <c r="C84" s="1" t="s">
        <v>2</v>
      </c>
      <c r="D84" s="1" t="s">
        <v>2</v>
      </c>
      <c r="E84" s="1" t="s">
        <v>2</v>
      </c>
      <c r="F84" s="1" t="s">
        <v>2</v>
      </c>
      <c r="G84" s="1" t="s">
        <v>2</v>
      </c>
      <c r="H84" s="1" t="s">
        <v>2</v>
      </c>
      <c r="I84" s="1" t="s">
        <v>2</v>
      </c>
      <c r="J84" s="1" t="s">
        <v>2</v>
      </c>
      <c r="K84" s="1" t="s">
        <v>2</v>
      </c>
      <c r="L84" s="1" t="s">
        <v>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2</v>
      </c>
      <c r="W84" s="1" t="s">
        <v>2</v>
      </c>
      <c r="X84" s="1" t="s">
        <v>2</v>
      </c>
      <c r="Y84" s="1" t="s">
        <v>2</v>
      </c>
      <c r="Z84" s="1">
        <v>114</v>
      </c>
      <c r="AA84">
        <v>105</v>
      </c>
      <c r="AB84">
        <v>103</v>
      </c>
      <c r="AC84" s="1" t="s">
        <v>2</v>
      </c>
      <c r="AD84" s="1" t="s">
        <v>2</v>
      </c>
    </row>
    <row r="85" spans="1:30" x14ac:dyDescent="0.25">
      <c r="B85" t="s">
        <v>127</v>
      </c>
      <c r="C85" s="1" t="s">
        <v>2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  <c r="K85" s="1" t="s">
        <v>2</v>
      </c>
      <c r="L85" s="1" t="s">
        <v>2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2</v>
      </c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>
        <v>96</v>
      </c>
      <c r="AD85">
        <v>89</v>
      </c>
    </row>
    <row r="86" spans="1:30" x14ac:dyDescent="0.25">
      <c r="A86" s="2" t="s">
        <v>79</v>
      </c>
      <c r="B86" s="2"/>
      <c r="C86" s="2">
        <f t="shared" ref="C86:L86" si="18">SUM(C87)</f>
        <v>0</v>
      </c>
      <c r="D86" s="2">
        <f t="shared" si="18"/>
        <v>0</v>
      </c>
      <c r="E86" s="2">
        <f t="shared" si="18"/>
        <v>0</v>
      </c>
      <c r="F86" s="2">
        <f t="shared" si="18"/>
        <v>0</v>
      </c>
      <c r="G86" s="2">
        <f t="shared" si="18"/>
        <v>0</v>
      </c>
      <c r="H86" s="2">
        <f t="shared" si="18"/>
        <v>0</v>
      </c>
      <c r="I86" s="2">
        <f t="shared" si="18"/>
        <v>0</v>
      </c>
      <c r="J86" s="2">
        <f t="shared" si="18"/>
        <v>0</v>
      </c>
      <c r="K86" s="2">
        <f t="shared" si="18"/>
        <v>0</v>
      </c>
      <c r="L86" s="2">
        <f t="shared" si="18"/>
        <v>0</v>
      </c>
      <c r="M86" s="2">
        <f t="shared" ref="M86:AD86" si="19">SUM(M87)</f>
        <v>0</v>
      </c>
      <c r="N86" s="2">
        <f t="shared" si="19"/>
        <v>0</v>
      </c>
      <c r="O86" s="2">
        <f t="shared" si="19"/>
        <v>0</v>
      </c>
      <c r="P86" s="2">
        <f t="shared" si="19"/>
        <v>0</v>
      </c>
      <c r="Q86" s="2">
        <f t="shared" si="19"/>
        <v>0</v>
      </c>
      <c r="R86" s="2">
        <f t="shared" si="19"/>
        <v>0</v>
      </c>
      <c r="S86" s="2">
        <f t="shared" si="19"/>
        <v>0</v>
      </c>
      <c r="T86" s="2">
        <f t="shared" si="19"/>
        <v>0</v>
      </c>
      <c r="U86" s="2">
        <f t="shared" si="19"/>
        <v>0</v>
      </c>
      <c r="V86" s="2">
        <f t="shared" si="19"/>
        <v>2</v>
      </c>
      <c r="W86" s="2">
        <f t="shared" si="19"/>
        <v>23</v>
      </c>
      <c r="X86" s="2">
        <f t="shared" si="19"/>
        <v>43</v>
      </c>
      <c r="Y86" s="2">
        <f t="shared" si="19"/>
        <v>37</v>
      </c>
      <c r="Z86" s="2">
        <f t="shared" si="19"/>
        <v>36</v>
      </c>
      <c r="AA86" s="2">
        <f t="shared" si="19"/>
        <v>31</v>
      </c>
      <c r="AB86" s="2">
        <f t="shared" si="19"/>
        <v>37</v>
      </c>
      <c r="AC86" s="2">
        <f t="shared" si="19"/>
        <v>17</v>
      </c>
      <c r="AD86" s="2">
        <f t="shared" si="19"/>
        <v>22</v>
      </c>
    </row>
    <row r="87" spans="1:30" x14ac:dyDescent="0.25">
      <c r="B87" t="s">
        <v>80</v>
      </c>
      <c r="C87" s="1" t="s">
        <v>2</v>
      </c>
      <c r="D87" s="1" t="s">
        <v>2</v>
      </c>
      <c r="E87" s="1" t="s">
        <v>2</v>
      </c>
      <c r="F87" s="1" t="s">
        <v>2</v>
      </c>
      <c r="G87" s="1" t="s">
        <v>2</v>
      </c>
      <c r="H87" s="1" t="s">
        <v>2</v>
      </c>
      <c r="I87" s="1" t="s">
        <v>2</v>
      </c>
      <c r="J87" s="1" t="s">
        <v>2</v>
      </c>
      <c r="K87" s="1" t="s">
        <v>2</v>
      </c>
      <c r="L87" s="1" t="s">
        <v>2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>
        <v>2</v>
      </c>
      <c r="W87" s="1">
        <v>23</v>
      </c>
      <c r="X87">
        <v>43</v>
      </c>
      <c r="Y87">
        <v>37</v>
      </c>
      <c r="Z87">
        <v>36</v>
      </c>
      <c r="AA87">
        <v>31</v>
      </c>
      <c r="AB87">
        <v>37</v>
      </c>
      <c r="AC87">
        <v>17</v>
      </c>
      <c r="AD87">
        <v>22</v>
      </c>
    </row>
    <row r="88" spans="1:30" x14ac:dyDescent="0.25">
      <c r="A88" s="2" t="s">
        <v>81</v>
      </c>
      <c r="B88" s="2"/>
      <c r="C88" s="2">
        <f t="shared" ref="C88:L88" si="20">SUM(C89:C90)</f>
        <v>0</v>
      </c>
      <c r="D88" s="2">
        <f t="shared" si="20"/>
        <v>0</v>
      </c>
      <c r="E88" s="2">
        <f t="shared" si="20"/>
        <v>0</v>
      </c>
      <c r="F88" s="2">
        <f t="shared" si="20"/>
        <v>0</v>
      </c>
      <c r="G88" s="2">
        <f t="shared" si="20"/>
        <v>0</v>
      </c>
      <c r="H88" s="2">
        <f t="shared" si="20"/>
        <v>0</v>
      </c>
      <c r="I88" s="2">
        <f t="shared" si="20"/>
        <v>0</v>
      </c>
      <c r="J88" s="2">
        <f t="shared" si="20"/>
        <v>0</v>
      </c>
      <c r="K88" s="2">
        <f t="shared" si="20"/>
        <v>0</v>
      </c>
      <c r="L88" s="2">
        <f t="shared" si="20"/>
        <v>0</v>
      </c>
      <c r="M88" s="2">
        <f t="shared" ref="M88:AD88" si="21">SUM(M89:M90)</f>
        <v>1</v>
      </c>
      <c r="N88" s="2">
        <f t="shared" si="21"/>
        <v>98</v>
      </c>
      <c r="O88" s="2">
        <f t="shared" si="21"/>
        <v>161</v>
      </c>
      <c r="P88" s="2">
        <f t="shared" si="21"/>
        <v>0</v>
      </c>
      <c r="Q88" s="2">
        <f t="shared" si="21"/>
        <v>0</v>
      </c>
      <c r="R88" s="2">
        <f t="shared" si="21"/>
        <v>0</v>
      </c>
      <c r="S88" s="2">
        <f t="shared" si="21"/>
        <v>0</v>
      </c>
      <c r="T88" s="2">
        <f t="shared" si="21"/>
        <v>0</v>
      </c>
      <c r="U88" s="2">
        <f t="shared" si="21"/>
        <v>12</v>
      </c>
      <c r="V88" s="2">
        <f t="shared" si="21"/>
        <v>7</v>
      </c>
      <c r="W88" s="2">
        <f t="shared" si="21"/>
        <v>8</v>
      </c>
      <c r="X88" s="2">
        <f t="shared" si="21"/>
        <v>6</v>
      </c>
      <c r="Y88" s="2">
        <f t="shared" si="21"/>
        <v>0</v>
      </c>
      <c r="Z88" s="2">
        <f t="shared" si="21"/>
        <v>0</v>
      </c>
      <c r="AA88" s="2">
        <f t="shared" si="21"/>
        <v>0</v>
      </c>
      <c r="AB88" s="2">
        <f t="shared" si="21"/>
        <v>0</v>
      </c>
      <c r="AC88" s="2">
        <f t="shared" si="21"/>
        <v>0</v>
      </c>
      <c r="AD88" s="2">
        <f t="shared" si="21"/>
        <v>2</v>
      </c>
    </row>
    <row r="89" spans="1:30" x14ac:dyDescent="0.25">
      <c r="B89" t="s">
        <v>20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  <c r="J89" s="1" t="s">
        <v>2</v>
      </c>
      <c r="K89" s="1" t="s">
        <v>2</v>
      </c>
      <c r="L89" s="1" t="s">
        <v>2</v>
      </c>
      <c r="M89" s="1">
        <v>1</v>
      </c>
      <c r="N89" s="1">
        <v>98</v>
      </c>
      <c r="O89" s="1">
        <v>161</v>
      </c>
      <c r="P89" s="1" t="s">
        <v>2</v>
      </c>
      <c r="Q89" s="1" t="s">
        <v>2</v>
      </c>
      <c r="R89" s="1" t="s">
        <v>2</v>
      </c>
      <c r="S89" s="1" t="s">
        <v>2</v>
      </c>
      <c r="T89" s="1" t="s">
        <v>2</v>
      </c>
      <c r="U89" s="1" t="s">
        <v>2</v>
      </c>
      <c r="V89" s="1" t="s">
        <v>2</v>
      </c>
      <c r="W89" s="1" t="s">
        <v>2</v>
      </c>
      <c r="X89" s="1" t="s">
        <v>2</v>
      </c>
      <c r="Y89" s="1" t="s">
        <v>2</v>
      </c>
      <c r="Z89" s="1" t="s">
        <v>2</v>
      </c>
      <c r="AA89" s="1" t="s">
        <v>2</v>
      </c>
      <c r="AB89" s="1" t="s">
        <v>2</v>
      </c>
      <c r="AC89" s="1" t="s">
        <v>2</v>
      </c>
      <c r="AD89" s="1" t="s">
        <v>2</v>
      </c>
    </row>
    <row r="90" spans="1:30" x14ac:dyDescent="0.25">
      <c r="B90" t="s">
        <v>76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  <c r="J90" s="1" t="s">
        <v>2</v>
      </c>
      <c r="K90" s="1" t="s">
        <v>2</v>
      </c>
      <c r="L90" s="1" t="s">
        <v>2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>
        <v>12</v>
      </c>
      <c r="V90">
        <v>7</v>
      </c>
      <c r="W90">
        <v>8</v>
      </c>
      <c r="X90">
        <v>6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2</v>
      </c>
      <c r="AD90" s="1">
        <v>2</v>
      </c>
    </row>
    <row r="91" spans="1:30" x14ac:dyDescent="0.25">
      <c r="A91" s="2" t="s">
        <v>37</v>
      </c>
      <c r="B91" s="2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2">
        <v>0</v>
      </c>
      <c r="V91" s="2">
        <v>0</v>
      </c>
      <c r="W91" s="2">
        <v>0</v>
      </c>
      <c r="X91" s="2">
        <v>0</v>
      </c>
      <c r="Y91" s="2">
        <f>SUM(Y92)</f>
        <v>18</v>
      </c>
      <c r="Z91" s="2">
        <f>SUM(Z92)</f>
        <v>40</v>
      </c>
      <c r="AA91" s="2">
        <f>SUM(AA92)</f>
        <v>41</v>
      </c>
      <c r="AB91" s="2">
        <f>SUM(AB92)</f>
        <v>45</v>
      </c>
      <c r="AC91" s="2">
        <f>SUM(AC92)</f>
        <v>40</v>
      </c>
      <c r="AD91" s="2">
        <f>SUM(AD92)</f>
        <v>47</v>
      </c>
    </row>
    <row r="92" spans="1:30" x14ac:dyDescent="0.25">
      <c r="B92" t="s">
        <v>96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  <c r="J92" s="1" t="s">
        <v>2</v>
      </c>
      <c r="K92" s="1" t="s">
        <v>2</v>
      </c>
      <c r="L92" s="1" t="s">
        <v>2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2</v>
      </c>
      <c r="W92" s="1" t="s">
        <v>2</v>
      </c>
      <c r="X92" s="1" t="s">
        <v>2</v>
      </c>
      <c r="Y92">
        <v>18</v>
      </c>
      <c r="Z92">
        <v>40</v>
      </c>
      <c r="AA92">
        <v>41</v>
      </c>
      <c r="AB92">
        <v>45</v>
      </c>
      <c r="AC92">
        <v>40</v>
      </c>
      <c r="AD92">
        <v>47</v>
      </c>
    </row>
    <row r="93" spans="1:30" x14ac:dyDescent="0.25">
      <c r="A93" s="2" t="s">
        <v>75</v>
      </c>
      <c r="B93" s="2"/>
      <c r="C93" s="2">
        <f t="shared" ref="C93:L93" si="22">SUM(C94:C101)</f>
        <v>58</v>
      </c>
      <c r="D93" s="2">
        <f t="shared" si="22"/>
        <v>78</v>
      </c>
      <c r="E93" s="2">
        <f t="shared" si="22"/>
        <v>91</v>
      </c>
      <c r="F93" s="2">
        <f t="shared" si="22"/>
        <v>100</v>
      </c>
      <c r="G93" s="2">
        <f t="shared" si="22"/>
        <v>118</v>
      </c>
      <c r="H93" s="2">
        <f t="shared" si="22"/>
        <v>98</v>
      </c>
      <c r="I93" s="2">
        <f t="shared" si="22"/>
        <v>94</v>
      </c>
      <c r="J93" s="2">
        <f t="shared" si="22"/>
        <v>100</v>
      </c>
      <c r="K93" s="2">
        <f t="shared" si="22"/>
        <v>115</v>
      </c>
      <c r="L93" s="2">
        <f t="shared" si="22"/>
        <v>141</v>
      </c>
      <c r="M93" s="2">
        <f t="shared" ref="M93:AD93" si="23">SUM(M94:M101)</f>
        <v>140</v>
      </c>
      <c r="N93" s="2">
        <f t="shared" si="23"/>
        <v>162</v>
      </c>
      <c r="O93" s="2">
        <f t="shared" si="23"/>
        <v>160</v>
      </c>
      <c r="P93" s="2">
        <f t="shared" si="23"/>
        <v>98</v>
      </c>
      <c r="Q93" s="2">
        <f t="shared" si="23"/>
        <v>73</v>
      </c>
      <c r="R93" s="2">
        <f t="shared" si="23"/>
        <v>52</v>
      </c>
      <c r="S93" s="2">
        <f t="shared" si="23"/>
        <v>32</v>
      </c>
      <c r="T93" s="2">
        <f t="shared" si="23"/>
        <v>6</v>
      </c>
      <c r="U93" s="2">
        <f t="shared" si="23"/>
        <v>0</v>
      </c>
      <c r="V93" s="2">
        <f t="shared" si="23"/>
        <v>0</v>
      </c>
      <c r="W93" s="2">
        <f t="shared" si="23"/>
        <v>0</v>
      </c>
      <c r="X93" s="2">
        <f t="shared" si="23"/>
        <v>0</v>
      </c>
      <c r="Y93" s="2">
        <f t="shared" si="23"/>
        <v>0</v>
      </c>
      <c r="Z93" s="2">
        <f t="shared" si="23"/>
        <v>0</v>
      </c>
      <c r="AA93" s="2">
        <f t="shared" si="23"/>
        <v>0</v>
      </c>
      <c r="AB93" s="2">
        <f t="shared" si="23"/>
        <v>0</v>
      </c>
      <c r="AC93" s="2">
        <f t="shared" si="23"/>
        <v>0</v>
      </c>
      <c r="AD93" s="2">
        <f t="shared" si="23"/>
        <v>0</v>
      </c>
    </row>
    <row r="94" spans="1:30" x14ac:dyDescent="0.25">
      <c r="B94" t="s">
        <v>26</v>
      </c>
      <c r="C94" s="1" t="s">
        <v>2</v>
      </c>
      <c r="D94" s="1" t="s">
        <v>2</v>
      </c>
      <c r="E94" s="1" t="s">
        <v>2</v>
      </c>
      <c r="F94" s="1" t="s">
        <v>2</v>
      </c>
      <c r="G94" s="1" t="s">
        <v>2</v>
      </c>
      <c r="H94">
        <v>18</v>
      </c>
      <c r="I94">
        <v>29</v>
      </c>
      <c r="J94">
        <v>29</v>
      </c>
      <c r="K94">
        <v>37</v>
      </c>
      <c r="L94">
        <v>30</v>
      </c>
      <c r="M94" s="1">
        <v>23</v>
      </c>
      <c r="N94" s="1">
        <v>54</v>
      </c>
      <c r="O94" s="1">
        <v>31</v>
      </c>
      <c r="P94" s="1">
        <v>16</v>
      </c>
      <c r="Q94" s="1">
        <v>11</v>
      </c>
      <c r="R94">
        <v>11</v>
      </c>
      <c r="S94" s="1">
        <v>3</v>
      </c>
      <c r="T94" s="1" t="s">
        <v>2</v>
      </c>
      <c r="U94" s="1" t="s">
        <v>2</v>
      </c>
      <c r="V94" s="1" t="s">
        <v>2</v>
      </c>
      <c r="W94" s="1" t="s">
        <v>2</v>
      </c>
      <c r="X94" s="1" t="s">
        <v>2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2</v>
      </c>
    </row>
    <row r="95" spans="1:30" x14ac:dyDescent="0.25">
      <c r="B95" t="s">
        <v>27</v>
      </c>
      <c r="C95">
        <v>29</v>
      </c>
      <c r="D95">
        <v>43</v>
      </c>
      <c r="E95">
        <v>43</v>
      </c>
      <c r="F95">
        <v>45</v>
      </c>
      <c r="G95">
        <v>51</v>
      </c>
      <c r="H95">
        <v>25</v>
      </c>
      <c r="I95">
        <v>19</v>
      </c>
      <c r="J95">
        <v>24</v>
      </c>
      <c r="K95">
        <v>28</v>
      </c>
      <c r="L95">
        <v>53</v>
      </c>
      <c r="M95" s="1">
        <v>53</v>
      </c>
      <c r="N95" s="1">
        <v>41</v>
      </c>
      <c r="O95" s="1">
        <v>35</v>
      </c>
      <c r="P95" s="1">
        <v>11</v>
      </c>
      <c r="Q95" s="1">
        <v>12</v>
      </c>
      <c r="R95">
        <v>1</v>
      </c>
      <c r="S95" s="1" t="s">
        <v>2</v>
      </c>
      <c r="T95" s="1" t="s">
        <v>2</v>
      </c>
      <c r="U95" s="1" t="s">
        <v>2</v>
      </c>
      <c r="V95" s="1" t="s">
        <v>2</v>
      </c>
      <c r="W95" s="1" t="s">
        <v>2</v>
      </c>
      <c r="X95" s="1" t="s">
        <v>2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2</v>
      </c>
    </row>
    <row r="96" spans="1:30" x14ac:dyDescent="0.25">
      <c r="B96" t="s">
        <v>28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  <c r="J96" s="1" t="s">
        <v>2</v>
      </c>
      <c r="K96" s="1" t="s">
        <v>2</v>
      </c>
      <c r="L96" s="1" t="s">
        <v>2</v>
      </c>
      <c r="M96" s="1" t="s">
        <v>2</v>
      </c>
      <c r="N96" s="1" t="s">
        <v>2</v>
      </c>
      <c r="O96" s="1">
        <v>23</v>
      </c>
      <c r="P96" s="1">
        <v>13</v>
      </c>
      <c r="Q96" s="1">
        <v>5</v>
      </c>
      <c r="R96">
        <v>7</v>
      </c>
      <c r="S96" s="1" t="s">
        <v>2</v>
      </c>
      <c r="T96" s="1" t="s">
        <v>2</v>
      </c>
      <c r="U96" s="1" t="s">
        <v>2</v>
      </c>
      <c r="V96" s="1" t="s">
        <v>2</v>
      </c>
      <c r="W96" s="1" t="s">
        <v>2</v>
      </c>
      <c r="X96" s="1" t="s">
        <v>2</v>
      </c>
      <c r="Y96" s="1" t="s">
        <v>2</v>
      </c>
      <c r="Z96" s="1" t="s">
        <v>2</v>
      </c>
      <c r="AA96" s="1" t="s">
        <v>2</v>
      </c>
      <c r="AB96" s="1" t="s">
        <v>2</v>
      </c>
      <c r="AC96" s="1" t="s">
        <v>2</v>
      </c>
      <c r="AD96" s="1" t="s">
        <v>2</v>
      </c>
    </row>
    <row r="97" spans="1:30" x14ac:dyDescent="0.25">
      <c r="B97" t="s">
        <v>29</v>
      </c>
      <c r="C97">
        <v>26</v>
      </c>
      <c r="D97">
        <v>33</v>
      </c>
      <c r="E97">
        <v>48</v>
      </c>
      <c r="F97">
        <v>55</v>
      </c>
      <c r="G97">
        <v>67</v>
      </c>
      <c r="H97">
        <v>55</v>
      </c>
      <c r="I97">
        <v>46</v>
      </c>
      <c r="J97">
        <v>47</v>
      </c>
      <c r="K97">
        <v>50</v>
      </c>
      <c r="L97">
        <v>58</v>
      </c>
      <c r="M97" s="1">
        <v>8</v>
      </c>
      <c r="N97" s="1" t="s">
        <v>2</v>
      </c>
      <c r="O97" s="1" t="s">
        <v>2</v>
      </c>
      <c r="P97" s="1" t="s">
        <v>2</v>
      </c>
      <c r="Q97" s="1" t="s">
        <v>2</v>
      </c>
      <c r="R97">
        <v>1</v>
      </c>
      <c r="S97" s="1" t="s">
        <v>2</v>
      </c>
      <c r="T97" s="1" t="s">
        <v>2</v>
      </c>
      <c r="U97" s="1" t="s">
        <v>2</v>
      </c>
      <c r="V97" s="1" t="s">
        <v>2</v>
      </c>
      <c r="W97" s="1" t="s">
        <v>2</v>
      </c>
      <c r="X97" s="1" t="s">
        <v>2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2</v>
      </c>
    </row>
    <row r="98" spans="1:30" x14ac:dyDescent="0.25">
      <c r="B98" t="s">
        <v>30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  <c r="J98" s="1" t="s">
        <v>2</v>
      </c>
      <c r="K98" s="1" t="s">
        <v>2</v>
      </c>
      <c r="L98" s="1" t="s">
        <v>2</v>
      </c>
      <c r="M98" s="1">
        <v>56</v>
      </c>
      <c r="N98" s="1">
        <v>35</v>
      </c>
      <c r="O98" s="1">
        <v>15</v>
      </c>
      <c r="P98" s="1">
        <v>3</v>
      </c>
      <c r="Q98" s="1">
        <v>1</v>
      </c>
      <c r="R98">
        <v>0</v>
      </c>
      <c r="S98" s="1" t="s">
        <v>2</v>
      </c>
      <c r="T98" s="1" t="s">
        <v>2</v>
      </c>
      <c r="U98" s="1" t="s">
        <v>2</v>
      </c>
      <c r="V98" s="1" t="s">
        <v>2</v>
      </c>
      <c r="W98" s="1" t="s">
        <v>2</v>
      </c>
      <c r="X98" s="1" t="s">
        <v>2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</row>
    <row r="99" spans="1:30" x14ac:dyDescent="0.25">
      <c r="B99" t="s">
        <v>31</v>
      </c>
      <c r="C99" s="1" t="s">
        <v>2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  <c r="J99" s="1" t="s">
        <v>2</v>
      </c>
      <c r="K99" s="1" t="s">
        <v>2</v>
      </c>
      <c r="L99" s="1" t="s">
        <v>2</v>
      </c>
      <c r="M99" s="1" t="s">
        <v>2</v>
      </c>
      <c r="N99" s="1">
        <v>32</v>
      </c>
      <c r="O99" s="1">
        <v>50</v>
      </c>
      <c r="P99" s="1">
        <v>35</v>
      </c>
      <c r="Q99" s="1">
        <v>28</v>
      </c>
      <c r="R99">
        <v>22</v>
      </c>
      <c r="S99" s="1">
        <v>17</v>
      </c>
      <c r="T99" s="1" t="s">
        <v>2</v>
      </c>
      <c r="U99" s="1" t="s">
        <v>2</v>
      </c>
      <c r="V99" s="1" t="s">
        <v>2</v>
      </c>
      <c r="W99" s="1" t="s">
        <v>2</v>
      </c>
      <c r="X99" s="1" t="s">
        <v>2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2</v>
      </c>
    </row>
    <row r="100" spans="1:30" x14ac:dyDescent="0.25">
      <c r="B100" t="s">
        <v>122</v>
      </c>
      <c r="C100" s="1">
        <v>3</v>
      </c>
      <c r="D100" s="1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  <c r="J100" s="1" t="s">
        <v>2</v>
      </c>
      <c r="K100" s="1" t="s">
        <v>2</v>
      </c>
      <c r="L100" s="1" t="s">
        <v>2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2</v>
      </c>
      <c r="W100" s="1" t="s">
        <v>2</v>
      </c>
      <c r="X100" s="1" t="s">
        <v>2</v>
      </c>
      <c r="Y100" s="1" t="s">
        <v>2</v>
      </c>
      <c r="Z100" s="1" t="s">
        <v>2</v>
      </c>
      <c r="AA100" s="1" t="s">
        <v>2</v>
      </c>
      <c r="AB100" s="1" t="s">
        <v>2</v>
      </c>
      <c r="AC100" s="1" t="s">
        <v>2</v>
      </c>
      <c r="AD100" s="1" t="s">
        <v>2</v>
      </c>
    </row>
    <row r="101" spans="1:30" x14ac:dyDescent="0.25">
      <c r="B101" t="s">
        <v>32</v>
      </c>
      <c r="C101" s="1" t="s">
        <v>2</v>
      </c>
      <c r="D101" s="1" t="s">
        <v>2</v>
      </c>
      <c r="E101" s="1" t="s">
        <v>2</v>
      </c>
      <c r="F101" s="1" t="s">
        <v>2</v>
      </c>
      <c r="G101" s="1" t="s">
        <v>2</v>
      </c>
      <c r="H101" s="1" t="s">
        <v>2</v>
      </c>
      <c r="I101" s="1" t="s">
        <v>2</v>
      </c>
      <c r="J101" s="1" t="s">
        <v>2</v>
      </c>
      <c r="K101" s="1" t="s">
        <v>2</v>
      </c>
      <c r="L101" s="1" t="s">
        <v>2</v>
      </c>
      <c r="M101" s="1" t="s">
        <v>2</v>
      </c>
      <c r="N101" s="1" t="s">
        <v>2</v>
      </c>
      <c r="O101" s="1">
        <v>6</v>
      </c>
      <c r="P101" s="1">
        <v>20</v>
      </c>
      <c r="Q101" s="1">
        <v>16</v>
      </c>
      <c r="R101">
        <v>10</v>
      </c>
      <c r="S101" s="1">
        <v>12</v>
      </c>
      <c r="T101" s="1">
        <v>6</v>
      </c>
      <c r="U101" s="1" t="s">
        <v>2</v>
      </c>
      <c r="V101" s="1" t="s">
        <v>2</v>
      </c>
      <c r="W101" s="1" t="s">
        <v>2</v>
      </c>
      <c r="X101" s="1" t="s">
        <v>2</v>
      </c>
      <c r="Y101" s="1" t="s">
        <v>2</v>
      </c>
      <c r="Z101" s="1" t="s">
        <v>2</v>
      </c>
      <c r="AA101" s="1" t="s">
        <v>2</v>
      </c>
      <c r="AB101" s="1" t="s">
        <v>2</v>
      </c>
      <c r="AC101" s="1" t="s">
        <v>2</v>
      </c>
      <c r="AD101" s="1" t="s">
        <v>2</v>
      </c>
    </row>
    <row r="102" spans="1:30" x14ac:dyDescent="0.25">
      <c r="A102" s="2" t="s">
        <v>74</v>
      </c>
      <c r="B102" s="2"/>
      <c r="C102" s="2">
        <f t="shared" ref="C102:L102" si="24">SUM(C103:C127)</f>
        <v>122</v>
      </c>
      <c r="D102" s="2">
        <f t="shared" si="24"/>
        <v>174</v>
      </c>
      <c r="E102" s="2">
        <f t="shared" si="24"/>
        <v>195</v>
      </c>
      <c r="F102" s="2">
        <f t="shared" si="24"/>
        <v>216</v>
      </c>
      <c r="G102" s="2">
        <f t="shared" si="24"/>
        <v>252</v>
      </c>
      <c r="H102" s="2">
        <f t="shared" si="24"/>
        <v>306</v>
      </c>
      <c r="I102" s="2">
        <f t="shared" si="24"/>
        <v>305</v>
      </c>
      <c r="J102" s="2">
        <f t="shared" si="24"/>
        <v>196</v>
      </c>
      <c r="K102" s="2">
        <f t="shared" si="24"/>
        <v>181</v>
      </c>
      <c r="L102" s="2">
        <f t="shared" si="24"/>
        <v>247</v>
      </c>
      <c r="M102" s="2">
        <f t="shared" ref="M102:AD102" si="25">SUM(M103:M127)</f>
        <v>307</v>
      </c>
      <c r="N102" s="2">
        <f t="shared" si="25"/>
        <v>388</v>
      </c>
      <c r="O102" s="2">
        <f t="shared" si="25"/>
        <v>466</v>
      </c>
      <c r="P102" s="2">
        <f t="shared" si="25"/>
        <v>289</v>
      </c>
      <c r="Q102" s="2">
        <f t="shared" si="25"/>
        <v>178</v>
      </c>
      <c r="R102" s="2">
        <f t="shared" si="25"/>
        <v>183</v>
      </c>
      <c r="S102" s="2">
        <f t="shared" si="25"/>
        <v>181</v>
      </c>
      <c r="T102" s="2">
        <f t="shared" si="25"/>
        <v>139</v>
      </c>
      <c r="U102" s="2">
        <f t="shared" si="25"/>
        <v>159</v>
      </c>
      <c r="V102" s="2">
        <f t="shared" si="25"/>
        <v>166</v>
      </c>
      <c r="W102" s="2">
        <f t="shared" si="25"/>
        <v>178</v>
      </c>
      <c r="X102" s="2">
        <f t="shared" si="25"/>
        <v>180</v>
      </c>
      <c r="Y102" s="2">
        <f t="shared" si="25"/>
        <v>188</v>
      </c>
      <c r="Z102" s="2">
        <f t="shared" si="25"/>
        <v>206</v>
      </c>
      <c r="AA102" s="2">
        <f t="shared" si="25"/>
        <v>132</v>
      </c>
      <c r="AB102" s="2">
        <f t="shared" si="25"/>
        <v>167</v>
      </c>
      <c r="AC102" s="2">
        <f t="shared" si="25"/>
        <v>178</v>
      </c>
      <c r="AD102" s="2">
        <f t="shared" si="25"/>
        <v>168</v>
      </c>
    </row>
    <row r="103" spans="1:30" x14ac:dyDescent="0.25">
      <c r="B103" t="s">
        <v>52</v>
      </c>
      <c r="C103" s="1" t="s">
        <v>2</v>
      </c>
      <c r="D103" s="1" t="s">
        <v>2</v>
      </c>
      <c r="E103" s="1" t="s">
        <v>2</v>
      </c>
      <c r="F103" s="1" t="s">
        <v>2</v>
      </c>
      <c r="G103" s="1" t="s">
        <v>2</v>
      </c>
      <c r="H103" s="1" t="s">
        <v>2</v>
      </c>
      <c r="I103" s="1" t="s">
        <v>2</v>
      </c>
      <c r="J103" s="1" t="s">
        <v>2</v>
      </c>
      <c r="K103" s="1" t="s">
        <v>2</v>
      </c>
      <c r="L103" s="1" t="s">
        <v>2</v>
      </c>
      <c r="M103" s="1">
        <v>1</v>
      </c>
      <c r="N103" s="1">
        <v>45</v>
      </c>
      <c r="O103" s="1">
        <v>101</v>
      </c>
      <c r="P103" s="1">
        <v>125</v>
      </c>
      <c r="Q103" s="1">
        <v>73</v>
      </c>
      <c r="R103">
        <v>43</v>
      </c>
      <c r="S103" s="1">
        <v>38</v>
      </c>
      <c r="T103" s="1">
        <v>20</v>
      </c>
      <c r="U103" s="1">
        <v>8</v>
      </c>
      <c r="V103" s="1">
        <v>8</v>
      </c>
      <c r="W103" s="1">
        <v>10</v>
      </c>
      <c r="X103" s="1">
        <v>7</v>
      </c>
      <c r="Y103" s="1" t="s">
        <v>2</v>
      </c>
      <c r="Z103" s="1" t="s">
        <v>2</v>
      </c>
      <c r="AA103" s="1" t="s">
        <v>2</v>
      </c>
      <c r="AB103" s="1" t="s">
        <v>2</v>
      </c>
      <c r="AC103" s="1" t="s">
        <v>2</v>
      </c>
      <c r="AD103" s="1" t="s">
        <v>2</v>
      </c>
    </row>
    <row r="104" spans="1:30" x14ac:dyDescent="0.25">
      <c r="B104" t="s">
        <v>53</v>
      </c>
      <c r="C104">
        <v>44</v>
      </c>
      <c r="D104">
        <v>63</v>
      </c>
      <c r="E104">
        <v>64</v>
      </c>
      <c r="F104">
        <v>59</v>
      </c>
      <c r="G104">
        <v>56</v>
      </c>
      <c r="H104">
        <v>61</v>
      </c>
      <c r="I104">
        <v>30</v>
      </c>
      <c r="J104">
        <v>22</v>
      </c>
      <c r="K104">
        <v>20</v>
      </c>
      <c r="L104">
        <v>14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2</v>
      </c>
      <c r="W104" s="1" t="s">
        <v>2</v>
      </c>
      <c r="X104" s="1" t="s">
        <v>2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2</v>
      </c>
    </row>
    <row r="105" spans="1:30" x14ac:dyDescent="0.25">
      <c r="B105" t="s">
        <v>54</v>
      </c>
      <c r="C105" s="1" t="s">
        <v>2</v>
      </c>
      <c r="D105" s="1" t="s">
        <v>2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  <c r="J105" s="1" t="s">
        <v>2</v>
      </c>
      <c r="K105" s="1" t="s">
        <v>2</v>
      </c>
      <c r="L105">
        <v>4</v>
      </c>
      <c r="M105" s="1">
        <v>25</v>
      </c>
      <c r="N105" s="1">
        <v>34</v>
      </c>
      <c r="O105" s="1">
        <v>20</v>
      </c>
      <c r="P105" s="1">
        <v>14</v>
      </c>
      <c r="Q105" s="1">
        <v>3</v>
      </c>
      <c r="R105">
        <v>2</v>
      </c>
      <c r="S105" s="1" t="s">
        <v>2</v>
      </c>
      <c r="T105" s="1" t="s">
        <v>2</v>
      </c>
      <c r="U105" s="1" t="s">
        <v>2</v>
      </c>
      <c r="V105" s="1" t="s">
        <v>2</v>
      </c>
      <c r="W105" s="1" t="s">
        <v>2</v>
      </c>
      <c r="X105" s="1" t="s">
        <v>2</v>
      </c>
      <c r="Y105" s="1" t="s">
        <v>2</v>
      </c>
      <c r="Z105" s="1" t="s">
        <v>2</v>
      </c>
      <c r="AA105" s="1" t="s">
        <v>2</v>
      </c>
      <c r="AB105" s="1" t="s">
        <v>2</v>
      </c>
      <c r="AC105" s="1" t="s">
        <v>2</v>
      </c>
      <c r="AD105" s="1" t="s">
        <v>2</v>
      </c>
    </row>
    <row r="106" spans="1:30" x14ac:dyDescent="0.25">
      <c r="B106" t="s">
        <v>55</v>
      </c>
      <c r="C106" s="1" t="s">
        <v>2</v>
      </c>
      <c r="D106" s="1" t="s">
        <v>2</v>
      </c>
      <c r="E106" s="1" t="s">
        <v>2</v>
      </c>
      <c r="F106" s="1" t="s">
        <v>2</v>
      </c>
      <c r="G106" s="1" t="s">
        <v>2</v>
      </c>
      <c r="H106" s="1" t="s">
        <v>2</v>
      </c>
      <c r="I106" s="1" t="s">
        <v>2</v>
      </c>
      <c r="J106" s="1" t="s">
        <v>2</v>
      </c>
      <c r="K106" s="1" t="s">
        <v>2</v>
      </c>
      <c r="L106" s="1" t="s">
        <v>2</v>
      </c>
      <c r="M106" s="1" t="s">
        <v>2</v>
      </c>
      <c r="N106" s="1" t="s">
        <v>2</v>
      </c>
      <c r="O106" s="1" t="s">
        <v>2</v>
      </c>
      <c r="P106" s="1" t="s">
        <v>2</v>
      </c>
      <c r="Q106" s="1" t="s">
        <v>2</v>
      </c>
      <c r="R106" s="1" t="s">
        <v>2</v>
      </c>
      <c r="S106" s="1" t="s">
        <v>2</v>
      </c>
      <c r="T106" s="1">
        <v>12</v>
      </c>
      <c r="U106">
        <v>46</v>
      </c>
      <c r="V106">
        <v>41</v>
      </c>
      <c r="W106">
        <v>38</v>
      </c>
      <c r="X106" s="1">
        <v>39</v>
      </c>
      <c r="Y106" s="1">
        <v>34</v>
      </c>
      <c r="Z106" s="1">
        <v>34</v>
      </c>
      <c r="AA106">
        <v>24</v>
      </c>
      <c r="AB106" s="1">
        <v>34</v>
      </c>
      <c r="AC106" s="1" t="s">
        <v>2</v>
      </c>
      <c r="AD106" s="1" t="s">
        <v>2</v>
      </c>
    </row>
    <row r="107" spans="1:30" x14ac:dyDescent="0.25">
      <c r="B107" t="s">
        <v>128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2</v>
      </c>
      <c r="H107" s="1" t="s">
        <v>2</v>
      </c>
      <c r="I107" s="1" t="s">
        <v>2</v>
      </c>
      <c r="J107" s="1" t="s">
        <v>2</v>
      </c>
      <c r="K107" s="1" t="s">
        <v>2</v>
      </c>
      <c r="L107" s="1" t="s">
        <v>2</v>
      </c>
      <c r="M107" s="1" t="s">
        <v>2</v>
      </c>
      <c r="N107" s="1" t="s">
        <v>2</v>
      </c>
      <c r="O107" s="1" t="s">
        <v>2</v>
      </c>
      <c r="P107" s="1" t="s">
        <v>2</v>
      </c>
      <c r="Q107" s="1" t="s">
        <v>2</v>
      </c>
      <c r="R107" s="1" t="s">
        <v>2</v>
      </c>
      <c r="S107" s="1" t="s">
        <v>2</v>
      </c>
      <c r="T107" s="1" t="s">
        <v>2</v>
      </c>
      <c r="U107" s="1" t="s">
        <v>2</v>
      </c>
      <c r="V107" s="1" t="s">
        <v>2</v>
      </c>
      <c r="W107" s="1" t="s">
        <v>2</v>
      </c>
      <c r="X107" s="1" t="s">
        <v>2</v>
      </c>
      <c r="Y107" s="1" t="s">
        <v>2</v>
      </c>
      <c r="Z107" s="1" t="s">
        <v>2</v>
      </c>
      <c r="AA107" s="1" t="s">
        <v>2</v>
      </c>
      <c r="AB107" s="1" t="s">
        <v>2</v>
      </c>
      <c r="AC107" s="1">
        <v>33</v>
      </c>
      <c r="AD107" s="1">
        <v>25</v>
      </c>
    </row>
    <row r="108" spans="1:30" x14ac:dyDescent="0.25">
      <c r="B108" t="s">
        <v>56</v>
      </c>
      <c r="C108" s="1" t="s">
        <v>2</v>
      </c>
      <c r="D108" s="1" t="s">
        <v>2</v>
      </c>
      <c r="E108" s="1" t="s">
        <v>2</v>
      </c>
      <c r="F108" s="1" t="s">
        <v>2</v>
      </c>
      <c r="G108">
        <v>8</v>
      </c>
      <c r="H108">
        <v>41</v>
      </c>
      <c r="I108">
        <v>86</v>
      </c>
      <c r="J108">
        <v>56</v>
      </c>
      <c r="K108">
        <v>27</v>
      </c>
      <c r="L108">
        <v>23</v>
      </c>
      <c r="M108" s="1">
        <v>1</v>
      </c>
      <c r="N108" s="1" t="s">
        <v>2</v>
      </c>
      <c r="O108" s="1" t="s">
        <v>2</v>
      </c>
      <c r="P108" s="1" t="s">
        <v>2</v>
      </c>
      <c r="Q108" s="1" t="s">
        <v>2</v>
      </c>
      <c r="R108" s="1" t="s">
        <v>2</v>
      </c>
      <c r="S108" s="1" t="s">
        <v>2</v>
      </c>
      <c r="T108" s="1" t="s">
        <v>2</v>
      </c>
      <c r="U108" s="1" t="s">
        <v>2</v>
      </c>
      <c r="V108" s="1" t="s">
        <v>2</v>
      </c>
      <c r="W108" s="1" t="s">
        <v>2</v>
      </c>
      <c r="X108" s="1" t="s">
        <v>2</v>
      </c>
      <c r="Y108" s="1" t="s">
        <v>2</v>
      </c>
      <c r="Z108" s="1" t="s">
        <v>2</v>
      </c>
      <c r="AA108" s="1" t="s">
        <v>2</v>
      </c>
      <c r="AB108" s="1" t="s">
        <v>2</v>
      </c>
      <c r="AC108" s="1" t="s">
        <v>2</v>
      </c>
      <c r="AD108" s="1" t="s">
        <v>2</v>
      </c>
    </row>
    <row r="109" spans="1:30" x14ac:dyDescent="0.25">
      <c r="B109" t="s">
        <v>57</v>
      </c>
      <c r="C109" s="1" t="s">
        <v>2</v>
      </c>
      <c r="D109" s="1" t="s">
        <v>2</v>
      </c>
      <c r="E109" s="1" t="s">
        <v>2</v>
      </c>
      <c r="F109" s="1" t="s">
        <v>2</v>
      </c>
      <c r="G109" s="1" t="s">
        <v>2</v>
      </c>
      <c r="H109" s="1" t="s">
        <v>2</v>
      </c>
      <c r="I109" s="1" t="s">
        <v>2</v>
      </c>
      <c r="J109" s="1" t="s">
        <v>2</v>
      </c>
      <c r="K109" s="1" t="s">
        <v>2</v>
      </c>
      <c r="L109" s="1" t="s">
        <v>2</v>
      </c>
      <c r="M109" s="1">
        <v>36</v>
      </c>
      <c r="N109" s="1">
        <v>44</v>
      </c>
      <c r="O109" s="1">
        <v>56</v>
      </c>
      <c r="P109" s="1">
        <v>21</v>
      </c>
      <c r="Q109" s="1">
        <v>17</v>
      </c>
      <c r="R109">
        <v>15</v>
      </c>
      <c r="S109" s="1">
        <v>19</v>
      </c>
      <c r="T109" s="1">
        <v>15</v>
      </c>
      <c r="U109" s="1">
        <v>2</v>
      </c>
      <c r="V109" s="1" t="s">
        <v>2</v>
      </c>
      <c r="W109" s="1" t="s">
        <v>2</v>
      </c>
      <c r="X109" s="1" t="s">
        <v>2</v>
      </c>
      <c r="Y109" s="1" t="s">
        <v>2</v>
      </c>
      <c r="Z109" s="1" t="s">
        <v>2</v>
      </c>
      <c r="AA109" s="1" t="s">
        <v>2</v>
      </c>
      <c r="AB109" s="1" t="s">
        <v>2</v>
      </c>
      <c r="AC109" s="1" t="s">
        <v>2</v>
      </c>
      <c r="AD109" s="1" t="s">
        <v>2</v>
      </c>
    </row>
    <row r="110" spans="1:30" x14ac:dyDescent="0.25">
      <c r="B110" t="s">
        <v>58</v>
      </c>
      <c r="C110" s="1" t="s">
        <v>2</v>
      </c>
      <c r="D110" s="1" t="s">
        <v>2</v>
      </c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  <c r="J110" s="1" t="s">
        <v>2</v>
      </c>
      <c r="K110" s="1">
        <v>6</v>
      </c>
      <c r="L110">
        <v>48</v>
      </c>
      <c r="M110" s="1">
        <v>72</v>
      </c>
      <c r="N110" s="1">
        <v>78</v>
      </c>
      <c r="O110" s="1">
        <v>88</v>
      </c>
      <c r="P110" s="1">
        <v>40</v>
      </c>
      <c r="Q110" s="1">
        <v>20</v>
      </c>
      <c r="R110">
        <v>22</v>
      </c>
      <c r="S110" s="1">
        <v>21</v>
      </c>
      <c r="T110" s="1">
        <v>15</v>
      </c>
      <c r="U110" s="1">
        <v>6</v>
      </c>
      <c r="V110" s="1" t="s">
        <v>2</v>
      </c>
      <c r="W110" s="1" t="s">
        <v>2</v>
      </c>
      <c r="X110" s="1" t="s">
        <v>2</v>
      </c>
      <c r="Y110" s="1" t="s">
        <v>2</v>
      </c>
      <c r="Z110" s="1" t="s">
        <v>2</v>
      </c>
      <c r="AA110" s="1" t="s">
        <v>2</v>
      </c>
      <c r="AB110" s="1" t="s">
        <v>2</v>
      </c>
      <c r="AC110" s="1" t="s">
        <v>2</v>
      </c>
      <c r="AD110" s="1" t="s">
        <v>2</v>
      </c>
    </row>
    <row r="111" spans="1:30" x14ac:dyDescent="0.25">
      <c r="B111" t="s">
        <v>78</v>
      </c>
      <c r="C111" s="1" t="s">
        <v>2</v>
      </c>
      <c r="D111" s="1" t="s">
        <v>2</v>
      </c>
      <c r="E111" s="1" t="s">
        <v>2</v>
      </c>
      <c r="F111" s="1" t="s">
        <v>2</v>
      </c>
      <c r="G111" s="1" t="s">
        <v>2</v>
      </c>
      <c r="H111" s="1" t="s">
        <v>2</v>
      </c>
      <c r="I111" s="1" t="s">
        <v>2</v>
      </c>
      <c r="J111" s="1" t="s">
        <v>2</v>
      </c>
      <c r="K111" s="1" t="s">
        <v>2</v>
      </c>
      <c r="L111" s="1" t="s">
        <v>2</v>
      </c>
      <c r="M111" s="1" t="s">
        <v>2</v>
      </c>
      <c r="N111" s="1" t="s">
        <v>2</v>
      </c>
      <c r="O111" s="1" t="s">
        <v>2</v>
      </c>
      <c r="P111" s="1" t="s">
        <v>2</v>
      </c>
      <c r="Q111" s="1" t="s">
        <v>2</v>
      </c>
      <c r="R111" s="1" t="s">
        <v>2</v>
      </c>
      <c r="S111" s="1" t="s">
        <v>2</v>
      </c>
      <c r="T111" s="1" t="s">
        <v>2</v>
      </c>
      <c r="U111" s="1">
        <v>10</v>
      </c>
      <c r="V111" s="1">
        <v>23</v>
      </c>
      <c r="W111" s="1">
        <v>25</v>
      </c>
      <c r="X111">
        <v>26</v>
      </c>
      <c r="Y111">
        <v>37</v>
      </c>
      <c r="Z111">
        <v>37</v>
      </c>
      <c r="AA111" s="1">
        <v>21</v>
      </c>
      <c r="AB111" s="1">
        <v>26</v>
      </c>
      <c r="AC111" s="1">
        <v>29</v>
      </c>
      <c r="AD111" s="1">
        <v>30</v>
      </c>
    </row>
    <row r="112" spans="1:30" x14ac:dyDescent="0.25">
      <c r="B112" t="s">
        <v>113</v>
      </c>
      <c r="C112" s="1" t="s">
        <v>2</v>
      </c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  <c r="I112" s="1" t="s">
        <v>2</v>
      </c>
      <c r="J112" s="1" t="s">
        <v>2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</v>
      </c>
      <c r="P112" s="1" t="s">
        <v>2</v>
      </c>
      <c r="Q112" s="1">
        <v>19</v>
      </c>
      <c r="R112">
        <v>48</v>
      </c>
      <c r="S112" s="1">
        <v>44</v>
      </c>
      <c r="T112" s="1">
        <v>33</v>
      </c>
      <c r="U112" s="1">
        <v>28</v>
      </c>
      <c r="V112" s="1">
        <v>33</v>
      </c>
      <c r="W112" s="1">
        <v>29</v>
      </c>
      <c r="X112" s="1">
        <v>23</v>
      </c>
      <c r="Y112" s="1">
        <v>29</v>
      </c>
      <c r="Z112" s="1">
        <v>33</v>
      </c>
      <c r="AA112" s="1">
        <v>23</v>
      </c>
      <c r="AB112" s="1">
        <v>27</v>
      </c>
      <c r="AC112" s="1">
        <v>29</v>
      </c>
      <c r="AD112" s="1">
        <v>31</v>
      </c>
    </row>
    <row r="113" spans="2:30" x14ac:dyDescent="0.25">
      <c r="B113" t="s">
        <v>59</v>
      </c>
      <c r="C113" s="1" t="s">
        <v>2</v>
      </c>
      <c r="D113">
        <v>28</v>
      </c>
      <c r="E113">
        <v>34</v>
      </c>
      <c r="F113">
        <v>36</v>
      </c>
      <c r="G113">
        <v>54</v>
      </c>
      <c r="H113">
        <v>48</v>
      </c>
      <c r="I113">
        <v>41</v>
      </c>
      <c r="J113">
        <v>31</v>
      </c>
      <c r="K113">
        <v>25</v>
      </c>
      <c r="L113">
        <v>21</v>
      </c>
      <c r="M113" s="1">
        <v>18</v>
      </c>
      <c r="N113" s="1" t="s">
        <v>2</v>
      </c>
      <c r="O113" s="1" t="s">
        <v>2</v>
      </c>
      <c r="P113" s="1" t="s">
        <v>2</v>
      </c>
      <c r="Q113" s="1" t="s">
        <v>2</v>
      </c>
      <c r="R113" s="1" t="s">
        <v>2</v>
      </c>
      <c r="S113" s="1" t="s">
        <v>2</v>
      </c>
      <c r="T113" s="1" t="s">
        <v>2</v>
      </c>
      <c r="U113" s="1" t="s">
        <v>2</v>
      </c>
      <c r="V113" s="1" t="s">
        <v>2</v>
      </c>
      <c r="W113" s="1" t="s">
        <v>2</v>
      </c>
      <c r="X113" s="1" t="s">
        <v>2</v>
      </c>
      <c r="Y113" s="1" t="s">
        <v>2</v>
      </c>
      <c r="Z113" s="1" t="s">
        <v>2</v>
      </c>
      <c r="AA113" s="1" t="s">
        <v>2</v>
      </c>
      <c r="AB113" s="1" t="s">
        <v>2</v>
      </c>
      <c r="AC113" s="1" t="s">
        <v>2</v>
      </c>
      <c r="AD113" s="1" t="s">
        <v>2</v>
      </c>
    </row>
    <row r="114" spans="2:30" x14ac:dyDescent="0.25">
      <c r="B114" t="s">
        <v>123</v>
      </c>
      <c r="C114" s="1">
        <v>52</v>
      </c>
      <c r="D114">
        <v>47</v>
      </c>
      <c r="E114">
        <v>41</v>
      </c>
      <c r="F114">
        <v>32</v>
      </c>
      <c r="G114" s="1" t="s">
        <v>2</v>
      </c>
      <c r="H114" s="1" t="s">
        <v>2</v>
      </c>
      <c r="I114" s="1" t="s">
        <v>2</v>
      </c>
      <c r="J114" s="1" t="s">
        <v>2</v>
      </c>
      <c r="K114" s="1" t="s">
        <v>2</v>
      </c>
      <c r="L114" s="1" t="s">
        <v>2</v>
      </c>
      <c r="M114" s="1" t="s">
        <v>2</v>
      </c>
      <c r="N114" s="1" t="s">
        <v>2</v>
      </c>
      <c r="O114" s="1" t="s">
        <v>2</v>
      </c>
      <c r="P114" s="1" t="s">
        <v>2</v>
      </c>
      <c r="Q114" s="1" t="s">
        <v>2</v>
      </c>
      <c r="R114" s="1" t="s">
        <v>2</v>
      </c>
      <c r="S114" s="1" t="s">
        <v>2</v>
      </c>
      <c r="T114" s="1" t="s">
        <v>2</v>
      </c>
      <c r="U114" s="1" t="s">
        <v>2</v>
      </c>
      <c r="V114" s="1" t="s">
        <v>2</v>
      </c>
      <c r="W114" s="1" t="s">
        <v>2</v>
      </c>
      <c r="X114" s="1" t="s">
        <v>2</v>
      </c>
      <c r="Y114" s="1" t="s">
        <v>2</v>
      </c>
      <c r="Z114" s="1" t="s">
        <v>2</v>
      </c>
      <c r="AA114" s="1" t="s">
        <v>2</v>
      </c>
      <c r="AB114" s="1" t="s">
        <v>2</v>
      </c>
      <c r="AC114" s="1" t="s">
        <v>2</v>
      </c>
      <c r="AD114" s="1" t="s">
        <v>2</v>
      </c>
    </row>
    <row r="115" spans="2:30" x14ac:dyDescent="0.25">
      <c r="B115" t="s">
        <v>60</v>
      </c>
      <c r="C115" s="1" t="s">
        <v>2</v>
      </c>
      <c r="D115" s="1" t="s">
        <v>2</v>
      </c>
      <c r="E115" s="1" t="s">
        <v>2</v>
      </c>
      <c r="F115" s="1" t="s">
        <v>2</v>
      </c>
      <c r="G115">
        <v>6</v>
      </c>
      <c r="H115">
        <v>37</v>
      </c>
      <c r="I115">
        <v>36</v>
      </c>
      <c r="J115">
        <v>21</v>
      </c>
      <c r="K115">
        <v>24</v>
      </c>
      <c r="L115">
        <v>13</v>
      </c>
      <c r="M115" s="1">
        <v>12</v>
      </c>
      <c r="N115" s="1" t="s">
        <v>2</v>
      </c>
      <c r="O115" s="1" t="s">
        <v>2</v>
      </c>
      <c r="P115" s="1" t="s">
        <v>2</v>
      </c>
      <c r="Q115" s="1" t="s">
        <v>2</v>
      </c>
      <c r="R115" s="1" t="s">
        <v>2</v>
      </c>
      <c r="S115" s="1" t="s">
        <v>2</v>
      </c>
      <c r="T115" s="1" t="s">
        <v>2</v>
      </c>
      <c r="U115" s="1" t="s">
        <v>2</v>
      </c>
      <c r="V115" s="1" t="s">
        <v>2</v>
      </c>
      <c r="W115" s="1" t="s">
        <v>2</v>
      </c>
      <c r="X115" s="1" t="s">
        <v>2</v>
      </c>
      <c r="Y115" s="1" t="s">
        <v>2</v>
      </c>
      <c r="Z115" s="1" t="s">
        <v>2</v>
      </c>
      <c r="AA115" s="1" t="s">
        <v>2</v>
      </c>
      <c r="AB115" s="1" t="s">
        <v>2</v>
      </c>
      <c r="AC115" s="1" t="s">
        <v>2</v>
      </c>
      <c r="AD115" s="1" t="s">
        <v>2</v>
      </c>
    </row>
    <row r="116" spans="2:30" x14ac:dyDescent="0.25">
      <c r="B116" t="s">
        <v>61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M116" s="1" t="s">
        <v>2</v>
      </c>
      <c r="N116" s="1">
        <v>23</v>
      </c>
      <c r="O116" s="1">
        <v>28</v>
      </c>
      <c r="P116" s="1">
        <v>5</v>
      </c>
      <c r="Q116" s="1">
        <v>5</v>
      </c>
      <c r="R116">
        <v>4</v>
      </c>
      <c r="S116" s="1" t="s">
        <v>2</v>
      </c>
      <c r="T116" s="1" t="s">
        <v>2</v>
      </c>
      <c r="U116" s="1" t="s">
        <v>2</v>
      </c>
      <c r="V116" s="1" t="s">
        <v>2</v>
      </c>
      <c r="W116" s="1" t="s">
        <v>2</v>
      </c>
      <c r="X116" s="1" t="s">
        <v>2</v>
      </c>
      <c r="Y116" s="1" t="s">
        <v>2</v>
      </c>
      <c r="Z116" s="1" t="s">
        <v>2</v>
      </c>
      <c r="AA116" s="1" t="s">
        <v>2</v>
      </c>
      <c r="AB116" s="1" t="s">
        <v>2</v>
      </c>
      <c r="AC116" s="1" t="s">
        <v>2</v>
      </c>
      <c r="AD116" s="1" t="s">
        <v>2</v>
      </c>
    </row>
    <row r="117" spans="2:30" x14ac:dyDescent="0.25">
      <c r="B117" t="s">
        <v>62</v>
      </c>
      <c r="C117" s="1" t="s">
        <v>2</v>
      </c>
      <c r="D117" s="1" t="s">
        <v>2</v>
      </c>
      <c r="E117">
        <v>15</v>
      </c>
      <c r="F117">
        <v>39</v>
      </c>
      <c r="G117">
        <v>79</v>
      </c>
      <c r="H117">
        <v>85</v>
      </c>
      <c r="I117">
        <v>81</v>
      </c>
      <c r="J117">
        <v>48</v>
      </c>
      <c r="K117">
        <v>23</v>
      </c>
      <c r="L117" s="1" t="s">
        <v>2</v>
      </c>
      <c r="M117" s="1" t="s">
        <v>2</v>
      </c>
      <c r="N117" s="1" t="s">
        <v>2</v>
      </c>
      <c r="O117" s="1" t="s">
        <v>2</v>
      </c>
      <c r="P117" s="1" t="s">
        <v>2</v>
      </c>
      <c r="Q117" s="1" t="s">
        <v>2</v>
      </c>
      <c r="R117" s="1" t="s">
        <v>2</v>
      </c>
      <c r="S117" s="1" t="s">
        <v>2</v>
      </c>
      <c r="T117" s="1" t="s">
        <v>2</v>
      </c>
      <c r="U117" s="1" t="s">
        <v>2</v>
      </c>
      <c r="V117" s="1" t="s">
        <v>2</v>
      </c>
      <c r="W117" s="1" t="s">
        <v>2</v>
      </c>
      <c r="X117" s="1" t="s">
        <v>2</v>
      </c>
      <c r="Y117" s="1" t="s">
        <v>2</v>
      </c>
      <c r="Z117" s="1" t="s">
        <v>2</v>
      </c>
      <c r="AA117" s="1" t="s">
        <v>2</v>
      </c>
      <c r="AB117" s="1" t="s">
        <v>2</v>
      </c>
      <c r="AC117" s="1" t="s">
        <v>2</v>
      </c>
      <c r="AD117" s="1" t="s">
        <v>2</v>
      </c>
    </row>
    <row r="118" spans="2:30" x14ac:dyDescent="0.25">
      <c r="B118" t="s">
        <v>63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>
        <v>32</v>
      </c>
      <c r="L118">
        <v>64</v>
      </c>
      <c r="M118" s="1">
        <v>73</v>
      </c>
      <c r="N118" s="1">
        <v>82</v>
      </c>
      <c r="O118" s="1">
        <v>72</v>
      </c>
      <c r="P118" s="1">
        <v>7</v>
      </c>
      <c r="Q118" s="1" t="s">
        <v>2</v>
      </c>
      <c r="R118" s="1" t="s">
        <v>2</v>
      </c>
      <c r="S118" s="1" t="s">
        <v>2</v>
      </c>
      <c r="T118" s="1" t="s">
        <v>2</v>
      </c>
      <c r="U118" s="1" t="s">
        <v>2</v>
      </c>
      <c r="V118" s="1" t="s">
        <v>2</v>
      </c>
      <c r="W118" s="1" t="s">
        <v>2</v>
      </c>
      <c r="X118" s="1" t="s">
        <v>2</v>
      </c>
      <c r="Y118" s="1" t="s">
        <v>2</v>
      </c>
      <c r="Z118" s="1" t="s">
        <v>2</v>
      </c>
      <c r="AA118" s="1" t="s">
        <v>2</v>
      </c>
      <c r="AB118" s="1" t="s">
        <v>2</v>
      </c>
      <c r="AC118" s="1" t="s">
        <v>2</v>
      </c>
      <c r="AD118" s="1" t="s">
        <v>2</v>
      </c>
    </row>
    <row r="119" spans="2:30" x14ac:dyDescent="0.25">
      <c r="B119" t="s">
        <v>64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  <c r="J119" s="1" t="s">
        <v>2</v>
      </c>
      <c r="K119" s="1" t="s">
        <v>2</v>
      </c>
      <c r="L119" s="1" t="s">
        <v>2</v>
      </c>
      <c r="M119" s="1" t="s">
        <v>2</v>
      </c>
      <c r="N119" s="1" t="s">
        <v>2</v>
      </c>
      <c r="O119" s="1">
        <v>8</v>
      </c>
      <c r="P119" s="1">
        <v>37</v>
      </c>
      <c r="Q119" s="1">
        <v>22</v>
      </c>
      <c r="R119">
        <v>27</v>
      </c>
      <c r="S119" s="1">
        <v>31</v>
      </c>
      <c r="T119" s="1">
        <v>31</v>
      </c>
      <c r="U119" s="1">
        <v>22</v>
      </c>
      <c r="V119" s="1">
        <v>21</v>
      </c>
      <c r="W119" s="1">
        <v>19</v>
      </c>
      <c r="X119" s="1">
        <v>18</v>
      </c>
      <c r="Y119" s="1">
        <v>21</v>
      </c>
      <c r="Z119" s="1">
        <v>22</v>
      </c>
      <c r="AA119" s="1">
        <v>13</v>
      </c>
      <c r="AB119" s="1">
        <v>19</v>
      </c>
      <c r="AC119" s="1" t="s">
        <v>2</v>
      </c>
      <c r="AD119" s="1" t="s">
        <v>2</v>
      </c>
    </row>
    <row r="120" spans="2:30" x14ac:dyDescent="0.25">
      <c r="B120" t="s">
        <v>129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  <c r="J120" s="1" t="s">
        <v>2</v>
      </c>
      <c r="K120" s="1" t="s">
        <v>2</v>
      </c>
      <c r="L120" s="1" t="s">
        <v>2</v>
      </c>
      <c r="M120" s="1" t="s">
        <v>2</v>
      </c>
      <c r="N120" s="1" t="s">
        <v>2</v>
      </c>
      <c r="O120" s="1" t="s">
        <v>2</v>
      </c>
      <c r="P120" s="1" t="s">
        <v>2</v>
      </c>
      <c r="Q120" s="1" t="s">
        <v>2</v>
      </c>
      <c r="R120" s="1" t="s">
        <v>2</v>
      </c>
      <c r="S120" s="1" t="s">
        <v>2</v>
      </c>
      <c r="T120" s="1" t="s">
        <v>2</v>
      </c>
      <c r="U120" s="1" t="s">
        <v>2</v>
      </c>
      <c r="V120" s="1" t="s">
        <v>2</v>
      </c>
      <c r="W120" s="1" t="s">
        <v>2</v>
      </c>
      <c r="X120" s="1" t="s">
        <v>2</v>
      </c>
      <c r="Y120" s="1" t="s">
        <v>2</v>
      </c>
      <c r="Z120" s="1" t="s">
        <v>2</v>
      </c>
      <c r="AA120" s="1" t="s">
        <v>2</v>
      </c>
      <c r="AB120" s="1" t="s">
        <v>2</v>
      </c>
      <c r="AC120" s="1">
        <v>19</v>
      </c>
      <c r="AD120" s="1">
        <v>17</v>
      </c>
    </row>
    <row r="121" spans="2:30" x14ac:dyDescent="0.25">
      <c r="B121" t="s">
        <v>124</v>
      </c>
      <c r="C121" s="1">
        <v>19</v>
      </c>
      <c r="D121" s="1">
        <v>8</v>
      </c>
      <c r="E121" s="1">
        <v>11</v>
      </c>
      <c r="F121" s="1">
        <v>14</v>
      </c>
      <c r="G121" s="1">
        <v>12</v>
      </c>
      <c r="H121" s="1" t="s">
        <v>2</v>
      </c>
      <c r="I121" s="1" t="s">
        <v>2</v>
      </c>
      <c r="J121" s="1" t="s">
        <v>2</v>
      </c>
      <c r="K121" s="1" t="s">
        <v>2</v>
      </c>
      <c r="L121" s="1" t="s">
        <v>2</v>
      </c>
      <c r="M121" s="1" t="s">
        <v>2</v>
      </c>
      <c r="N121" s="1" t="s">
        <v>2</v>
      </c>
      <c r="O121" s="1" t="s">
        <v>2</v>
      </c>
      <c r="P121" s="1" t="s">
        <v>2</v>
      </c>
      <c r="Q121" s="1" t="s">
        <v>2</v>
      </c>
      <c r="R121" s="1" t="s">
        <v>2</v>
      </c>
      <c r="S121" s="1" t="s">
        <v>2</v>
      </c>
      <c r="T121" s="1" t="s">
        <v>2</v>
      </c>
      <c r="U121" s="1" t="s">
        <v>2</v>
      </c>
      <c r="V121" s="1" t="s">
        <v>2</v>
      </c>
      <c r="W121" s="1" t="s">
        <v>2</v>
      </c>
      <c r="X121" s="1" t="s">
        <v>2</v>
      </c>
      <c r="Y121" s="1" t="s">
        <v>2</v>
      </c>
      <c r="Z121" s="1" t="s">
        <v>2</v>
      </c>
      <c r="AA121" s="1" t="s">
        <v>2</v>
      </c>
      <c r="AB121" s="1" t="s">
        <v>2</v>
      </c>
      <c r="AC121" s="1" t="s">
        <v>2</v>
      </c>
      <c r="AD121" s="1" t="s">
        <v>2</v>
      </c>
    </row>
    <row r="122" spans="2:30" x14ac:dyDescent="0.25">
      <c r="B122" t="s">
        <v>65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  <c r="I122" s="1" t="s">
        <v>2</v>
      </c>
      <c r="J122" s="1" t="s">
        <v>2</v>
      </c>
      <c r="K122" s="1">
        <v>9</v>
      </c>
      <c r="L122">
        <v>46</v>
      </c>
      <c r="M122" s="1">
        <v>57</v>
      </c>
      <c r="N122" s="1">
        <v>65</v>
      </c>
      <c r="O122" s="1">
        <v>77</v>
      </c>
      <c r="P122" s="1">
        <v>33</v>
      </c>
      <c r="Q122" s="1">
        <v>16</v>
      </c>
      <c r="R122">
        <v>19</v>
      </c>
      <c r="S122" s="1">
        <v>22</v>
      </c>
      <c r="T122" s="1">
        <v>5</v>
      </c>
      <c r="U122" s="1" t="s">
        <v>2</v>
      </c>
      <c r="V122" s="1" t="s">
        <v>2</v>
      </c>
      <c r="W122" s="1" t="s">
        <v>2</v>
      </c>
      <c r="X122" s="1" t="s">
        <v>2</v>
      </c>
      <c r="Y122" s="1" t="s">
        <v>2</v>
      </c>
      <c r="Z122" s="1" t="s">
        <v>2</v>
      </c>
      <c r="AA122" s="1" t="s">
        <v>2</v>
      </c>
      <c r="AB122" s="1" t="s">
        <v>2</v>
      </c>
      <c r="AC122" s="1" t="s">
        <v>2</v>
      </c>
      <c r="AD122" s="1" t="s">
        <v>2</v>
      </c>
    </row>
    <row r="123" spans="2:30" x14ac:dyDescent="0.25">
      <c r="B123" t="s">
        <v>68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  <c r="J123" s="1" t="s">
        <v>2</v>
      </c>
      <c r="K123" s="1" t="s">
        <v>2</v>
      </c>
      <c r="L123" s="1" t="s">
        <v>2</v>
      </c>
      <c r="M123" s="1" t="s">
        <v>2</v>
      </c>
      <c r="N123" s="1" t="s">
        <v>2</v>
      </c>
      <c r="O123" s="1" t="s">
        <v>2</v>
      </c>
      <c r="P123" s="1" t="s">
        <v>2</v>
      </c>
      <c r="Q123" s="1" t="s">
        <v>2</v>
      </c>
      <c r="R123" s="1" t="s">
        <v>2</v>
      </c>
      <c r="S123" s="1" t="s">
        <v>2</v>
      </c>
      <c r="T123" s="1">
        <v>8</v>
      </c>
      <c r="U123">
        <v>28</v>
      </c>
      <c r="V123">
        <v>18</v>
      </c>
      <c r="W123">
        <v>11</v>
      </c>
      <c r="X123" s="1">
        <v>9</v>
      </c>
      <c r="Y123" s="1">
        <v>6</v>
      </c>
      <c r="Z123" s="1">
        <v>8</v>
      </c>
      <c r="AA123">
        <v>6</v>
      </c>
      <c r="AB123" s="1">
        <v>3</v>
      </c>
      <c r="AC123" s="1" t="s">
        <v>2</v>
      </c>
      <c r="AD123" s="1" t="s">
        <v>2</v>
      </c>
    </row>
    <row r="124" spans="2:30" x14ac:dyDescent="0.25">
      <c r="B124" t="s">
        <v>83</v>
      </c>
      <c r="C124" s="1" t="s">
        <v>2</v>
      </c>
      <c r="D124" s="1" t="s">
        <v>2</v>
      </c>
      <c r="E124" s="1" t="s">
        <v>2</v>
      </c>
      <c r="F124" s="1" t="s">
        <v>2</v>
      </c>
      <c r="G124" s="1" t="s">
        <v>2</v>
      </c>
      <c r="H124" s="1" t="s">
        <v>2</v>
      </c>
      <c r="I124" s="1" t="s">
        <v>2</v>
      </c>
      <c r="J124" s="1" t="s">
        <v>2</v>
      </c>
      <c r="K124" s="1" t="s">
        <v>2</v>
      </c>
      <c r="L124" s="1" t="s">
        <v>2</v>
      </c>
      <c r="M124" s="1" t="s">
        <v>2</v>
      </c>
      <c r="N124" s="1" t="s">
        <v>2</v>
      </c>
      <c r="O124" s="1" t="s">
        <v>2</v>
      </c>
      <c r="P124" s="1" t="s">
        <v>2</v>
      </c>
      <c r="Q124" s="1" t="s">
        <v>2</v>
      </c>
      <c r="R124" s="1" t="s">
        <v>2</v>
      </c>
      <c r="S124" s="1" t="s">
        <v>2</v>
      </c>
      <c r="T124" s="1" t="s">
        <v>2</v>
      </c>
      <c r="U124" s="1" t="s">
        <v>2</v>
      </c>
      <c r="V124">
        <v>16</v>
      </c>
      <c r="W124">
        <v>42</v>
      </c>
      <c r="X124">
        <v>54</v>
      </c>
      <c r="Y124">
        <v>57</v>
      </c>
      <c r="Z124">
        <v>58</v>
      </c>
      <c r="AA124">
        <v>26</v>
      </c>
      <c r="AB124">
        <v>34</v>
      </c>
      <c r="AC124">
        <v>42</v>
      </c>
      <c r="AD124">
        <v>41</v>
      </c>
    </row>
    <row r="125" spans="2:30" x14ac:dyDescent="0.25">
      <c r="B125" t="s">
        <v>104</v>
      </c>
      <c r="C125" s="1" t="s">
        <v>2</v>
      </c>
      <c r="D125" s="1" t="s">
        <v>2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2</v>
      </c>
      <c r="K125" s="1" t="s">
        <v>2</v>
      </c>
      <c r="L125" s="1" t="s">
        <v>2</v>
      </c>
      <c r="M125" s="1" t="s">
        <v>2</v>
      </c>
      <c r="N125" s="1" t="s">
        <v>2</v>
      </c>
      <c r="O125" s="1" t="s">
        <v>2</v>
      </c>
      <c r="P125" s="1" t="s">
        <v>2</v>
      </c>
      <c r="Q125" s="1" t="s">
        <v>2</v>
      </c>
      <c r="R125" s="1" t="s">
        <v>2</v>
      </c>
      <c r="S125" s="1" t="s">
        <v>2</v>
      </c>
      <c r="T125" s="1" t="s">
        <v>2</v>
      </c>
      <c r="U125" s="1" t="s">
        <v>2</v>
      </c>
      <c r="V125" s="1" t="s">
        <v>2</v>
      </c>
      <c r="W125" s="1" t="s">
        <v>2</v>
      </c>
      <c r="X125" s="1" t="s">
        <v>2</v>
      </c>
      <c r="Y125" s="1" t="s">
        <v>2</v>
      </c>
      <c r="Z125" s="1">
        <v>13</v>
      </c>
      <c r="AA125" s="1">
        <v>18</v>
      </c>
      <c r="AB125" s="1">
        <v>24</v>
      </c>
      <c r="AC125" s="1">
        <v>26</v>
      </c>
      <c r="AD125" s="1">
        <v>24</v>
      </c>
    </row>
    <row r="126" spans="2:30" x14ac:dyDescent="0.25">
      <c r="B126" t="s">
        <v>66</v>
      </c>
      <c r="C126">
        <v>7</v>
      </c>
      <c r="D126">
        <v>28</v>
      </c>
      <c r="E126">
        <v>30</v>
      </c>
      <c r="F126">
        <v>36</v>
      </c>
      <c r="G126">
        <v>37</v>
      </c>
      <c r="H126">
        <v>34</v>
      </c>
      <c r="I126">
        <v>31</v>
      </c>
      <c r="J126">
        <v>18</v>
      </c>
      <c r="K126">
        <v>15</v>
      </c>
      <c r="L126">
        <v>14</v>
      </c>
      <c r="M126" s="1">
        <v>12</v>
      </c>
      <c r="N126" s="1">
        <v>17</v>
      </c>
      <c r="O126" s="1">
        <v>16</v>
      </c>
      <c r="P126" s="1">
        <v>7</v>
      </c>
      <c r="Q126" s="1">
        <v>3</v>
      </c>
      <c r="R126">
        <v>3</v>
      </c>
      <c r="S126" s="1">
        <v>6</v>
      </c>
      <c r="T126" s="1" t="s">
        <v>2</v>
      </c>
      <c r="U126" s="1" t="s">
        <v>2</v>
      </c>
      <c r="V126" s="1" t="s">
        <v>2</v>
      </c>
      <c r="W126" s="1" t="s">
        <v>2</v>
      </c>
      <c r="X126" s="1" t="s">
        <v>2</v>
      </c>
      <c r="Y126" s="1" t="s">
        <v>2</v>
      </c>
      <c r="Z126" s="1" t="s">
        <v>2</v>
      </c>
      <c r="AA126" s="1" t="s">
        <v>2</v>
      </c>
      <c r="AB126" s="1" t="s">
        <v>2</v>
      </c>
      <c r="AC126" s="1" t="s">
        <v>2</v>
      </c>
      <c r="AD126" s="1" t="s">
        <v>2</v>
      </c>
    </row>
    <row r="127" spans="2:30" x14ac:dyDescent="0.25">
      <c r="B127" t="s">
        <v>72</v>
      </c>
      <c r="C127" s="1" t="s">
        <v>2</v>
      </c>
      <c r="D127" s="1" t="s">
        <v>2</v>
      </c>
      <c r="E127" s="1" t="s">
        <v>2</v>
      </c>
      <c r="F127" s="1" t="s">
        <v>2</v>
      </c>
      <c r="G127" s="1" t="s">
        <v>2</v>
      </c>
      <c r="H127" s="1" t="s">
        <v>2</v>
      </c>
      <c r="I127" s="1" t="s">
        <v>2</v>
      </c>
      <c r="J127" s="1" t="s">
        <v>2</v>
      </c>
      <c r="K127" s="1" t="s">
        <v>2</v>
      </c>
      <c r="L127" s="1" t="s">
        <v>2</v>
      </c>
      <c r="M127" s="1" t="s">
        <v>2</v>
      </c>
      <c r="N127" s="1" t="s">
        <v>2</v>
      </c>
      <c r="O127" s="1" t="s">
        <v>2</v>
      </c>
      <c r="P127" s="1" t="s">
        <v>2</v>
      </c>
      <c r="Q127" s="1" t="s">
        <v>2</v>
      </c>
      <c r="R127" s="1" t="s">
        <v>2</v>
      </c>
      <c r="S127" s="1" t="s">
        <v>2</v>
      </c>
      <c r="T127" s="1" t="s">
        <v>2</v>
      </c>
      <c r="U127" s="1">
        <v>9</v>
      </c>
      <c r="V127" s="1">
        <v>6</v>
      </c>
      <c r="W127" s="1">
        <v>4</v>
      </c>
      <c r="X127">
        <v>4</v>
      </c>
      <c r="Y127">
        <v>4</v>
      </c>
      <c r="Z127">
        <v>1</v>
      </c>
      <c r="AA127" s="1">
        <v>1</v>
      </c>
      <c r="AB127" s="1" t="s">
        <v>2</v>
      </c>
      <c r="AC127" s="1" t="s">
        <v>2</v>
      </c>
      <c r="AD127" s="1" t="s">
        <v>2</v>
      </c>
    </row>
    <row r="128" spans="2:30" x14ac:dyDescent="0.25">
      <c r="R128" s="10"/>
      <c r="S128" s="10"/>
      <c r="T128" s="10"/>
    </row>
    <row r="129" spans="1:30" x14ac:dyDescent="0.25">
      <c r="A129" s="9" t="s">
        <v>33</v>
      </c>
      <c r="B129" s="9"/>
      <c r="C129" s="5">
        <f t="shared" ref="C129:L129" si="26">C3+C16+C18+C30+C43+C45+C64+C75+C77+C86+C88+C93+C102</f>
        <v>316</v>
      </c>
      <c r="D129" s="5">
        <f t="shared" si="26"/>
        <v>438</v>
      </c>
      <c r="E129" s="5">
        <f t="shared" si="26"/>
        <v>515</v>
      </c>
      <c r="F129" s="5">
        <f t="shared" si="26"/>
        <v>667</v>
      </c>
      <c r="G129" s="5">
        <f t="shared" si="26"/>
        <v>752</v>
      </c>
      <c r="H129" s="5">
        <f>H3+H16+H18+H30+H43+H45+H64+H75+H77+H86+H88+H93+H102</f>
        <v>784</v>
      </c>
      <c r="I129" s="5">
        <f t="shared" si="26"/>
        <v>676</v>
      </c>
      <c r="J129" s="5">
        <f t="shared" si="26"/>
        <v>518</v>
      </c>
      <c r="K129" s="5">
        <f t="shared" si="26"/>
        <v>591</v>
      </c>
      <c r="L129" s="5">
        <f t="shared" si="26"/>
        <v>750</v>
      </c>
      <c r="M129" s="5">
        <f>M3+M16+M18+M30+M43+M45+M64+M75+M77+M86+M88+M93+M102</f>
        <v>887</v>
      </c>
      <c r="N129" s="5">
        <f t="shared" ref="N129:X129" si="27">N3+N16+N18+N30+N43+N45+N64+N75+N77+N86+N88+N93+N102</f>
        <v>1137</v>
      </c>
      <c r="O129" s="5">
        <f t="shared" si="27"/>
        <v>1317</v>
      </c>
      <c r="P129" s="5">
        <f t="shared" si="27"/>
        <v>874</v>
      </c>
      <c r="Q129" s="5">
        <f t="shared" si="27"/>
        <v>767</v>
      </c>
      <c r="R129" s="5">
        <f t="shared" si="27"/>
        <v>696</v>
      </c>
      <c r="S129" s="5">
        <f t="shared" si="27"/>
        <v>672</v>
      </c>
      <c r="T129" s="5">
        <f t="shared" si="27"/>
        <v>678</v>
      </c>
      <c r="U129" s="5">
        <f t="shared" si="27"/>
        <v>722</v>
      </c>
      <c r="V129" s="5">
        <f t="shared" si="27"/>
        <v>718</v>
      </c>
      <c r="W129" s="5">
        <f t="shared" si="27"/>
        <v>666</v>
      </c>
      <c r="X129" s="5">
        <f t="shared" si="27"/>
        <v>677</v>
      </c>
      <c r="Y129" s="5">
        <f>Y3+Y16+Y18+Y30+Y43+Y45+Y64+Y75+Y77+Y86+Y88+Y91+Y93+Y102</f>
        <v>703</v>
      </c>
      <c r="Z129" s="5">
        <f>Z3+Z16+Z18+Z30+Z43+Z45+Z64+Z75+Z77+Z86+Z88+Z91+Z93+Z102</f>
        <v>809</v>
      </c>
      <c r="AA129" s="5">
        <f>AA3+AA16+AA18+AA30+AA43+AA45+AA64+AA75+AA77+AA86+AA88+AA91+AA93+AA102</f>
        <v>644</v>
      </c>
      <c r="AB129" s="5">
        <f>AB3+AB16+AB18+AB30+AB43+AB45+AB64+AB75+AB77+AB86+AB88+AB91+AB93+AB102</f>
        <v>710</v>
      </c>
      <c r="AC129" s="5">
        <f>AC3+AC16+AC18+AC30+AC43+AC45+AC64+AC75+AC77+AC86+AC88+AC91+AC93+AC102</f>
        <v>712</v>
      </c>
      <c r="AD129" s="5">
        <f>AD3+AD16+AD18+AD30+AD43+AD45+AD64+AD75+AD77+AD86+AD88+AD91+AD93+AD102</f>
        <v>730</v>
      </c>
    </row>
    <row r="130" spans="1:30" x14ac:dyDescent="0.25">
      <c r="B130" t="s">
        <v>34</v>
      </c>
      <c r="C130" s="6">
        <v>0.05</v>
      </c>
      <c r="D130" s="6">
        <f t="shared" ref="D130" si="28">(D129-C129)/C129</f>
        <v>0.38607594936708861</v>
      </c>
      <c r="E130" s="6">
        <f t="shared" ref="E130" si="29">(E129-D129)/D129</f>
        <v>0.17579908675799086</v>
      </c>
      <c r="F130" s="6">
        <f t="shared" ref="F130" si="30">(F129-E129)/E129</f>
        <v>0.29514563106796116</v>
      </c>
      <c r="G130" s="6">
        <f t="shared" ref="G130" si="31">(G129-F129)/F129</f>
        <v>0.12743628185907047</v>
      </c>
      <c r="H130" s="6">
        <f t="shared" ref="H130" si="32">(H129-G129)/G129</f>
        <v>4.2553191489361701E-2</v>
      </c>
      <c r="I130" s="6">
        <f t="shared" ref="I130" si="33">(I129-H129)/H129</f>
        <v>-0.13775510204081631</v>
      </c>
      <c r="J130" s="6">
        <f t="shared" ref="J130" si="34">(J129-I129)/I129</f>
        <v>-0.23372781065088757</v>
      </c>
      <c r="K130" s="6">
        <f t="shared" ref="K130" si="35">(K129-J129)/J129</f>
        <v>0.14092664092664092</v>
      </c>
      <c r="L130" s="6">
        <f t="shared" ref="L130" si="36">(L129-K129)/K129</f>
        <v>0.26903553299492383</v>
      </c>
      <c r="M130" s="6">
        <f t="shared" ref="M130" si="37">(M129-L129)/L129</f>
        <v>0.18266666666666667</v>
      </c>
      <c r="N130" s="6">
        <f t="shared" ref="N130:AD130" si="38">(N129-M129)/M129</f>
        <v>0.28184892897406988</v>
      </c>
      <c r="O130" s="6">
        <f t="shared" si="38"/>
        <v>0.15831134564643801</v>
      </c>
      <c r="P130" s="6">
        <f t="shared" si="38"/>
        <v>-0.33637053910402431</v>
      </c>
      <c r="Q130" s="6">
        <f t="shared" si="38"/>
        <v>-0.12242562929061784</v>
      </c>
      <c r="R130" s="6">
        <f t="shared" si="38"/>
        <v>-9.2568448500651893E-2</v>
      </c>
      <c r="S130" s="6">
        <f t="shared" si="38"/>
        <v>-3.4482758620689655E-2</v>
      </c>
      <c r="T130" s="6">
        <f t="shared" si="38"/>
        <v>8.9285714285714281E-3</v>
      </c>
      <c r="U130" s="6">
        <f t="shared" si="38"/>
        <v>6.4896755162241887E-2</v>
      </c>
      <c r="V130" s="6">
        <f t="shared" si="38"/>
        <v>-5.5401662049861496E-3</v>
      </c>
      <c r="W130" s="6">
        <f t="shared" si="38"/>
        <v>-7.2423398328690811E-2</v>
      </c>
      <c r="X130" s="6">
        <f t="shared" si="38"/>
        <v>1.6516516516516516E-2</v>
      </c>
      <c r="Y130" s="6">
        <f t="shared" si="38"/>
        <v>3.8404726735598228E-2</v>
      </c>
      <c r="Z130" s="6">
        <f t="shared" si="38"/>
        <v>0.15078236130867709</v>
      </c>
      <c r="AA130" s="6">
        <f t="shared" si="38"/>
        <v>-0.20395550061804696</v>
      </c>
      <c r="AB130" s="6">
        <f t="shared" si="38"/>
        <v>0.10248447204968944</v>
      </c>
      <c r="AC130" s="6">
        <f t="shared" si="38"/>
        <v>2.8169014084507044E-3</v>
      </c>
      <c r="AD130" s="6">
        <f t="shared" si="38"/>
        <v>2.5280898876404494E-2</v>
      </c>
    </row>
    <row r="131" spans="1:30" x14ac:dyDescent="0.25">
      <c r="A131" s="8" t="s">
        <v>35</v>
      </c>
      <c r="B131" s="8"/>
      <c r="C131" s="14">
        <v>3881</v>
      </c>
      <c r="D131" s="14">
        <v>6019</v>
      </c>
      <c r="E131" s="14">
        <v>7216</v>
      </c>
      <c r="F131" s="14">
        <v>10190</v>
      </c>
      <c r="G131" s="14">
        <v>11661</v>
      </c>
      <c r="H131" s="14">
        <v>12117</v>
      </c>
      <c r="I131" s="14">
        <v>10427</v>
      </c>
      <c r="J131" s="14">
        <v>8616</v>
      </c>
      <c r="K131" s="14">
        <v>10229</v>
      </c>
      <c r="L131" s="14">
        <v>13161</v>
      </c>
      <c r="M131" s="14">
        <v>16554.8</v>
      </c>
      <c r="N131" s="14">
        <v>19346.754000000001</v>
      </c>
      <c r="O131" s="14">
        <f>21874.349+73.95</f>
        <v>21948.298999999999</v>
      </c>
      <c r="P131" s="14">
        <v>17442.777999999998</v>
      </c>
      <c r="Q131" s="14">
        <v>17999.758999999998</v>
      </c>
      <c r="R131" s="14">
        <v>17235.120964000002</v>
      </c>
      <c r="S131" s="14">
        <v>17107.77</v>
      </c>
      <c r="T131" s="14">
        <v>21057.944</v>
      </c>
      <c r="U131" s="14">
        <v>22015.477106999999</v>
      </c>
      <c r="V131" s="7">
        <f>21868.153872+9</f>
        <v>21877.153871999999</v>
      </c>
      <c r="W131" s="7">
        <v>18480.101825999998</v>
      </c>
      <c r="X131" s="7">
        <v>17884.97</v>
      </c>
      <c r="Y131" s="7">
        <v>18053.664472</v>
      </c>
      <c r="Z131" s="7">
        <v>21076.864201</v>
      </c>
      <c r="AA131" s="7">
        <v>17941.892122000001</v>
      </c>
      <c r="AB131" s="7">
        <v>18951</v>
      </c>
      <c r="AC131" s="7">
        <v>19810.468000000001</v>
      </c>
      <c r="AD131" s="7">
        <v>19859.115000000002</v>
      </c>
    </row>
    <row r="132" spans="1:30" x14ac:dyDescent="0.25">
      <c r="A132" s="10"/>
      <c r="B132" s="10" t="s">
        <v>34</v>
      </c>
      <c r="C132" s="13">
        <v>0.16</v>
      </c>
      <c r="D132" s="13">
        <f t="shared" ref="D132" si="39">(D131-C131)/C131</f>
        <v>0.55088894614790007</v>
      </c>
      <c r="E132" s="13">
        <f t="shared" ref="E132" si="40">(E131-D131)/D131</f>
        <v>0.19887024422661573</v>
      </c>
      <c r="F132" s="13">
        <f t="shared" ref="F132" si="41">(F131-E131)/E131</f>
        <v>0.41213968957871394</v>
      </c>
      <c r="G132" s="13">
        <f t="shared" ref="G132" si="42">(G131-F131)/F131</f>
        <v>0.14435721295387635</v>
      </c>
      <c r="H132" s="13">
        <f t="shared" ref="H132" si="43">(H131-G131)/G131</f>
        <v>3.9104708001029075E-2</v>
      </c>
      <c r="I132" s="13">
        <f t="shared" ref="I132" si="44">(I131-H131)/H131</f>
        <v>-0.13947346702979285</v>
      </c>
      <c r="J132" s="13">
        <f t="shared" ref="J132" si="45">(J131-I131)/I131</f>
        <v>-0.17368370576388223</v>
      </c>
      <c r="K132" s="13">
        <f t="shared" ref="K132" si="46">(K131-J131)/J131</f>
        <v>0.18720984215413186</v>
      </c>
      <c r="L132" s="13">
        <f t="shared" ref="L132" si="47">(L131-K131)/K131</f>
        <v>0.28663603480301103</v>
      </c>
      <c r="M132" s="13">
        <f t="shared" ref="M132" si="48">(M131-L131)/L131</f>
        <v>0.25786794316541289</v>
      </c>
      <c r="N132" s="13">
        <f t="shared" ref="N132:AD132" si="49">(N131-M131)/M131</f>
        <v>0.16864921352115408</v>
      </c>
      <c r="O132" s="13">
        <f t="shared" si="49"/>
        <v>0.13446932751613</v>
      </c>
      <c r="P132" s="13">
        <f t="shared" si="49"/>
        <v>-0.20527882365735955</v>
      </c>
      <c r="Q132" s="13">
        <f t="shared" si="49"/>
        <v>3.1931897545218989E-2</v>
      </c>
      <c r="R132" s="13">
        <f t="shared" si="49"/>
        <v>-4.2480459655042976E-2</v>
      </c>
      <c r="S132" s="13">
        <f t="shared" si="49"/>
        <v>-7.3890380152252175E-3</v>
      </c>
      <c r="T132" s="13">
        <f t="shared" si="49"/>
        <v>0.23089941003415401</v>
      </c>
      <c r="U132" s="13">
        <f t="shared" si="49"/>
        <v>4.5471348342459229E-2</v>
      </c>
      <c r="V132" s="13">
        <f t="shared" si="49"/>
        <v>-6.2829996519139187E-3</v>
      </c>
      <c r="W132" s="13">
        <f t="shared" si="49"/>
        <v>-0.1552785186718369</v>
      </c>
      <c r="X132" s="13">
        <f t="shared" si="49"/>
        <v>-3.2203925692806251E-2</v>
      </c>
      <c r="Y132" s="13">
        <f t="shared" si="49"/>
        <v>9.4321920584713986E-3</v>
      </c>
      <c r="Z132" s="13">
        <f t="shared" si="49"/>
        <v>0.16745629308048657</v>
      </c>
      <c r="AA132" s="13">
        <f t="shared" si="49"/>
        <v>-0.14873996668115644</v>
      </c>
      <c r="AB132" s="13">
        <f t="shared" si="49"/>
        <v>5.62431136659578E-2</v>
      </c>
      <c r="AC132" s="13">
        <f t="shared" si="49"/>
        <v>4.5352118621708654E-2</v>
      </c>
      <c r="AD132" s="13">
        <f t="shared" si="49"/>
        <v>2.4556209373751718E-3</v>
      </c>
    </row>
    <row r="133" spans="1:30" x14ac:dyDescent="0.25">
      <c r="V133" s="1"/>
      <c r="W133" s="1"/>
      <c r="AD133" s="1" t="s">
        <v>0</v>
      </c>
    </row>
    <row r="135" spans="1:30" x14ac:dyDescent="0.25">
      <c r="U135" s="15">
        <f t="shared" ref="U135:AC135" si="50">SUM(L129:U129)</f>
        <v>8500</v>
      </c>
      <c r="V135" s="15">
        <f t="shared" si="50"/>
        <v>8468</v>
      </c>
      <c r="W135" s="15">
        <f t="shared" si="50"/>
        <v>8247</v>
      </c>
      <c r="X135" s="15">
        <f t="shared" si="50"/>
        <v>7787</v>
      </c>
      <c r="Y135" s="15">
        <f t="shared" si="50"/>
        <v>7173</v>
      </c>
      <c r="Z135" s="15">
        <f t="shared" si="50"/>
        <v>7108</v>
      </c>
      <c r="AA135" s="15">
        <f t="shared" si="50"/>
        <v>6985</v>
      </c>
      <c r="AB135" s="15">
        <f t="shared" si="50"/>
        <v>6999</v>
      </c>
      <c r="AC135" s="15">
        <f t="shared" si="50"/>
        <v>7039</v>
      </c>
      <c r="AD135" s="15">
        <f>SUM(U129:AD129)</f>
        <v>7091</v>
      </c>
    </row>
    <row r="136" spans="1:30" x14ac:dyDescent="0.25">
      <c r="AC136" s="15"/>
    </row>
    <row r="137" spans="1:30" x14ac:dyDescent="0.25">
      <c r="U137" s="15">
        <f t="shared" ref="U137" si="51">SUM(L131:U131)</f>
        <v>183869.70207099995</v>
      </c>
      <c r="V137" s="15">
        <f t="shared" ref="V137" si="52">SUM(M131:V131)</f>
        <v>192585.855943</v>
      </c>
      <c r="W137" s="15">
        <f t="shared" ref="W137" si="53">SUM(N131:W131)</f>
        <v>194511.15776900001</v>
      </c>
      <c r="X137" s="15">
        <f t="shared" ref="X137" si="54">SUM(O131:X131)</f>
        <v>193049.373769</v>
      </c>
      <c r="Y137" s="15">
        <f t="shared" ref="Y137" si="55">SUM(P131:Y131)</f>
        <v>189154.739241</v>
      </c>
      <c r="Z137" s="15">
        <f t="shared" ref="Z137" si="56">SUM(Q131:Z131)</f>
        <v>192788.82544199997</v>
      </c>
      <c r="AA137" s="15">
        <f t="shared" ref="AA137" si="57">SUM(R131:AA131)</f>
        <v>192730.95856399997</v>
      </c>
      <c r="AB137" s="15">
        <f t="shared" ref="AB137" si="58">SUM(S131:AB131)</f>
        <v>194446.83759999997</v>
      </c>
      <c r="AC137" s="15">
        <f t="shared" ref="AC137" si="59">SUM(T131:AC131)</f>
        <v>197149.53559999997</v>
      </c>
      <c r="AD137" s="15">
        <f t="shared" ref="AC137:AD137" si="60">SUM(U131:AD131)</f>
        <v>195950.70659999998</v>
      </c>
    </row>
  </sheetData>
  <mergeCells count="70">
    <mergeCell ref="AD36:AD38"/>
    <mergeCell ref="AD39:AD40"/>
    <mergeCell ref="AD78:AD79"/>
    <mergeCell ref="AD81:AD83"/>
    <mergeCell ref="Z81:Z83"/>
    <mergeCell ref="Z39:Z40"/>
    <mergeCell ref="V78:V80"/>
    <mergeCell ref="S39:S40"/>
    <mergeCell ref="Y81:Y83"/>
    <mergeCell ref="X81:X83"/>
    <mergeCell ref="X39:X40"/>
    <mergeCell ref="Y78:Y80"/>
    <mergeCell ref="Y39:Y40"/>
    <mergeCell ref="Q32:Q33"/>
    <mergeCell ref="R32:R33"/>
    <mergeCell ref="R39:R40"/>
    <mergeCell ref="P39:P40"/>
    <mergeCell ref="Q39:Q40"/>
    <mergeCell ref="W39:W40"/>
    <mergeCell ref="N32:N33"/>
    <mergeCell ref="O32:O33"/>
    <mergeCell ref="O81:O83"/>
    <mergeCell ref="O39:O40"/>
    <mergeCell ref="N39:N40"/>
    <mergeCell ref="O78:O79"/>
    <mergeCell ref="N78:N79"/>
    <mergeCell ref="Q81:Q83"/>
    <mergeCell ref="Q78:Q80"/>
    <mergeCell ref="R78:R80"/>
    <mergeCell ref="N81:N83"/>
    <mergeCell ref="P81:P83"/>
    <mergeCell ref="P78:P79"/>
    <mergeCell ref="R81:R83"/>
    <mergeCell ref="P32:P33"/>
    <mergeCell ref="S32:S33"/>
    <mergeCell ref="S81:S83"/>
    <mergeCell ref="U81:U83"/>
    <mergeCell ref="T81:T83"/>
    <mergeCell ref="V39:V40"/>
    <mergeCell ref="U39:U40"/>
    <mergeCell ref="S78:S80"/>
    <mergeCell ref="U78:U80"/>
    <mergeCell ref="T78:T80"/>
    <mergeCell ref="T32:T33"/>
    <mergeCell ref="T39:T40"/>
    <mergeCell ref="V81:V83"/>
    <mergeCell ref="AA36:AA38"/>
    <mergeCell ref="AA39:AA40"/>
    <mergeCell ref="Z78:Z79"/>
    <mergeCell ref="AC36:AC38"/>
    <mergeCell ref="AC39:AC40"/>
    <mergeCell ref="AC78:AC79"/>
    <mergeCell ref="AB36:AB38"/>
    <mergeCell ref="AB39:AB40"/>
    <mergeCell ref="AC81:AC83"/>
    <mergeCell ref="J81:J83"/>
    <mergeCell ref="K81:K83"/>
    <mergeCell ref="L81:L83"/>
    <mergeCell ref="J78:J79"/>
    <mergeCell ref="K78:K79"/>
    <mergeCell ref="L78:L79"/>
    <mergeCell ref="AA78:AA79"/>
    <mergeCell ref="AB78:AB79"/>
    <mergeCell ref="W78:W80"/>
    <mergeCell ref="X78:X80"/>
    <mergeCell ref="AA81:AA83"/>
    <mergeCell ref="AB81:AB83"/>
    <mergeCell ref="W81:W83"/>
    <mergeCell ref="M81:M83"/>
    <mergeCell ref="M78:M7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2024-04-25T20:23:10Z</dcterms:modified>
</cp:coreProperties>
</file>