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gama20005-my.sharepoint.com/personal/jhennig_gama_aero/Documents/Documents/Statistics Presentations/GAMA Data Book/2021/"/>
    </mc:Choice>
  </mc:AlternateContent>
  <xr:revisionPtr revIDLastSave="146" documentId="11_F25DC773A252ABDACC104824791A57F65BDE58EF" xr6:coauthVersionLast="47" xr6:coauthVersionMax="47" xr10:uidLastSave="{EC76578A-8ADB-4EFE-B22F-2C961FC69C0A}"/>
  <bookViews>
    <workbookView xWindow="960" yWindow="330" windowWidth="21285" windowHeight="12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R61" i="1" l="1"/>
  <c r="Q61" i="1"/>
  <c r="R64" i="1" l="1"/>
  <c r="Q64" i="1"/>
  <c r="C24" i="1" l="1"/>
  <c r="D24" i="1"/>
  <c r="E24" i="1"/>
  <c r="F24" i="1"/>
  <c r="G24" i="1"/>
  <c r="H24" i="1"/>
  <c r="I24" i="1"/>
  <c r="J24" i="1"/>
  <c r="K24" i="1"/>
  <c r="L24" i="1"/>
  <c r="M24" i="1"/>
  <c r="N24" i="1"/>
  <c r="O24" i="1"/>
  <c r="P24" i="1"/>
  <c r="Q24" i="1"/>
  <c r="R24" i="1"/>
  <c r="Q52" i="1"/>
  <c r="R52" i="1"/>
  <c r="Q49" i="1"/>
  <c r="R49" i="1"/>
  <c r="Q45" i="1"/>
  <c r="R45" i="1"/>
  <c r="Q43" i="1"/>
  <c r="R43" i="1"/>
  <c r="Q40" i="1"/>
  <c r="R40" i="1"/>
  <c r="Q37" i="1"/>
  <c r="R37" i="1"/>
  <c r="Q33" i="1"/>
  <c r="R33" i="1"/>
  <c r="Q31" i="1"/>
  <c r="R31" i="1"/>
  <c r="Q29" i="1"/>
  <c r="R29" i="1"/>
  <c r="Q27" i="1"/>
  <c r="R27" i="1"/>
  <c r="Q16" i="1"/>
  <c r="R16" i="1"/>
  <c r="Q14" i="1"/>
  <c r="R14" i="1"/>
  <c r="Q3" i="1"/>
  <c r="R3" i="1"/>
  <c r="N64" i="1"/>
  <c r="M64" i="1"/>
  <c r="L64" i="1"/>
  <c r="K64" i="1"/>
  <c r="J64" i="1"/>
  <c r="I64" i="1"/>
  <c r="G63" i="1"/>
  <c r="F63" i="1"/>
  <c r="E63" i="1"/>
  <c r="D63" i="1"/>
  <c r="D64" i="1" s="1"/>
  <c r="O58" i="1"/>
  <c r="P52" i="1"/>
  <c r="O52" i="1"/>
  <c r="N52" i="1"/>
  <c r="M52" i="1"/>
  <c r="L52" i="1"/>
  <c r="K52" i="1"/>
  <c r="J52" i="1"/>
  <c r="I52" i="1"/>
  <c r="H52" i="1"/>
  <c r="P49" i="1"/>
  <c r="O49" i="1"/>
  <c r="N49" i="1"/>
  <c r="M49" i="1"/>
  <c r="L49" i="1"/>
  <c r="K49" i="1"/>
  <c r="J49" i="1"/>
  <c r="I49" i="1"/>
  <c r="H49" i="1"/>
  <c r="G49" i="1"/>
  <c r="F49" i="1"/>
  <c r="E49" i="1"/>
  <c r="D49" i="1"/>
  <c r="C49" i="1"/>
  <c r="P45" i="1"/>
  <c r="O45" i="1"/>
  <c r="N45" i="1"/>
  <c r="M45" i="1"/>
  <c r="L45" i="1"/>
  <c r="K45" i="1"/>
  <c r="J45" i="1"/>
  <c r="I45" i="1"/>
  <c r="H45" i="1"/>
  <c r="G45" i="1"/>
  <c r="F45" i="1"/>
  <c r="E45" i="1"/>
  <c r="D45" i="1"/>
  <c r="C45" i="1"/>
  <c r="P43" i="1"/>
  <c r="O43" i="1"/>
  <c r="N43" i="1"/>
  <c r="M43" i="1"/>
  <c r="L43" i="1"/>
  <c r="K43" i="1"/>
  <c r="J43" i="1"/>
  <c r="I43" i="1"/>
  <c r="H43" i="1"/>
  <c r="G43" i="1"/>
  <c r="F43" i="1"/>
  <c r="E43" i="1"/>
  <c r="D43" i="1"/>
  <c r="C43" i="1"/>
  <c r="P40" i="1"/>
  <c r="O40" i="1"/>
  <c r="N40" i="1"/>
  <c r="M40" i="1"/>
  <c r="L40" i="1"/>
  <c r="K40" i="1"/>
  <c r="J40" i="1"/>
  <c r="I40" i="1"/>
  <c r="H40" i="1"/>
  <c r="G40" i="1"/>
  <c r="F40" i="1"/>
  <c r="E40" i="1"/>
  <c r="D40" i="1"/>
  <c r="C40" i="1"/>
  <c r="P37" i="1"/>
  <c r="O37" i="1"/>
  <c r="N37" i="1"/>
  <c r="M37" i="1"/>
  <c r="L37" i="1"/>
  <c r="K37" i="1"/>
  <c r="J37" i="1"/>
  <c r="I37" i="1"/>
  <c r="H37" i="1"/>
  <c r="G37" i="1"/>
  <c r="F37" i="1"/>
  <c r="E37" i="1"/>
  <c r="D37" i="1"/>
  <c r="C37" i="1"/>
  <c r="P33" i="1"/>
  <c r="O33" i="1"/>
  <c r="N33" i="1"/>
  <c r="M33" i="1"/>
  <c r="L33" i="1"/>
  <c r="K33" i="1"/>
  <c r="J33" i="1"/>
  <c r="I33" i="1"/>
  <c r="H33" i="1"/>
  <c r="G33" i="1"/>
  <c r="F33" i="1"/>
  <c r="E33" i="1"/>
  <c r="D33" i="1"/>
  <c r="C33" i="1"/>
  <c r="P31" i="1"/>
  <c r="O31" i="1"/>
  <c r="N31" i="1"/>
  <c r="M31" i="1"/>
  <c r="L31" i="1"/>
  <c r="K31" i="1"/>
  <c r="J31" i="1"/>
  <c r="I31" i="1"/>
  <c r="H31" i="1"/>
  <c r="G31" i="1"/>
  <c r="F31" i="1"/>
  <c r="E31" i="1"/>
  <c r="D31" i="1"/>
  <c r="C31" i="1"/>
  <c r="P29" i="1"/>
  <c r="O29" i="1"/>
  <c r="N29" i="1"/>
  <c r="M29" i="1"/>
  <c r="L29" i="1"/>
  <c r="K29" i="1"/>
  <c r="J29" i="1"/>
  <c r="I29" i="1"/>
  <c r="H29" i="1"/>
  <c r="G29" i="1"/>
  <c r="F29" i="1"/>
  <c r="E29" i="1"/>
  <c r="D29" i="1"/>
  <c r="C29" i="1"/>
  <c r="P27" i="1"/>
  <c r="O27" i="1"/>
  <c r="N27" i="1"/>
  <c r="M27" i="1"/>
  <c r="L27" i="1"/>
  <c r="K27" i="1"/>
  <c r="J27" i="1"/>
  <c r="I27" i="1"/>
  <c r="P16" i="1"/>
  <c r="O16" i="1"/>
  <c r="N16" i="1"/>
  <c r="M16" i="1"/>
  <c r="L16" i="1"/>
  <c r="K16" i="1"/>
  <c r="J16" i="1"/>
  <c r="I16" i="1"/>
  <c r="H16" i="1"/>
  <c r="G16" i="1"/>
  <c r="F16" i="1"/>
  <c r="E16" i="1"/>
  <c r="D16" i="1"/>
  <c r="C16" i="1"/>
  <c r="P14" i="1"/>
  <c r="O14" i="1"/>
  <c r="N14" i="1"/>
  <c r="M14" i="1"/>
  <c r="L14" i="1"/>
  <c r="K14" i="1"/>
  <c r="J14" i="1"/>
  <c r="I14" i="1"/>
  <c r="H14" i="1"/>
  <c r="G14" i="1"/>
  <c r="F14" i="1"/>
  <c r="E14" i="1"/>
  <c r="D14" i="1"/>
  <c r="C14" i="1"/>
  <c r="P3" i="1"/>
  <c r="O3" i="1"/>
  <c r="N3" i="1"/>
  <c r="M3" i="1"/>
  <c r="L3" i="1"/>
  <c r="K3" i="1"/>
  <c r="J3" i="1"/>
  <c r="I3" i="1"/>
  <c r="H3" i="1"/>
  <c r="C61" i="1" l="1"/>
  <c r="E64" i="1"/>
  <c r="G64" i="1"/>
  <c r="K61" i="1"/>
  <c r="O61" i="1"/>
  <c r="D61" i="1"/>
  <c r="D62" i="1" s="1"/>
  <c r="L61" i="1"/>
  <c r="L62" i="1" s="1"/>
  <c r="N61" i="1"/>
  <c r="I61" i="1"/>
  <c r="E61" i="1"/>
  <c r="F64" i="1"/>
  <c r="J61" i="1"/>
  <c r="F61" i="1"/>
  <c r="G61" i="1"/>
  <c r="H61" i="1"/>
  <c r="P61" i="1"/>
  <c r="M61" i="1"/>
  <c r="Q62" i="1" l="1"/>
  <c r="R62" i="1"/>
  <c r="N62" i="1"/>
  <c r="E62" i="1"/>
  <c r="I62" i="1"/>
  <c r="F62" i="1"/>
  <c r="M62" i="1"/>
  <c r="G62" i="1"/>
  <c r="J62" i="1"/>
  <c r="K62" i="1"/>
</calcChain>
</file>

<file path=xl/sharedStrings.xml><?xml version="1.0" encoding="utf-8"?>
<sst xmlns="http://schemas.openxmlformats.org/spreadsheetml/2006/main" count="373" uniqueCount="63">
  <si>
    <t>Air Tractor</t>
  </si>
  <si>
    <t>n/a</t>
  </si>
  <si>
    <t>AT-402A</t>
  </si>
  <si>
    <t>AT-402B</t>
  </si>
  <si>
    <t>AT-502A</t>
  </si>
  <si>
    <t>AT-502B</t>
  </si>
  <si>
    <t>AT-504</t>
  </si>
  <si>
    <t>AT-602</t>
  </si>
  <si>
    <t>AT-802</t>
  </si>
  <si>
    <t>AT-802A</t>
  </si>
  <si>
    <t>AT-802AF</t>
  </si>
  <si>
    <t>-</t>
  </si>
  <si>
    <t>AT-802F</t>
  </si>
  <si>
    <t>AVIC General</t>
  </si>
  <si>
    <t>Y12 Series</t>
  </si>
  <si>
    <t>Daher</t>
  </si>
  <si>
    <t>Kodiak 100</t>
  </si>
  <si>
    <t>TBM 700</t>
  </si>
  <si>
    <t>TBM 850</t>
  </si>
  <si>
    <t>TBM 900</t>
  </si>
  <si>
    <t>TBM 910</t>
  </si>
  <si>
    <t>TBM 930</t>
  </si>
  <si>
    <t>TBM 940</t>
  </si>
  <si>
    <t>Extra Aircraft</t>
  </si>
  <si>
    <t>EA500</t>
  </si>
  <si>
    <t>Maule Air Incorporated</t>
  </si>
  <si>
    <t>M-7-420AC</t>
  </si>
  <si>
    <t>Pacific Aerospace Corporation</t>
  </si>
  <si>
    <t>PAC 750XL</t>
  </si>
  <si>
    <t>Piaggio Aerospace</t>
  </si>
  <si>
    <t>P.180 Avanti</t>
  </si>
  <si>
    <t>P.180 Avanti II</t>
  </si>
  <si>
    <t>P.180 Avanti Evo</t>
  </si>
  <si>
    <t>Pilatus</t>
  </si>
  <si>
    <t>PC-6 Porter</t>
  </si>
  <si>
    <t>PC-12</t>
  </si>
  <si>
    <t>Piper Aircraft, Inc.</t>
  </si>
  <si>
    <t>PA-46-500TP Meridian / M500</t>
  </si>
  <si>
    <t>PA-46-600TP M600</t>
  </si>
  <si>
    <t>Quest Aircraft Company</t>
  </si>
  <si>
    <t>Textron Aviation (Beechcraft)</t>
  </si>
  <si>
    <t>King Air C90 / GTx</t>
  </si>
  <si>
    <t>Textron Aviation (Cessna Aircraft)</t>
  </si>
  <si>
    <t>CE-208 Caravan 675</t>
  </si>
  <si>
    <t>CE-208B Grand Caravan</t>
  </si>
  <si>
    <t>Thrush Aircraft, Inc.</t>
  </si>
  <si>
    <t>S2R-T34</t>
  </si>
  <si>
    <t>S2RHG-T65</t>
  </si>
  <si>
    <t>S2R-T660</t>
  </si>
  <si>
    <t>S2R-G10</t>
  </si>
  <si>
    <t>S2R-H80</t>
  </si>
  <si>
    <t>Viking Air Ltd.</t>
  </si>
  <si>
    <t>DHC-6 Series 400 Twin Otter</t>
  </si>
  <si>
    <t>Total Number of Airplanes</t>
  </si>
  <si>
    <t>% Change</t>
  </si>
  <si>
    <t>Total Billings for Airplanes ($M)</t>
  </si>
  <si>
    <t>Source: GAMA</t>
  </si>
  <si>
    <t>1.4b Worldwide Turboprop Airplane Shipments by Manufacturer (2006-2021)</t>
  </si>
  <si>
    <t>Epic Aircraft, LLC</t>
  </si>
  <si>
    <t>E1000</t>
  </si>
  <si>
    <r>
      <t xml:space="preserve">E1000 </t>
    </r>
    <r>
      <rPr>
        <i/>
        <sz val="11"/>
        <color theme="1"/>
        <rFont val="Calibri"/>
        <family val="2"/>
        <scheme val="minor"/>
      </rPr>
      <t>GX</t>
    </r>
  </si>
  <si>
    <t>King Air B200  / B250 / B260</t>
  </si>
  <si>
    <t>King Air 350/i/ER / B360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</si>
</sst>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0.0%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9">
    <xf numFmtId="0" fontId="0" fillId="0" borderId="0" xfId="0"/>
    <xf numFmtId="164" fontId="2" fillId="0" borderId="2" xfId="1" applyNumberFormat="1" applyFont="1" applyFill="1" applyBorder="1" applyAlignment="1">
      <alignment horizontal="right"/>
    </xf>
    <xf numFmtId="165" fontId="0" fillId="0" borderId="0" xfId="2" applyNumberFormat="1" applyFont="1" applyFill="1"/>
    <xf numFmtId="0" fontId="0" fillId="0" borderId="0" xfId="0" applyFill="1"/>
    <xf numFmtId="0" fontId="2" fillId="0" borderId="1" xfId="0" applyFont="1" applyFill="1" applyBorder="1"/>
    <xf numFmtId="0" fontId="0" fillId="0" borderId="1" xfId="0" applyFill="1" applyBorder="1"/>
    <xf numFmtId="0" fontId="2" fillId="0" borderId="1" xfId="0" applyFont="1" applyFill="1" applyBorder="1" applyAlignment="1">
      <alignment horizontal="right"/>
    </xf>
    <xf numFmtId="0" fontId="2" fillId="0" borderId="1" xfId="0" applyFont="1" applyFill="1" applyBorder="1"/>
    <xf numFmtId="0" fontId="0" fillId="0" borderId="0" xfId="0" applyFill="1" applyAlignment="1">
      <alignment horizontal="right"/>
    </xf>
    <xf numFmtId="0" fontId="2" fillId="0" borderId="0" xfId="0" applyFont="1" applyFill="1"/>
    <xf numFmtId="0" fontId="0" fillId="0" borderId="0" xfId="0" quotePrefix="1" applyFill="1" applyAlignment="1">
      <alignment horizontal="right"/>
    </xf>
    <xf numFmtId="0" fontId="2" fillId="0" borderId="2" xfId="0" applyFont="1" applyFill="1" applyBorder="1"/>
    <xf numFmtId="164" fontId="2" fillId="0" borderId="2" xfId="1" applyNumberFormat="1" applyFont="1" applyFill="1" applyBorder="1"/>
    <xf numFmtId="165" fontId="0" fillId="0" borderId="0" xfId="2" applyNumberFormat="1" applyFont="1" applyFill="1" applyAlignment="1">
      <alignment horizontal="right"/>
    </xf>
    <xf numFmtId="164" fontId="2" fillId="0" borderId="0" xfId="1" applyNumberFormat="1" applyFont="1" applyFill="1"/>
    <xf numFmtId="164" fontId="2" fillId="0" borderId="0" xfId="1" applyNumberFormat="1" applyFont="1" applyFill="1" applyAlignment="1">
      <alignment horizontal="right"/>
    </xf>
    <xf numFmtId="0" fontId="0" fillId="0" borderId="1" xfId="0" applyFill="1" applyBorder="1"/>
    <xf numFmtId="165" fontId="0" fillId="0" borderId="1" xfId="2" applyNumberFormat="1" applyFont="1" applyFill="1" applyBorder="1"/>
    <xf numFmtId="165" fontId="0" fillId="0" borderId="1" xfId="2" applyNumberFormat="1" applyFont="1" applyFill="1" applyBorder="1" applyAlignment="1">
      <alignment horizontal="right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5"/>
  <sheetViews>
    <sheetView tabSelected="1" workbookViewId="0">
      <selection activeCell="T57" sqref="T57"/>
    </sheetView>
  </sheetViews>
  <sheetFormatPr defaultRowHeight="15" x14ac:dyDescent="0.25"/>
  <cols>
    <col min="1" max="1" width="4.7109375" customWidth="1"/>
    <col min="2" max="2" width="27.42578125" bestFit="1" customWidth="1"/>
    <col min="3" max="18" width="8.7109375" customWidth="1"/>
  </cols>
  <sheetData>
    <row r="1" spans="1:18" x14ac:dyDescent="0.25">
      <c r="A1" s="3" t="s">
        <v>57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 spans="1:18" x14ac:dyDescent="0.25">
      <c r="A2" s="3"/>
      <c r="B2" s="3"/>
      <c r="C2" s="3">
        <v>2006</v>
      </c>
      <c r="D2" s="3">
        <v>2007</v>
      </c>
      <c r="E2" s="3">
        <v>2008</v>
      </c>
      <c r="F2" s="3">
        <v>2009</v>
      </c>
      <c r="G2" s="3">
        <v>2010</v>
      </c>
      <c r="H2" s="3">
        <v>2011</v>
      </c>
      <c r="I2" s="3">
        <v>2012</v>
      </c>
      <c r="J2" s="3">
        <v>2013</v>
      </c>
      <c r="K2" s="3">
        <v>2014</v>
      </c>
      <c r="L2" s="3">
        <v>2015</v>
      </c>
      <c r="M2" s="3">
        <v>2016</v>
      </c>
      <c r="N2" s="3">
        <v>2017</v>
      </c>
      <c r="O2" s="3">
        <v>2018</v>
      </c>
      <c r="P2" s="3">
        <v>2019</v>
      </c>
      <c r="Q2" s="3">
        <v>2020</v>
      </c>
      <c r="R2" s="3">
        <v>2021</v>
      </c>
    </row>
    <row r="3" spans="1:18" x14ac:dyDescent="0.25">
      <c r="A3" s="4" t="s">
        <v>0</v>
      </c>
      <c r="B3" s="5"/>
      <c r="C3" s="6" t="s">
        <v>1</v>
      </c>
      <c r="D3" s="6" t="s">
        <v>1</v>
      </c>
      <c r="E3" s="6" t="s">
        <v>1</v>
      </c>
      <c r="F3" s="6" t="s">
        <v>1</v>
      </c>
      <c r="G3" s="6" t="s">
        <v>1</v>
      </c>
      <c r="H3" s="7">
        <f>SUM(H4:H13)</f>
        <v>130</v>
      </c>
      <c r="I3" s="7">
        <f t="shared" ref="I3:R3" si="0">SUM(I4:I13)</f>
        <v>168</v>
      </c>
      <c r="J3" s="7">
        <f t="shared" si="0"/>
        <v>174</v>
      </c>
      <c r="K3" s="7">
        <f t="shared" si="0"/>
        <v>145</v>
      </c>
      <c r="L3" s="7">
        <f t="shared" si="0"/>
        <v>113</v>
      </c>
      <c r="M3" s="7">
        <f t="shared" si="0"/>
        <v>112</v>
      </c>
      <c r="N3" s="7">
        <f t="shared" si="0"/>
        <v>133</v>
      </c>
      <c r="O3" s="7">
        <f t="shared" si="0"/>
        <v>141</v>
      </c>
      <c r="P3" s="7">
        <f t="shared" si="0"/>
        <v>119</v>
      </c>
      <c r="Q3" s="7">
        <f t="shared" si="0"/>
        <v>123</v>
      </c>
      <c r="R3" s="7">
        <f t="shared" si="0"/>
        <v>163</v>
      </c>
    </row>
    <row r="4" spans="1:18" x14ac:dyDescent="0.25">
      <c r="A4" s="3"/>
      <c r="B4" s="3" t="s">
        <v>2</v>
      </c>
      <c r="C4" s="8" t="s">
        <v>1</v>
      </c>
      <c r="D4" s="8" t="s">
        <v>1</v>
      </c>
      <c r="E4" s="8" t="s">
        <v>1</v>
      </c>
      <c r="F4" s="8" t="s">
        <v>1</v>
      </c>
      <c r="G4" s="8" t="s">
        <v>1</v>
      </c>
      <c r="H4" s="3">
        <v>0</v>
      </c>
      <c r="I4" s="3">
        <v>1</v>
      </c>
      <c r="J4" s="3">
        <v>0</v>
      </c>
      <c r="K4" s="3">
        <v>0</v>
      </c>
      <c r="L4" s="3">
        <v>0</v>
      </c>
      <c r="M4" s="3">
        <v>4</v>
      </c>
      <c r="N4" s="3">
        <v>5</v>
      </c>
      <c r="O4" s="3">
        <v>8</v>
      </c>
      <c r="P4" s="3">
        <v>4</v>
      </c>
      <c r="Q4" s="3">
        <v>5</v>
      </c>
      <c r="R4" s="8">
        <v>0</v>
      </c>
    </row>
    <row r="5" spans="1:18" x14ac:dyDescent="0.25">
      <c r="A5" s="3"/>
      <c r="B5" s="3" t="s">
        <v>3</v>
      </c>
      <c r="C5" s="8" t="s">
        <v>1</v>
      </c>
      <c r="D5" s="8" t="s">
        <v>1</v>
      </c>
      <c r="E5" s="8" t="s">
        <v>1</v>
      </c>
      <c r="F5" s="8" t="s">
        <v>1</v>
      </c>
      <c r="G5" s="8" t="s">
        <v>1</v>
      </c>
      <c r="H5" s="3">
        <v>9</v>
      </c>
      <c r="I5" s="3">
        <v>21</v>
      </c>
      <c r="J5" s="3">
        <v>33</v>
      </c>
      <c r="K5" s="3">
        <v>20</v>
      </c>
      <c r="L5" s="3">
        <v>11</v>
      </c>
      <c r="M5" s="3">
        <v>10</v>
      </c>
      <c r="N5" s="3">
        <v>15</v>
      </c>
      <c r="O5" s="3">
        <v>25</v>
      </c>
      <c r="P5" s="3">
        <v>16</v>
      </c>
      <c r="Q5" s="3">
        <v>17</v>
      </c>
      <c r="R5" s="3">
        <v>18</v>
      </c>
    </row>
    <row r="6" spans="1:18" x14ac:dyDescent="0.25">
      <c r="A6" s="3"/>
      <c r="B6" s="3" t="s">
        <v>4</v>
      </c>
      <c r="C6" s="8" t="s">
        <v>1</v>
      </c>
      <c r="D6" s="8" t="s">
        <v>1</v>
      </c>
      <c r="E6" s="8" t="s">
        <v>1</v>
      </c>
      <c r="F6" s="8" t="s">
        <v>1</v>
      </c>
      <c r="G6" s="8" t="s">
        <v>1</v>
      </c>
      <c r="H6" s="3">
        <v>3</v>
      </c>
      <c r="I6" s="3">
        <v>1</v>
      </c>
      <c r="J6" s="3">
        <v>2</v>
      </c>
      <c r="K6" s="3">
        <v>1</v>
      </c>
      <c r="L6" s="3">
        <v>0</v>
      </c>
      <c r="M6" s="3">
        <v>8</v>
      </c>
      <c r="N6" s="3">
        <v>17</v>
      </c>
      <c r="O6" s="3">
        <v>25</v>
      </c>
      <c r="P6" s="3">
        <v>22</v>
      </c>
      <c r="Q6" s="3">
        <v>19</v>
      </c>
      <c r="R6" s="3">
        <v>31</v>
      </c>
    </row>
    <row r="7" spans="1:18" x14ac:dyDescent="0.25">
      <c r="A7" s="3"/>
      <c r="B7" s="3" t="s">
        <v>5</v>
      </c>
      <c r="C7" s="8" t="s">
        <v>1</v>
      </c>
      <c r="D7" s="8" t="s">
        <v>1</v>
      </c>
      <c r="E7" s="8" t="s">
        <v>1</v>
      </c>
      <c r="F7" s="8" t="s">
        <v>1</v>
      </c>
      <c r="G7" s="8" t="s">
        <v>1</v>
      </c>
      <c r="H7" s="3">
        <v>57</v>
      </c>
      <c r="I7" s="3">
        <v>81</v>
      </c>
      <c r="J7" s="3">
        <v>70</v>
      </c>
      <c r="K7" s="3">
        <v>61</v>
      </c>
      <c r="L7" s="3">
        <v>36</v>
      </c>
      <c r="M7" s="3">
        <v>22</v>
      </c>
      <c r="N7" s="3">
        <v>32</v>
      </c>
      <c r="O7" s="3">
        <v>29</v>
      </c>
      <c r="P7" s="3">
        <v>27</v>
      </c>
      <c r="Q7" s="3">
        <v>21</v>
      </c>
      <c r="R7" s="3">
        <v>29</v>
      </c>
    </row>
    <row r="8" spans="1:18" x14ac:dyDescent="0.25">
      <c r="A8" s="3"/>
      <c r="B8" s="3" t="s">
        <v>6</v>
      </c>
      <c r="C8" s="8" t="s">
        <v>1</v>
      </c>
      <c r="D8" s="8" t="s">
        <v>1</v>
      </c>
      <c r="E8" s="8" t="s">
        <v>1</v>
      </c>
      <c r="F8" s="8" t="s">
        <v>1</v>
      </c>
      <c r="G8" s="8" t="s">
        <v>1</v>
      </c>
      <c r="H8" s="3">
        <v>4</v>
      </c>
      <c r="I8" s="3">
        <v>6</v>
      </c>
      <c r="J8" s="3">
        <v>2</v>
      </c>
      <c r="K8" s="3">
        <v>3</v>
      </c>
      <c r="L8" s="3">
        <v>3</v>
      </c>
      <c r="M8" s="3">
        <v>1</v>
      </c>
      <c r="N8" s="3">
        <v>5</v>
      </c>
      <c r="O8" s="3">
        <v>1</v>
      </c>
      <c r="P8" s="3">
        <v>1</v>
      </c>
      <c r="Q8" s="3">
        <v>3</v>
      </c>
      <c r="R8" s="3">
        <v>7</v>
      </c>
    </row>
    <row r="9" spans="1:18" x14ac:dyDescent="0.25">
      <c r="A9" s="3"/>
      <c r="B9" s="3" t="s">
        <v>7</v>
      </c>
      <c r="C9" s="8" t="s">
        <v>1</v>
      </c>
      <c r="D9" s="8" t="s">
        <v>1</v>
      </c>
      <c r="E9" s="8" t="s">
        <v>1</v>
      </c>
      <c r="F9" s="8" t="s">
        <v>1</v>
      </c>
      <c r="G9" s="8" t="s">
        <v>1</v>
      </c>
      <c r="H9" s="3">
        <v>10</v>
      </c>
      <c r="I9" s="3">
        <v>10</v>
      </c>
      <c r="J9" s="3">
        <v>18</v>
      </c>
      <c r="K9" s="3">
        <v>14</v>
      </c>
      <c r="L9" s="3">
        <v>14</v>
      </c>
      <c r="M9" s="3">
        <v>16</v>
      </c>
      <c r="N9" s="3">
        <v>7</v>
      </c>
      <c r="O9" s="3">
        <v>8</v>
      </c>
      <c r="P9" s="3">
        <v>10</v>
      </c>
      <c r="Q9" s="3">
        <v>6</v>
      </c>
      <c r="R9" s="3">
        <v>12</v>
      </c>
    </row>
    <row r="10" spans="1:18" x14ac:dyDescent="0.25">
      <c r="A10" s="3"/>
      <c r="B10" s="3" t="s">
        <v>8</v>
      </c>
      <c r="C10" s="8" t="s">
        <v>1</v>
      </c>
      <c r="D10" s="8" t="s">
        <v>1</v>
      </c>
      <c r="E10" s="8" t="s">
        <v>1</v>
      </c>
      <c r="F10" s="8" t="s">
        <v>1</v>
      </c>
      <c r="G10" s="8" t="s">
        <v>1</v>
      </c>
      <c r="H10" s="3">
        <v>26</v>
      </c>
      <c r="I10" s="3">
        <v>18</v>
      </c>
      <c r="J10" s="3">
        <v>9</v>
      </c>
      <c r="K10" s="3">
        <v>10</v>
      </c>
      <c r="L10" s="3">
        <v>8</v>
      </c>
      <c r="M10" s="3">
        <v>5</v>
      </c>
      <c r="N10" s="3">
        <v>6</v>
      </c>
      <c r="O10" s="3">
        <v>3</v>
      </c>
      <c r="P10" s="3">
        <v>3</v>
      </c>
      <c r="Q10" s="3">
        <v>6</v>
      </c>
      <c r="R10" s="3">
        <v>3</v>
      </c>
    </row>
    <row r="11" spans="1:18" x14ac:dyDescent="0.25">
      <c r="A11" s="3"/>
      <c r="B11" s="3" t="s">
        <v>9</v>
      </c>
      <c r="C11" s="8" t="s">
        <v>1</v>
      </c>
      <c r="D11" s="8" t="s">
        <v>1</v>
      </c>
      <c r="E11" s="8" t="s">
        <v>1</v>
      </c>
      <c r="F11" s="8" t="s">
        <v>1</v>
      </c>
      <c r="G11" s="8" t="s">
        <v>1</v>
      </c>
      <c r="H11" s="3">
        <v>21</v>
      </c>
      <c r="I11" s="3">
        <v>30</v>
      </c>
      <c r="J11" s="3">
        <v>40</v>
      </c>
      <c r="K11" s="3">
        <v>36</v>
      </c>
      <c r="L11" s="3">
        <v>29</v>
      </c>
      <c r="M11" s="3">
        <v>40</v>
      </c>
      <c r="N11" s="3">
        <v>39</v>
      </c>
      <c r="O11" s="3">
        <v>34</v>
      </c>
      <c r="P11" s="3">
        <v>30</v>
      </c>
      <c r="Q11" s="3">
        <v>41</v>
      </c>
      <c r="R11" s="3">
        <v>45</v>
      </c>
    </row>
    <row r="12" spans="1:18" x14ac:dyDescent="0.25">
      <c r="A12" s="3"/>
      <c r="B12" s="3" t="s">
        <v>10</v>
      </c>
      <c r="C12" s="8" t="s">
        <v>11</v>
      </c>
      <c r="D12" s="8" t="s">
        <v>11</v>
      </c>
      <c r="E12" s="8" t="s">
        <v>11</v>
      </c>
      <c r="F12" s="8" t="s">
        <v>11</v>
      </c>
      <c r="G12" s="8" t="s">
        <v>11</v>
      </c>
      <c r="H12" s="8" t="s">
        <v>11</v>
      </c>
      <c r="I12" s="8" t="s">
        <v>11</v>
      </c>
      <c r="J12" s="8" t="s">
        <v>11</v>
      </c>
      <c r="K12" s="8" t="s">
        <v>11</v>
      </c>
      <c r="L12" s="3">
        <v>10</v>
      </c>
      <c r="M12" s="3">
        <v>3</v>
      </c>
      <c r="N12" s="3">
        <v>6</v>
      </c>
      <c r="O12" s="3">
        <v>5</v>
      </c>
      <c r="P12" s="3">
        <v>5</v>
      </c>
      <c r="Q12" s="3">
        <v>1</v>
      </c>
      <c r="R12" s="3">
        <v>11</v>
      </c>
    </row>
    <row r="13" spans="1:18" x14ac:dyDescent="0.25">
      <c r="A13" s="3"/>
      <c r="B13" s="3" t="s">
        <v>12</v>
      </c>
      <c r="C13" s="8" t="s">
        <v>11</v>
      </c>
      <c r="D13" s="8" t="s">
        <v>11</v>
      </c>
      <c r="E13" s="8" t="s">
        <v>11</v>
      </c>
      <c r="F13" s="8" t="s">
        <v>11</v>
      </c>
      <c r="G13" s="8" t="s">
        <v>11</v>
      </c>
      <c r="H13" s="8" t="s">
        <v>11</v>
      </c>
      <c r="I13" s="8" t="s">
        <v>11</v>
      </c>
      <c r="J13" s="8" t="s">
        <v>11</v>
      </c>
      <c r="K13" s="8" t="s">
        <v>11</v>
      </c>
      <c r="L13" s="3">
        <v>2</v>
      </c>
      <c r="M13" s="3">
        <v>3</v>
      </c>
      <c r="N13" s="3">
        <v>1</v>
      </c>
      <c r="O13" s="3">
        <v>3</v>
      </c>
      <c r="P13" s="3">
        <v>1</v>
      </c>
      <c r="Q13" s="3">
        <v>4</v>
      </c>
      <c r="R13" s="3">
        <v>7</v>
      </c>
    </row>
    <row r="14" spans="1:18" x14ac:dyDescent="0.25">
      <c r="A14" s="4" t="s">
        <v>13</v>
      </c>
      <c r="B14" s="5"/>
      <c r="C14" s="6">
        <f t="shared" ref="C14:R14" si="1">SUM(C15)</f>
        <v>0</v>
      </c>
      <c r="D14" s="6">
        <f t="shared" si="1"/>
        <v>0</v>
      </c>
      <c r="E14" s="6">
        <f t="shared" si="1"/>
        <v>0</v>
      </c>
      <c r="F14" s="6">
        <f t="shared" si="1"/>
        <v>0</v>
      </c>
      <c r="G14" s="6">
        <f t="shared" si="1"/>
        <v>0</v>
      </c>
      <c r="H14" s="6">
        <f t="shared" si="1"/>
        <v>0</v>
      </c>
      <c r="I14" s="6">
        <f t="shared" si="1"/>
        <v>0</v>
      </c>
      <c r="J14" s="6">
        <f t="shared" si="1"/>
        <v>0</v>
      </c>
      <c r="K14" s="6">
        <f t="shared" si="1"/>
        <v>0</v>
      </c>
      <c r="L14" s="6">
        <f t="shared" si="1"/>
        <v>0</v>
      </c>
      <c r="M14" s="6">
        <f t="shared" si="1"/>
        <v>6</v>
      </c>
      <c r="N14" s="6">
        <f t="shared" si="1"/>
        <v>2</v>
      </c>
      <c r="O14" s="6">
        <f t="shared" si="1"/>
        <v>0</v>
      </c>
      <c r="P14" s="6">
        <f t="shared" si="1"/>
        <v>0</v>
      </c>
      <c r="Q14" s="6">
        <f t="shared" si="1"/>
        <v>0</v>
      </c>
      <c r="R14" s="6">
        <f t="shared" si="1"/>
        <v>0</v>
      </c>
    </row>
    <row r="15" spans="1:18" x14ac:dyDescent="0.25">
      <c r="A15" s="3"/>
      <c r="B15" s="3" t="s">
        <v>14</v>
      </c>
      <c r="C15" s="8" t="s">
        <v>1</v>
      </c>
      <c r="D15" s="8" t="s">
        <v>1</v>
      </c>
      <c r="E15" s="8" t="s">
        <v>1</v>
      </c>
      <c r="F15" s="8" t="s">
        <v>1</v>
      </c>
      <c r="G15" s="8" t="s">
        <v>1</v>
      </c>
      <c r="H15" s="8" t="s">
        <v>1</v>
      </c>
      <c r="I15" s="8" t="s">
        <v>1</v>
      </c>
      <c r="J15" s="8" t="s">
        <v>1</v>
      </c>
      <c r="K15" s="8" t="s">
        <v>1</v>
      </c>
      <c r="L15" s="8" t="s">
        <v>1</v>
      </c>
      <c r="M15" s="8">
        <v>6</v>
      </c>
      <c r="N15" s="8">
        <v>2</v>
      </c>
      <c r="O15" s="3">
        <v>0</v>
      </c>
      <c r="P15" s="3">
        <v>0</v>
      </c>
      <c r="Q15" s="8">
        <v>0</v>
      </c>
      <c r="R15" s="3">
        <v>0</v>
      </c>
    </row>
    <row r="16" spans="1:18" x14ac:dyDescent="0.25">
      <c r="A16" s="7" t="s">
        <v>15</v>
      </c>
      <c r="B16" s="7"/>
      <c r="C16" s="6">
        <f t="shared" ref="C16:O16" si="2">SUM(C17:C23)</f>
        <v>42</v>
      </c>
      <c r="D16" s="6">
        <f t="shared" si="2"/>
        <v>46</v>
      </c>
      <c r="E16" s="6">
        <f t="shared" si="2"/>
        <v>60</v>
      </c>
      <c r="F16" s="6">
        <f t="shared" si="2"/>
        <v>36</v>
      </c>
      <c r="G16" s="6">
        <f t="shared" si="2"/>
        <v>38</v>
      </c>
      <c r="H16" s="6">
        <f t="shared" si="2"/>
        <v>38</v>
      </c>
      <c r="I16" s="6">
        <f t="shared" si="2"/>
        <v>38</v>
      </c>
      <c r="J16" s="6">
        <f t="shared" si="2"/>
        <v>40</v>
      </c>
      <c r="K16" s="6">
        <f t="shared" si="2"/>
        <v>51</v>
      </c>
      <c r="L16" s="6">
        <f t="shared" si="2"/>
        <v>55</v>
      </c>
      <c r="M16" s="6">
        <f t="shared" si="2"/>
        <v>54</v>
      </c>
      <c r="N16" s="6">
        <f t="shared" si="2"/>
        <v>57</v>
      </c>
      <c r="O16" s="6">
        <f t="shared" si="2"/>
        <v>50</v>
      </c>
      <c r="P16" s="7">
        <f>SUM(P17:P23)</f>
        <v>68</v>
      </c>
      <c r="Q16" s="7">
        <f t="shared" ref="Q16:R16" si="3">SUM(Q17:Q23)</f>
        <v>53</v>
      </c>
      <c r="R16" s="7">
        <f t="shared" si="3"/>
        <v>68</v>
      </c>
    </row>
    <row r="17" spans="1:18" x14ac:dyDescent="0.25">
      <c r="A17" s="9"/>
      <c r="B17" s="3" t="s">
        <v>16</v>
      </c>
      <c r="C17" s="8" t="s">
        <v>11</v>
      </c>
      <c r="D17" s="8" t="s">
        <v>11</v>
      </c>
      <c r="E17" s="8" t="s">
        <v>11</v>
      </c>
      <c r="F17" s="8" t="s">
        <v>11</v>
      </c>
      <c r="G17" s="8" t="s">
        <v>11</v>
      </c>
      <c r="H17" s="8" t="s">
        <v>11</v>
      </c>
      <c r="I17" s="8" t="s">
        <v>11</v>
      </c>
      <c r="J17" s="8" t="s">
        <v>11</v>
      </c>
      <c r="K17" s="8" t="s">
        <v>11</v>
      </c>
      <c r="L17" s="8" t="s">
        <v>11</v>
      </c>
      <c r="M17" s="8" t="s">
        <v>11</v>
      </c>
      <c r="N17" s="8" t="s">
        <v>11</v>
      </c>
      <c r="O17" s="8" t="s">
        <v>11</v>
      </c>
      <c r="P17" s="3">
        <v>20</v>
      </c>
      <c r="Q17" s="8">
        <v>11</v>
      </c>
      <c r="R17" s="3">
        <v>17</v>
      </c>
    </row>
    <row r="18" spans="1:18" x14ac:dyDescent="0.25">
      <c r="A18" s="3"/>
      <c r="B18" s="3" t="s">
        <v>17</v>
      </c>
      <c r="C18" s="8" t="s">
        <v>11</v>
      </c>
      <c r="D18" s="8" t="s">
        <v>11</v>
      </c>
      <c r="E18" s="8" t="s">
        <v>11</v>
      </c>
      <c r="F18" s="8" t="s">
        <v>11</v>
      </c>
      <c r="G18" s="8" t="s">
        <v>11</v>
      </c>
      <c r="H18" s="8" t="s">
        <v>11</v>
      </c>
      <c r="I18" s="8" t="s">
        <v>11</v>
      </c>
      <c r="J18" s="8" t="s">
        <v>11</v>
      </c>
      <c r="K18" s="8" t="s">
        <v>11</v>
      </c>
      <c r="L18" s="8" t="s">
        <v>11</v>
      </c>
      <c r="M18" s="8" t="s">
        <v>11</v>
      </c>
      <c r="N18" s="8" t="s">
        <v>11</v>
      </c>
      <c r="O18" s="8" t="s">
        <v>11</v>
      </c>
      <c r="P18" s="8" t="s">
        <v>11</v>
      </c>
      <c r="Q18" s="8" t="s">
        <v>11</v>
      </c>
      <c r="R18" s="8" t="s">
        <v>11</v>
      </c>
    </row>
    <row r="19" spans="1:18" x14ac:dyDescent="0.25">
      <c r="A19" s="3"/>
      <c r="B19" s="3" t="s">
        <v>18</v>
      </c>
      <c r="C19" s="8">
        <v>42</v>
      </c>
      <c r="D19" s="8">
        <v>46</v>
      </c>
      <c r="E19" s="8">
        <v>60</v>
      </c>
      <c r="F19" s="8">
        <v>36</v>
      </c>
      <c r="G19" s="8">
        <v>38</v>
      </c>
      <c r="H19" s="8">
        <v>38</v>
      </c>
      <c r="I19" s="8">
        <v>38</v>
      </c>
      <c r="J19" s="8">
        <v>40</v>
      </c>
      <c r="K19" s="8" t="s">
        <v>11</v>
      </c>
      <c r="L19" s="8" t="s">
        <v>11</v>
      </c>
      <c r="M19" s="8" t="s">
        <v>11</v>
      </c>
      <c r="N19" s="8" t="s">
        <v>11</v>
      </c>
      <c r="O19" s="8" t="s">
        <v>11</v>
      </c>
      <c r="P19" s="8" t="s">
        <v>11</v>
      </c>
      <c r="Q19" s="8" t="s">
        <v>11</v>
      </c>
      <c r="R19" s="8" t="s">
        <v>11</v>
      </c>
    </row>
    <row r="20" spans="1:18" x14ac:dyDescent="0.25">
      <c r="A20" s="3"/>
      <c r="B20" s="3" t="s">
        <v>19</v>
      </c>
      <c r="C20" s="8" t="s">
        <v>11</v>
      </c>
      <c r="D20" s="8" t="s">
        <v>11</v>
      </c>
      <c r="E20" s="8" t="s">
        <v>11</v>
      </c>
      <c r="F20" s="8" t="s">
        <v>11</v>
      </c>
      <c r="G20" s="8" t="s">
        <v>11</v>
      </c>
      <c r="H20" s="8" t="s">
        <v>11</v>
      </c>
      <c r="I20" s="8" t="s">
        <v>11</v>
      </c>
      <c r="J20" s="8" t="s">
        <v>11</v>
      </c>
      <c r="K20" s="8">
        <v>51</v>
      </c>
      <c r="L20" s="8">
        <v>55</v>
      </c>
      <c r="M20" s="8">
        <v>8</v>
      </c>
      <c r="N20" s="8" t="s">
        <v>11</v>
      </c>
      <c r="O20" s="8" t="s">
        <v>11</v>
      </c>
      <c r="P20" s="8" t="s">
        <v>11</v>
      </c>
      <c r="Q20" s="8" t="s">
        <v>11</v>
      </c>
      <c r="R20" s="8" t="s">
        <v>11</v>
      </c>
    </row>
    <row r="21" spans="1:18" x14ac:dyDescent="0.25">
      <c r="A21" s="3"/>
      <c r="B21" s="3" t="s">
        <v>20</v>
      </c>
      <c r="C21" s="8" t="s">
        <v>11</v>
      </c>
      <c r="D21" s="8" t="s">
        <v>11</v>
      </c>
      <c r="E21" s="8" t="s">
        <v>11</v>
      </c>
      <c r="F21" s="8" t="s">
        <v>11</v>
      </c>
      <c r="G21" s="8" t="s">
        <v>11</v>
      </c>
      <c r="H21" s="8" t="s">
        <v>11</v>
      </c>
      <c r="I21" s="8" t="s">
        <v>11</v>
      </c>
      <c r="J21" s="8" t="s">
        <v>11</v>
      </c>
      <c r="K21" s="8" t="s">
        <v>11</v>
      </c>
      <c r="L21" s="8" t="s">
        <v>11</v>
      </c>
      <c r="M21" s="8" t="s">
        <v>11</v>
      </c>
      <c r="N21" s="8">
        <v>29</v>
      </c>
      <c r="O21" s="3">
        <v>29</v>
      </c>
      <c r="P21" s="3">
        <v>11</v>
      </c>
      <c r="Q21" s="8">
        <v>1</v>
      </c>
      <c r="R21" s="3">
        <v>2</v>
      </c>
    </row>
    <row r="22" spans="1:18" x14ac:dyDescent="0.25">
      <c r="A22" s="3"/>
      <c r="B22" s="3" t="s">
        <v>21</v>
      </c>
      <c r="C22" s="8" t="s">
        <v>11</v>
      </c>
      <c r="D22" s="8" t="s">
        <v>11</v>
      </c>
      <c r="E22" s="8" t="s">
        <v>11</v>
      </c>
      <c r="F22" s="8" t="s">
        <v>11</v>
      </c>
      <c r="G22" s="8" t="s">
        <v>11</v>
      </c>
      <c r="H22" s="8" t="s">
        <v>11</v>
      </c>
      <c r="I22" s="8" t="s">
        <v>11</v>
      </c>
      <c r="J22" s="8" t="s">
        <v>11</v>
      </c>
      <c r="K22" s="8" t="s">
        <v>11</v>
      </c>
      <c r="L22" s="8" t="s">
        <v>11</v>
      </c>
      <c r="M22" s="8">
        <v>46</v>
      </c>
      <c r="N22" s="8">
        <v>28</v>
      </c>
      <c r="O22" s="3">
        <v>21</v>
      </c>
      <c r="P22" s="8">
        <v>2</v>
      </c>
      <c r="Q22" s="8" t="s">
        <v>11</v>
      </c>
      <c r="R22" s="8" t="s">
        <v>11</v>
      </c>
    </row>
    <row r="23" spans="1:18" x14ac:dyDescent="0.25">
      <c r="A23" s="3"/>
      <c r="B23" s="3" t="s">
        <v>22</v>
      </c>
      <c r="C23" s="8" t="s">
        <v>11</v>
      </c>
      <c r="D23" s="8" t="s">
        <v>11</v>
      </c>
      <c r="E23" s="8" t="s">
        <v>11</v>
      </c>
      <c r="F23" s="8" t="s">
        <v>11</v>
      </c>
      <c r="G23" s="8" t="s">
        <v>11</v>
      </c>
      <c r="H23" s="8" t="s">
        <v>11</v>
      </c>
      <c r="I23" s="8" t="s">
        <v>11</v>
      </c>
      <c r="J23" s="8" t="s">
        <v>11</v>
      </c>
      <c r="K23" s="8" t="s">
        <v>11</v>
      </c>
      <c r="L23" s="8" t="s">
        <v>11</v>
      </c>
      <c r="M23" s="8" t="s">
        <v>11</v>
      </c>
      <c r="N23" s="8" t="s">
        <v>11</v>
      </c>
      <c r="O23" s="8" t="s">
        <v>11</v>
      </c>
      <c r="P23" s="8">
        <v>35</v>
      </c>
      <c r="Q23" s="8">
        <v>41</v>
      </c>
      <c r="R23" s="8">
        <v>49</v>
      </c>
    </row>
    <row r="24" spans="1:18" x14ac:dyDescent="0.25">
      <c r="A24" s="7" t="s">
        <v>58</v>
      </c>
      <c r="B24" s="7"/>
      <c r="C24" s="6">
        <f t="shared" ref="C24:Q24" si="4">SUM(C25:C26)</f>
        <v>0</v>
      </c>
      <c r="D24" s="6">
        <f t="shared" si="4"/>
        <v>0</v>
      </c>
      <c r="E24" s="6">
        <f t="shared" si="4"/>
        <v>0</v>
      </c>
      <c r="F24" s="6">
        <f t="shared" si="4"/>
        <v>0</v>
      </c>
      <c r="G24" s="6">
        <f t="shared" si="4"/>
        <v>0</v>
      </c>
      <c r="H24" s="6">
        <f t="shared" si="4"/>
        <v>0</v>
      </c>
      <c r="I24" s="6">
        <f t="shared" si="4"/>
        <v>0</v>
      </c>
      <c r="J24" s="6">
        <f t="shared" si="4"/>
        <v>0</v>
      </c>
      <c r="K24" s="6">
        <f t="shared" si="4"/>
        <v>0</v>
      </c>
      <c r="L24" s="6">
        <f t="shared" si="4"/>
        <v>0</v>
      </c>
      <c r="M24" s="6">
        <f t="shared" si="4"/>
        <v>0</v>
      </c>
      <c r="N24" s="6">
        <f t="shared" si="4"/>
        <v>0</v>
      </c>
      <c r="O24" s="6">
        <f t="shared" si="4"/>
        <v>0</v>
      </c>
      <c r="P24" s="6">
        <f t="shared" si="4"/>
        <v>0</v>
      </c>
      <c r="Q24" s="6">
        <f t="shared" si="4"/>
        <v>7</v>
      </c>
      <c r="R24" s="6">
        <f>SUM(R25:R26)</f>
        <v>10</v>
      </c>
    </row>
    <row r="25" spans="1:18" x14ac:dyDescent="0.25">
      <c r="A25" s="3"/>
      <c r="B25" s="3" t="s">
        <v>59</v>
      </c>
      <c r="C25" s="8" t="s">
        <v>11</v>
      </c>
      <c r="D25" s="8" t="s">
        <v>11</v>
      </c>
      <c r="E25" s="8" t="s">
        <v>11</v>
      </c>
      <c r="F25" s="8" t="s">
        <v>11</v>
      </c>
      <c r="G25" s="8" t="s">
        <v>11</v>
      </c>
      <c r="H25" s="8" t="s">
        <v>11</v>
      </c>
      <c r="I25" s="8" t="s">
        <v>11</v>
      </c>
      <c r="J25" s="8" t="s">
        <v>11</v>
      </c>
      <c r="K25" s="8" t="s">
        <v>11</v>
      </c>
      <c r="L25" s="8" t="s">
        <v>11</v>
      </c>
      <c r="M25" s="8" t="s">
        <v>11</v>
      </c>
      <c r="N25" s="8" t="s">
        <v>11</v>
      </c>
      <c r="O25" s="8" t="s">
        <v>11</v>
      </c>
      <c r="P25" s="8" t="s">
        <v>11</v>
      </c>
      <c r="Q25" s="8">
        <v>7</v>
      </c>
      <c r="R25" s="8">
        <v>1</v>
      </c>
    </row>
    <row r="26" spans="1:18" x14ac:dyDescent="0.25">
      <c r="A26" s="3"/>
      <c r="B26" s="3" t="s">
        <v>60</v>
      </c>
      <c r="C26" s="8" t="s">
        <v>11</v>
      </c>
      <c r="D26" s="8" t="s">
        <v>11</v>
      </c>
      <c r="E26" s="8" t="s">
        <v>11</v>
      </c>
      <c r="F26" s="8" t="s">
        <v>11</v>
      </c>
      <c r="G26" s="8" t="s">
        <v>11</v>
      </c>
      <c r="H26" s="8" t="s">
        <v>11</v>
      </c>
      <c r="I26" s="8" t="s">
        <v>11</v>
      </c>
      <c r="J26" s="8" t="s">
        <v>11</v>
      </c>
      <c r="K26" s="8" t="s">
        <v>11</v>
      </c>
      <c r="L26" s="8" t="s">
        <v>11</v>
      </c>
      <c r="M26" s="8" t="s">
        <v>11</v>
      </c>
      <c r="N26" s="8" t="s">
        <v>11</v>
      </c>
      <c r="O26" s="8" t="s">
        <v>11</v>
      </c>
      <c r="P26" s="8" t="s">
        <v>11</v>
      </c>
      <c r="Q26" s="8" t="s">
        <v>11</v>
      </c>
      <c r="R26" s="8">
        <v>9</v>
      </c>
    </row>
    <row r="27" spans="1:18" x14ac:dyDescent="0.25">
      <c r="A27" s="7" t="s">
        <v>23</v>
      </c>
      <c r="B27" s="7"/>
      <c r="C27" s="6">
        <v>0</v>
      </c>
      <c r="D27" s="6">
        <v>0</v>
      </c>
      <c r="E27" s="6">
        <v>0</v>
      </c>
      <c r="F27" s="6">
        <v>0</v>
      </c>
      <c r="G27" s="6">
        <v>0</v>
      </c>
      <c r="H27" s="7">
        <v>0</v>
      </c>
      <c r="I27" s="6">
        <f t="shared" ref="I27:R27" si="5">SUM(I28)</f>
        <v>2</v>
      </c>
      <c r="J27" s="6">
        <f t="shared" si="5"/>
        <v>1</v>
      </c>
      <c r="K27" s="6">
        <f t="shared" si="5"/>
        <v>2</v>
      </c>
      <c r="L27" s="6">
        <f t="shared" si="5"/>
        <v>0</v>
      </c>
      <c r="M27" s="6">
        <f t="shared" si="5"/>
        <v>0</v>
      </c>
      <c r="N27" s="6">
        <f t="shared" si="5"/>
        <v>0</v>
      </c>
      <c r="O27" s="6">
        <f t="shared" si="5"/>
        <v>0</v>
      </c>
      <c r="P27" s="6">
        <f t="shared" si="5"/>
        <v>0</v>
      </c>
      <c r="Q27" s="6">
        <f t="shared" si="5"/>
        <v>0</v>
      </c>
      <c r="R27" s="6">
        <f t="shared" si="5"/>
        <v>0</v>
      </c>
    </row>
    <row r="28" spans="1:18" x14ac:dyDescent="0.25">
      <c r="A28" s="3"/>
      <c r="B28" s="3" t="s">
        <v>24</v>
      </c>
      <c r="C28" s="8" t="s">
        <v>11</v>
      </c>
      <c r="D28" s="8" t="s">
        <v>11</v>
      </c>
      <c r="E28" s="8" t="s">
        <v>11</v>
      </c>
      <c r="F28" s="8" t="s">
        <v>11</v>
      </c>
      <c r="G28" s="8" t="s">
        <v>11</v>
      </c>
      <c r="H28" s="8" t="s">
        <v>11</v>
      </c>
      <c r="I28" s="8">
        <v>2</v>
      </c>
      <c r="J28" s="8">
        <v>1</v>
      </c>
      <c r="K28" s="3">
        <v>2</v>
      </c>
      <c r="L28" s="8" t="s">
        <v>11</v>
      </c>
      <c r="M28" s="8" t="s">
        <v>11</v>
      </c>
      <c r="N28" s="8" t="s">
        <v>11</v>
      </c>
      <c r="O28" s="8" t="s">
        <v>11</v>
      </c>
      <c r="P28" s="8" t="s">
        <v>11</v>
      </c>
      <c r="Q28" s="8" t="s">
        <v>11</v>
      </c>
      <c r="R28" s="8" t="s">
        <v>11</v>
      </c>
    </row>
    <row r="29" spans="1:18" x14ac:dyDescent="0.25">
      <c r="A29" s="7" t="s">
        <v>25</v>
      </c>
      <c r="B29" s="7"/>
      <c r="C29" s="7">
        <f t="shared" ref="C29:R29" si="6">SUM(C30:C30)</f>
        <v>0</v>
      </c>
      <c r="D29" s="7">
        <f t="shared" si="6"/>
        <v>0</v>
      </c>
      <c r="E29" s="7">
        <f t="shared" si="6"/>
        <v>1</v>
      </c>
      <c r="F29" s="7">
        <f t="shared" si="6"/>
        <v>0</v>
      </c>
      <c r="G29" s="7">
        <f t="shared" si="6"/>
        <v>0</v>
      </c>
      <c r="H29" s="7">
        <f t="shared" si="6"/>
        <v>0</v>
      </c>
      <c r="I29" s="7">
        <f t="shared" si="6"/>
        <v>0</v>
      </c>
      <c r="J29" s="7">
        <f t="shared" si="6"/>
        <v>0</v>
      </c>
      <c r="K29" s="7">
        <f t="shared" si="6"/>
        <v>0</v>
      </c>
      <c r="L29" s="7">
        <f t="shared" si="6"/>
        <v>0</v>
      </c>
      <c r="M29" s="7">
        <f t="shared" si="6"/>
        <v>0</v>
      </c>
      <c r="N29" s="7">
        <f t="shared" si="6"/>
        <v>0</v>
      </c>
      <c r="O29" s="7">
        <f t="shared" si="6"/>
        <v>0</v>
      </c>
      <c r="P29" s="7">
        <f t="shared" si="6"/>
        <v>0</v>
      </c>
      <c r="Q29" s="7">
        <f t="shared" si="6"/>
        <v>0</v>
      </c>
      <c r="R29" s="7">
        <f t="shared" si="6"/>
        <v>0</v>
      </c>
    </row>
    <row r="30" spans="1:18" x14ac:dyDescent="0.25">
      <c r="A30" s="3"/>
      <c r="B30" s="3" t="s">
        <v>26</v>
      </c>
      <c r="C30" s="8">
        <v>0</v>
      </c>
      <c r="D30" s="8">
        <v>0</v>
      </c>
      <c r="E30" s="8">
        <v>1</v>
      </c>
      <c r="F30" s="8">
        <v>0</v>
      </c>
      <c r="G30" s="8">
        <v>0</v>
      </c>
      <c r="H30" s="3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x14ac:dyDescent="0.25">
      <c r="A31" s="7" t="s">
        <v>27</v>
      </c>
      <c r="B31" s="7"/>
      <c r="C31" s="7">
        <f t="shared" ref="C31:G31" si="7">SUM(C32)</f>
        <v>5</v>
      </c>
      <c r="D31" s="7">
        <f t="shared" si="7"/>
        <v>10</v>
      </c>
      <c r="E31" s="7">
        <f t="shared" si="7"/>
        <v>15</v>
      </c>
      <c r="F31" s="7">
        <f t="shared" si="7"/>
        <v>12</v>
      </c>
      <c r="G31" s="7">
        <f t="shared" si="7"/>
        <v>11</v>
      </c>
      <c r="H31" s="7">
        <f t="shared" ref="H31:R31" si="8">SUM(H32)</f>
        <v>10</v>
      </c>
      <c r="I31" s="7">
        <f t="shared" si="8"/>
        <v>10</v>
      </c>
      <c r="J31" s="7">
        <f t="shared" si="8"/>
        <v>6</v>
      </c>
      <c r="K31" s="7">
        <f t="shared" si="8"/>
        <v>4</v>
      </c>
      <c r="L31" s="7">
        <f t="shared" si="8"/>
        <v>5</v>
      </c>
      <c r="M31" s="7">
        <f t="shared" si="8"/>
        <v>8</v>
      </c>
      <c r="N31" s="7">
        <f t="shared" si="8"/>
        <v>7</v>
      </c>
      <c r="O31" s="7">
        <f t="shared" si="8"/>
        <v>11</v>
      </c>
      <c r="P31" s="7">
        <f t="shared" si="8"/>
        <v>6</v>
      </c>
      <c r="Q31" s="7">
        <f t="shared" si="8"/>
        <v>1</v>
      </c>
      <c r="R31" s="7">
        <f t="shared" si="8"/>
        <v>0</v>
      </c>
    </row>
    <row r="32" spans="1:18" x14ac:dyDescent="0.25">
      <c r="A32" s="3"/>
      <c r="B32" s="3" t="s">
        <v>28</v>
      </c>
      <c r="C32" s="8">
        <v>5</v>
      </c>
      <c r="D32" s="8">
        <v>10</v>
      </c>
      <c r="E32" s="8">
        <v>15</v>
      </c>
      <c r="F32" s="8">
        <v>12</v>
      </c>
      <c r="G32" s="8">
        <v>11</v>
      </c>
      <c r="H32" s="3">
        <v>10</v>
      </c>
      <c r="I32" s="8">
        <v>10</v>
      </c>
      <c r="J32" s="8">
        <v>6</v>
      </c>
      <c r="K32" s="3">
        <v>4</v>
      </c>
      <c r="L32" s="8">
        <v>5</v>
      </c>
      <c r="M32" s="8">
        <v>8</v>
      </c>
      <c r="N32" s="8">
        <v>7</v>
      </c>
      <c r="O32" s="3">
        <v>11</v>
      </c>
      <c r="P32" s="8">
        <v>6</v>
      </c>
      <c r="Q32" s="8">
        <v>1</v>
      </c>
      <c r="R32" s="8">
        <v>0</v>
      </c>
    </row>
    <row r="33" spans="1:18" x14ac:dyDescent="0.25">
      <c r="A33" s="7" t="s">
        <v>29</v>
      </c>
      <c r="B33" s="7"/>
      <c r="C33" s="7">
        <f t="shared" ref="C33:O33" si="9">SUM(C34:C36)</f>
        <v>19</v>
      </c>
      <c r="D33" s="7">
        <f t="shared" si="9"/>
        <v>21</v>
      </c>
      <c r="E33" s="7">
        <f t="shared" si="9"/>
        <v>30</v>
      </c>
      <c r="F33" s="7">
        <f t="shared" si="9"/>
        <v>24</v>
      </c>
      <c r="G33" s="7">
        <f t="shared" si="9"/>
        <v>11</v>
      </c>
      <c r="H33" s="7">
        <f t="shared" si="9"/>
        <v>14</v>
      </c>
      <c r="I33" s="7">
        <f t="shared" si="9"/>
        <v>5</v>
      </c>
      <c r="J33" s="7">
        <f t="shared" si="9"/>
        <v>2</v>
      </c>
      <c r="K33" s="7">
        <f t="shared" si="9"/>
        <v>2</v>
      </c>
      <c r="L33" s="7">
        <f t="shared" si="9"/>
        <v>3</v>
      </c>
      <c r="M33" s="7">
        <f t="shared" si="9"/>
        <v>3</v>
      </c>
      <c r="N33" s="7">
        <f t="shared" si="9"/>
        <v>2</v>
      </c>
      <c r="O33" s="7">
        <f t="shared" si="9"/>
        <v>4</v>
      </c>
      <c r="P33" s="7">
        <f>SUM(P34:P36)</f>
        <v>3</v>
      </c>
      <c r="Q33" s="7">
        <f t="shared" ref="Q33:R33" si="10">SUM(Q34:Q36)</f>
        <v>0</v>
      </c>
      <c r="R33" s="7">
        <f t="shared" si="10"/>
        <v>1</v>
      </c>
    </row>
    <row r="34" spans="1:18" x14ac:dyDescent="0.25">
      <c r="A34" s="3"/>
      <c r="B34" s="3" t="s">
        <v>30</v>
      </c>
      <c r="C34" s="8" t="s">
        <v>11</v>
      </c>
      <c r="D34" s="8" t="s">
        <v>11</v>
      </c>
      <c r="E34" s="8" t="s">
        <v>11</v>
      </c>
      <c r="F34" s="8" t="s">
        <v>11</v>
      </c>
      <c r="G34" s="8" t="s">
        <v>11</v>
      </c>
      <c r="H34" s="8" t="s">
        <v>11</v>
      </c>
      <c r="I34" s="8" t="s">
        <v>11</v>
      </c>
      <c r="J34" s="8" t="s">
        <v>11</v>
      </c>
      <c r="K34" s="8" t="s">
        <v>11</v>
      </c>
      <c r="L34" s="8" t="s">
        <v>11</v>
      </c>
      <c r="M34" s="8" t="s">
        <v>11</v>
      </c>
      <c r="N34" s="8" t="s">
        <v>11</v>
      </c>
      <c r="O34" s="8" t="s">
        <v>11</v>
      </c>
      <c r="P34" s="8" t="s">
        <v>11</v>
      </c>
      <c r="Q34" s="8" t="s">
        <v>11</v>
      </c>
      <c r="R34" s="8" t="s">
        <v>11</v>
      </c>
    </row>
    <row r="35" spans="1:18" x14ac:dyDescent="0.25">
      <c r="A35" s="3"/>
      <c r="B35" s="3" t="s">
        <v>31</v>
      </c>
      <c r="C35" s="8">
        <v>19</v>
      </c>
      <c r="D35" s="8">
        <v>21</v>
      </c>
      <c r="E35" s="8">
        <v>30</v>
      </c>
      <c r="F35" s="8">
        <v>24</v>
      </c>
      <c r="G35" s="8">
        <v>11</v>
      </c>
      <c r="H35" s="3">
        <v>14</v>
      </c>
      <c r="I35" s="8">
        <v>5</v>
      </c>
      <c r="J35" s="8">
        <v>2</v>
      </c>
      <c r="K35" s="8">
        <v>2</v>
      </c>
      <c r="L35" s="8" t="s">
        <v>11</v>
      </c>
      <c r="M35" s="8" t="s">
        <v>11</v>
      </c>
      <c r="N35" s="8" t="s">
        <v>11</v>
      </c>
      <c r="O35" s="8" t="s">
        <v>11</v>
      </c>
      <c r="P35" s="8" t="s">
        <v>11</v>
      </c>
      <c r="Q35" s="8" t="s">
        <v>11</v>
      </c>
      <c r="R35" s="8" t="s">
        <v>11</v>
      </c>
    </row>
    <row r="36" spans="1:18" x14ac:dyDescent="0.25">
      <c r="A36" s="3"/>
      <c r="B36" s="3" t="s">
        <v>32</v>
      </c>
      <c r="C36" s="8" t="s">
        <v>11</v>
      </c>
      <c r="D36" s="8" t="s">
        <v>11</v>
      </c>
      <c r="E36" s="8" t="s">
        <v>11</v>
      </c>
      <c r="F36" s="8" t="s">
        <v>11</v>
      </c>
      <c r="G36" s="8" t="s">
        <v>11</v>
      </c>
      <c r="H36" s="8" t="s">
        <v>11</v>
      </c>
      <c r="I36" s="8" t="s">
        <v>11</v>
      </c>
      <c r="J36" s="8" t="s">
        <v>11</v>
      </c>
      <c r="K36" s="8" t="s">
        <v>11</v>
      </c>
      <c r="L36" s="3">
        <v>3</v>
      </c>
      <c r="M36" s="3">
        <v>3</v>
      </c>
      <c r="N36" s="3">
        <v>2</v>
      </c>
      <c r="O36" s="3">
        <v>4</v>
      </c>
      <c r="P36" s="3">
        <v>3</v>
      </c>
      <c r="Q36" s="3">
        <v>0</v>
      </c>
      <c r="R36" s="3">
        <v>1</v>
      </c>
    </row>
    <row r="37" spans="1:18" x14ac:dyDescent="0.25">
      <c r="A37" s="7" t="s">
        <v>33</v>
      </c>
      <c r="B37" s="7"/>
      <c r="C37" s="7">
        <f t="shared" ref="C37:R37" si="11">SUM(C38:C39)</f>
        <v>90</v>
      </c>
      <c r="D37" s="7">
        <f t="shared" si="11"/>
        <v>98</v>
      </c>
      <c r="E37" s="7">
        <f t="shared" si="11"/>
        <v>100</v>
      </c>
      <c r="F37" s="7">
        <f t="shared" si="11"/>
        <v>105</v>
      </c>
      <c r="G37" s="7">
        <f t="shared" si="11"/>
        <v>84</v>
      </c>
      <c r="H37" s="7">
        <f t="shared" si="11"/>
        <v>69</v>
      </c>
      <c r="I37" s="7">
        <f t="shared" si="11"/>
        <v>67</v>
      </c>
      <c r="J37" s="7">
        <f t="shared" si="11"/>
        <v>69</v>
      </c>
      <c r="K37" s="7">
        <f t="shared" si="11"/>
        <v>76</v>
      </c>
      <c r="L37" s="7">
        <f t="shared" si="11"/>
        <v>74</v>
      </c>
      <c r="M37" s="7">
        <f t="shared" si="11"/>
        <v>100</v>
      </c>
      <c r="N37" s="7">
        <f t="shared" si="11"/>
        <v>86</v>
      </c>
      <c r="O37" s="7">
        <f t="shared" si="11"/>
        <v>83</v>
      </c>
      <c r="P37" s="7">
        <f t="shared" si="11"/>
        <v>83</v>
      </c>
      <c r="Q37" s="7">
        <f t="shared" si="11"/>
        <v>82</v>
      </c>
      <c r="R37" s="7">
        <f t="shared" si="11"/>
        <v>90</v>
      </c>
    </row>
    <row r="38" spans="1:18" x14ac:dyDescent="0.25">
      <c r="A38" s="3"/>
      <c r="B38" s="3" t="s">
        <v>34</v>
      </c>
      <c r="C38" s="8" t="s">
        <v>1</v>
      </c>
      <c r="D38" s="8">
        <v>6</v>
      </c>
      <c r="E38" s="8">
        <v>3</v>
      </c>
      <c r="F38" s="8">
        <v>5</v>
      </c>
      <c r="G38" s="8">
        <v>5</v>
      </c>
      <c r="H38" s="8">
        <v>6</v>
      </c>
      <c r="I38" s="8">
        <v>5</v>
      </c>
      <c r="J38" s="8">
        <v>4</v>
      </c>
      <c r="K38" s="8">
        <v>10</v>
      </c>
      <c r="L38" s="8">
        <v>4</v>
      </c>
      <c r="M38" s="8">
        <v>9</v>
      </c>
      <c r="N38" s="8">
        <v>1</v>
      </c>
      <c r="O38" s="8">
        <v>3</v>
      </c>
      <c r="P38" s="8">
        <v>0</v>
      </c>
      <c r="Q38" s="8">
        <v>0</v>
      </c>
      <c r="R38" s="8">
        <v>2</v>
      </c>
    </row>
    <row r="39" spans="1:18" x14ac:dyDescent="0.25">
      <c r="A39" s="3"/>
      <c r="B39" s="3" t="s">
        <v>35</v>
      </c>
      <c r="C39" s="8">
        <v>90</v>
      </c>
      <c r="D39" s="8">
        <v>92</v>
      </c>
      <c r="E39" s="8">
        <v>97</v>
      </c>
      <c r="F39" s="8">
        <v>100</v>
      </c>
      <c r="G39" s="8">
        <v>79</v>
      </c>
      <c r="H39" s="3">
        <v>63</v>
      </c>
      <c r="I39" s="8">
        <v>62</v>
      </c>
      <c r="J39" s="8">
        <v>65</v>
      </c>
      <c r="K39" s="8">
        <v>66</v>
      </c>
      <c r="L39" s="8">
        <v>70</v>
      </c>
      <c r="M39" s="8">
        <v>91</v>
      </c>
      <c r="N39" s="8">
        <v>85</v>
      </c>
      <c r="O39" s="8">
        <v>80</v>
      </c>
      <c r="P39" s="8">
        <v>83</v>
      </c>
      <c r="Q39" s="8">
        <v>82</v>
      </c>
      <c r="R39" s="8">
        <v>88</v>
      </c>
    </row>
    <row r="40" spans="1:18" x14ac:dyDescent="0.25">
      <c r="A40" s="7" t="s">
        <v>36</v>
      </c>
      <c r="B40" s="7"/>
      <c r="C40" s="7">
        <f t="shared" ref="C40:R40" si="12">SUM(C41:C42)</f>
        <v>49</v>
      </c>
      <c r="D40" s="7">
        <f t="shared" si="12"/>
        <v>53</v>
      </c>
      <c r="E40" s="7">
        <f t="shared" si="12"/>
        <v>52</v>
      </c>
      <c r="F40" s="7">
        <f t="shared" si="12"/>
        <v>29</v>
      </c>
      <c r="G40" s="7">
        <f t="shared" si="12"/>
        <v>25</v>
      </c>
      <c r="H40" s="7">
        <f t="shared" si="12"/>
        <v>32</v>
      </c>
      <c r="I40" s="7">
        <f t="shared" si="12"/>
        <v>32</v>
      </c>
      <c r="J40" s="7">
        <f t="shared" si="12"/>
        <v>34</v>
      </c>
      <c r="K40" s="7">
        <f t="shared" si="12"/>
        <v>36</v>
      </c>
      <c r="L40" s="7">
        <f t="shared" si="12"/>
        <v>27</v>
      </c>
      <c r="M40" s="7">
        <f t="shared" si="12"/>
        <v>34</v>
      </c>
      <c r="N40" s="7">
        <f t="shared" si="12"/>
        <v>47</v>
      </c>
      <c r="O40" s="7">
        <f t="shared" si="12"/>
        <v>56</v>
      </c>
      <c r="P40" s="7">
        <f t="shared" si="12"/>
        <v>44</v>
      </c>
      <c r="Q40" s="7">
        <f t="shared" si="12"/>
        <v>43</v>
      </c>
      <c r="R40" s="7">
        <f t="shared" si="12"/>
        <v>46</v>
      </c>
    </row>
    <row r="41" spans="1:18" x14ac:dyDescent="0.25">
      <c r="A41" s="3"/>
      <c r="B41" s="3" t="s">
        <v>37</v>
      </c>
      <c r="C41" s="8">
        <v>49</v>
      </c>
      <c r="D41" s="8">
        <v>53</v>
      </c>
      <c r="E41" s="8">
        <v>52</v>
      </c>
      <c r="F41" s="8">
        <v>29</v>
      </c>
      <c r="G41" s="8">
        <v>25</v>
      </c>
      <c r="H41" s="3">
        <v>32</v>
      </c>
      <c r="I41" s="8">
        <v>32</v>
      </c>
      <c r="J41" s="8">
        <v>34</v>
      </c>
      <c r="K41" s="8">
        <v>36</v>
      </c>
      <c r="L41" s="8">
        <v>27</v>
      </c>
      <c r="M41" s="8">
        <v>12</v>
      </c>
      <c r="N41" s="8">
        <v>12</v>
      </c>
      <c r="O41" s="8">
        <v>18</v>
      </c>
      <c r="P41" s="3">
        <v>20</v>
      </c>
      <c r="Q41" s="8">
        <v>7</v>
      </c>
      <c r="R41" s="8">
        <v>7</v>
      </c>
    </row>
    <row r="42" spans="1:18" x14ac:dyDescent="0.25">
      <c r="A42" s="3"/>
      <c r="B42" s="3" t="s">
        <v>38</v>
      </c>
      <c r="C42" s="8" t="s">
        <v>11</v>
      </c>
      <c r="D42" s="8" t="s">
        <v>11</v>
      </c>
      <c r="E42" s="8" t="s">
        <v>11</v>
      </c>
      <c r="F42" s="8" t="s">
        <v>11</v>
      </c>
      <c r="G42" s="8" t="s">
        <v>11</v>
      </c>
      <c r="H42" s="8" t="s">
        <v>11</v>
      </c>
      <c r="I42" s="8" t="s">
        <v>11</v>
      </c>
      <c r="J42" s="8" t="s">
        <v>11</v>
      </c>
      <c r="K42" s="8" t="s">
        <v>11</v>
      </c>
      <c r="L42" s="8" t="s">
        <v>11</v>
      </c>
      <c r="M42" s="8">
        <v>22</v>
      </c>
      <c r="N42" s="8">
        <v>35</v>
      </c>
      <c r="O42" s="3">
        <v>38</v>
      </c>
      <c r="P42" s="3">
        <v>24</v>
      </c>
      <c r="Q42" s="8">
        <v>36</v>
      </c>
      <c r="R42" s="8">
        <v>39</v>
      </c>
    </row>
    <row r="43" spans="1:18" x14ac:dyDescent="0.25">
      <c r="A43" s="7" t="s">
        <v>39</v>
      </c>
      <c r="B43" s="7"/>
      <c r="C43" s="7">
        <f>SUM(C44)</f>
        <v>0</v>
      </c>
      <c r="D43" s="7">
        <f t="shared" ref="D43:R43" si="13">SUM(D44)</f>
        <v>1</v>
      </c>
      <c r="E43" s="7">
        <f t="shared" si="13"/>
        <v>7</v>
      </c>
      <c r="F43" s="7">
        <f t="shared" si="13"/>
        <v>24</v>
      </c>
      <c r="G43" s="7">
        <f t="shared" si="13"/>
        <v>14</v>
      </c>
      <c r="H43" s="7">
        <f t="shared" si="13"/>
        <v>13</v>
      </c>
      <c r="I43" s="7">
        <f t="shared" si="13"/>
        <v>15</v>
      </c>
      <c r="J43" s="7">
        <f t="shared" si="13"/>
        <v>28</v>
      </c>
      <c r="K43" s="7">
        <f t="shared" si="13"/>
        <v>30</v>
      </c>
      <c r="L43" s="7">
        <f t="shared" si="13"/>
        <v>32</v>
      </c>
      <c r="M43" s="7">
        <f t="shared" si="13"/>
        <v>36</v>
      </c>
      <c r="N43" s="7">
        <f t="shared" si="13"/>
        <v>31</v>
      </c>
      <c r="O43" s="7">
        <f t="shared" si="13"/>
        <v>23</v>
      </c>
      <c r="P43" s="7">
        <f t="shared" si="13"/>
        <v>0</v>
      </c>
      <c r="Q43" s="7">
        <f t="shared" si="13"/>
        <v>0</v>
      </c>
      <c r="R43" s="7">
        <f t="shared" si="13"/>
        <v>0</v>
      </c>
    </row>
    <row r="44" spans="1:18" x14ac:dyDescent="0.25">
      <c r="A44" s="3"/>
      <c r="B44" s="3" t="s">
        <v>16</v>
      </c>
      <c r="C44" s="8" t="s">
        <v>11</v>
      </c>
      <c r="D44" s="8">
        <v>1</v>
      </c>
      <c r="E44" s="8">
        <v>7</v>
      </c>
      <c r="F44" s="8">
        <v>24</v>
      </c>
      <c r="G44" s="8">
        <v>14</v>
      </c>
      <c r="H44" s="8">
        <v>13</v>
      </c>
      <c r="I44" s="8">
        <v>15</v>
      </c>
      <c r="J44" s="8">
        <v>28</v>
      </c>
      <c r="K44" s="8">
        <v>30</v>
      </c>
      <c r="L44" s="8">
        <v>32</v>
      </c>
      <c r="M44" s="8">
        <v>36</v>
      </c>
      <c r="N44" s="8">
        <v>31</v>
      </c>
      <c r="O44" s="8">
        <v>23</v>
      </c>
      <c r="P44" s="10" t="s">
        <v>11</v>
      </c>
      <c r="Q44" s="10" t="s">
        <v>11</v>
      </c>
      <c r="R44" s="10" t="s">
        <v>11</v>
      </c>
    </row>
    <row r="45" spans="1:18" x14ac:dyDescent="0.25">
      <c r="A45" s="7" t="s">
        <v>40</v>
      </c>
      <c r="B45" s="7"/>
      <c r="C45" s="7">
        <f t="shared" ref="C45:R45" si="14">SUM(C46:C48)</f>
        <v>140</v>
      </c>
      <c r="D45" s="7">
        <f t="shared" si="14"/>
        <v>157</v>
      </c>
      <c r="E45" s="7">
        <f t="shared" si="14"/>
        <v>172</v>
      </c>
      <c r="F45" s="7">
        <f t="shared" si="14"/>
        <v>119</v>
      </c>
      <c r="G45" s="7">
        <f t="shared" si="14"/>
        <v>90</v>
      </c>
      <c r="H45" s="7">
        <f t="shared" si="14"/>
        <v>92</v>
      </c>
      <c r="I45" s="7">
        <f t="shared" si="14"/>
        <v>89</v>
      </c>
      <c r="J45" s="7">
        <f t="shared" si="14"/>
        <v>135</v>
      </c>
      <c r="K45" s="7">
        <f t="shared" si="14"/>
        <v>127</v>
      </c>
      <c r="L45" s="7">
        <f t="shared" si="14"/>
        <v>117</v>
      </c>
      <c r="M45" s="7">
        <f t="shared" si="14"/>
        <v>106</v>
      </c>
      <c r="N45" s="7">
        <f t="shared" si="14"/>
        <v>86</v>
      </c>
      <c r="O45" s="7">
        <f t="shared" si="14"/>
        <v>94</v>
      </c>
      <c r="P45" s="7">
        <f t="shared" si="14"/>
        <v>93</v>
      </c>
      <c r="Q45" s="7">
        <f t="shared" si="14"/>
        <v>62</v>
      </c>
      <c r="R45" s="7">
        <f t="shared" si="14"/>
        <v>71</v>
      </c>
    </row>
    <row r="46" spans="1:18" x14ac:dyDescent="0.25">
      <c r="A46" s="3"/>
      <c r="B46" s="3" t="s">
        <v>41</v>
      </c>
      <c r="C46" s="8">
        <v>52</v>
      </c>
      <c r="D46" s="8">
        <v>46</v>
      </c>
      <c r="E46" s="8">
        <v>66</v>
      </c>
      <c r="F46" s="8">
        <v>44</v>
      </c>
      <c r="G46" s="8">
        <v>28</v>
      </c>
      <c r="H46" s="3">
        <v>29</v>
      </c>
      <c r="I46" s="8">
        <v>27</v>
      </c>
      <c r="J46" s="8">
        <v>27</v>
      </c>
      <c r="K46" s="3">
        <v>21</v>
      </c>
      <c r="L46" s="8">
        <v>15</v>
      </c>
      <c r="M46" s="8">
        <v>11</v>
      </c>
      <c r="N46" s="8">
        <v>13</v>
      </c>
      <c r="O46" s="3">
        <v>12</v>
      </c>
      <c r="P46" s="3">
        <v>13</v>
      </c>
      <c r="Q46" s="8">
        <v>8</v>
      </c>
      <c r="R46" s="10" t="s">
        <v>11</v>
      </c>
    </row>
    <row r="47" spans="1:18" x14ac:dyDescent="0.25">
      <c r="A47" s="3"/>
      <c r="B47" s="3" t="s">
        <v>61</v>
      </c>
      <c r="C47" s="8">
        <v>42</v>
      </c>
      <c r="D47" s="8">
        <v>58</v>
      </c>
      <c r="E47" s="8">
        <v>54</v>
      </c>
      <c r="F47" s="8">
        <v>37</v>
      </c>
      <c r="G47" s="8">
        <v>24</v>
      </c>
      <c r="H47" s="3">
        <v>25</v>
      </c>
      <c r="I47" s="8">
        <v>22</v>
      </c>
      <c r="J47" s="8">
        <v>36</v>
      </c>
      <c r="K47" s="3">
        <v>35</v>
      </c>
      <c r="L47" s="8">
        <v>28</v>
      </c>
      <c r="M47" s="8">
        <v>32</v>
      </c>
      <c r="N47" s="8">
        <v>28</v>
      </c>
      <c r="O47" s="3">
        <v>30</v>
      </c>
      <c r="P47" s="3">
        <v>31</v>
      </c>
      <c r="Q47" s="8">
        <v>20</v>
      </c>
      <c r="R47" s="3">
        <v>22</v>
      </c>
    </row>
    <row r="48" spans="1:18" x14ac:dyDescent="0.25">
      <c r="A48" s="3"/>
      <c r="B48" s="3" t="s">
        <v>62</v>
      </c>
      <c r="C48" s="8">
        <v>46</v>
      </c>
      <c r="D48" s="8">
        <v>53</v>
      </c>
      <c r="E48" s="8">
        <v>52</v>
      </c>
      <c r="F48" s="8">
        <v>38</v>
      </c>
      <c r="G48" s="8">
        <v>38</v>
      </c>
      <c r="H48" s="3">
        <v>38</v>
      </c>
      <c r="I48" s="8">
        <v>40</v>
      </c>
      <c r="J48" s="8">
        <v>72</v>
      </c>
      <c r="K48" s="3">
        <v>71</v>
      </c>
      <c r="L48" s="8">
        <v>74</v>
      </c>
      <c r="M48" s="8">
        <v>63</v>
      </c>
      <c r="N48" s="8">
        <v>45</v>
      </c>
      <c r="O48" s="3">
        <v>52</v>
      </c>
      <c r="P48" s="3">
        <v>49</v>
      </c>
      <c r="Q48" s="8">
        <v>34</v>
      </c>
      <c r="R48" s="3">
        <v>49</v>
      </c>
    </row>
    <row r="49" spans="1:18" x14ac:dyDescent="0.25">
      <c r="A49" s="7" t="s">
        <v>42</v>
      </c>
      <c r="B49" s="7"/>
      <c r="C49" s="7">
        <f t="shared" ref="C49:R49" si="15">SUM(C50:C51)</f>
        <v>67</v>
      </c>
      <c r="D49" s="7">
        <f t="shared" si="15"/>
        <v>79</v>
      </c>
      <c r="E49" s="7">
        <f t="shared" si="15"/>
        <v>101</v>
      </c>
      <c r="F49" s="7">
        <f t="shared" si="15"/>
        <v>97</v>
      </c>
      <c r="G49" s="7">
        <f t="shared" si="15"/>
        <v>95</v>
      </c>
      <c r="H49" s="7">
        <f t="shared" si="15"/>
        <v>93</v>
      </c>
      <c r="I49" s="7">
        <f t="shared" si="15"/>
        <v>107</v>
      </c>
      <c r="J49" s="7">
        <f t="shared" si="15"/>
        <v>105</v>
      </c>
      <c r="K49" s="7">
        <f t="shared" si="15"/>
        <v>94</v>
      </c>
      <c r="L49" s="7">
        <f t="shared" si="15"/>
        <v>102</v>
      </c>
      <c r="M49" s="7">
        <f t="shared" si="15"/>
        <v>84</v>
      </c>
      <c r="N49" s="7">
        <f t="shared" si="15"/>
        <v>69</v>
      </c>
      <c r="O49" s="7">
        <f t="shared" si="15"/>
        <v>92</v>
      </c>
      <c r="P49" s="7">
        <f t="shared" si="15"/>
        <v>83</v>
      </c>
      <c r="Q49" s="7">
        <f t="shared" si="15"/>
        <v>51</v>
      </c>
      <c r="R49" s="7">
        <f t="shared" si="15"/>
        <v>54</v>
      </c>
    </row>
    <row r="50" spans="1:18" x14ac:dyDescent="0.25">
      <c r="A50" s="3"/>
      <c r="B50" s="3" t="s">
        <v>43</v>
      </c>
      <c r="C50" s="8">
        <v>8</v>
      </c>
      <c r="D50" s="8">
        <v>11</v>
      </c>
      <c r="E50" s="8">
        <v>12</v>
      </c>
      <c r="F50" s="8">
        <v>12</v>
      </c>
      <c r="G50" s="8">
        <v>8</v>
      </c>
      <c r="H50" s="3">
        <v>10</v>
      </c>
      <c r="I50" s="8">
        <v>11</v>
      </c>
      <c r="J50" s="8">
        <v>11</v>
      </c>
      <c r="K50" s="3">
        <v>13</v>
      </c>
      <c r="L50" s="8">
        <v>9</v>
      </c>
      <c r="M50" s="8">
        <v>13</v>
      </c>
      <c r="N50" s="8">
        <v>10</v>
      </c>
      <c r="O50" s="3">
        <v>13</v>
      </c>
      <c r="P50" s="3">
        <v>12</v>
      </c>
      <c r="Q50" s="8">
        <v>8</v>
      </c>
      <c r="R50" s="3">
        <v>12</v>
      </c>
    </row>
    <row r="51" spans="1:18" x14ac:dyDescent="0.25">
      <c r="A51" s="3"/>
      <c r="B51" s="3" t="s">
        <v>44</v>
      </c>
      <c r="C51" s="8">
        <v>59</v>
      </c>
      <c r="D51" s="8">
        <v>68</v>
      </c>
      <c r="E51" s="8">
        <v>89</v>
      </c>
      <c r="F51" s="8">
        <v>85</v>
      </c>
      <c r="G51" s="8">
        <v>87</v>
      </c>
      <c r="H51" s="3">
        <v>83</v>
      </c>
      <c r="I51" s="8">
        <v>96</v>
      </c>
      <c r="J51" s="8">
        <v>94</v>
      </c>
      <c r="K51" s="3">
        <v>81</v>
      </c>
      <c r="L51" s="8">
        <v>93</v>
      </c>
      <c r="M51" s="8">
        <v>71</v>
      </c>
      <c r="N51" s="8">
        <v>59</v>
      </c>
      <c r="O51" s="3">
        <v>79</v>
      </c>
      <c r="P51" s="3">
        <v>71</v>
      </c>
      <c r="Q51" s="8">
        <v>43</v>
      </c>
      <c r="R51" s="3">
        <v>42</v>
      </c>
    </row>
    <row r="52" spans="1:18" x14ac:dyDescent="0.25">
      <c r="A52" s="4" t="s">
        <v>45</v>
      </c>
      <c r="B52" s="5"/>
      <c r="C52" s="6" t="s">
        <v>1</v>
      </c>
      <c r="D52" s="6" t="s">
        <v>1</v>
      </c>
      <c r="E52" s="6" t="s">
        <v>1</v>
      </c>
      <c r="F52" s="6" t="s">
        <v>1</v>
      </c>
      <c r="G52" s="6" t="s">
        <v>1</v>
      </c>
      <c r="H52" s="7">
        <f t="shared" ref="H52:K52" si="16">SUM(H53:H57)</f>
        <v>35</v>
      </c>
      <c r="I52" s="7">
        <f t="shared" si="16"/>
        <v>51</v>
      </c>
      <c r="J52" s="7">
        <f t="shared" si="16"/>
        <v>51</v>
      </c>
      <c r="K52" s="7">
        <f t="shared" si="16"/>
        <v>36</v>
      </c>
      <c r="L52" s="7">
        <f>SUM(L53:L57)</f>
        <v>29</v>
      </c>
      <c r="M52" s="7">
        <f>SUM(M53:M57)</f>
        <v>39</v>
      </c>
      <c r="N52" s="7">
        <f>SUM(N53:N57)</f>
        <v>43</v>
      </c>
      <c r="O52" s="7">
        <f>SUM(O53:O57)</f>
        <v>38</v>
      </c>
      <c r="P52" s="7">
        <f>SUM(P53:P57)</f>
        <v>26</v>
      </c>
      <c r="Q52" s="7">
        <f t="shared" ref="Q52:R52" si="17">SUM(Q53:Q57)</f>
        <v>20</v>
      </c>
      <c r="R52" s="7">
        <f t="shared" si="17"/>
        <v>24</v>
      </c>
    </row>
    <row r="53" spans="1:18" x14ac:dyDescent="0.25">
      <c r="A53" s="3"/>
      <c r="B53" s="3" t="s">
        <v>46</v>
      </c>
      <c r="C53" s="8" t="s">
        <v>1</v>
      </c>
      <c r="D53" s="8" t="s">
        <v>1</v>
      </c>
      <c r="E53" s="8" t="s">
        <v>1</v>
      </c>
      <c r="F53" s="8" t="s">
        <v>1</v>
      </c>
      <c r="G53" s="8" t="s">
        <v>1</v>
      </c>
      <c r="H53" s="3">
        <v>30</v>
      </c>
      <c r="I53" s="8">
        <v>39</v>
      </c>
      <c r="J53" s="8">
        <v>20</v>
      </c>
      <c r="K53" s="3">
        <v>10</v>
      </c>
      <c r="L53" s="8">
        <v>8</v>
      </c>
      <c r="M53" s="8">
        <v>10</v>
      </c>
      <c r="N53" s="8">
        <v>15</v>
      </c>
      <c r="O53" s="8">
        <v>16</v>
      </c>
      <c r="P53" s="3">
        <v>16</v>
      </c>
      <c r="Q53" s="8">
        <v>8</v>
      </c>
      <c r="R53" s="8">
        <v>14</v>
      </c>
    </row>
    <row r="54" spans="1:18" x14ac:dyDescent="0.25">
      <c r="A54" s="3"/>
      <c r="B54" s="3" t="s">
        <v>47</v>
      </c>
      <c r="C54" s="8" t="s">
        <v>1</v>
      </c>
      <c r="D54" s="8" t="s">
        <v>1</v>
      </c>
      <c r="E54" s="8" t="s">
        <v>1</v>
      </c>
      <c r="F54" s="8" t="s">
        <v>1</v>
      </c>
      <c r="G54" s="8" t="s">
        <v>1</v>
      </c>
      <c r="H54" s="3">
        <v>1</v>
      </c>
      <c r="I54" s="8">
        <v>0</v>
      </c>
      <c r="J54" s="8">
        <v>1</v>
      </c>
      <c r="K54" s="3">
        <v>0</v>
      </c>
      <c r="L54" s="8">
        <v>0</v>
      </c>
      <c r="M54" s="8">
        <v>2</v>
      </c>
      <c r="N54" s="8">
        <v>1</v>
      </c>
      <c r="O54" s="8">
        <v>1</v>
      </c>
      <c r="P54" s="3">
        <v>0</v>
      </c>
      <c r="Q54" s="8">
        <v>0</v>
      </c>
      <c r="R54" s="8">
        <v>0</v>
      </c>
    </row>
    <row r="55" spans="1:18" x14ac:dyDescent="0.25">
      <c r="A55" s="3"/>
      <c r="B55" s="3" t="s">
        <v>48</v>
      </c>
      <c r="C55" s="8" t="s">
        <v>1</v>
      </c>
      <c r="D55" s="8" t="s">
        <v>1</v>
      </c>
      <c r="E55" s="8" t="s">
        <v>1</v>
      </c>
      <c r="F55" s="8" t="s">
        <v>1</v>
      </c>
      <c r="G55" s="8" t="s">
        <v>1</v>
      </c>
      <c r="H55" s="3">
        <v>1</v>
      </c>
      <c r="I55" s="8">
        <v>0</v>
      </c>
      <c r="J55" s="8">
        <v>1</v>
      </c>
      <c r="K55" s="3">
        <v>1</v>
      </c>
      <c r="L55" s="8">
        <v>7</v>
      </c>
      <c r="M55" s="8">
        <v>17</v>
      </c>
      <c r="N55" s="8">
        <v>6</v>
      </c>
      <c r="O55" s="8">
        <v>6</v>
      </c>
      <c r="P55" s="3">
        <v>4</v>
      </c>
      <c r="Q55" s="8">
        <v>7</v>
      </c>
      <c r="R55" s="8">
        <v>9</v>
      </c>
    </row>
    <row r="56" spans="1:18" x14ac:dyDescent="0.25">
      <c r="A56" s="3"/>
      <c r="B56" s="3" t="s">
        <v>49</v>
      </c>
      <c r="C56" s="8" t="s">
        <v>1</v>
      </c>
      <c r="D56" s="8" t="s">
        <v>1</v>
      </c>
      <c r="E56" s="8" t="s">
        <v>1</v>
      </c>
      <c r="F56" s="8" t="s">
        <v>1</v>
      </c>
      <c r="G56" s="8" t="s">
        <v>1</v>
      </c>
      <c r="H56" s="3">
        <v>3</v>
      </c>
      <c r="I56" s="8">
        <v>3</v>
      </c>
      <c r="J56" s="8">
        <v>2</v>
      </c>
      <c r="K56" s="3">
        <v>1</v>
      </c>
      <c r="L56" s="8">
        <v>0</v>
      </c>
      <c r="M56" s="8">
        <v>0</v>
      </c>
      <c r="N56" s="8">
        <v>0</v>
      </c>
      <c r="O56" s="8">
        <v>0</v>
      </c>
      <c r="P56" s="3">
        <v>0</v>
      </c>
      <c r="Q56" s="8">
        <v>0</v>
      </c>
      <c r="R56" s="8">
        <v>0</v>
      </c>
    </row>
    <row r="57" spans="1:18" x14ac:dyDescent="0.25">
      <c r="A57" s="3"/>
      <c r="B57" s="3" t="s">
        <v>50</v>
      </c>
      <c r="C57" s="8" t="s">
        <v>1</v>
      </c>
      <c r="D57" s="8" t="s">
        <v>1</v>
      </c>
      <c r="E57" s="8" t="s">
        <v>1</v>
      </c>
      <c r="F57" s="8" t="s">
        <v>1</v>
      </c>
      <c r="G57" s="8" t="s">
        <v>1</v>
      </c>
      <c r="H57" s="3">
        <v>0</v>
      </c>
      <c r="I57" s="8">
        <v>9</v>
      </c>
      <c r="J57" s="8">
        <v>27</v>
      </c>
      <c r="K57" s="3">
        <v>24</v>
      </c>
      <c r="L57" s="8">
        <v>14</v>
      </c>
      <c r="M57" s="8">
        <v>10</v>
      </c>
      <c r="N57" s="8">
        <v>21</v>
      </c>
      <c r="O57" s="8">
        <v>15</v>
      </c>
      <c r="P57" s="3">
        <v>6</v>
      </c>
      <c r="Q57" s="8">
        <v>5</v>
      </c>
      <c r="R57" s="8">
        <v>1</v>
      </c>
    </row>
    <row r="58" spans="1:18" x14ac:dyDescent="0.25">
      <c r="A58" s="7" t="s">
        <v>51</v>
      </c>
      <c r="B58" s="7"/>
      <c r="C58" s="6">
        <v>0</v>
      </c>
      <c r="D58" s="6">
        <v>0</v>
      </c>
      <c r="E58" s="6">
        <v>0</v>
      </c>
      <c r="F58" s="6">
        <v>0</v>
      </c>
      <c r="G58" s="6">
        <v>0</v>
      </c>
      <c r="H58" s="6" t="s">
        <v>1</v>
      </c>
      <c r="I58" s="6" t="s">
        <v>1</v>
      </c>
      <c r="J58" s="6" t="s">
        <v>1</v>
      </c>
      <c r="K58" s="6" t="s">
        <v>1</v>
      </c>
      <c r="L58" s="6" t="s">
        <v>1</v>
      </c>
      <c r="M58" s="6" t="s">
        <v>1</v>
      </c>
      <c r="N58" s="6" t="s">
        <v>1</v>
      </c>
      <c r="O58" s="6">
        <f>SUM(O59)</f>
        <v>9</v>
      </c>
      <c r="P58" s="6" t="s">
        <v>1</v>
      </c>
      <c r="Q58" s="6" t="s">
        <v>1</v>
      </c>
      <c r="R58" s="6" t="s">
        <v>1</v>
      </c>
    </row>
    <row r="59" spans="1:18" x14ac:dyDescent="0.25">
      <c r="A59" s="3"/>
      <c r="B59" s="3" t="s">
        <v>52</v>
      </c>
      <c r="C59" s="8" t="s">
        <v>11</v>
      </c>
      <c r="D59" s="8" t="s">
        <v>11</v>
      </c>
      <c r="E59" s="8" t="s">
        <v>11</v>
      </c>
      <c r="F59" s="8" t="s">
        <v>11</v>
      </c>
      <c r="G59" s="8" t="s">
        <v>11</v>
      </c>
      <c r="H59" s="8" t="s">
        <v>1</v>
      </c>
      <c r="I59" s="8" t="s">
        <v>1</v>
      </c>
      <c r="J59" s="8" t="s">
        <v>1</v>
      </c>
      <c r="K59" s="8" t="s">
        <v>1</v>
      </c>
      <c r="L59" s="8" t="s">
        <v>1</v>
      </c>
      <c r="M59" s="8" t="s">
        <v>1</v>
      </c>
      <c r="N59" s="8" t="s">
        <v>1</v>
      </c>
      <c r="O59" s="8">
        <v>9</v>
      </c>
      <c r="P59" s="8" t="s">
        <v>1</v>
      </c>
      <c r="Q59" s="8" t="s">
        <v>1</v>
      </c>
      <c r="R59" s="8" t="s">
        <v>1</v>
      </c>
    </row>
    <row r="60" spans="1:18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</row>
    <row r="61" spans="1:18" x14ac:dyDescent="0.25">
      <c r="A61" s="11" t="s">
        <v>53</v>
      </c>
      <c r="B61" s="11"/>
      <c r="C61" s="12">
        <f>C16+C29+C31+C33+C37+C40+C43+C45+C49</f>
        <v>412</v>
      </c>
      <c r="D61" s="12">
        <f>D16+D29+D31+D33+D37+D40+D43+D45+D49</f>
        <v>465</v>
      </c>
      <c r="E61" s="12">
        <f>E16+E29+E31+E33+E37+E40+E43+E45+E49</f>
        <v>538</v>
      </c>
      <c r="F61" s="12">
        <f>F16+F29+F31+F33+F37+F40+F43+F45+F49</f>
        <v>446</v>
      </c>
      <c r="G61" s="12">
        <f>G16+G29+G31+G33+G37+G40+G43+G45+G49</f>
        <v>368</v>
      </c>
      <c r="H61" s="1">
        <f>H3+H16+H29+H31+H33+H37+H40+H43+H45+H49+H52</f>
        <v>526</v>
      </c>
      <c r="I61" s="1">
        <f>I3+I16+I27+I29+I31+I33+I37+I40+I43+I45+I49+I52</f>
        <v>584</v>
      </c>
      <c r="J61" s="1">
        <f>J3+J16+J27+J29+J31+J33+J37+J40+J43+J45+J49+J52</f>
        <v>645</v>
      </c>
      <c r="K61" s="1">
        <f>K3+K16+K27+K29+K31+K33+K37+K40+K43+K45+K49+K52</f>
        <v>603</v>
      </c>
      <c r="L61" s="1">
        <f>L3+L16+L29+L31+L33+L37+L40+L43+L45+L49+L52</f>
        <v>557</v>
      </c>
      <c r="M61" s="1">
        <f>M3+M14+M16+M29+M31+M33+M37+M40+M43+M45+M49+M52</f>
        <v>582</v>
      </c>
      <c r="N61" s="1">
        <f>N3+N14+N16+N29+N31+N33+N37+N40+N43+N45+N49+N52</f>
        <v>563</v>
      </c>
      <c r="O61" s="1">
        <f>O3+O14+O16+O29+O31+O33+O37+O40+O43+O45+O49+O52+O58</f>
        <v>601</v>
      </c>
      <c r="P61" s="1">
        <f>P3+P14+P16+P27+P29+P31+P33+P37+P40+P43+P45+P49+P52</f>
        <v>525</v>
      </c>
      <c r="Q61" s="1">
        <f>Q3+Q14+Q16+Q24+Q27+Q29+Q31+Q33+Q37+Q40+Q43+Q45+Q49+Q52</f>
        <v>442</v>
      </c>
      <c r="R61" s="1">
        <f>R3+R14+R16+R24+R27+R29+R31+R33+R37+R40+R43+R45+R49+R52</f>
        <v>527</v>
      </c>
    </row>
    <row r="62" spans="1:18" x14ac:dyDescent="0.25">
      <c r="A62" s="3"/>
      <c r="B62" s="3" t="s">
        <v>54</v>
      </c>
      <c r="C62" s="2">
        <v>0.245</v>
      </c>
      <c r="D62" s="2">
        <f t="shared" ref="D62:G62" si="18">(D61-C61)/C61</f>
        <v>0.12864077669902912</v>
      </c>
      <c r="E62" s="2">
        <f t="shared" si="18"/>
        <v>0.15698924731182795</v>
      </c>
      <c r="F62" s="2">
        <f t="shared" si="18"/>
        <v>-0.17100371747211895</v>
      </c>
      <c r="G62" s="2">
        <f t="shared" si="18"/>
        <v>-0.17488789237668162</v>
      </c>
      <c r="H62" s="13" t="s">
        <v>1</v>
      </c>
      <c r="I62" s="2">
        <f t="shared" ref="I62:N62" si="19">(I61-H61)/H61</f>
        <v>0.11026615969581749</v>
      </c>
      <c r="J62" s="2">
        <f t="shared" si="19"/>
        <v>0.10445205479452055</v>
      </c>
      <c r="K62" s="2">
        <f t="shared" si="19"/>
        <v>-6.5116279069767441E-2</v>
      </c>
      <c r="L62" s="2">
        <f t="shared" si="19"/>
        <v>-7.6285240464344942E-2</v>
      </c>
      <c r="M62" s="2">
        <f t="shared" si="19"/>
        <v>4.4883303411131059E-2</v>
      </c>
      <c r="N62" s="2">
        <f t="shared" si="19"/>
        <v>-3.2646048109965638E-2</v>
      </c>
      <c r="O62" s="13" t="s">
        <v>1</v>
      </c>
      <c r="P62" s="13" t="s">
        <v>1</v>
      </c>
      <c r="Q62" s="2">
        <f t="shared" ref="Q62:R62" si="20">(Q61-P61)/P61</f>
        <v>-0.15809523809523809</v>
      </c>
      <c r="R62" s="2">
        <f t="shared" si="20"/>
        <v>0.19230769230769232</v>
      </c>
    </row>
    <row r="63" spans="1:18" x14ac:dyDescent="0.25">
      <c r="A63" s="9" t="s">
        <v>55</v>
      </c>
      <c r="B63" s="9"/>
      <c r="C63" s="14">
        <v>1389.29</v>
      </c>
      <c r="D63" s="14">
        <f>1581.9+10.77</f>
        <v>1592.67</v>
      </c>
      <c r="E63" s="14">
        <f>1947+6.438</f>
        <v>1953.4380000000001</v>
      </c>
      <c r="F63" s="14">
        <f>1579.853+9.046</f>
        <v>1588.8990000000001</v>
      </c>
      <c r="G63" s="14">
        <f>1290.003975+10.01</f>
        <v>1300.0139750000001</v>
      </c>
      <c r="H63" s="15">
        <v>1365.2997439999999</v>
      </c>
      <c r="I63" s="14">
        <v>1359.2470000000001</v>
      </c>
      <c r="J63" s="14">
        <v>1820.652</v>
      </c>
      <c r="K63" s="14">
        <v>1848.6534019999999</v>
      </c>
      <c r="L63" s="14">
        <v>1650.8431310000001</v>
      </c>
      <c r="M63" s="14">
        <v>1948.5123470000001</v>
      </c>
      <c r="N63" s="14">
        <v>1720.347</v>
      </c>
      <c r="O63" s="14">
        <v>1868.6821210000001</v>
      </c>
      <c r="P63" s="14">
        <v>1664.1273169999999</v>
      </c>
      <c r="Q63" s="14">
        <v>1370</v>
      </c>
      <c r="R63" s="14">
        <v>1806</v>
      </c>
    </row>
    <row r="64" spans="1:18" x14ac:dyDescent="0.25">
      <c r="A64" s="16"/>
      <c r="B64" s="16" t="s">
        <v>54</v>
      </c>
      <c r="C64" s="17">
        <v>0.16900000000000001</v>
      </c>
      <c r="D64" s="17">
        <f t="shared" ref="D64:G64" si="21">(D63-C63)/C63</f>
        <v>0.14639132218615272</v>
      </c>
      <c r="E64" s="17">
        <f t="shared" si="21"/>
        <v>0.22651773437058526</v>
      </c>
      <c r="F64" s="17">
        <f t="shared" si="21"/>
        <v>-0.18661406197688382</v>
      </c>
      <c r="G64" s="17">
        <f t="shared" si="21"/>
        <v>-0.18181459299804456</v>
      </c>
      <c r="H64" s="18" t="s">
        <v>1</v>
      </c>
      <c r="I64" s="17">
        <f t="shared" ref="I64:R64" si="22">(I63-H63)/H63</f>
        <v>-4.4332711747727743E-3</v>
      </c>
      <c r="J64" s="17">
        <f t="shared" si="22"/>
        <v>0.3394563313363943</v>
      </c>
      <c r="K64" s="17">
        <f t="shared" si="22"/>
        <v>1.5379876000465696E-2</v>
      </c>
      <c r="L64" s="17">
        <f t="shared" si="22"/>
        <v>-0.10700235684309191</v>
      </c>
      <c r="M64" s="17">
        <f t="shared" si="22"/>
        <v>0.18031344735928151</v>
      </c>
      <c r="N64" s="17">
        <f t="shared" si="22"/>
        <v>-0.11709720359293166</v>
      </c>
      <c r="O64" s="18" t="s">
        <v>1</v>
      </c>
      <c r="P64" s="18" t="s">
        <v>1</v>
      </c>
      <c r="Q64" s="17">
        <f t="shared" si="22"/>
        <v>-0.17674568165267368</v>
      </c>
      <c r="R64" s="17">
        <f t="shared" si="22"/>
        <v>0.31824817518248177</v>
      </c>
    </row>
    <row r="65" spans="1:18" x14ac:dyDescent="0.25">
      <c r="A65" s="3"/>
      <c r="B65" s="3"/>
      <c r="C65" s="3"/>
      <c r="D65" s="3"/>
      <c r="E65" s="3"/>
      <c r="F65" s="3"/>
      <c r="G65" s="3"/>
      <c r="H65" s="3"/>
      <c r="I65" s="3"/>
      <c r="J65" s="8"/>
      <c r="K65" s="3"/>
      <c r="L65" s="8"/>
      <c r="M65" s="8"/>
      <c r="N65" s="8"/>
      <c r="O65" s="3"/>
      <c r="R65" s="8" t="s">
        <v>56</v>
      </c>
    </row>
  </sheetData>
  <mergeCells count="3">
    <mergeCell ref="A3:B3"/>
    <mergeCell ref="A14:B14"/>
    <mergeCell ref="A52:B52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Hennig, Jens</dc:creator>
  <cp:lastModifiedBy>Hennig, Jens</cp:lastModifiedBy>
  <dcterms:created xsi:type="dcterms:W3CDTF">2015-06-05T18:17:20Z</dcterms:created>
  <dcterms:modified xsi:type="dcterms:W3CDTF">2022-03-18T16:54:38Z</dcterms:modified>
</cp:coreProperties>
</file>