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<sst xmlns="http://schemas.openxmlformats.org/spreadsheetml/2006/main" count="35" uniqueCount="32">
  <si>
    <t>Задача 1. 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t>
  </si>
  <si>
    <t>Доходность</t>
  </si>
  <si>
    <t>Периоды</t>
  </si>
  <si>
    <t>Если не учитывать порядок наступления событий и не рассчитывать приведенную стоимость денег за рассматриваемый период, то совокупная доходность будет равна сумме доходности каждого периода</t>
  </si>
  <si>
    <t xml:space="preserve">Доходность всего периода = </t>
  </si>
  <si>
    <t xml:space="preserve">Задача 2. 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
</t>
  </si>
  <si>
    <t>Год</t>
  </si>
  <si>
    <t>Среднее знач</t>
  </si>
  <si>
    <t xml:space="preserve">Год </t>
  </si>
  <si>
    <t>Ожидаемый результат</t>
  </si>
  <si>
    <t>Ожидаемый результат через 5 лет предполагается равным</t>
  </si>
  <si>
    <t>Задача 3. 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t>
  </si>
  <si>
    <t>Волатильность</t>
  </si>
  <si>
    <t>Мат.ожид доходности</t>
  </si>
  <si>
    <t>Для расчета коэффициента Шарпа стоит учитывать доходнось безрискового актива и приемлемый для инвесора коэффициент премии за риск. В нашем случае таких данных нет и расчет сделан по упрошеной форме.</t>
  </si>
  <si>
    <t xml:space="preserve">Коэф Шарпа </t>
  </si>
  <si>
    <t>Задача 4. 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</t>
  </si>
  <si>
    <t>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t>
  </si>
  <si>
    <t>Категория</t>
  </si>
  <si>
    <t>От общего числа клиентов</t>
  </si>
  <si>
    <t>Вероятность ДТП</t>
  </si>
  <si>
    <t>Общая вероятность ДТП для всех категория</t>
  </si>
  <si>
    <t>Вероятность того что в ДТП попал клиент кат1</t>
  </si>
  <si>
    <t>Задача 5. Аналитик собрал статистические данные между ценой акции перерабатывающей компании и ценой ресурса, который эта компания перерабатывает:</t>
  </si>
  <si>
    <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t>
  </si>
  <si>
    <t>Месяц</t>
  </si>
  <si>
    <t>прогноз 13</t>
  </si>
  <si>
    <t>Цена акции</t>
  </si>
  <si>
    <t>Цена ресурса</t>
  </si>
  <si>
    <t>В задаче есть смещещние на 1 месяц цены акции от цены ресурса , потому для расчета коэф регрессии в качестве независисмой переменной берем данные цены ресурса, а данные цены акции смещаем на 1 период вперед.</t>
  </si>
  <si>
    <t>Уравнение регрессии</t>
  </si>
  <si>
    <t>Ожидаемая цена акций в следующем месяце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</si>
</sst>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C2D3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readingOrder="0"/>
    </xf>
    <xf borderId="0" fillId="3" fontId="1" numFmtId="2" xfId="0" applyFill="1" applyFont="1" applyNumberFormat="1"/>
    <xf borderId="0" fillId="2" fontId="1" numFmtId="0" xfId="0" applyAlignment="1" applyFont="1">
      <alignment readingOrder="0"/>
    </xf>
    <xf borderId="0" fillId="2" fontId="1" numFmtId="0" xfId="0" applyFont="1"/>
    <xf borderId="4" fillId="0" fontId="1" numFmtId="9" xfId="0" applyAlignment="1" applyBorder="1" applyFont="1" applyNumberFormat="1">
      <alignment readingOrder="0"/>
    </xf>
    <xf borderId="0" fillId="3" fontId="1" numFmtId="10" xfId="0" applyFont="1" applyNumberFormat="1"/>
    <xf borderId="4" fillId="0" fontId="1" numFmtId="0" xfId="0" applyBorder="1" applyFont="1"/>
    <xf borderId="4" fillId="0" fontId="1" numFmtId="2" xfId="0" applyBorder="1" applyFont="1" applyNumberFormat="1"/>
    <xf borderId="4" fillId="3" fontId="1" numFmtId="2" xfId="0" applyBorder="1" applyFont="1" applyNumberFormat="1"/>
    <xf borderId="5" fillId="0" fontId="1" numFmtId="0" xfId="0" applyAlignment="1" applyBorder="1" applyFont="1">
      <alignment readingOrder="0"/>
    </xf>
    <xf borderId="6" fillId="0" fontId="1" numFmtId="10" xfId="0" applyBorder="1" applyFont="1" applyNumberFormat="1"/>
    <xf borderId="4" fillId="0" fontId="1" numFmtId="164" xfId="0" applyBorder="1" applyFont="1" applyNumberFormat="1"/>
    <xf borderId="7" fillId="0" fontId="1" numFmtId="0" xfId="0" applyAlignment="1" applyBorder="1" applyFont="1">
      <alignment readingOrder="0"/>
    </xf>
    <xf borderId="8" fillId="0" fontId="1" numFmtId="0" xfId="0" applyBorder="1" applyFont="1"/>
    <xf borderId="4" fillId="3" fontId="1" numFmtId="9" xfId="0" applyBorder="1" applyFont="1" applyNumberFormat="1"/>
    <xf borderId="5" fillId="2" fontId="1" numFmtId="0" xfId="0" applyAlignment="1" applyBorder="1" applyFont="1">
      <alignment readingOrder="0"/>
    </xf>
    <xf borderId="9" fillId="2" fontId="1" numFmtId="0" xfId="0" applyBorder="1" applyFont="1"/>
    <xf borderId="6" fillId="2" fontId="1" numFmtId="0" xfId="0" applyBorder="1" applyFont="1"/>
    <xf borderId="7" fillId="2" fontId="1" numFmtId="0" xfId="0" applyAlignment="1" applyBorder="1" applyFont="1">
      <alignment readingOrder="0"/>
    </xf>
    <xf borderId="10" fillId="2" fontId="1" numFmtId="0" xfId="0" applyBorder="1" applyFont="1"/>
    <xf borderId="8" fillId="2" fontId="1" numFmtId="0" xfId="0" applyBorder="1" applyFont="1"/>
    <xf borderId="4" fillId="0" fontId="1" numFmtId="10" xfId="0" applyAlignment="1" applyBorder="1" applyFont="1" applyNumberFormat="1">
      <alignment readingOrder="0"/>
    </xf>
    <xf borderId="4" fillId="0" fontId="1" numFmtId="10" xfId="0" applyBorder="1" applyFont="1" applyNumberFormat="1"/>
    <xf borderId="5" fillId="2" fontId="2" numFmtId="0" xfId="0" applyAlignment="1" applyBorder="1" applyFont="1">
      <alignment readingOrder="0"/>
    </xf>
    <xf borderId="7" fillId="2" fontId="2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25"/>
  </cols>
  <sheetData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4">
      <c r="A4" s="4" t="s">
        <v>1</v>
      </c>
      <c r="B4" s="4">
        <v>0.15</v>
      </c>
      <c r="C4" s="4">
        <v>0.1</v>
      </c>
      <c r="D4" s="4">
        <v>0.05</v>
      </c>
      <c r="E4" s="4">
        <v>0.0</v>
      </c>
      <c r="F4" s="4">
        <v>-0.05</v>
      </c>
      <c r="G4" s="4">
        <v>-0.1</v>
      </c>
    </row>
    <row r="5">
      <c r="A5" s="4" t="s">
        <v>2</v>
      </c>
      <c r="B5" s="4">
        <v>1.0</v>
      </c>
      <c r="C5" s="4">
        <v>2.0</v>
      </c>
      <c r="D5" s="4">
        <v>3.0</v>
      </c>
      <c r="E5" s="4">
        <v>23.0</v>
      </c>
      <c r="F5" s="4">
        <v>6.0</v>
      </c>
      <c r="G5" s="4">
        <v>1.0</v>
      </c>
    </row>
    <row r="7">
      <c r="A7" s="5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9">
      <c r="A9" s="8" t="s">
        <v>4</v>
      </c>
      <c r="C9" s="9">
        <f>B4*B5+C4*C5+D4*D5+F4*F5+G4*G5</f>
        <v>0.1</v>
      </c>
    </row>
    <row r="12">
      <c r="A12" s="10" t="s">
        <v>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4">
      <c r="A14" s="4" t="s">
        <v>1</v>
      </c>
      <c r="B14" s="12">
        <v>0.05</v>
      </c>
      <c r="C14" s="12">
        <v>-0.02</v>
      </c>
      <c r="D14" s="12">
        <v>0.12</v>
      </c>
      <c r="E14" s="12">
        <v>0.07</v>
      </c>
      <c r="F14" s="12">
        <v>-0.04</v>
      </c>
      <c r="G14" s="12">
        <v>0.11</v>
      </c>
      <c r="H14" s="12">
        <v>0.09</v>
      </c>
    </row>
    <row r="15">
      <c r="A15" s="4" t="s">
        <v>6</v>
      </c>
      <c r="B15" s="4">
        <v>1.0</v>
      </c>
      <c r="C15" s="4">
        <v>2.0</v>
      </c>
      <c r="D15" s="4">
        <v>3.0</v>
      </c>
      <c r="E15" s="4">
        <v>4.0</v>
      </c>
      <c r="F15" s="4">
        <v>5.0</v>
      </c>
      <c r="G15" s="4">
        <v>6.0</v>
      </c>
      <c r="H15" s="4">
        <v>7.0</v>
      </c>
    </row>
    <row r="17">
      <c r="A17" s="8" t="s">
        <v>7</v>
      </c>
      <c r="B17" s="13">
        <f>AVERAGE(B14:H14)</f>
        <v>0.05428571429</v>
      </c>
    </row>
    <row r="19">
      <c r="A19" s="4" t="s">
        <v>8</v>
      </c>
      <c r="B19" s="14"/>
      <c r="C19" s="4">
        <v>0.0</v>
      </c>
      <c r="D19" s="4">
        <v>1.0</v>
      </c>
      <c r="E19" s="4">
        <v>2.0</v>
      </c>
      <c r="F19" s="4">
        <v>3.0</v>
      </c>
      <c r="G19" s="4">
        <v>4.0</v>
      </c>
      <c r="H19" s="4">
        <v>5.0</v>
      </c>
    </row>
    <row r="20">
      <c r="A20" s="4" t="s">
        <v>9</v>
      </c>
      <c r="B20" s="14"/>
      <c r="C20" s="4">
        <v>100000.0</v>
      </c>
      <c r="D20" s="15">
        <f t="shared" ref="D20:H20" si="1">C20*(1+$B$17)</f>
        <v>105428.5714</v>
      </c>
      <c r="E20" s="15">
        <f t="shared" si="1"/>
        <v>111151.8367</v>
      </c>
      <c r="F20" s="15">
        <f t="shared" si="1"/>
        <v>117185.7936</v>
      </c>
      <c r="G20" s="15">
        <f t="shared" si="1"/>
        <v>123547.3081</v>
      </c>
      <c r="H20" s="16">
        <f t="shared" si="1"/>
        <v>130254.162</v>
      </c>
    </row>
    <row r="22">
      <c r="A22" s="8" t="s">
        <v>10</v>
      </c>
      <c r="E22" s="16">
        <f>H20</f>
        <v>130254.162</v>
      </c>
    </row>
    <row r="25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</row>
    <row r="27">
      <c r="A27" s="4" t="s">
        <v>1</v>
      </c>
      <c r="B27" s="12">
        <v>0.05</v>
      </c>
      <c r="C27" s="12">
        <v>-0.02</v>
      </c>
      <c r="D27" s="12">
        <v>0.12</v>
      </c>
      <c r="E27" s="12">
        <v>0.07</v>
      </c>
      <c r="F27" s="12">
        <v>-0.04</v>
      </c>
      <c r="G27" s="12">
        <v>0.11</v>
      </c>
      <c r="H27" s="12">
        <v>0.09</v>
      </c>
    </row>
    <row r="28">
      <c r="A28" s="4" t="s">
        <v>6</v>
      </c>
      <c r="B28" s="4">
        <v>1.0</v>
      </c>
      <c r="C28" s="4">
        <v>2.0</v>
      </c>
      <c r="D28" s="4">
        <v>3.0</v>
      </c>
      <c r="E28" s="4">
        <v>4.0</v>
      </c>
      <c r="F28" s="4">
        <v>5.0</v>
      </c>
      <c r="G28" s="4">
        <v>6.0</v>
      </c>
      <c r="H28" s="4">
        <v>7.0</v>
      </c>
    </row>
    <row r="30">
      <c r="A30" s="17" t="s">
        <v>12</v>
      </c>
      <c r="B30" s="18"/>
      <c r="C30" s="19">
        <f>STDEVA(B27:H27)</f>
        <v>0.06241184259</v>
      </c>
    </row>
    <row r="31">
      <c r="A31" s="20" t="s">
        <v>13</v>
      </c>
      <c r="B31" s="21"/>
      <c r="C31" s="19">
        <f>AVERAGE(B27:H27)</f>
        <v>0.05428571429</v>
      </c>
    </row>
    <row r="33">
      <c r="A33" s="8" t="s">
        <v>14</v>
      </c>
    </row>
    <row r="35">
      <c r="A35" s="4" t="s">
        <v>15</v>
      </c>
      <c r="B35" s="22">
        <f>C31/C30</f>
        <v>0.8697982952</v>
      </c>
    </row>
    <row r="38">
      <c r="A38" s="23" t="s">
        <v>16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5"/>
    </row>
    <row r="39">
      <c r="A39" s="26" t="s">
        <v>17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8"/>
    </row>
    <row r="41">
      <c r="A41" s="5" t="s">
        <v>18</v>
      </c>
      <c r="B41" s="7"/>
      <c r="C41" s="4">
        <v>1.0</v>
      </c>
      <c r="D41" s="4">
        <v>2.0</v>
      </c>
      <c r="E41" s="4">
        <v>3.0</v>
      </c>
    </row>
    <row r="42">
      <c r="A42" s="5" t="s">
        <v>19</v>
      </c>
      <c r="B42" s="7"/>
      <c r="C42" s="29">
        <v>0.3</v>
      </c>
      <c r="D42" s="29">
        <v>0.5</v>
      </c>
      <c r="E42" s="29">
        <v>0.2</v>
      </c>
    </row>
    <row r="43">
      <c r="A43" s="5" t="s">
        <v>20</v>
      </c>
      <c r="B43" s="7"/>
      <c r="C43" s="29">
        <v>0.01</v>
      </c>
      <c r="D43" s="29">
        <v>0.03</v>
      </c>
      <c r="E43" s="29">
        <v>0.1</v>
      </c>
    </row>
    <row r="45">
      <c r="A45" s="5" t="s">
        <v>21</v>
      </c>
      <c r="B45" s="6"/>
      <c r="C45" s="6"/>
      <c r="D45" s="30">
        <f>C42*C43+D42*D43+E42*E43</f>
        <v>0.038</v>
      </c>
    </row>
    <row r="46">
      <c r="A46" s="5" t="s">
        <v>22</v>
      </c>
      <c r="B46" s="6"/>
      <c r="C46" s="6"/>
      <c r="D46" s="22">
        <f>C42*C43/D45</f>
        <v>0.07894736842</v>
      </c>
    </row>
    <row r="49">
      <c r="A49" s="31" t="s">
        <v>23</v>
      </c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5"/>
    </row>
    <row r="50">
      <c r="A50" s="32" t="s">
        <v>24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8"/>
    </row>
    <row r="52">
      <c r="A52" s="4" t="s">
        <v>25</v>
      </c>
      <c r="B52" s="4">
        <v>1.0</v>
      </c>
      <c r="C52" s="4">
        <v>2.0</v>
      </c>
      <c r="D52" s="4">
        <v>3.0</v>
      </c>
      <c r="E52" s="4">
        <v>4.0</v>
      </c>
      <c r="F52" s="4">
        <v>5.0</v>
      </c>
      <c r="G52" s="4">
        <v>6.0</v>
      </c>
      <c r="H52" s="4">
        <v>7.0</v>
      </c>
      <c r="I52" s="4">
        <v>8.0</v>
      </c>
      <c r="J52" s="4">
        <v>9.0</v>
      </c>
      <c r="K52" s="4">
        <v>10.0</v>
      </c>
      <c r="L52" s="4">
        <v>11.0</v>
      </c>
      <c r="M52" s="4">
        <v>12.0</v>
      </c>
      <c r="N52" s="4" t="s">
        <v>26</v>
      </c>
    </row>
    <row r="53">
      <c r="A53" s="4" t="s">
        <v>27</v>
      </c>
      <c r="B53" s="4">
        <v>12.1</v>
      </c>
      <c r="C53" s="4">
        <v>15.2</v>
      </c>
      <c r="D53" s="4">
        <v>15.3</v>
      </c>
      <c r="E53" s="4">
        <v>15.7</v>
      </c>
      <c r="F53" s="4">
        <v>15.2</v>
      </c>
      <c r="G53" s="4">
        <v>16.1</v>
      </c>
      <c r="H53" s="4">
        <v>16.5</v>
      </c>
      <c r="I53" s="4">
        <v>17.1</v>
      </c>
      <c r="J53" s="4">
        <v>17.2</v>
      </c>
      <c r="K53" s="4">
        <v>17.0</v>
      </c>
      <c r="L53" s="4">
        <v>16.8</v>
      </c>
      <c r="M53" s="4">
        <v>16.9</v>
      </c>
      <c r="N53" s="16">
        <f>C58*M54+D58</f>
        <v>16.73360261</v>
      </c>
    </row>
    <row r="54">
      <c r="A54" s="4" t="s">
        <v>28</v>
      </c>
      <c r="B54" s="4">
        <v>115.0</v>
      </c>
      <c r="C54" s="4">
        <v>119.0</v>
      </c>
      <c r="D54" s="4">
        <v>121.0</v>
      </c>
      <c r="E54" s="4">
        <v>130.0</v>
      </c>
      <c r="F54" s="4">
        <v>131.0</v>
      </c>
      <c r="G54" s="4">
        <v>150.0</v>
      </c>
      <c r="H54" s="4">
        <v>155.0</v>
      </c>
      <c r="I54" s="4">
        <v>172.0</v>
      </c>
      <c r="J54" s="4">
        <v>174.0</v>
      </c>
      <c r="K54" s="4">
        <v>168.0</v>
      </c>
      <c r="L54" s="4">
        <v>161.0</v>
      </c>
      <c r="M54" s="4">
        <v>159.0</v>
      </c>
      <c r="N54" s="14"/>
    </row>
    <row r="55">
      <c r="C55" s="8"/>
      <c r="D55" s="8"/>
    </row>
    <row r="56">
      <c r="A56" s="8" t="s">
        <v>29</v>
      </c>
      <c r="C56" s="8"/>
      <c r="D56" s="8"/>
    </row>
    <row r="57">
      <c r="C57" s="8"/>
      <c r="D57" s="8"/>
    </row>
    <row r="58">
      <c r="A58" s="5" t="s">
        <v>30</v>
      </c>
      <c r="B58" s="6"/>
      <c r="C58" s="14">
        <f t="array" ref="C58:D58">LINEST(C53:M53,B54:L54)</f>
        <v>0.03313482782</v>
      </c>
      <c r="D58" s="14">
        <v>11.465164981468813</v>
      </c>
    </row>
    <row r="60">
      <c r="A60" s="5" t="s">
        <v>31</v>
      </c>
      <c r="B60" s="6"/>
      <c r="C60" s="7"/>
      <c r="D60" s="16">
        <f>C58*M54+D58</f>
        <v>16.73360261</v>
      </c>
    </row>
    <row r="62">
      <c r="A62" s="33"/>
    </row>
    <row r="63">
      <c r="A63" s="33"/>
    </row>
    <row r="64">
      <c r="A64" s="33"/>
    </row>
  </sheetData>
  <drawing r:id="rId1"/>
</worksheet>
</file>