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<sst xmlns="http://schemas.openxmlformats.org/spreadsheetml/2006/main" count="43" uniqueCount="36">
  <si>
    <t>Задача 1. Есть инвестиционный проект с денежными потоками по кварталам:</t>
  </si>
  <si>
    <t xml:space="preserve">Квартал </t>
  </si>
  <si>
    <t>Ставка</t>
  </si>
  <si>
    <t>денежный поток</t>
  </si>
  <si>
    <t>Необходимо принять решение, инвестируем в проект или нет, если ставка дисконтирования 15% годовых.</t>
  </si>
  <si>
    <t>Найдем чистую приведенную стоимость</t>
  </si>
  <si>
    <t>формула расчета</t>
  </si>
  <si>
    <t>NPV = CF0 + CF1/(1+ставка)^период + ...</t>
  </si>
  <si>
    <t>NPV Отрицательный и инвестировать в проект не стоит.</t>
  </si>
  <si>
    <t>Задача 2. Для инвестиционного проекта с денежными потоками:</t>
  </si>
  <si>
    <t>Год</t>
  </si>
  <si>
    <t>Денежный поток</t>
  </si>
  <si>
    <t>дисконт множ</t>
  </si>
  <si>
    <t>дисконт CF</t>
  </si>
  <si>
    <t>найти NPV, если первые два года ставка дисконтирования равна 20%, следующие два года она равна 15%, и затем становится 10%.</t>
  </si>
  <si>
    <t>NPV = CF0*дис.множ +CF1*дис.множ1 ...</t>
  </si>
  <si>
    <t xml:space="preserve">NPV  = </t>
  </si>
  <si>
    <t>Проект финансово не эффективен</t>
  </si>
  <si>
    <t>Задача 3. Для проекта из задачи 2 найти внутреннюю норму доходности.</t>
  </si>
  <si>
    <t>Внутреняя норма доходности через подбор IRR</t>
  </si>
  <si>
    <t>Задача 4. Есть два инвестиционных проекта со следующими денежными потоками:</t>
  </si>
  <si>
    <t>Проект А</t>
  </si>
  <si>
    <t>Проект Б</t>
  </si>
  <si>
    <t>Если стоимость денег равна 10%, и инвестор хочет получить максимальную доходность на вложенный рубль инвестиций, то какой проект он должен выбрать?</t>
  </si>
  <si>
    <t>Чтобы посчитаь доходность на вложенные средства мы должны инвестиции прибавиь к NPV  и поделить на инвестиции</t>
  </si>
  <si>
    <t>В случае с нашей задачей инвестии в оба проекта равны, потому для оценки ээфективности достаточно сравннить NPV каждого проекта</t>
  </si>
  <si>
    <t>NPV А =</t>
  </si>
  <si>
    <t>Доходность на рубль проект А</t>
  </si>
  <si>
    <t xml:space="preserve">NPV Б = </t>
  </si>
  <si>
    <t>Доходность на рубль проект Б</t>
  </si>
  <si>
    <t>Проект Б более выгодный</t>
  </si>
  <si>
    <t>Задача 5. Есть два инвестиционных проекта со следующими денежными потоками:
Инвестор хочет выбрать один из проектов по критерию ликвидности с учетом временной стоимости денег в размере 10% годовых. Какой он должен выбрать?</t>
  </si>
  <si>
    <t>Дискон.множ</t>
  </si>
  <si>
    <t>Ден. поток А</t>
  </si>
  <si>
    <t>Ден. поток Б</t>
  </si>
  <si>
    <t>Проект Б вернет все слодженные средства уже в 4 периоде. Его ликвилность выше чем у проекта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</si>
</sst>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C2D30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3" fontId="2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readingOrder="0"/>
    </xf>
    <xf borderId="4" fillId="4" fontId="1" numFmtId="164" xfId="0" applyBorder="1" applyFill="1" applyFont="1" applyNumberFormat="1"/>
    <xf borderId="4" fillId="0" fontId="1" numFmtId="165" xfId="0" applyBorder="1" applyFont="1" applyNumberFormat="1"/>
    <xf borderId="4" fillId="0" fontId="1" numFmtId="0" xfId="0" applyBorder="1" applyFont="1"/>
    <xf borderId="4" fillId="0" fontId="1" numFmtId="165" xfId="0" applyAlignment="1" applyBorder="1" applyFont="1" applyNumberFormat="1">
      <alignment readingOrder="0"/>
    </xf>
    <xf borderId="4" fillId="0" fontId="1" numFmtId="2" xfId="0" applyBorder="1" applyFont="1" applyNumberFormat="1"/>
    <xf borderId="0" fillId="3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0" fontId="1" numFmtId="0" xfId="0" applyAlignment="1" applyFont="1">
      <alignment shrinkToFit="0" wrapText="0"/>
    </xf>
    <xf borderId="0" fillId="4" fontId="1" numFmtId="0" xfId="0" applyFont="1"/>
    <xf borderId="0" fillId="0" fontId="1" numFmtId="0" xfId="0" applyAlignment="1" applyFont="1">
      <alignment readingOrder="0" shrinkToFit="0" wrapText="0"/>
    </xf>
    <xf borderId="0" fillId="5" fontId="1" numFmtId="0" xfId="0" applyFill="1" applyFont="1"/>
    <xf borderId="0" fillId="2" fontId="2" numFmtId="0" xfId="0" applyAlignment="1" applyFont="1">
      <alignment readingOrder="0"/>
    </xf>
    <xf borderId="0" fillId="2" fontId="1" numFmtId="0" xfId="0" applyFont="1"/>
    <xf borderId="0" fillId="4" fontId="1" numFmtId="9" xfId="0" applyFont="1" applyNumberFormat="1"/>
    <xf borderId="0" fillId="2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0" fillId="0" fontId="1" numFmtId="164" xfId="0" applyFont="1" applyNumberFormat="1"/>
    <xf borderId="4" fillId="3" fontId="3" numFmtId="0" xfId="0" applyAlignment="1" applyBorder="1" applyFont="1">
      <alignment horizontal="left" readingOrder="0"/>
    </xf>
    <xf borderId="4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2"/>
      <c r="C1" s="2"/>
      <c r="D1" s="2"/>
      <c r="E1" s="3"/>
    </row>
    <row r="3">
      <c r="A3" s="4" t="s">
        <v>1</v>
      </c>
      <c r="B3" s="5">
        <v>0.0</v>
      </c>
      <c r="C3" s="5">
        <v>1.0</v>
      </c>
      <c r="D3" s="5">
        <v>2.0</v>
      </c>
      <c r="E3" s="5">
        <v>3.0</v>
      </c>
      <c r="F3" s="5">
        <v>4.0</v>
      </c>
      <c r="G3" s="5">
        <v>5.0</v>
      </c>
      <c r="I3" s="5" t="s">
        <v>2</v>
      </c>
    </row>
    <row r="4">
      <c r="A4" s="5" t="s">
        <v>3</v>
      </c>
      <c r="B4" s="5">
        <v>-1200.0</v>
      </c>
      <c r="C4" s="5">
        <v>100.0</v>
      </c>
      <c r="D4" s="5">
        <v>200.0</v>
      </c>
      <c r="E4" s="5">
        <v>300.0</v>
      </c>
      <c r="F4" s="5">
        <v>400.0</v>
      </c>
      <c r="G4" s="5">
        <v>500.0</v>
      </c>
      <c r="I4" s="5">
        <v>0.15</v>
      </c>
    </row>
    <row r="6">
      <c r="A6" s="6" t="s">
        <v>4</v>
      </c>
      <c r="B6" s="7"/>
      <c r="C6" s="7"/>
      <c r="D6" s="7"/>
      <c r="E6" s="7"/>
      <c r="F6" s="7"/>
      <c r="G6" s="8"/>
    </row>
    <row r="8">
      <c r="A8" s="6" t="s">
        <v>5</v>
      </c>
      <c r="B8" s="7"/>
      <c r="C8" s="8"/>
      <c r="D8" s="9" t="s">
        <v>6</v>
      </c>
      <c r="F8" s="9" t="s">
        <v>7</v>
      </c>
    </row>
    <row r="9">
      <c r="F9" s="10">
        <f t="array" ref="F9">B4 +NPV(I4,C4:G4)</f>
        <v>-287.2702092</v>
      </c>
    </row>
    <row r="10">
      <c r="F10" s="11">
        <f>B4+C4/(1+$I$4)+D4/(1+$I$4)^2+E4/(1+$I$4)^3+F4/(1+$I$4)^4+G4/(1+$I$4)^5</f>
        <v>-287.2702092</v>
      </c>
    </row>
    <row r="12">
      <c r="A12" s="6" t="s">
        <v>8</v>
      </c>
      <c r="B12" s="7"/>
      <c r="C12" s="7"/>
      <c r="D12" s="8"/>
    </row>
    <row r="15">
      <c r="A15" s="1" t="s">
        <v>9</v>
      </c>
      <c r="B15" s="2"/>
      <c r="C15" s="2"/>
      <c r="D15" s="3"/>
    </row>
    <row r="17">
      <c r="A17" s="5" t="s">
        <v>10</v>
      </c>
      <c r="B17" s="5">
        <v>0.0</v>
      </c>
      <c r="C17" s="5">
        <v>1.0</v>
      </c>
      <c r="D17" s="5">
        <v>2.0</v>
      </c>
      <c r="E17" s="5">
        <v>3.0</v>
      </c>
      <c r="F17" s="5">
        <v>4.0</v>
      </c>
      <c r="G17" s="5">
        <v>5.0</v>
      </c>
      <c r="H17" s="5">
        <v>6.0</v>
      </c>
    </row>
    <row r="18">
      <c r="A18" s="5" t="s">
        <v>11</v>
      </c>
      <c r="B18" s="5">
        <v>-1500.0</v>
      </c>
      <c r="C18" s="5">
        <v>100.0</v>
      </c>
      <c r="D18" s="5">
        <v>200.0</v>
      </c>
      <c r="E18" s="5">
        <v>300.0</v>
      </c>
      <c r="F18" s="5">
        <v>400.0</v>
      </c>
      <c r="G18" s="5">
        <v>500.0</v>
      </c>
      <c r="H18" s="5">
        <v>600.0</v>
      </c>
    </row>
    <row r="19">
      <c r="A19" s="5" t="s">
        <v>2</v>
      </c>
      <c r="B19" s="12"/>
      <c r="C19" s="5">
        <v>0.2</v>
      </c>
      <c r="D19" s="5">
        <v>0.2</v>
      </c>
      <c r="E19" s="5">
        <v>0.15</v>
      </c>
      <c r="F19" s="5">
        <v>0.15</v>
      </c>
      <c r="G19" s="5">
        <v>0.1</v>
      </c>
      <c r="H19" s="5">
        <v>0.1</v>
      </c>
    </row>
    <row r="20">
      <c r="A20" s="9" t="s">
        <v>12</v>
      </c>
      <c r="B20" s="5">
        <v>1.0</v>
      </c>
      <c r="C20" s="13">
        <f t="shared" ref="C20:H20" si="1">B20/(1+C19)</f>
        <v>0.8333333333</v>
      </c>
      <c r="D20" s="13">
        <f t="shared" si="1"/>
        <v>0.6944444444</v>
      </c>
      <c r="E20" s="13">
        <f t="shared" si="1"/>
        <v>0.6038647343</v>
      </c>
      <c r="F20" s="13">
        <f t="shared" si="1"/>
        <v>0.525099769</v>
      </c>
      <c r="G20" s="13">
        <f t="shared" si="1"/>
        <v>0.4773634263</v>
      </c>
      <c r="H20" s="13">
        <f t="shared" si="1"/>
        <v>0.4339667512</v>
      </c>
    </row>
    <row r="21">
      <c r="A21" s="4" t="s">
        <v>13</v>
      </c>
      <c r="B21" s="12">
        <f t="shared" ref="B21:H21" si="2">B18*B20</f>
        <v>-1500</v>
      </c>
      <c r="C21" s="14">
        <f t="shared" si="2"/>
        <v>83.33333333</v>
      </c>
      <c r="D21" s="14">
        <f t="shared" si="2"/>
        <v>138.8888889</v>
      </c>
      <c r="E21" s="14">
        <f t="shared" si="2"/>
        <v>181.1594203</v>
      </c>
      <c r="F21" s="14">
        <f t="shared" si="2"/>
        <v>210.0399076</v>
      </c>
      <c r="G21" s="14">
        <f t="shared" si="2"/>
        <v>238.6817132</v>
      </c>
      <c r="H21" s="14">
        <f t="shared" si="2"/>
        <v>260.3800507</v>
      </c>
    </row>
    <row r="22">
      <c r="A22" s="15"/>
      <c r="B22" s="7"/>
      <c r="C22" s="7"/>
      <c r="D22" s="7"/>
      <c r="E22" s="7"/>
      <c r="F22" s="7"/>
      <c r="G22" s="7"/>
      <c r="H22" s="7"/>
    </row>
    <row r="23">
      <c r="A23" s="16" t="s">
        <v>14</v>
      </c>
      <c r="B23" s="7"/>
      <c r="C23" s="7"/>
      <c r="D23" s="7"/>
      <c r="E23" s="7"/>
      <c r="F23" s="7"/>
      <c r="G23" s="7"/>
      <c r="H23" s="7"/>
      <c r="I23" s="8"/>
    </row>
    <row r="24">
      <c r="K24" s="17"/>
    </row>
    <row r="25">
      <c r="A25" s="6" t="s">
        <v>15</v>
      </c>
      <c r="B25" s="7"/>
      <c r="C25" s="8"/>
    </row>
    <row r="26">
      <c r="E26" s="9" t="s">
        <v>16</v>
      </c>
      <c r="F26" s="18">
        <f>SUM(B21:H21)</f>
        <v>-387.516686</v>
      </c>
    </row>
    <row r="27">
      <c r="A27" s="6" t="s">
        <v>17</v>
      </c>
      <c r="B27" s="7"/>
      <c r="C27" s="8"/>
      <c r="K27" s="19"/>
      <c r="L27" s="19"/>
      <c r="M27" s="19"/>
    </row>
    <row r="29">
      <c r="A29" s="20"/>
      <c r="B29" s="20"/>
      <c r="C29" s="20"/>
      <c r="D29" s="20"/>
      <c r="E29" s="20"/>
    </row>
    <row r="30">
      <c r="A30" s="21" t="s">
        <v>18</v>
      </c>
      <c r="B30" s="22"/>
      <c r="C30" s="22"/>
      <c r="D30" s="22"/>
      <c r="E30" s="22"/>
    </row>
    <row r="32">
      <c r="A32" s="6" t="s">
        <v>19</v>
      </c>
      <c r="B32" s="7"/>
      <c r="C32" s="8"/>
      <c r="D32" s="23">
        <f>IRR(B21:H21)</f>
        <v>-0.06974602159</v>
      </c>
    </row>
    <row r="35">
      <c r="A35" s="24" t="s">
        <v>20</v>
      </c>
      <c r="B35" s="22"/>
      <c r="C35" s="22"/>
      <c r="D35" s="22"/>
      <c r="E35" s="22"/>
      <c r="F35" s="22"/>
    </row>
    <row r="37">
      <c r="A37" s="5" t="s">
        <v>10</v>
      </c>
      <c r="B37" s="5">
        <v>0.0</v>
      </c>
      <c r="C37" s="5">
        <v>1.0</v>
      </c>
      <c r="D37" s="5">
        <v>2.0</v>
      </c>
      <c r="E37" s="5">
        <v>3.0</v>
      </c>
      <c r="F37" s="5">
        <v>4.0</v>
      </c>
      <c r="G37" s="5">
        <v>5.0</v>
      </c>
      <c r="H37" s="9"/>
      <c r="I37" s="5" t="s">
        <v>2</v>
      </c>
    </row>
    <row r="38">
      <c r="A38" s="5" t="s">
        <v>21</v>
      </c>
      <c r="B38" s="5">
        <v>-1000.0</v>
      </c>
      <c r="C38" s="5">
        <v>100.0</v>
      </c>
      <c r="D38" s="5">
        <v>250.0</v>
      </c>
      <c r="E38" s="5">
        <v>450.0</v>
      </c>
      <c r="F38" s="5">
        <v>500.0</v>
      </c>
      <c r="G38" s="5">
        <v>550.0</v>
      </c>
      <c r="I38" s="5">
        <v>0.1</v>
      </c>
    </row>
    <row r="39">
      <c r="A39" s="5" t="s">
        <v>22</v>
      </c>
      <c r="B39" s="5">
        <v>-1000.0</v>
      </c>
      <c r="C39" s="5">
        <v>200.0</v>
      </c>
      <c r="D39" s="5">
        <v>300.0</v>
      </c>
      <c r="E39" s="5">
        <v>400.0</v>
      </c>
      <c r="F39" s="5">
        <v>450.0</v>
      </c>
      <c r="G39" s="5">
        <v>550.0</v>
      </c>
    </row>
    <row r="41">
      <c r="A41" s="6" t="s">
        <v>23</v>
      </c>
      <c r="B41" s="7"/>
      <c r="C41" s="7"/>
      <c r="D41" s="7"/>
      <c r="E41" s="7"/>
      <c r="F41" s="7"/>
      <c r="G41" s="7"/>
      <c r="H41" s="7"/>
      <c r="I41" s="7"/>
      <c r="J41" s="8"/>
    </row>
    <row r="42">
      <c r="B42" s="15"/>
    </row>
    <row r="43">
      <c r="A43" s="25" t="s">
        <v>24</v>
      </c>
      <c r="B43" s="26"/>
      <c r="C43" s="27"/>
      <c r="D43" s="27"/>
      <c r="E43" s="27"/>
      <c r="F43" s="27"/>
      <c r="G43" s="27"/>
      <c r="H43" s="27"/>
      <c r="I43" s="28"/>
    </row>
    <row r="44">
      <c r="A44" s="29" t="s">
        <v>25</v>
      </c>
      <c r="B44" s="30"/>
      <c r="C44" s="30"/>
      <c r="D44" s="30"/>
      <c r="E44" s="30"/>
      <c r="F44" s="30"/>
      <c r="G44" s="30"/>
      <c r="H44" s="30"/>
      <c r="I44" s="31"/>
    </row>
    <row r="46">
      <c r="A46" s="5" t="s">
        <v>26</v>
      </c>
      <c r="B46" s="10">
        <f t="array" ref="B46">NPV(I38,C38:G38) +B38</f>
        <v>318.6257769</v>
      </c>
      <c r="D46" s="9" t="s">
        <v>27</v>
      </c>
      <c r="F46" s="32">
        <f t="shared" ref="F46:F47" si="3">-1*(B46-B38)/B38</f>
        <v>1.318625777</v>
      </c>
    </row>
    <row r="47">
      <c r="A47" s="5" t="s">
        <v>28</v>
      </c>
      <c r="B47" s="10">
        <f t="array" ref="B47">NPV(I38,C39:G39) +B39</f>
        <v>379.1407691</v>
      </c>
      <c r="D47" s="9" t="s">
        <v>29</v>
      </c>
      <c r="F47" s="32">
        <f t="shared" si="3"/>
        <v>1.379140769</v>
      </c>
    </row>
    <row r="49">
      <c r="A49" s="6" t="s">
        <v>30</v>
      </c>
      <c r="B49" s="8"/>
    </row>
    <row r="52">
      <c r="A52" s="1" t="s">
        <v>31</v>
      </c>
      <c r="B52" s="2"/>
      <c r="C52" s="2"/>
      <c r="D52" s="2"/>
      <c r="E52" s="2"/>
      <c r="F52" s="2"/>
      <c r="G52" s="2"/>
      <c r="H52" s="2"/>
      <c r="I52" s="2"/>
      <c r="J52" s="3"/>
    </row>
    <row r="54">
      <c r="A54" s="5" t="s">
        <v>10</v>
      </c>
      <c r="B54" s="5">
        <v>0.0</v>
      </c>
      <c r="C54" s="5">
        <v>1.0</v>
      </c>
      <c r="D54" s="5">
        <v>2.0</v>
      </c>
      <c r="E54" s="5">
        <v>3.0</v>
      </c>
      <c r="F54" s="5">
        <v>4.0</v>
      </c>
      <c r="G54" s="5">
        <v>5.0</v>
      </c>
      <c r="I54" s="5" t="s">
        <v>2</v>
      </c>
    </row>
    <row r="55">
      <c r="A55" s="5" t="s">
        <v>21</v>
      </c>
      <c r="B55" s="5">
        <v>-1000.0</v>
      </c>
      <c r="C55" s="5">
        <v>100.0</v>
      </c>
      <c r="D55" s="5">
        <v>250.0</v>
      </c>
      <c r="E55" s="5">
        <v>450.0</v>
      </c>
      <c r="F55" s="5">
        <v>500.0</v>
      </c>
      <c r="G55" s="5">
        <v>550.0</v>
      </c>
      <c r="I55" s="5">
        <v>0.1</v>
      </c>
    </row>
    <row r="56">
      <c r="A56" s="5" t="s">
        <v>22</v>
      </c>
      <c r="B56" s="5">
        <v>-1000.0</v>
      </c>
      <c r="C56" s="5">
        <v>200.0</v>
      </c>
      <c r="D56" s="5">
        <v>300.0</v>
      </c>
      <c r="E56" s="5">
        <v>400.0</v>
      </c>
      <c r="F56" s="5">
        <v>450.0</v>
      </c>
      <c r="G56" s="5">
        <v>550.0</v>
      </c>
    </row>
    <row r="57">
      <c r="A57" s="33" t="s">
        <v>32</v>
      </c>
      <c r="B57" s="5">
        <v>1.0</v>
      </c>
      <c r="C57" s="11">
        <f t="shared" ref="C57:G57" si="4">B57/(1+$I$55)</f>
        <v>0.9090909091</v>
      </c>
      <c r="D57" s="11">
        <f t="shared" si="4"/>
        <v>0.826446281</v>
      </c>
      <c r="E57" s="11">
        <f t="shared" si="4"/>
        <v>0.7513148009</v>
      </c>
      <c r="F57" s="11">
        <f t="shared" si="4"/>
        <v>0.6830134554</v>
      </c>
      <c r="G57" s="11">
        <f t="shared" si="4"/>
        <v>0.6209213231</v>
      </c>
    </row>
    <row r="58">
      <c r="A58" s="5" t="s">
        <v>33</v>
      </c>
      <c r="B58" s="12">
        <f t="shared" ref="B58:B59" si="6">B55</f>
        <v>-1000</v>
      </c>
      <c r="C58" s="12">
        <f t="shared" ref="C58:G58" si="5">B58+C55*C57</f>
        <v>-909.0909091</v>
      </c>
      <c r="D58" s="12">
        <f t="shared" si="5"/>
        <v>-702.4793388</v>
      </c>
      <c r="E58" s="12">
        <f t="shared" si="5"/>
        <v>-364.3876784</v>
      </c>
      <c r="F58" s="12">
        <f t="shared" si="5"/>
        <v>-22.88095075</v>
      </c>
      <c r="G58" s="12">
        <f t="shared" si="5"/>
        <v>318.6257769</v>
      </c>
    </row>
    <row r="59">
      <c r="A59" s="5" t="s">
        <v>34</v>
      </c>
      <c r="B59" s="12">
        <f t="shared" si="6"/>
        <v>-1000</v>
      </c>
      <c r="C59" s="12">
        <f t="shared" ref="C59:G59" si="7">B59+C56*C57</f>
        <v>-818.1818182</v>
      </c>
      <c r="D59" s="12">
        <f t="shared" si="7"/>
        <v>-570.2479339</v>
      </c>
      <c r="E59" s="12">
        <f t="shared" si="7"/>
        <v>-269.7220135</v>
      </c>
      <c r="F59" s="34">
        <f t="shared" si="7"/>
        <v>37.63404139</v>
      </c>
      <c r="G59" s="12">
        <f t="shared" si="7"/>
        <v>379.1407691</v>
      </c>
    </row>
    <row r="61">
      <c r="A61" s="6" t="s">
        <v>35</v>
      </c>
      <c r="B61" s="7"/>
      <c r="C61" s="7"/>
      <c r="D61" s="7"/>
      <c r="E61" s="7"/>
      <c r="F61" s="7"/>
      <c r="G61" s="8"/>
    </row>
  </sheetData>
  <drawing r:id="rId1"/>
</worksheet>
</file>