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Проекты\Python Parser\Main Program (зубр)\"/>
    </mc:Choice>
  </mc:AlternateContent>
  <bookViews>
    <workbookView xWindow="0" yWindow="0" windowWidth="19200" windowHeight="7725" tabRatio="713" activeTab="5"/>
  </bookViews>
  <sheets>
    <sheet name="специализированые магазины" sheetId="1" r:id="rId1"/>
    <sheet name="автозапчастники" sheetId="2" r:id="rId2"/>
    <sheet name="market-place" sheetId="3" r:id="rId3"/>
    <sheet name="отзывы" sheetId="4" r:id="rId4"/>
    <sheet name="И-м,где Зубр не представлен" sheetId="5" r:id="rId5"/>
    <sheet name="запросы по брендам" sheetId="6" r:id="rId6"/>
  </sheets>
  <calcPr calcId="152511"/>
</workbook>
</file>

<file path=xl/calcChain.xml><?xml version="1.0" encoding="utf-8"?>
<calcChain xmlns="http://schemas.openxmlformats.org/spreadsheetml/2006/main">
  <c r="V5" i="6" l="1"/>
  <c r="V56" i="6" l="1"/>
  <c r="V55" i="6"/>
  <c r="V54" i="6"/>
  <c r="V53" i="6"/>
  <c r="V52" i="6"/>
  <c r="V51" i="6"/>
  <c r="V50" i="6"/>
  <c r="V49" i="6"/>
  <c r="V48" i="6"/>
  <c r="V47" i="6"/>
  <c r="V46" i="6"/>
  <c r="V45" i="6"/>
  <c r="V42" i="6"/>
  <c r="V41" i="6"/>
  <c r="V40" i="6"/>
  <c r="V39" i="6"/>
  <c r="V38" i="6"/>
  <c r="V37" i="6"/>
  <c r="V36" i="6"/>
  <c r="V35" i="6"/>
  <c r="V34" i="6"/>
  <c r="V33" i="6"/>
  <c r="V32" i="6"/>
  <c r="V31" i="6"/>
  <c r="V30" i="6"/>
  <c r="V29" i="6"/>
  <c r="V28" i="6"/>
  <c r="V27" i="6"/>
  <c r="V26" i="6"/>
  <c r="V25" i="6"/>
  <c r="V24" i="6"/>
  <c r="V23" i="6"/>
  <c r="V22" i="6"/>
  <c r="V21" i="6"/>
  <c r="V20" i="6"/>
  <c r="V19" i="6"/>
  <c r="V16" i="6"/>
  <c r="V15" i="6"/>
  <c r="V14" i="6"/>
  <c r="V13" i="6"/>
  <c r="V12" i="6"/>
  <c r="V11" i="6"/>
  <c r="V10" i="6"/>
  <c r="V9" i="6"/>
  <c r="V8" i="6"/>
  <c r="V7" i="6"/>
  <c r="V6" i="6"/>
  <c r="D94" i="4"/>
  <c r="C94" i="4"/>
  <c r="B94" i="4"/>
  <c r="L32" i="3"/>
  <c r="K32" i="3"/>
  <c r="J32" i="3"/>
  <c r="I32" i="3"/>
  <c r="H32" i="3"/>
  <c r="G32" i="3"/>
  <c r="F32" i="3"/>
  <c r="K15" i="3"/>
  <c r="J15" i="3"/>
  <c r="I15" i="3"/>
  <c r="M15" i="3" s="1"/>
  <c r="K14" i="3"/>
  <c r="J14" i="3"/>
  <c r="I14" i="3"/>
  <c r="M14" i="3" s="1"/>
  <c r="K13" i="3"/>
  <c r="J13" i="3"/>
  <c r="I13" i="3"/>
  <c r="M13" i="3" s="1"/>
  <c r="K12" i="3"/>
  <c r="J12" i="3"/>
  <c r="I12" i="3"/>
  <c r="M12" i="3" s="1"/>
  <c r="K11" i="3"/>
  <c r="J11" i="3"/>
  <c r="I11" i="3"/>
  <c r="M11" i="3" s="1"/>
  <c r="K8" i="3"/>
  <c r="J8" i="3"/>
  <c r="I8" i="3"/>
  <c r="M8" i="3" s="1"/>
  <c r="K7" i="3"/>
  <c r="J7" i="3"/>
  <c r="I7" i="3"/>
  <c r="M7" i="3" s="1"/>
  <c r="K6" i="3"/>
  <c r="J6" i="3"/>
  <c r="I6" i="3"/>
  <c r="M6" i="3" s="1"/>
  <c r="K5" i="3"/>
  <c r="J5" i="3"/>
  <c r="I5" i="3"/>
  <c r="M5" i="3" s="1"/>
  <c r="K4" i="3"/>
  <c r="J4" i="3"/>
  <c r="I4" i="3"/>
  <c r="M4" i="3" s="1"/>
  <c r="K3" i="3"/>
  <c r="J3" i="3"/>
  <c r="I3" i="3"/>
  <c r="M3" i="3" s="1"/>
  <c r="K38" i="2"/>
  <c r="J38" i="2"/>
  <c r="I38" i="2"/>
  <c r="H38" i="2"/>
  <c r="G38" i="2"/>
  <c r="F38" i="2"/>
  <c r="E38" i="2"/>
  <c r="N19" i="2"/>
  <c r="L19" i="2"/>
  <c r="K19" i="2"/>
  <c r="J19" i="2"/>
  <c r="N18" i="2"/>
  <c r="L18" i="2"/>
  <c r="K18" i="2"/>
  <c r="J18" i="2"/>
  <c r="N15" i="2"/>
  <c r="L15" i="2"/>
  <c r="K15" i="2"/>
  <c r="J15" i="2"/>
  <c r="N14" i="2"/>
  <c r="L14" i="2"/>
  <c r="K14" i="2"/>
  <c r="J14" i="2"/>
  <c r="N13" i="2"/>
  <c r="L13" i="2"/>
  <c r="K13" i="2"/>
  <c r="J13" i="2"/>
  <c r="N12" i="2"/>
  <c r="L12" i="2"/>
  <c r="K12" i="2"/>
  <c r="J12" i="2"/>
  <c r="N11" i="2"/>
  <c r="L11" i="2"/>
  <c r="K11" i="2"/>
  <c r="J11" i="2"/>
  <c r="N8" i="2"/>
  <c r="L8" i="2"/>
  <c r="K8" i="2"/>
  <c r="J8" i="2"/>
  <c r="N7" i="2"/>
  <c r="L7" i="2"/>
  <c r="K7" i="2"/>
  <c r="J7" i="2"/>
  <c r="N6" i="2"/>
  <c r="L6" i="2"/>
  <c r="K6" i="2"/>
  <c r="J6" i="2"/>
  <c r="N5" i="2"/>
  <c r="L5" i="2"/>
  <c r="K5" i="2"/>
  <c r="J5" i="2"/>
  <c r="N4" i="2"/>
  <c r="L4" i="2"/>
  <c r="K4" i="2"/>
  <c r="J4" i="2"/>
  <c r="N3" i="2"/>
  <c r="L3" i="2"/>
  <c r="K3" i="2"/>
  <c r="J3" i="2"/>
  <c r="K47" i="1"/>
  <c r="J47" i="1"/>
  <c r="I47" i="1"/>
  <c r="H47" i="1"/>
  <c r="G47" i="1"/>
  <c r="F47" i="1"/>
  <c r="E47" i="1"/>
  <c r="R19" i="1"/>
  <c r="Q19" i="1"/>
  <c r="P19" i="1"/>
  <c r="T19" i="1" s="1"/>
  <c r="R18" i="1"/>
  <c r="Q18" i="1"/>
  <c r="P18" i="1"/>
  <c r="T18" i="1" s="1"/>
  <c r="R15" i="1"/>
  <c r="Q15" i="1"/>
  <c r="P15" i="1"/>
  <c r="T15" i="1" s="1"/>
  <c r="R14" i="1"/>
  <c r="Q14" i="1"/>
  <c r="P14" i="1"/>
  <c r="T14" i="1" s="1"/>
  <c r="R13" i="1"/>
  <c r="Q13" i="1"/>
  <c r="P13" i="1"/>
  <c r="T13" i="1" s="1"/>
  <c r="R12" i="1"/>
  <c r="Q12" i="1"/>
  <c r="P12" i="1"/>
  <c r="T12" i="1" s="1"/>
  <c r="R11" i="1"/>
  <c r="Q11" i="1"/>
  <c r="P11" i="1"/>
  <c r="T11" i="1" s="1"/>
  <c r="R8" i="1"/>
  <c r="Q8" i="1"/>
  <c r="P8" i="1"/>
  <c r="T8" i="1" s="1"/>
  <c r="R7" i="1"/>
  <c r="Q7" i="1"/>
  <c r="P7" i="1"/>
  <c r="T7" i="1" s="1"/>
  <c r="R6" i="1"/>
  <c r="Q6" i="1"/>
  <c r="P6" i="1"/>
  <c r="T6" i="1" s="1"/>
  <c r="R5" i="1"/>
  <c r="Q5" i="1"/>
  <c r="P5" i="1"/>
  <c r="T5" i="1" s="1"/>
  <c r="R4" i="1"/>
  <c r="Q4" i="1"/>
  <c r="P4" i="1"/>
  <c r="T4" i="1" s="1"/>
  <c r="R3" i="1"/>
  <c r="Q3" i="1"/>
  <c r="P3" i="1"/>
  <c r="T3" i="1" s="1"/>
  <c r="A94" i="4" l="1"/>
  <c r="B95" i="4" s="1"/>
  <c r="D95" i="4" l="1"/>
  <c r="C95" i="4"/>
</calcChain>
</file>

<file path=xl/sharedStrings.xml><?xml version="1.0" encoding="utf-8"?>
<sst xmlns="http://schemas.openxmlformats.org/spreadsheetml/2006/main" count="820" uniqueCount="474">
  <si>
    <t xml:space="preserve">ZUBR ULTRA </t>
  </si>
  <si>
    <t>1ak.by</t>
  </si>
  <si>
    <t>1akb.by</t>
  </si>
  <si>
    <t>zavedis.by / akkumulyator.by</t>
  </si>
  <si>
    <t>autoenergy.by</t>
  </si>
  <si>
    <t>akkumulator.by</t>
  </si>
  <si>
    <t>akkumulyatory.by</t>
  </si>
  <si>
    <t>akumulator.by</t>
  </si>
  <si>
    <t>аккумулятор.бел</t>
  </si>
  <si>
    <t>auto-moll.by</t>
  </si>
  <si>
    <t>akkamulik.by</t>
  </si>
  <si>
    <t>lakkiroud.by</t>
  </si>
  <si>
    <t>akbplus.by</t>
  </si>
  <si>
    <t>akb24.by</t>
  </si>
  <si>
    <t>Min цена</t>
  </si>
  <si>
    <t>Max цена</t>
  </si>
  <si>
    <t>Средняя цена</t>
  </si>
  <si>
    <t>отклонение от min цены, %</t>
  </si>
  <si>
    <t>55 Ah (530 А)</t>
  </si>
  <si>
    <t>165</t>
  </si>
  <si>
    <t>сайт запрещен</t>
  </si>
  <si>
    <t>60 Ah (590 А)</t>
  </si>
  <si>
    <t>-</t>
  </si>
  <si>
    <t>175</t>
  </si>
  <si>
    <t>66 Ah (640 А)</t>
  </si>
  <si>
    <t>205</t>
  </si>
  <si>
    <t>74 Ah (710 А)</t>
  </si>
  <si>
    <t>210</t>
  </si>
  <si>
    <t>90 Ah (870 А)</t>
  </si>
  <si>
    <t>260</t>
  </si>
  <si>
    <t>100 Ah (940 А)</t>
  </si>
  <si>
    <t>280</t>
  </si>
  <si>
    <t xml:space="preserve">ZUBR PREMIUM </t>
  </si>
  <si>
    <t>57 Ah (500 А)</t>
  </si>
  <si>
    <t>63 Ah (640 А)</t>
  </si>
  <si>
    <t>200</t>
  </si>
  <si>
    <t>77 Ah (730 А)</t>
  </si>
  <si>
    <t>235</t>
  </si>
  <si>
    <t>80 Ah (780 А)</t>
  </si>
  <si>
    <t>250</t>
  </si>
  <si>
    <t>105 Ah (1000 А)</t>
  </si>
  <si>
    <t>315</t>
  </si>
  <si>
    <t>ZUBR ORIGINAL EQUIPMENT</t>
  </si>
  <si>
    <t>66 Ah (660 А)</t>
  </si>
  <si>
    <t>74 Ah (840 А)</t>
  </si>
  <si>
    <t>ZUBR ASIA</t>
  </si>
  <si>
    <t>45 Ah (360 A)</t>
  </si>
  <si>
    <t>60 Ah (550 A)</t>
  </si>
  <si>
    <t>185</t>
  </si>
  <si>
    <t>68 Ah (600 A)</t>
  </si>
  <si>
    <t>80 Ah (740 A)</t>
  </si>
  <si>
    <t>91 Ah (800 A)</t>
  </si>
  <si>
    <t>265</t>
  </si>
  <si>
    <t xml:space="preserve"> </t>
  </si>
  <si>
    <t>Прим.: - Цены указаны в BYN</t>
  </si>
  <si>
    <t>поставки АКБ ЗУБР</t>
  </si>
  <si>
    <t>Сайт</t>
  </si>
  <si>
    <t>Наименование</t>
  </si>
  <si>
    <t>Поставщик:</t>
  </si>
  <si>
    <t>янв.2020</t>
  </si>
  <si>
    <t>фев.2020</t>
  </si>
  <si>
    <t>мар.2020</t>
  </si>
  <si>
    <t>апр.2020</t>
  </si>
  <si>
    <t>май.2020</t>
  </si>
  <si>
    <t>июн.2020</t>
  </si>
  <si>
    <t>zavedis.by</t>
  </si>
  <si>
    <t>ООО "Стиген"</t>
  </si>
  <si>
    <t>БИТ</t>
  </si>
  <si>
    <t>Войналович А.А. ИП</t>
  </si>
  <si>
    <t>Аккамулик</t>
  </si>
  <si>
    <t>БатКонтактГрупп</t>
  </si>
  <si>
    <t>ИП Михей</t>
  </si>
  <si>
    <t>Вац А.Б. ИП</t>
  </si>
  <si>
    <t>ИП Багиров Ю.Н.</t>
  </si>
  <si>
    <t>?</t>
  </si>
  <si>
    <t>ООО "ЛаККиРоуд"</t>
  </si>
  <si>
    <t>ИП Позняков</t>
  </si>
  <si>
    <t>ИП Мошкин А.В.</t>
  </si>
  <si>
    <t>100akb.by</t>
  </si>
  <si>
    <t>ИП Зеньков А.Ф.</t>
  </si>
  <si>
    <t>akbcenter.by</t>
  </si>
  <si>
    <t>СпецВисТехно</t>
  </si>
  <si>
    <t>Танкевич М.С. ИП</t>
  </si>
  <si>
    <t xml:space="preserve">ИП Мотевич А.В. </t>
  </si>
  <si>
    <t>Итого</t>
  </si>
  <si>
    <t>glonas.by</t>
  </si>
  <si>
    <t>500amper.by</t>
  </si>
  <si>
    <t>welltorg.com</t>
  </si>
  <si>
    <t>autosup.by</t>
  </si>
  <si>
    <t>grach.by</t>
  </si>
  <si>
    <t>amix.by</t>
  </si>
  <si>
    <t>55 Ah (460 А)</t>
  </si>
  <si>
    <t>60 Ah (500 А)</t>
  </si>
  <si>
    <t>74 Ah (680 А)</t>
  </si>
  <si>
    <t>90 Ah (720 А)</t>
  </si>
  <si>
    <t>100 Ah (820 А)</t>
  </si>
  <si>
    <t>63 Ah (550 А)</t>
  </si>
  <si>
    <t>77 Ah (720 А)</t>
  </si>
  <si>
    <t>Глонас ЧП</t>
  </si>
  <si>
    <t>ИП Рябцев Я.В.</t>
  </si>
  <si>
    <t>Логойка ЧТУП</t>
  </si>
  <si>
    <t>ООО "СуперАСуп"</t>
  </si>
  <si>
    <t>ООО Навитал</t>
  </si>
  <si>
    <t>evrodetal.by</t>
  </si>
  <si>
    <t>Таргет Авто ООО</t>
  </si>
  <si>
    <t>21vek.by</t>
  </si>
  <si>
    <t>avd.by</t>
  </si>
  <si>
    <t>imarket.by</t>
  </si>
  <si>
    <t>oma.by</t>
  </si>
  <si>
    <t>vdomshop.by</t>
  </si>
  <si>
    <t>Триовист ООО</t>
  </si>
  <si>
    <t>torgsin.by</t>
  </si>
  <si>
    <t>ООО "Техноград-М"</t>
  </si>
  <si>
    <t>Аймаркет Трейд</t>
  </si>
  <si>
    <t>24shop.by</t>
  </si>
  <si>
    <t xml:space="preserve">ООО «Дистанционная торговля» </t>
  </si>
  <si>
    <t>ООО ЮВАЛЮС-М</t>
  </si>
  <si>
    <t>ИП Валетко Е.А.</t>
  </si>
  <si>
    <t>ООО "Еврозапчасть"</t>
  </si>
  <si>
    <t>kupi.tut.by</t>
  </si>
  <si>
    <t>ООО "ТУТ БАЙ МЕДИА"</t>
  </si>
  <si>
    <t>1akb.by (БИТ)</t>
  </si>
  <si>
    <t>akbplus.by (БИТ)</t>
  </si>
  <si>
    <t>7745.by (БИТ)</t>
  </si>
  <si>
    <t>21vek.by (БИТ)</t>
  </si>
  <si>
    <t xml:space="preserve">ООО «ОМА» </t>
  </si>
  <si>
    <t>7745.by</t>
  </si>
  <si>
    <t>7745 Большой магазин ООО</t>
  </si>
  <si>
    <t>Королько В.В. ИП</t>
  </si>
  <si>
    <t>??</t>
  </si>
  <si>
    <t>Интернет-площадка</t>
  </si>
  <si>
    <t>Положительный отзыв</t>
  </si>
  <si>
    <t>Нейтральный отзыв</t>
  </si>
  <si>
    <t>Негативный отзыв</t>
  </si>
  <si>
    <t>Зубр Ultra (60 А/ч)</t>
  </si>
  <si>
    <t>отличная модель, проблем не было</t>
  </si>
  <si>
    <t>Зубр Premium 77Ah</t>
  </si>
  <si>
    <t>хороший</t>
  </si>
  <si>
    <t>отличный вариант (9.02.2020)</t>
  </si>
  <si>
    <t>otzovik.com</t>
  </si>
  <si>
    <t>Зубр</t>
  </si>
  <si>
    <t>хорошая и надежная</t>
  </si>
  <si>
    <t>неплохой</t>
  </si>
  <si>
    <t>плохое качество</t>
  </si>
  <si>
    <t>Надёжен и недорог</t>
  </si>
  <si>
    <t>цена=качество</t>
  </si>
  <si>
    <t>брать не стоит, гарантия</t>
  </si>
  <si>
    <t>Отличный АКБ (Хорошая цена и работоспособность) (26.11.2019)</t>
  </si>
  <si>
    <t>разочарован, гарантия 1 год</t>
  </si>
  <si>
    <t>Отличный АКБ (25.11.2019)</t>
  </si>
  <si>
    <t>Полная ерунда</t>
  </si>
  <si>
    <t>Хороший АКБ долго ходит (11.02.2020)</t>
  </si>
  <si>
    <t>Зубр Premium 77 a/h</t>
  </si>
  <si>
    <t>Не дорого, надежно</t>
  </si>
  <si>
    <t>без проблемм</t>
  </si>
  <si>
    <t>Слабенький</t>
  </si>
  <si>
    <t>Отличный (цена и надежность)</t>
  </si>
  <si>
    <t>Отличный (цена и качество)</t>
  </si>
  <si>
    <t>надежные</t>
  </si>
  <si>
    <t>плохие</t>
  </si>
  <si>
    <t>onliner.by</t>
  </si>
  <si>
    <t xml:space="preserve">Зубр Ultra (55 А/ч) </t>
  </si>
  <si>
    <t>нового зубра можно брать (2013)</t>
  </si>
  <si>
    <t>довольно неплохо</t>
  </si>
  <si>
    <t>Не советую. Скупой платит дважды (2016)</t>
  </si>
  <si>
    <t>отрабатывает на 150% (2014)</t>
  </si>
  <si>
    <t>Нормальный середнячок (2014)</t>
  </si>
  <si>
    <t>Второй раз не куплю (2018)</t>
  </si>
  <si>
    <t>Отлчиный и отличная цена (2014)</t>
  </si>
  <si>
    <t>Хороший аккумулятор за свои деньги (2016)</t>
  </si>
  <si>
    <t>компании могут только позавидовать нашему "Зубру" (2017)</t>
  </si>
  <si>
    <t>работал 4 года - то можно брать (2018)</t>
  </si>
  <si>
    <t>Можно брать не думая (2019)</t>
  </si>
  <si>
    <t>Надежный (2019)</t>
  </si>
  <si>
    <t>ZUBR Ultra 60Ah</t>
  </si>
  <si>
    <t>Своих денег стоит! (2013)</t>
  </si>
  <si>
    <t>повелся на цену и новую технологию (2014)</t>
  </si>
  <si>
    <t>Не советую покупать (2015)</t>
  </si>
  <si>
    <t>доволен, справляется (2013)</t>
  </si>
  <si>
    <t>4 года эксплуатации считаю маловатым (2016)</t>
  </si>
  <si>
    <t>Не супер (2017)</t>
  </si>
  <si>
    <t>очень хорош (2014)</t>
  </si>
  <si>
    <t>средне, для жигулей вполне подходит (2018)</t>
  </si>
  <si>
    <t>Проработал год и умер (2017)</t>
  </si>
  <si>
    <t>я доволен (2014)</t>
  </si>
  <si>
    <t>Наш аккумулятор за приемлемые деньги (2018)</t>
  </si>
  <si>
    <t>Слишком малый ресурс (2017)</t>
  </si>
  <si>
    <t>даже старый акб хорошо работал в холодные месяцы (2015)</t>
  </si>
  <si>
    <t>неплохой вариант за эти деньги (21.02.2020)</t>
  </si>
  <si>
    <t>Не брать (2018)</t>
  </si>
  <si>
    <t>надо брать (2015)</t>
  </si>
  <si>
    <t>Отстой полнейший (2019)</t>
  </si>
  <si>
    <t>8 лет отработал безукоризненно (2015)</t>
  </si>
  <si>
    <t>Надежен и прост (2016)</t>
  </si>
  <si>
    <t>хорошее изделие, за умеренные деньги (2016)</t>
  </si>
  <si>
    <t>Нормальный (2017)</t>
  </si>
  <si>
    <t>Аккумулятор супер (2019)</t>
  </si>
  <si>
    <t>Тот случай, когда нужно купить белорусское (2019)</t>
  </si>
  <si>
    <t>отличный (2019)</t>
  </si>
  <si>
    <t>ОТЛИЧНЫЙ АКБ , 6 лет работы без проблем (2019)</t>
  </si>
  <si>
    <t>Хороший отечественный АКБ (27.12.2019)</t>
  </si>
  <si>
    <t>Надежный АКБ (27.12.2019)</t>
  </si>
  <si>
    <t>Взял, потому что проверенная вещь (25.02.2020)</t>
  </si>
  <si>
    <t>Зубр Ultra (64 А/ч)</t>
  </si>
  <si>
    <t>отличный акб (2018)</t>
  </si>
  <si>
    <t>Надёжный, недорогой АКБ (2018)</t>
  </si>
  <si>
    <t>Поставил и забыл, отлично (2018)</t>
  </si>
  <si>
    <t>Лучше бывает только в сказке (2019)</t>
  </si>
  <si>
    <t xml:space="preserve">Зубр Ultra (74 А/ч) </t>
  </si>
  <si>
    <t>Надежный как зубр, смена бош (2018)</t>
  </si>
  <si>
    <t>Проблем нет никаких вообще, только зубр (2018)</t>
  </si>
  <si>
    <t>Отечественный продукт достойного качества (2019)</t>
  </si>
  <si>
    <t>Хороший недорогой (2019)</t>
  </si>
  <si>
    <t>Хороший аккумулятор за небольшие деньги (2019)</t>
  </si>
  <si>
    <t>неплохой аккум (26.03.2020)</t>
  </si>
  <si>
    <t xml:space="preserve">Зубр Ultra (75 А/ч) </t>
  </si>
  <si>
    <t>Отличный, стоит своих денег (22.01.2020)</t>
  </si>
  <si>
    <t>Зубр Ultra 100 А/ч</t>
  </si>
  <si>
    <t>Хорошая рабочая лошадка (2014)</t>
  </si>
  <si>
    <t>Стоит поискать что нибудь получше (2015)</t>
  </si>
  <si>
    <t>можно брать, отличный акб (2015)</t>
  </si>
  <si>
    <t>Он вам не нужен (2017), отработал 2 года</t>
  </si>
  <si>
    <t>Отличный аккyм. отмаслал 4 года (2015)</t>
  </si>
  <si>
    <t>Не рискуйте, пользовался лишь год (2018)</t>
  </si>
  <si>
    <t>Рекомендую (2017)</t>
  </si>
  <si>
    <t>Хороший аккумулятор за умеренную цену (2018)</t>
  </si>
  <si>
    <t>Работает уже 4 года (2019)</t>
  </si>
  <si>
    <t xml:space="preserve">Зубр Professional 190 А/ч </t>
  </si>
  <si>
    <t>очень хорош (2015)</t>
  </si>
  <si>
    <t>Зубр Premium 57 А/ч</t>
  </si>
  <si>
    <t>Отличный, лидера рынка (2019)</t>
  </si>
  <si>
    <t>Понравился (13.02.2020)</t>
  </si>
  <si>
    <t>Зубр Premium 63 А/ч</t>
  </si>
  <si>
    <t>мне нравится (2013)</t>
  </si>
  <si>
    <t>Нормальный середнячок (2019)</t>
  </si>
  <si>
    <t>Сдать по гарантии и забыть как о страшном сне (2013)</t>
  </si>
  <si>
    <t>Из опыта, хороший (2014)</t>
  </si>
  <si>
    <t>пойдет, можно брать (2017)</t>
  </si>
  <si>
    <t>Хороший, недорогой (2016)</t>
  </si>
  <si>
    <t>Нормальный акум (2015)</t>
  </si>
  <si>
    <t>Не стоит тратить деньги (2017)</t>
  </si>
  <si>
    <t>Хороший (2017)</t>
  </si>
  <si>
    <t>Не стоит брать (2017)</t>
  </si>
  <si>
    <t>Хороший, нет проблем (2019)</t>
  </si>
  <si>
    <t>умер через месяц, забыть как о страшном сне (2017)</t>
  </si>
  <si>
    <t>Хороший, недорогой, качественный сервис (2019)</t>
  </si>
  <si>
    <t>Не рекомендую, летний акб (2018)</t>
  </si>
  <si>
    <t>Хороший аккумлятор, убду брать такой же (18.02.2020)</t>
  </si>
  <si>
    <t>Зубр Premium 65 А/ч</t>
  </si>
  <si>
    <t>Хороший аккумулятор, достойная цена и качество не подводит (16.03.2020)</t>
  </si>
  <si>
    <t>Зубр Premium 77 А/ч</t>
  </si>
  <si>
    <t>оправдывает ожидания! (2016)</t>
  </si>
  <si>
    <t>Нормальная (2018)</t>
  </si>
  <si>
    <t>Не вариант зимой (2017)</t>
  </si>
  <si>
    <t>Брать (2016)</t>
  </si>
  <si>
    <t>Стоит задуматься, надо следить за погодой (2017)</t>
  </si>
  <si>
    <t>Хорошо (2016)</t>
  </si>
  <si>
    <t>Жалко потраченых денег (2018)</t>
  </si>
  <si>
    <t>Хороший аккумулятор (2016)</t>
  </si>
  <si>
    <t>денег что стоит, не советовал бы (2019)</t>
  </si>
  <si>
    <t>Хороший аккумулятор (2017)</t>
  </si>
  <si>
    <t>Посредственный экземпляр, перестал заводить, высокачая цена.</t>
  </si>
  <si>
    <t>отлично (2017)</t>
  </si>
  <si>
    <t>Хороший аккумулятор, можно брать, 6 лет без проблем (2017)</t>
  </si>
  <si>
    <t>Отличный аккумулятор, за небольшие деньги, 6 лет работы (2017)</t>
  </si>
  <si>
    <t>батарея хорошая, можно доверять (2018)</t>
  </si>
  <si>
    <t>Отличный (2018)</t>
  </si>
  <si>
    <t>Хороший (2018)</t>
  </si>
  <si>
    <t>уду братьтакой же (2018)</t>
  </si>
  <si>
    <t>Надо брать и не задумываться (2018)</t>
  </si>
  <si>
    <t>Божественная гарантия как у Topla (2018)</t>
  </si>
  <si>
    <t>2 года работы ни одного сбоя (2019)</t>
  </si>
  <si>
    <t>Надёжная батарея за разумные деньги (2019)</t>
  </si>
  <si>
    <t>Отличновый (2019)</t>
  </si>
  <si>
    <t>Купил, поставил и забыл (2019)</t>
  </si>
  <si>
    <t>Лучший что у меня был (2019)</t>
  </si>
  <si>
    <t>Если бы сказали, не поверил бы (22.11.2019)</t>
  </si>
  <si>
    <t>Свою цену оправдывает (26.12.2019)</t>
  </si>
  <si>
    <t>Отслужил 5 лет, отличный (10.02.2020)</t>
  </si>
  <si>
    <t>Зубр Premium 105 А/ч</t>
  </si>
  <si>
    <t>Нормальный (13.02.2020)</t>
  </si>
  <si>
    <t>Отношение к Бренду АКБ ZUBR:</t>
  </si>
  <si>
    <t>Жалобы:</t>
  </si>
  <si>
    <t>1.</t>
  </si>
  <si>
    <t>не выдерживают даже малых морозов, умирают</t>
  </si>
  <si>
    <t>2.</t>
  </si>
  <si>
    <t>жалобы по гарантии и обслуживанию по гарантии</t>
  </si>
  <si>
    <t>3.</t>
  </si>
  <si>
    <t>маленький срок эксплуатации, не доживают срок службы по гаратии, максиум 2 года</t>
  </si>
  <si>
    <t>4.</t>
  </si>
  <si>
    <t>запах серной кислоты</t>
  </si>
  <si>
    <t>Количество положительных отзывов - 67%, негативных - 20%, нейтральных - 13%</t>
  </si>
  <si>
    <t>Интернет-магазины, в которых АКБ ZUBR не представлен :</t>
  </si>
  <si>
    <t>Интренет-площадка</t>
  </si>
  <si>
    <t>Юр. Наименование</t>
  </si>
  <si>
    <t>Адрес</t>
  </si>
  <si>
    <t>Представленные марки АКБ:</t>
  </si>
  <si>
    <t>Примечание</t>
  </si>
  <si>
    <t>ultra.by</t>
  </si>
  <si>
    <t>ООО «УЛЬТРА БАЙ»</t>
  </si>
  <si>
    <t>г. Минск ул. Скрыганова 2, пом.175</t>
  </si>
  <si>
    <t>много</t>
  </si>
  <si>
    <t>market-place</t>
  </si>
  <si>
    <t>aaa.by</t>
  </si>
  <si>
    <t>ЗАО «ПС-ЗАПЧАСТИ»</t>
  </si>
  <si>
    <t>г. Минск, ул. Свердлова, 23</t>
  </si>
  <si>
    <t>AutoPart</t>
  </si>
  <si>
    <t>Онлайн-гипермаркет автозапчастей</t>
  </si>
  <si>
    <t>Baren</t>
  </si>
  <si>
    <t>Bosch</t>
  </si>
  <si>
    <t>EUROREPAR</t>
  </si>
  <si>
    <t>DETA</t>
  </si>
  <si>
    <t>Centra</t>
  </si>
  <si>
    <t>Exide</t>
  </si>
  <si>
    <t>BATTERIE</t>
  </si>
  <si>
    <t>VoltMaster</t>
  </si>
  <si>
    <t>ilan.by</t>
  </si>
  <si>
    <t>ООО «АльянсСнаб»</t>
  </si>
  <si>
    <t xml:space="preserve"> г. Минск, ул. Есенина, д. 130, оф. 9-10.</t>
  </si>
  <si>
    <t>Centra, Bosch, VARTA, Exide</t>
  </si>
  <si>
    <t>Интеренет-магазин автозапчастей</t>
  </si>
  <si>
    <t>1000km.by</t>
  </si>
  <si>
    <t>ИП Обухович Н.С.</t>
  </si>
  <si>
    <t xml:space="preserve">г. Минск, ул. Максима Танка 30к1, офис 6 </t>
  </si>
  <si>
    <t>BOSCH EXIDE VARTA
 DETA YUASA</t>
  </si>
  <si>
    <t>boltik.by</t>
  </si>
  <si>
    <t>ИП Москаленко А.С.</t>
  </si>
  <si>
    <t>Минская обл., Копыльский район, Г.Копыль, ул.Строителей д.13, кв.2</t>
  </si>
  <si>
    <t>avtostandart.by</t>
  </si>
  <si>
    <t>ИП Костюковец  А.А.</t>
  </si>
  <si>
    <t>Минскский район, д. Богатырева, ул. Полесская, д. 1, кв. 68.</t>
  </si>
  <si>
    <t xml:space="preserve"> AutoPart  Baren  Bosch  Centra 
  Deta   Exide  Istа  Volta</t>
  </si>
  <si>
    <t>akom.by</t>
  </si>
  <si>
    <t>АККБат</t>
  </si>
  <si>
    <t>ул. Владислава Сырокомли 7, Минск</t>
  </si>
  <si>
    <t>АКОМ, OBERON, INCI ACU, Sznajder, Banner, MOLL, VARTA, A-mega, BOCSH, Старт Бат, BRAVO</t>
  </si>
  <si>
    <t xml:space="preserve">специализированный АКБ интернет магазин, шины, масла </t>
  </si>
  <si>
    <t>kiper.by</t>
  </si>
  <si>
    <t xml:space="preserve"> ООО "Кипер Трэйд"</t>
  </si>
  <si>
    <t xml:space="preserve"> г. Минск, ул.Западная, 7А</t>
  </si>
  <si>
    <t>AKOM Banner  START.BAT  VARTA</t>
  </si>
  <si>
    <t>Интеренет-магазин АКБ</t>
  </si>
  <si>
    <t>startshina.by</t>
  </si>
  <si>
    <t>(УНП): 191644156</t>
  </si>
  <si>
    <t>г.Минск, ул.Ф.Скорины 14, ком.312</t>
  </si>
  <si>
    <t>A-Mega  Akom American Banner Champion Pilot Drive Energizer Medalist  MONBAT Optima
 Sonnenschein Tenax TOPLA VARTA Vega
 WinMaxx СтартБат</t>
  </si>
  <si>
    <t xml:space="preserve">интернет-магазин по продаже шин, камер, колесных дисков, аккумуляторов </t>
  </si>
  <si>
    <t>vsekolesa.by</t>
  </si>
  <si>
    <t>ИП Красовский Ю.Г.</t>
  </si>
  <si>
    <t>Минский район. д.Серафимово, ул.Луговая 30</t>
  </si>
  <si>
    <t>optshintorg.by</t>
  </si>
  <si>
    <t>ООО "Оптшинторг"</t>
  </si>
  <si>
    <t>г. Минск,
ул. Я. Райниса, д. 2а , оф. 1</t>
  </si>
  <si>
    <t>avtogalant.by</t>
  </si>
  <si>
    <t>ООО "Стройшина-Плюс"</t>
  </si>
  <si>
    <t>г. Минск ул Лещинского 14а пав 8</t>
  </si>
  <si>
    <t>tir.by</t>
  </si>
  <si>
    <t>ООО "Айронвил"</t>
  </si>
  <si>
    <t>г. Брест, ул. Шоссейная, 2С</t>
  </si>
  <si>
    <t>ИП Рябцев Я.В.,</t>
  </si>
  <si>
    <t>г.Минск, ул. Голубева,9,</t>
  </si>
  <si>
    <t>amazis.by</t>
  </si>
  <si>
    <t>СООО «Амазис»</t>
  </si>
  <si>
    <t>г. Гродно, ул. Дзержинского, д 58/1, пом. 2</t>
  </si>
  <si>
    <t>svt.by</t>
  </si>
  <si>
    <t>ООО "СВИАТ</t>
  </si>
  <si>
    <t>Минский район, аг Колодищи, ул. Минская, 56-6.</t>
  </si>
  <si>
    <t>DETA,  Bosch. Voltmaste,r  EXIDE, PATRON,  Varta, Topla</t>
  </si>
  <si>
    <t>рассрочка.бел</t>
  </si>
  <si>
    <t>ООО «ПриватЛизинг»</t>
  </si>
  <si>
    <t xml:space="preserve"> г. Минск, пр-т газеты Звязда, 16/1 – 3</t>
  </si>
  <si>
    <t xml:space="preserve">Varta Exide Topla Eurostart  ZAP DETA VOLAT AutoPart Bosch VoltMaster Patriot </t>
  </si>
  <si>
    <t>karas.by</t>
  </si>
  <si>
    <t xml:space="preserve"> ИП Краснов С.Л.</t>
  </si>
  <si>
    <t>Минск, ул. Логойский тракт, 20</t>
  </si>
  <si>
    <t xml:space="preserve">Интеренет-магазин </t>
  </si>
  <si>
    <t>mpv.by</t>
  </si>
  <si>
    <t>ИП Марцинкевич А.А.</t>
  </si>
  <si>
    <t xml:space="preserve"> г. Минск, ул.Гамарника, 30</t>
  </si>
  <si>
    <t xml:space="preserve">555, Autojet, Varta, TAB, Topla, A-mega, Hankook, Bosch, AutoPart,Eurostart, Patron, Exide, ADS, znajder, KBK, Banner, Energizer, Tenax, VOLAT, AKOM, BRAVO, Hagen, EDCON, Mega Batt, Kainar, Panasonic, DETA, Baren, FIAMM, Black Horse, Champion, Pilot,  Drive, Курский Аккумулятор, ZAP </t>
  </si>
  <si>
    <t>povorot.by</t>
  </si>
  <si>
    <t>ЧП Фора плюс</t>
  </si>
  <si>
    <t xml:space="preserve"> г. Гомель, ул. Гагарина, д.46.</t>
  </si>
  <si>
    <t>A-mega Banner Bosch Exide TAB Varta
AKOM Autojet Bravo
Champion Pilot Drive Eurostart Hagen
Monbat Topla ZAP</t>
  </si>
  <si>
    <t>ttn.by</t>
  </si>
  <si>
    <t xml:space="preserve"> ООО "Виастрим"</t>
  </si>
  <si>
    <t xml:space="preserve"> г.Минск, ул.Скрыганова 14, офис 28</t>
  </si>
  <si>
    <t xml:space="preserve">A-mega AKOM Autojet AutoPart Baren
Blitz Bosch BRAVO Delta DETA EDCON 
Eurostart </t>
  </si>
  <si>
    <t>vitavto.by</t>
  </si>
  <si>
    <t>ВИТАВТОБазис</t>
  </si>
  <si>
    <t>Витебск</t>
  </si>
  <si>
    <t xml:space="preserve">A-mega AKOM AUTOPART Banner Baren Bosch Centra ENRUN Exide Hagen KAINAR Optima THOMAS Topla Varta VOLAT </t>
  </si>
  <si>
    <t>автозапчасти</t>
  </si>
  <si>
    <t>Минск</t>
  </si>
  <si>
    <t>555 A-MEGA ASIAN HORSE
AUTOJET BLACK HORSE BOSCH
CENTRА EXIDE HAGEN KAINAR
KBK SZNAJDER TAB TOPLA TROJAN
VARTA YUASA ZAP</t>
  </si>
  <si>
    <t>bigi.by</t>
  </si>
  <si>
    <t>ООО "Импорт Солюшн"</t>
  </si>
  <si>
    <t>AKOM AutoPart BAREN Bosch EDCON EXIDE FIAMM ISTA VARTA</t>
  </si>
  <si>
    <t>amd.by</t>
  </si>
  <si>
    <t>dviglo.by</t>
  </si>
  <si>
    <t>ПроСТО Запчасти</t>
  </si>
  <si>
    <t xml:space="preserve"> 555   AD   AKOM   Asian Horse   Atlant   Autojet   AutoPart   Banner   Black Horse   BRAVO   Centra   Champion   DETA   Edcon   Energy Box   Eurostart   FIAMM   GIGAWATT   Hagen   ISTA   Kainar   KBK   Klema   Mega Batt   Monbat   Patron   Security   Sznajder   TAB   Tenax   Thomas   Titan   Tokler   Topla   Trojan   Tudor   Uragan   VAIPER   Varta   Virbac   VoltMaster   Стартбат   Энергасила</t>
  </si>
  <si>
    <t>auto-r.by</t>
  </si>
  <si>
    <t>ООО ТрейдАвтоПартс</t>
  </si>
  <si>
    <t>mg.by</t>
  </si>
  <si>
    <t>ООО «МГ-БАЙ»</t>
  </si>
  <si>
    <t>AutoPart Baren Blitz Bosch Edcon Exide Fiamm Hagen Patron Senfineco Topla Varta Volat Westa Аком</t>
  </si>
  <si>
    <t>autoostrov.by</t>
  </si>
  <si>
    <t>«Ластади-М»</t>
  </si>
  <si>
    <t>Eurostart Blue  Exidе Gigawatt Hagen  Ista Jenox Mega Batt  Monbat Optima
  Patron Star Bat  Startcraft Thomas  Topla
 Varta  Volat  Voltmaster  ZAP  Аком</t>
  </si>
  <si>
    <t>был, теперь нет</t>
  </si>
  <si>
    <t>№</t>
  </si>
  <si>
    <t>Месяц</t>
  </si>
  <si>
    <t>Прирост,%</t>
  </si>
  <si>
    <t>Бренд</t>
  </si>
  <si>
    <t>янв.2019</t>
  </si>
  <si>
    <t>фев.2019</t>
  </si>
  <si>
    <t>мар.2019</t>
  </si>
  <si>
    <t>апр.2019</t>
  </si>
  <si>
    <t>май.2019</t>
  </si>
  <si>
    <t>июн.2019</t>
  </si>
  <si>
    <t>июл.2019</t>
  </si>
  <si>
    <t>авг.2019</t>
  </si>
  <si>
    <t>сен.2019</t>
  </si>
  <si>
    <t>окт. 2019</t>
  </si>
  <si>
    <t>ноя. 2019</t>
  </si>
  <si>
    <t>дек.2019</t>
  </si>
  <si>
    <t>Премиум сегмент</t>
  </si>
  <si>
    <t xml:space="preserve">Varta </t>
  </si>
  <si>
    <t>Zubr</t>
  </si>
  <si>
    <t xml:space="preserve">Topla </t>
  </si>
  <si>
    <t>Аккумлятор Зубр</t>
  </si>
  <si>
    <t>Аккумлятор Zubr</t>
  </si>
  <si>
    <t>Mutlu</t>
  </si>
  <si>
    <t>MAFF</t>
  </si>
  <si>
    <t>FIAMM</t>
  </si>
  <si>
    <t>TAB</t>
  </si>
  <si>
    <t>Banner</t>
  </si>
  <si>
    <t>Yuasa</t>
  </si>
  <si>
    <t>Optima</t>
  </si>
  <si>
    <t>Средне-ценовой  сегмент</t>
  </si>
  <si>
    <t xml:space="preserve">ZUBR </t>
  </si>
  <si>
    <t>AKOM</t>
  </si>
  <si>
    <t>VOLAT</t>
  </si>
  <si>
    <t>Westa</t>
  </si>
  <si>
    <t>Tudor</t>
  </si>
  <si>
    <t>Hagen</t>
  </si>
  <si>
    <t>EDCON</t>
  </si>
  <si>
    <t>ZAP</t>
  </si>
  <si>
    <t>Sznajder</t>
  </si>
  <si>
    <t>Eurostart</t>
  </si>
  <si>
    <t>Monbat</t>
  </si>
  <si>
    <t>Зверь</t>
  </si>
  <si>
    <t>АкТех</t>
  </si>
  <si>
    <t>Thomas</t>
  </si>
  <si>
    <t>BARS</t>
  </si>
  <si>
    <t>A-mega</t>
  </si>
  <si>
    <t>MOLL</t>
  </si>
  <si>
    <t>Tenax</t>
  </si>
  <si>
    <t>AD</t>
  </si>
  <si>
    <t>Titan</t>
  </si>
  <si>
    <t>ENRUN</t>
  </si>
  <si>
    <t>Эконом сегмент</t>
  </si>
  <si>
    <t>Автофан</t>
  </si>
  <si>
    <t>ИСТОК</t>
  </si>
  <si>
    <t>GIGAWATT</t>
  </si>
  <si>
    <t>Redox</t>
  </si>
  <si>
    <t>Курский Аккумулятор</t>
  </si>
  <si>
    <t>Kainar</t>
  </si>
  <si>
    <t>BRAVO</t>
  </si>
  <si>
    <t>Autojet</t>
  </si>
  <si>
    <t>Atlant</t>
  </si>
  <si>
    <t>Vaiper</t>
  </si>
  <si>
    <t>Uragan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</si>
</sst>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6" x14ac:knownFonts="1">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b/>
      <sz val="10"/>
      <name val="Calibri"/>
      <family val="2"/>
      <charset val="204"/>
      <scheme val="minor"/>
    </font>
    <font>
      <b/>
      <sz val="10"/>
      <color theme="1"/>
      <name val="Calibri"/>
      <family val="2"/>
      <charset val="204"/>
      <scheme val="minor"/>
    </font>
    <font>
      <sz val="8"/>
      <name val="Tahoma"/>
      <family val="2"/>
      <charset val="204"/>
    </font>
    <font>
      <sz val="11"/>
      <name val="Calibri"/>
      <family val="2"/>
      <charset val="204"/>
      <scheme val="minor"/>
    </font>
    <font>
      <b/>
      <i/>
      <u/>
      <sz val="10"/>
      <color theme="1"/>
      <name val="Calibri"/>
      <family val="2"/>
      <charset val="204"/>
      <scheme val="minor"/>
    </font>
    <font>
      <sz val="11"/>
      <color theme="1"/>
      <name val="Calibri"/>
      <family val="2"/>
      <charset val="204"/>
      <scheme val="minor"/>
    </font>
    <font>
      <b/>
      <sz val="8"/>
      <name val="Tahoma"/>
      <family val="2"/>
      <charset val="204"/>
    </font>
    <font>
      <b/>
      <sz val="11"/>
      <name val="Calibri"/>
      <family val="2"/>
      <charset val="204"/>
      <scheme val="minor"/>
    </font>
    <font>
      <sz val="10"/>
      <color theme="1"/>
      <name val="Calibri"/>
      <family val="2"/>
      <charset val="204"/>
      <scheme val="minor"/>
    </font>
    <font>
      <b/>
      <i/>
      <u/>
      <sz val="11"/>
      <color theme="1"/>
      <name val="Calibri"/>
      <family val="2"/>
      <charset val="204"/>
      <scheme val="minor"/>
    </font>
    <font>
      <i/>
      <sz val="10"/>
      <color theme="1"/>
      <name val="Calibri"/>
      <family val="2"/>
      <charset val="204"/>
      <scheme val="minor"/>
    </font>
    <font>
      <b/>
      <i/>
      <sz val="10"/>
      <color theme="1"/>
      <name val="Calibri"/>
      <family val="2"/>
      <charset val="204"/>
      <scheme val="minor"/>
    </font>
    <font>
      <b/>
      <sz val="10"/>
      <color theme="0"/>
      <name val="Calibri"/>
      <family val="2"/>
      <charset val="204"/>
      <scheme val="minor"/>
    </font>
    <font>
      <sz val="11"/>
      <color theme="1"/>
      <name val="Calibri"/>
      <family val="2"/>
      <charset val="1"/>
      <scheme val="minor"/>
    </font>
    <font>
      <sz val="10"/>
      <color theme="1"/>
      <name val="Times New Roman"/>
      <family val="1"/>
      <charset val="204"/>
    </font>
    <font>
      <b/>
      <i/>
      <u/>
      <sz val="11"/>
      <color rgb="FFFF0000"/>
      <name val="Calibri"/>
      <family val="2"/>
      <charset val="204"/>
      <scheme val="minor"/>
    </font>
    <font>
      <sz val="10"/>
      <color rgb="FF000000"/>
      <name val="Arial"/>
      <family val="2"/>
      <charset val="204"/>
    </font>
    <font>
      <b/>
      <i/>
      <sz val="8"/>
      <color theme="1"/>
      <name val="Calibri"/>
      <family val="2"/>
      <charset val="204"/>
      <scheme val="minor"/>
    </font>
    <font>
      <b/>
      <sz val="9"/>
      <color theme="1"/>
      <name val="Calibri"/>
      <family val="2"/>
      <charset val="204"/>
      <scheme val="minor"/>
    </font>
    <font>
      <b/>
      <sz val="10"/>
      <color rgb="FF000000"/>
      <name val="Arial"/>
      <family val="2"/>
      <charset val="204"/>
    </font>
    <font>
      <b/>
      <sz val="9"/>
      <color rgb="FF000000"/>
      <name val="Arial"/>
      <family val="2"/>
      <charset val="204"/>
    </font>
    <font>
      <b/>
      <sz val="10"/>
      <name val="Arial"/>
      <family val="2"/>
      <charset val="204"/>
    </font>
    <font>
      <b/>
      <sz val="9"/>
      <name val="Arial"/>
      <family val="2"/>
      <charset val="204"/>
    </font>
    <font>
      <b/>
      <sz val="9"/>
      <color rgb="FF333333"/>
      <name val="Arial"/>
      <family val="2"/>
      <charset val="204"/>
    </font>
    <font>
      <b/>
      <sz val="10"/>
      <color theme="1"/>
      <name val="Arial"/>
      <family val="2"/>
      <charset val="204"/>
    </font>
    <font>
      <sz val="9"/>
      <color rgb="FF000000"/>
      <name val="Arial"/>
      <family val="2"/>
      <charset val="204"/>
    </font>
    <font>
      <sz val="10"/>
      <name val="Arial"/>
      <family val="2"/>
      <charset val="204"/>
    </font>
    <font>
      <sz val="10"/>
      <color theme="1"/>
      <name val="Arial"/>
      <family val="2"/>
      <charset val="204"/>
    </font>
    <font>
      <b/>
      <sz val="10"/>
      <color rgb="FFFF0000"/>
      <name val="Arial"/>
      <family val="2"/>
      <charset val="204"/>
    </font>
    <font>
      <sz val="11"/>
      <name val="Calibri"/>
    </font>
    <font>
      <sz val="11"/>
      <name val="Calibri"/>
    </font>
    <font>
      <sz val="11"/>
      <name val="Calibri"/>
    </font>
    <font>
      <sz val="11"/>
      <name val="Calibri"/>
    </font>
  </fonts>
  <fills count="3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FF9B9B"/>
        <bgColor indexed="64"/>
      </patternFill>
    </fill>
    <fill>
      <patternFill patternType="solid">
        <fgColor theme="3"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CFF66"/>
        <bgColor indexed="64"/>
      </patternFill>
    </fill>
    <fill>
      <patternFill patternType="solid">
        <fgColor theme="2" tint="-9.9978637043366805E-2"/>
        <bgColor rgb="FFFFFFFF"/>
      </patternFill>
    </fill>
    <fill>
      <patternFill patternType="solid">
        <fgColor theme="9"/>
        <bgColor indexed="64"/>
      </patternFill>
    </fill>
    <fill>
      <patternFill patternType="solid">
        <fgColor rgb="FFFFFFFF"/>
        <bgColor rgb="FFFFFFFF"/>
      </patternFill>
    </fill>
    <fill>
      <patternFill patternType="solid">
        <fgColor theme="3" tint="0.59999389629810485"/>
        <bgColor rgb="FFFFFFFF"/>
      </patternFill>
    </fill>
    <fill>
      <patternFill patternType="solid">
        <fgColor theme="9" tint="0.39997558519241921"/>
        <bgColor rgb="FFFFFFFF"/>
      </patternFill>
    </fill>
    <fill>
      <patternFill patternType="solid">
        <fgColor theme="8" tint="0.39997558519241921"/>
        <bgColor indexed="64"/>
      </patternFill>
    </fill>
    <fill>
      <patternFill patternType="solid">
        <fgColor theme="7" tint="0.39997558519241921"/>
        <bgColor rgb="FFFFFFFF"/>
      </patternFill>
    </fill>
    <fill>
      <patternFill patternType="solid">
        <fgColor theme="7" tint="0.39997558519241921"/>
        <bgColor indexed="64"/>
      </patternFill>
    </fill>
    <fill>
      <patternFill patternType="solid">
        <fgColor theme="4" tint="0.59999389629810485"/>
        <bgColor rgb="FFFFFFFF"/>
      </patternFill>
    </fill>
    <fill>
      <patternFill patternType="solid">
        <fgColor theme="4" tint="0.59999389629810485"/>
        <bgColor indexed="64"/>
      </patternFill>
    </fill>
    <fill>
      <patternFill patternType="solid">
        <fgColor theme="5" tint="0.59999389629810485"/>
        <bgColor rgb="FFFFFFFF"/>
      </patternFill>
    </fill>
    <fill>
      <patternFill patternType="solid">
        <fgColor rgb="FFFFFFFF"/>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98FB98"/>
        <bgColor rgb="FF98FB98"/>
      </patternFill>
    </fill>
    <fill>
      <patternFill patternType="solid">
        <fgColor theme="7" tint="0.79998168889431442"/>
        <bgColor rgb="FFFFFFFF"/>
      </patternFill>
    </fill>
    <fill>
      <patternFill patternType="solid">
        <fgColor rgb="FFFFFFFF"/>
        <bgColor rgb="FFFFFFFF"/>
      </patternFill>
    </fill>
    <fill>
      <patternFill patternType="solid">
        <fgColor rgb="FF98FB98"/>
        <bgColor rgb="FF98FB98"/>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hair">
        <color theme="8"/>
      </left>
      <right style="hair">
        <color theme="8"/>
      </right>
      <top style="hair">
        <color theme="8"/>
      </top>
      <bottom/>
      <diagonal/>
    </border>
    <border>
      <left style="hair">
        <color theme="8"/>
      </left>
      <right style="hair">
        <color theme="8"/>
      </right>
      <top style="hair">
        <color theme="8"/>
      </top>
      <bottom style="hair">
        <color theme="8"/>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top style="hair">
        <color theme="8"/>
      </top>
      <bottom style="hair">
        <color theme="8"/>
      </bottom>
      <diagonal/>
    </border>
    <border>
      <left/>
      <right style="hair">
        <color theme="8"/>
      </right>
      <top/>
      <bottom/>
      <diagonal/>
    </border>
    <border>
      <left style="thin">
        <color theme="0" tint="-0.499984740745262"/>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hair">
        <color theme="8"/>
      </right>
      <top style="hair">
        <color theme="8"/>
      </top>
      <bottom style="hair">
        <color theme="8"/>
      </bottom>
      <diagonal/>
    </border>
  </borders>
  <cellStyleXfs count="5">
    <xf numFmtId="0" fontId="0" fillId="0" borderId="0"/>
    <xf numFmtId="9" fontId="8" fillId="0" borderId="0"/>
    <xf numFmtId="0" fontId="16" fillId="0" borderId="0"/>
    <xf numFmtId="0" fontId="19" fillId="0" borderId="0"/>
    <xf numFmtId="9" fontId="19" fillId="0" borderId="0"/>
  </cellStyleXfs>
  <cellXfs count="244">
    <xf numFmtId="0" fontId="0" fillId="0" borderId="0" xfId="0"/>
    <xf numFmtId="0" fontId="0" fillId="0" borderId="1" xfId="0" applyBorder="1"/>
    <xf numFmtId="2" fontId="0" fillId="0" borderId="1" xfId="0" applyNumberFormat="1" applyBorder="1" applyAlignment="1">
      <alignment horizontal="center"/>
    </xf>
    <xf numFmtId="0" fontId="1" fillId="0" borderId="0" xfId="0" applyFont="1"/>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right" vertical="center"/>
    </xf>
    <xf numFmtId="2" fontId="0" fillId="0" borderId="1" xfId="0" applyNumberFormat="1" applyBorder="1" applyAlignment="1">
      <alignment horizontal="right"/>
    </xf>
    <xf numFmtId="2" fontId="6" fillId="0" borderId="1" xfId="0" applyNumberFormat="1" applyFont="1" applyBorder="1"/>
    <xf numFmtId="0" fontId="7" fillId="0" borderId="0" xfId="0" applyFont="1"/>
    <xf numFmtId="0" fontId="5"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horizontal="center"/>
    </xf>
    <xf numFmtId="164" fontId="0" fillId="0" borderId="0" xfId="1" applyNumberFormat="1" applyFont="1"/>
    <xf numFmtId="0" fontId="12" fillId="0" borderId="0" xfId="0" applyFont="1"/>
    <xf numFmtId="0" fontId="0" fillId="0" borderId="0" xfId="0" applyAlignment="1">
      <alignment horizontal="right"/>
    </xf>
    <xf numFmtId="0" fontId="13" fillId="0" borderId="0" xfId="0" applyFont="1"/>
    <xf numFmtId="0" fontId="14" fillId="0" borderId="0" xfId="0" applyFont="1"/>
    <xf numFmtId="0" fontId="1" fillId="3" borderId="1" xfId="0" applyFont="1" applyFill="1" applyBorder="1"/>
    <xf numFmtId="9" fontId="1" fillId="3" borderId="1" xfId="1" applyFont="1" applyFill="1" applyBorder="1"/>
    <xf numFmtId="0" fontId="10" fillId="6" borderId="1" xfId="0" applyFont="1" applyFill="1" applyBorder="1"/>
    <xf numFmtId="0" fontId="1" fillId="7" borderId="1" xfId="0" applyFont="1" applyFill="1" applyBorder="1"/>
    <xf numFmtId="0" fontId="1" fillId="5" borderId="1" xfId="0" applyFont="1" applyFill="1" applyBorder="1" applyAlignment="1">
      <alignment wrapText="1"/>
    </xf>
    <xf numFmtId="0" fontId="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wrapText="1"/>
    </xf>
    <xf numFmtId="0" fontId="18" fillId="0" borderId="0" xfId="0" applyFont="1" applyAlignment="1">
      <alignment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7" fillId="0" borderId="4" xfId="2" applyFont="1"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9" fontId="1" fillId="0" borderId="0" xfId="1" applyFont="1"/>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right" vertical="center"/>
    </xf>
    <xf numFmtId="0" fontId="9" fillId="0" borderId="4" xfId="0" applyFont="1" applyBorder="1" applyAlignment="1">
      <alignment horizontal="center" vertical="center" wrapText="1"/>
    </xf>
    <xf numFmtId="0" fontId="1" fillId="10" borderId="10" xfId="0" applyFont="1" applyFill="1" applyBorder="1" applyAlignment="1">
      <alignment horizontal="center" vertical="center"/>
    </xf>
    <xf numFmtId="0" fontId="1" fillId="10" borderId="10" xfId="0" applyFont="1" applyFill="1" applyBorder="1" applyAlignment="1">
      <alignment horizontal="left" vertical="center"/>
    </xf>
    <xf numFmtId="0" fontId="4" fillId="10" borderId="10" xfId="0" applyFont="1" applyFill="1" applyBorder="1" applyAlignment="1">
      <alignment horizontal="center" vertical="center" wrapText="1"/>
    </xf>
    <xf numFmtId="0" fontId="10" fillId="0" borderId="10" xfId="0" applyFont="1" applyBorder="1"/>
    <xf numFmtId="0" fontId="0" fillId="0" borderId="10" xfId="0" applyBorder="1" applyAlignment="1">
      <alignment horizontal="center"/>
    </xf>
    <xf numFmtId="0" fontId="6" fillId="0" borderId="10" xfId="0" applyFont="1" applyBorder="1"/>
    <xf numFmtId="0" fontId="0" fillId="0" borderId="10" xfId="0" applyBorder="1"/>
    <xf numFmtId="0" fontId="0" fillId="0" borderId="10" xfId="0" applyBorder="1" applyAlignment="1">
      <alignment wrapText="1"/>
    </xf>
    <xf numFmtId="0" fontId="6" fillId="0" borderId="10" xfId="0" applyFont="1" applyBorder="1" applyAlignment="1">
      <alignment horizontal="center"/>
    </xf>
    <xf numFmtId="0" fontId="1" fillId="0" borderId="10" xfId="0" applyFont="1" applyBorder="1"/>
    <xf numFmtId="2" fontId="0" fillId="4" borderId="1" xfId="0" applyNumberFormat="1" applyFill="1" applyBorder="1"/>
    <xf numFmtId="0" fontId="2" fillId="4"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5" fillId="0" borderId="4" xfId="0" applyFont="1" applyBorder="1" applyAlignment="1">
      <alignmen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5" fillId="0" borderId="18" xfId="0" applyFont="1" applyBorder="1" applyAlignment="1">
      <alignment vertical="center" wrapText="1"/>
    </xf>
    <xf numFmtId="0" fontId="5" fillId="0" borderId="19" xfId="0" applyFont="1" applyBorder="1" applyAlignment="1">
      <alignment vertical="center" wrapText="1"/>
    </xf>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 xfId="0" applyFont="1" applyBorder="1" applyAlignment="1">
      <alignment vertical="center" wrapText="1"/>
    </xf>
    <xf numFmtId="0" fontId="5" fillId="0" borderId="7" xfId="0" applyFont="1" applyBorder="1" applyAlignment="1">
      <alignment vertical="center" wrapText="1"/>
    </xf>
    <xf numFmtId="0" fontId="5" fillId="0" borderId="25" xfId="0" applyFont="1" applyBorder="1" applyAlignment="1">
      <alignment vertical="center" wrapText="1"/>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5" fillId="0" borderId="5" xfId="0" applyFont="1" applyBorder="1" applyAlignment="1">
      <alignment vertical="center" wrapText="1"/>
    </xf>
    <xf numFmtId="0" fontId="1" fillId="3" borderId="29"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5" fillId="0" borderId="33" xfId="0" applyFont="1" applyBorder="1" applyAlignment="1">
      <alignment vertical="center" wrapText="1"/>
    </xf>
    <xf numFmtId="0" fontId="9" fillId="0" borderId="14" xfId="0" applyFont="1" applyBorder="1" applyAlignment="1">
      <alignment horizontal="center" vertical="center" wrapText="1"/>
    </xf>
    <xf numFmtId="0" fontId="1" fillId="3" borderId="33" xfId="0" applyFont="1" applyFill="1" applyBorder="1" applyAlignment="1">
      <alignment horizontal="center" vertical="center"/>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5" fillId="0" borderId="36" xfId="0" applyFont="1" applyBorder="1" applyAlignment="1">
      <alignment vertical="center" wrapText="1"/>
    </xf>
    <xf numFmtId="0" fontId="5" fillId="0" borderId="37" xfId="0" applyFont="1" applyBorder="1" applyAlignment="1">
      <alignment vertical="center" wrapText="1"/>
    </xf>
    <xf numFmtId="0" fontId="5" fillId="0" borderId="13" xfId="0" applyFont="1" applyBorder="1" applyAlignment="1">
      <alignment vertical="center" wrapText="1"/>
    </xf>
    <xf numFmtId="0" fontId="5" fillId="0" borderId="35" xfId="0" applyFont="1" applyBorder="1" applyAlignment="1">
      <alignment vertical="center" wrapText="1"/>
    </xf>
    <xf numFmtId="0" fontId="5" fillId="0" borderId="38" xfId="0" applyFont="1" applyBorder="1" applyAlignment="1">
      <alignment vertical="center" wrapText="1"/>
    </xf>
    <xf numFmtId="0" fontId="5" fillId="0" borderId="30" xfId="0" applyFont="1" applyBorder="1" applyAlignment="1">
      <alignment vertical="center" wrapText="1"/>
    </xf>
    <xf numFmtId="0" fontId="5" fillId="0" borderId="40" xfId="0" applyFont="1" applyBorder="1" applyAlignment="1">
      <alignment vertical="center" wrapText="1"/>
    </xf>
    <xf numFmtId="0" fontId="5" fillId="0" borderId="29" xfId="0" applyFont="1" applyBorder="1" applyAlignment="1">
      <alignment vertical="center" wrapText="1"/>
    </xf>
    <xf numFmtId="0" fontId="1" fillId="3" borderId="1" xfId="0" applyFont="1" applyFill="1" applyBorder="1" applyAlignment="1">
      <alignment wrapText="1"/>
    </xf>
    <xf numFmtId="2" fontId="0" fillId="8" borderId="1" xfId="0" applyNumberFormat="1" applyFill="1" applyBorder="1"/>
    <xf numFmtId="0" fontId="3" fillId="11" borderId="1" xfId="0" applyFont="1" applyFill="1" applyBorder="1" applyAlignment="1">
      <alignment horizontal="center" vertical="center"/>
    </xf>
    <xf numFmtId="0" fontId="6" fillId="11" borderId="0" xfId="0" applyFont="1" applyFill="1"/>
    <xf numFmtId="0" fontId="3" fillId="8" borderId="1" xfId="0" applyFont="1" applyFill="1" applyBorder="1" applyAlignment="1">
      <alignment horizontal="center" vertical="center"/>
    </xf>
    <xf numFmtId="0" fontId="0" fillId="0" borderId="0" xfId="0" applyAlignment="1">
      <alignment horizontal="center" wrapText="1"/>
    </xf>
    <xf numFmtId="2" fontId="0" fillId="11" borderId="1" xfId="0" applyNumberFormat="1" applyFill="1" applyBorder="1"/>
    <xf numFmtId="2" fontId="6" fillId="11" borderId="1" xfId="0" applyNumberFormat="1" applyFont="1" applyFill="1" applyBorder="1" applyAlignment="1">
      <alignment horizontal="right" vertical="center"/>
    </xf>
    <xf numFmtId="2" fontId="20" fillId="1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11" borderId="1" xfId="0" applyFont="1" applyFill="1" applyBorder="1" applyAlignment="1">
      <alignment horizontal="center" vertical="center"/>
    </xf>
    <xf numFmtId="0" fontId="4" fillId="0" borderId="0" xfId="0" applyFont="1" applyAlignment="1">
      <alignment horizontal="center" vertical="center"/>
    </xf>
    <xf numFmtId="0" fontId="21" fillId="11" borderId="1" xfId="0" applyFont="1" applyFill="1" applyBorder="1" applyAlignment="1">
      <alignment horizontal="center" vertical="center"/>
    </xf>
    <xf numFmtId="2" fontId="0" fillId="8" borderId="1" xfId="0" applyNumberFormat="1" applyFill="1" applyBorder="1" applyAlignment="1">
      <alignment horizontal="right"/>
    </xf>
    <xf numFmtId="0" fontId="6" fillId="0" borderId="0" xfId="0" applyFont="1"/>
    <xf numFmtId="0" fontId="6" fillId="0" borderId="10" xfId="0" applyFont="1" applyBorder="1" applyAlignment="1">
      <alignment horizontal="right"/>
    </xf>
    <xf numFmtId="2" fontId="0" fillId="11" borderId="1" xfId="0" applyNumberFormat="1" applyFill="1" applyBorder="1" applyAlignment="1">
      <alignment horizontal="right"/>
    </xf>
    <xf numFmtId="2" fontId="0" fillId="11" borderId="1" xfId="0" applyNumberFormat="1" applyFill="1" applyBorder="1" applyAlignment="1">
      <alignment horizontal="center" vertical="center"/>
    </xf>
    <xf numFmtId="2" fontId="0" fillId="11" borderId="1" xfId="0" applyNumberFormat="1" applyFill="1" applyBorder="1" applyAlignment="1">
      <alignment horizontal="right" vertical="center"/>
    </xf>
    <xf numFmtId="2" fontId="6" fillId="11" borderId="1" xfId="0" applyNumberFormat="1" applyFont="1" applyFill="1" applyBorder="1" applyAlignment="1">
      <alignment horizontal="right"/>
    </xf>
    <xf numFmtId="0" fontId="4" fillId="0" borderId="1" xfId="0" applyFont="1" applyBorder="1" applyAlignment="1">
      <alignment horizontal="center" vertical="center"/>
    </xf>
    <xf numFmtId="2" fontId="0" fillId="0" borderId="1" xfId="0" applyNumberFormat="1" applyBorder="1"/>
    <xf numFmtId="0" fontId="21" fillId="0" borderId="1" xfId="0" applyFont="1" applyBorder="1" applyAlignment="1">
      <alignment horizontal="center" vertical="center"/>
    </xf>
    <xf numFmtId="0" fontId="3" fillId="0" borderId="1" xfId="0" applyFont="1" applyBorder="1" applyAlignment="1">
      <alignment horizontal="center" vertical="center"/>
    </xf>
    <xf numFmtId="0" fontId="4" fillId="14" borderId="1" xfId="0" applyFont="1" applyFill="1" applyBorder="1"/>
    <xf numFmtId="9" fontId="0" fillId="0" borderId="0" xfId="1" applyFont="1"/>
    <xf numFmtId="2" fontId="0" fillId="0" borderId="0" xfId="0" applyNumberFormat="1"/>
    <xf numFmtId="2"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right"/>
    </xf>
    <xf numFmtId="2" fontId="0" fillId="0" borderId="0" xfId="0" applyNumberFormat="1" applyAlignment="1">
      <alignment horizontal="right" vertical="center"/>
    </xf>
    <xf numFmtId="0" fontId="19" fillId="0" borderId="0" xfId="3"/>
    <xf numFmtId="0" fontId="19" fillId="0" borderId="0" xfId="3" applyAlignment="1">
      <alignment horizontal="left" vertical="center"/>
    </xf>
    <xf numFmtId="0" fontId="22" fillId="10" borderId="42" xfId="3" applyFont="1" applyFill="1" applyBorder="1" applyAlignment="1">
      <alignment horizontal="left" vertical="center"/>
    </xf>
    <xf numFmtId="0" fontId="24" fillId="15" borderId="42" xfId="3" applyFont="1" applyFill="1" applyBorder="1" applyAlignment="1">
      <alignment horizontal="left" vertical="center"/>
    </xf>
    <xf numFmtId="0" fontId="25" fillId="15" borderId="42" xfId="3" applyFont="1" applyFill="1" applyBorder="1" applyAlignment="1">
      <alignment horizontal="center" vertical="center"/>
    </xf>
    <xf numFmtId="0" fontId="25" fillId="10" borderId="42" xfId="3" applyFont="1" applyFill="1" applyBorder="1" applyAlignment="1">
      <alignment horizontal="center" vertical="center"/>
    </xf>
    <xf numFmtId="0" fontId="26" fillId="15" borderId="42" xfId="3" applyFont="1" applyFill="1" applyBorder="1" applyAlignment="1">
      <alignment horizontal="center" vertical="center"/>
    </xf>
    <xf numFmtId="0" fontId="26" fillId="15" borderId="43" xfId="3" applyFont="1" applyFill="1" applyBorder="1" applyAlignment="1">
      <alignment horizontal="center" vertical="center"/>
    </xf>
    <xf numFmtId="9" fontId="19" fillId="0" borderId="0" xfId="1" applyFont="1"/>
    <xf numFmtId="0" fontId="23" fillId="17" borderId="42" xfId="3" applyFont="1" applyFill="1" applyBorder="1" applyAlignment="1">
      <alignment horizontal="center" vertical="center"/>
    </xf>
    <xf numFmtId="0" fontId="22" fillId="18" borderId="42" xfId="3" applyFont="1" applyFill="1" applyBorder="1" applyAlignment="1">
      <alignment horizontal="left" vertical="center"/>
    </xf>
    <xf numFmtId="3" fontId="22" fillId="18" borderId="42" xfId="3" applyNumberFormat="1" applyFont="1" applyFill="1" applyBorder="1" applyAlignment="1">
      <alignment horizontal="right" vertical="center"/>
    </xf>
    <xf numFmtId="3" fontId="27" fillId="5" borderId="42" xfId="3" applyNumberFormat="1" applyFont="1" applyFill="1" applyBorder="1" applyAlignment="1">
      <alignment horizontal="right" vertical="center"/>
    </xf>
    <xf numFmtId="3" fontId="22" fillId="5" borderId="42" xfId="3" applyNumberFormat="1" applyFont="1" applyFill="1" applyBorder="1" applyAlignment="1">
      <alignment horizontal="right" vertical="center"/>
    </xf>
    <xf numFmtId="3" fontId="22" fillId="5" borderId="0" xfId="3" applyNumberFormat="1" applyFont="1" applyFill="1" applyAlignment="1">
      <alignment horizontal="right" vertical="center"/>
    </xf>
    <xf numFmtId="0" fontId="22" fillId="19" borderId="42" xfId="3" applyFont="1" applyFill="1" applyBorder="1" applyAlignment="1">
      <alignment horizontal="left" vertical="center"/>
    </xf>
    <xf numFmtId="3" fontId="22" fillId="19" borderId="42" xfId="3" applyNumberFormat="1" applyFont="1" applyFill="1" applyBorder="1" applyAlignment="1">
      <alignment horizontal="right" vertical="center"/>
    </xf>
    <xf numFmtId="3" fontId="27" fillId="7" borderId="42" xfId="3" applyNumberFormat="1" applyFont="1" applyFill="1" applyBorder="1" applyAlignment="1">
      <alignment horizontal="right" vertical="center"/>
    </xf>
    <xf numFmtId="3" fontId="22" fillId="7" borderId="42" xfId="3" applyNumberFormat="1" applyFont="1" applyFill="1" applyBorder="1" applyAlignment="1">
      <alignment horizontal="right" vertical="center"/>
    </xf>
    <xf numFmtId="3" fontId="22" fillId="7" borderId="0" xfId="3" applyNumberFormat="1" applyFont="1" applyFill="1" applyAlignment="1">
      <alignment horizontal="right" vertical="center"/>
    </xf>
    <xf numFmtId="0" fontId="28" fillId="17" borderId="42" xfId="3" applyFont="1" applyFill="1" applyBorder="1" applyAlignment="1">
      <alignment horizontal="center" vertical="center"/>
    </xf>
    <xf numFmtId="0" fontId="22" fillId="17" borderId="42" xfId="3" applyFont="1" applyFill="1" applyBorder="1" applyAlignment="1">
      <alignment horizontal="left" vertical="center"/>
    </xf>
    <xf numFmtId="3" fontId="22" fillId="17" borderId="42" xfId="3" applyNumberFormat="1" applyFont="1" applyFill="1" applyBorder="1" applyAlignment="1">
      <alignment horizontal="right" vertical="center"/>
    </xf>
    <xf numFmtId="3" fontId="22" fillId="11" borderId="42" xfId="3" applyNumberFormat="1" applyFont="1" applyFill="1" applyBorder="1"/>
    <xf numFmtId="3" fontId="22" fillId="11" borderId="0" xfId="3" applyNumberFormat="1" applyFont="1" applyFill="1"/>
    <xf numFmtId="0" fontId="19" fillId="17" borderId="42" xfId="3" applyFill="1" applyBorder="1" applyAlignment="1">
      <alignment horizontal="left" vertical="center"/>
    </xf>
    <xf numFmtId="3" fontId="19" fillId="17" borderId="42" xfId="3" applyNumberFormat="1" applyFill="1" applyBorder="1" applyAlignment="1">
      <alignment horizontal="right" vertical="center"/>
    </xf>
    <xf numFmtId="0" fontId="19" fillId="0" borderId="42" xfId="3" applyBorder="1"/>
    <xf numFmtId="0" fontId="19" fillId="17" borderId="42" xfId="3" applyFill="1" applyBorder="1" applyAlignment="1">
      <alignment horizontal="right"/>
    </xf>
    <xf numFmtId="0" fontId="29" fillId="0" borderId="42" xfId="3" applyFont="1" applyBorder="1"/>
    <xf numFmtId="0" fontId="19" fillId="11" borderId="0" xfId="3" applyFill="1"/>
    <xf numFmtId="0" fontId="30" fillId="0" borderId="42" xfId="3" applyFont="1" applyBorder="1"/>
    <xf numFmtId="0" fontId="31" fillId="21" borderId="42" xfId="3" applyFont="1" applyFill="1" applyBorder="1" applyAlignment="1">
      <alignment horizontal="left" vertical="center"/>
    </xf>
    <xf numFmtId="3" fontId="31" fillId="21" borderId="42" xfId="3" applyNumberFormat="1" applyFont="1" applyFill="1" applyBorder="1" applyAlignment="1">
      <alignment horizontal="right" vertical="center"/>
    </xf>
    <xf numFmtId="3" fontId="31" fillId="22" borderId="42" xfId="3" applyNumberFormat="1" applyFont="1" applyFill="1" applyBorder="1" applyAlignment="1">
      <alignment horizontal="right" vertical="center"/>
    </xf>
    <xf numFmtId="3" fontId="31" fillId="22" borderId="42" xfId="3" applyNumberFormat="1" applyFont="1" applyFill="1" applyBorder="1"/>
    <xf numFmtId="3" fontId="31" fillId="22" borderId="0" xfId="3" applyNumberFormat="1" applyFont="1" applyFill="1"/>
    <xf numFmtId="0" fontId="22" fillId="23" borderId="42" xfId="3" applyFont="1" applyFill="1" applyBorder="1" applyAlignment="1">
      <alignment horizontal="left" vertical="center"/>
    </xf>
    <xf numFmtId="3" fontId="22" fillId="23" borderId="42" xfId="3" applyNumberFormat="1" applyFont="1" applyFill="1" applyBorder="1" applyAlignment="1">
      <alignment horizontal="right" vertical="center"/>
    </xf>
    <xf numFmtId="3" fontId="24" fillId="24" borderId="42" xfId="3" applyNumberFormat="1" applyFont="1" applyFill="1" applyBorder="1" applyAlignment="1">
      <alignment horizontal="right" vertical="center"/>
    </xf>
    <xf numFmtId="3" fontId="22" fillId="24" borderId="42" xfId="3" applyNumberFormat="1" applyFont="1" applyFill="1" applyBorder="1" applyAlignment="1">
      <alignment horizontal="right" vertical="center"/>
    </xf>
    <xf numFmtId="3" fontId="22" fillId="24" borderId="0" xfId="3" applyNumberFormat="1" applyFont="1" applyFill="1" applyAlignment="1">
      <alignment horizontal="right" vertical="center"/>
    </xf>
    <xf numFmtId="0" fontId="22" fillId="25" borderId="42" xfId="3" applyFont="1" applyFill="1" applyBorder="1" applyAlignment="1">
      <alignment horizontal="left" vertical="center"/>
    </xf>
    <xf numFmtId="3" fontId="22" fillId="25" borderId="42" xfId="3" applyNumberFormat="1" applyFont="1" applyFill="1" applyBorder="1" applyAlignment="1">
      <alignment horizontal="right" vertical="center"/>
    </xf>
    <xf numFmtId="0" fontId="22" fillId="3" borderId="42" xfId="3" applyFont="1" applyFill="1" applyBorder="1"/>
    <xf numFmtId="0" fontId="22" fillId="3" borderId="0" xfId="3" applyFont="1" applyFill="1"/>
    <xf numFmtId="0" fontId="19" fillId="0" borderId="1" xfId="3" applyBorder="1" applyAlignment="1">
      <alignment horizontal="left" vertical="center"/>
    </xf>
    <xf numFmtId="0" fontId="19" fillId="0" borderId="1" xfId="3" applyBorder="1"/>
    <xf numFmtId="0" fontId="4" fillId="11" borderId="1" xfId="0" applyFont="1" applyFill="1" applyBorder="1" applyAlignment="1">
      <alignment horizontal="center" vertical="center" wrapText="1"/>
    </xf>
    <xf numFmtId="2" fontId="0" fillId="11" borderId="1" xfId="0" applyNumberFormat="1" applyFill="1" applyBorder="1" applyAlignment="1">
      <alignment horizontal="center"/>
    </xf>
    <xf numFmtId="2" fontId="0" fillId="0" borderId="1" xfId="0" applyNumberFormat="1" applyBorder="1" applyAlignment="1">
      <alignment vertical="center" wrapText="1"/>
    </xf>
    <xf numFmtId="0" fontId="0" fillId="8" borderId="1" xfId="0" applyFill="1" applyBorder="1"/>
    <xf numFmtId="2" fontId="0" fillId="0" borderId="1" xfId="0" applyNumberFormat="1" applyBorder="1" applyAlignment="1">
      <alignment horizontal="center" vertical="center"/>
    </xf>
    <xf numFmtId="2" fontId="21" fillId="8" borderId="1" xfId="0" applyNumberFormat="1" applyFont="1" applyFill="1" applyBorder="1"/>
    <xf numFmtId="2" fontId="0" fillId="13" borderId="1" xfId="0" applyNumberFormat="1" applyFill="1" applyBorder="1"/>
    <xf numFmtId="0" fontId="1" fillId="11" borderId="1" xfId="0" applyFont="1" applyFill="1" applyBorder="1" applyAlignment="1">
      <alignment horizontal="center" vertical="center"/>
    </xf>
    <xf numFmtId="164" fontId="0" fillId="0" borderId="1" xfId="1" applyNumberFormat="1" applyFont="1" applyBorder="1"/>
    <xf numFmtId="9" fontId="0" fillId="0" borderId="1" xfId="1" applyFont="1" applyBorder="1"/>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22" fillId="10" borderId="41" xfId="3" applyFont="1" applyFill="1" applyBorder="1" applyAlignment="1">
      <alignment horizontal="center" vertical="center"/>
    </xf>
    <xf numFmtId="0" fontId="32" fillId="26" borderId="1" xfId="0" applyFont="1" applyFill="1" applyBorder="1" applyAlignment="1">
      <alignment wrapText="1"/>
    </xf>
    <xf numFmtId="0" fontId="32" fillId="27" borderId="1" xfId="0" applyFont="1" applyFill="1" applyBorder="1" applyAlignment="1">
      <alignment wrapText="1"/>
    </xf>
    <xf numFmtId="0" fontId="33" fillId="28" borderId="1" xfId="0" applyFont="1" applyFill="1" applyBorder="1" applyAlignment="1">
      <alignment wrapText="1"/>
    </xf>
    <xf numFmtId="0" fontId="34" fillId="29" borderId="1" xfId="0" applyFont="1" applyFill="1" applyBorder="1" applyAlignment="1">
      <alignment wrapText="1"/>
    </xf>
    <xf numFmtId="0" fontId="34" fillId="30" borderId="1" xfId="0" applyFont="1" applyFill="1" applyBorder="1" applyAlignment="1">
      <alignment wrapText="1"/>
    </xf>
    <xf numFmtId="0" fontId="32" fillId="31" borderId="1" xfId="0" applyFont="1" applyFill="1" applyBorder="1" applyAlignment="1">
      <alignment wrapText="1"/>
    </xf>
    <xf numFmtId="0" fontId="32" fillId="31" borderId="1" xfId="0" applyFont="1" applyFill="1" applyBorder="1" applyAlignment="1">
      <alignment horizontal="center" vertical="center" wrapText="1"/>
    </xf>
    <xf numFmtId="0" fontId="0" fillId="0" borderId="11" xfId="0" applyBorder="1"/>
    <xf numFmtId="0" fontId="0" fillId="0" borderId="0" xfId="0"/>
    <xf numFmtId="0" fontId="0" fillId="0" borderId="10" xfId="0" applyBorder="1" applyAlignment="1">
      <alignment horizontal="center" vertical="center"/>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2" xfId="0" applyFont="1" applyBorder="1" applyAlignment="1">
      <alignment horizontal="center" vertical="center" wrapText="1"/>
    </xf>
    <xf numFmtId="0" fontId="11" fillId="0" borderId="1" xfId="0" applyFont="1" applyBorder="1" applyAlignment="1">
      <alignment horizontal="center" vertical="center"/>
    </xf>
    <xf numFmtId="0" fontId="0" fillId="0" borderId="3" xfId="0" applyBorder="1"/>
    <xf numFmtId="0" fontId="11" fillId="0" borderId="1" xfId="0" applyFont="1" applyBorder="1" applyAlignment="1">
      <alignment horizontal="center" vertical="center" wrapText="1"/>
    </xf>
    <xf numFmtId="0" fontId="23" fillId="10" borderId="42" xfId="3" applyFont="1" applyFill="1" applyBorder="1" applyAlignment="1">
      <alignment horizontal="center" vertical="center"/>
    </xf>
    <xf numFmtId="0" fontId="35" fillId="32" borderId="1" xfId="0" applyFont="1" applyFill="1" applyBorder="1" applyAlignment="1">
      <alignment wrapText="1"/>
    </xf>
    <xf numFmtId="0" fontId="35" fillId="33" borderId="1" xfId="0" applyFont="1" applyFill="1" applyBorder="1" applyAlignment="1">
      <alignment wrapText="1"/>
    </xf>
    <xf numFmtId="0" fontId="6" fillId="0" borderId="10" xfId="0" applyFont="1" applyBorder="1" applyAlignment="1">
      <alignment horizontal="center" vertical="center"/>
    </xf>
    <xf numFmtId="0" fontId="0" fillId="0" borderId="12" xfId="0" applyBorder="1"/>
    <xf numFmtId="0" fontId="0" fillId="0" borderId="10" xfId="0" applyBorder="1" applyAlignment="1">
      <alignment horizontal="left" vertical="center"/>
    </xf>
    <xf numFmtId="0" fontId="0" fillId="0" borderId="11" xfId="0" applyBorder="1"/>
    <xf numFmtId="0" fontId="0" fillId="0" borderId="48" xfId="0" applyBorder="1"/>
    <xf numFmtId="0" fontId="0" fillId="0" borderId="49" xfId="0" applyBorder="1"/>
    <xf numFmtId="0" fontId="0" fillId="0" borderId="47" xfId="0" applyBorder="1"/>
    <xf numFmtId="0" fontId="0" fillId="0" borderId="0" xfId="0"/>
    <xf numFmtId="0" fontId="0" fillId="0" borderId="50" xfId="0" applyBorder="1"/>
    <xf numFmtId="0" fontId="0" fillId="0" borderId="51" xfId="0" applyBorder="1"/>
    <xf numFmtId="0" fontId="0" fillId="0" borderId="52" xfId="0" applyBorder="1"/>
    <xf numFmtId="0" fontId="0" fillId="0" borderId="53" xfId="0" applyBorder="1"/>
    <xf numFmtId="0" fontId="0" fillId="0" borderId="10" xfId="0" applyBorder="1" applyAlignment="1">
      <alignment horizontal="center" vertical="center"/>
    </xf>
    <xf numFmtId="0" fontId="9" fillId="0" borderId="54" xfId="0" applyFont="1" applyBorder="1" applyAlignment="1">
      <alignment horizontal="center" vertical="center" wrapText="1"/>
    </xf>
    <xf numFmtId="0" fontId="0" fillId="0" borderId="23" xfId="0" applyBorder="1"/>
    <xf numFmtId="0" fontId="0" fillId="0" borderId="24" xfId="0" applyBorder="1"/>
    <xf numFmtId="0" fontId="9" fillId="0" borderId="34" xfId="0" applyFont="1" applyBorder="1" applyAlignment="1">
      <alignment horizontal="center" vertical="center" wrapText="1"/>
    </xf>
    <xf numFmtId="0" fontId="0" fillId="0" borderId="39" xfId="0" applyBorder="1"/>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2" xfId="0" applyFont="1" applyBorder="1" applyAlignment="1">
      <alignment horizontal="center" vertical="center" wrapText="1"/>
    </xf>
    <xf numFmtId="0" fontId="11" fillId="0" borderId="20" xfId="0" applyFont="1" applyBorder="1" applyAlignment="1">
      <alignment horizontal="center" vertical="center" wrapText="1"/>
    </xf>
    <xf numFmtId="0" fontId="0" fillId="0" borderId="6" xfId="0" applyBorder="1"/>
    <xf numFmtId="0" fontId="0" fillId="0" borderId="7" xfId="0" applyBorder="1"/>
    <xf numFmtId="0" fontId="11" fillId="0" borderId="1" xfId="0" applyFont="1" applyBorder="1" applyAlignment="1">
      <alignment horizontal="center" vertical="center"/>
    </xf>
    <xf numFmtId="0" fontId="0" fillId="0" borderId="3" xfId="0" applyBorder="1"/>
    <xf numFmtId="0" fontId="0" fillId="0" borderId="4" xfId="0" applyBorder="1"/>
    <xf numFmtId="0" fontId="11" fillId="0" borderId="1" xfId="0" applyFont="1" applyBorder="1" applyAlignment="1">
      <alignment horizontal="center" vertical="center" wrapText="1"/>
    </xf>
    <xf numFmtId="0" fontId="11" fillId="0" borderId="55" xfId="0" applyFont="1" applyBorder="1" applyAlignment="1">
      <alignment horizontal="center" vertical="center"/>
    </xf>
    <xf numFmtId="0" fontId="0" fillId="0" borderId="8" xfId="0" applyBorder="1"/>
    <xf numFmtId="0" fontId="0" fillId="0" borderId="9" xfId="0" applyBorder="1"/>
    <xf numFmtId="0" fontId="22" fillId="8" borderId="46" xfId="3" applyFont="1" applyFill="1" applyBorder="1" applyAlignment="1">
      <alignment horizontal="center" vertical="center"/>
    </xf>
    <xf numFmtId="0" fontId="0" fillId="0" borderId="46" xfId="0" applyBorder="1"/>
    <xf numFmtId="0" fontId="22" fillId="10" borderId="42" xfId="3" applyFont="1" applyFill="1" applyBorder="1" applyAlignment="1">
      <alignment horizontal="center" vertical="center"/>
    </xf>
    <xf numFmtId="0" fontId="0" fillId="0" borderId="43" xfId="0" applyBorder="1"/>
    <xf numFmtId="0" fontId="0" fillId="0" borderId="45" xfId="0" applyBorder="1"/>
    <xf numFmtId="0" fontId="0" fillId="0" borderId="56" xfId="0" applyBorder="1"/>
    <xf numFmtId="0" fontId="23" fillId="10" borderId="42" xfId="3" applyFont="1" applyFill="1" applyBorder="1" applyAlignment="1">
      <alignment horizontal="center" vertical="center"/>
    </xf>
    <xf numFmtId="0" fontId="24" fillId="16" borderId="44" xfId="3" applyFont="1" applyFill="1" applyBorder="1" applyAlignment="1">
      <alignment horizontal="center" vertical="center"/>
    </xf>
    <xf numFmtId="0" fontId="25" fillId="20" borderId="44" xfId="3" applyFont="1" applyFill="1" applyBorder="1" applyAlignment="1">
      <alignment horizontal="center" vertical="center"/>
    </xf>
    <xf numFmtId="17" fontId="26" fillId="15" borderId="43" xfId="3" applyNumberFormat="1" applyFont="1" applyFill="1" applyBorder="1" applyAlignment="1">
      <alignment horizontal="center" vertical="center"/>
    </xf>
  </cellXfs>
  <cellStyles count="5">
    <cellStyle name="Обычный" xfId="0" builtinId="0"/>
    <cellStyle name="Обычный 2" xfId="2"/>
    <cellStyle name="Обычный 3" xfId="3"/>
    <cellStyle name="Процентный" xfId="1" builtinId="5"/>
    <cellStyle name="Процентный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60"/>
  <sheetViews>
    <sheetView zoomScale="110" zoomScaleNormal="110" workbookViewId="0">
      <selection activeCell="E3" sqref="E3"/>
    </sheetView>
  </sheetViews>
  <sheetFormatPr defaultRowHeight="15" x14ac:dyDescent="0.25"/>
  <cols>
    <col min="1" max="1" width="19.42578125" style="192" customWidth="1"/>
    <col min="2" max="2" width="14.140625" style="192" customWidth="1"/>
    <col min="4" max="4" width="14.42578125" style="192" customWidth="1"/>
    <col min="5" max="5" width="12.42578125" style="192" customWidth="1"/>
    <col min="6" max="6" width="13.42578125" style="192" customWidth="1"/>
    <col min="7" max="7" width="14.140625" style="192" customWidth="1"/>
    <col min="8" max="8" width="11.5703125" style="192" customWidth="1"/>
    <col min="9" max="9" width="14.5703125" style="192" customWidth="1"/>
    <col min="10" max="10" width="11" style="192" customWidth="1"/>
    <col min="11" max="11" width="11.42578125" style="192" customWidth="1"/>
    <col min="12" max="12" width="10.85546875" style="192" customWidth="1"/>
    <col min="13" max="13" width="9.42578125" style="192" customWidth="1"/>
    <col min="14" max="14" width="8.42578125" style="192" customWidth="1"/>
    <col min="15" max="15" width="4.85546875" style="192" customWidth="1"/>
    <col min="16" max="16" width="9.5703125" style="192" customWidth="1"/>
    <col min="17" max="17" width="9.42578125" style="192" customWidth="1"/>
    <col min="18" max="18" width="12.42578125" style="192" customWidth="1"/>
    <col min="19" max="19" width="6.42578125" style="115" customWidth="1"/>
    <col min="20" max="20" width="12" style="192" customWidth="1"/>
  </cols>
  <sheetData>
    <row r="2" spans="1:22" s="3" customFormat="1" ht="25.5" customHeight="1" x14ac:dyDescent="0.25">
      <c r="A2" s="20" t="s">
        <v>0</v>
      </c>
      <c r="B2" s="4" t="s">
        <v>1</v>
      </c>
      <c r="C2" s="176" t="s">
        <v>2</v>
      </c>
      <c r="D2" s="169" t="s">
        <v>3</v>
      </c>
      <c r="E2" s="110" t="s">
        <v>4</v>
      </c>
      <c r="F2" s="110" t="s">
        <v>5</v>
      </c>
      <c r="G2" s="112" t="s">
        <v>6</v>
      </c>
      <c r="H2" s="112" t="s">
        <v>7</v>
      </c>
      <c r="I2" s="110" t="s">
        <v>8</v>
      </c>
      <c r="J2" s="100" t="s">
        <v>9</v>
      </c>
      <c r="K2" s="110" t="s">
        <v>10</v>
      </c>
      <c r="L2" s="110" t="s">
        <v>11</v>
      </c>
      <c r="M2" s="100" t="s">
        <v>12</v>
      </c>
      <c r="N2" s="100" t="s">
        <v>13</v>
      </c>
      <c r="P2" s="23" t="s">
        <v>14</v>
      </c>
      <c r="Q2" s="24" t="s">
        <v>15</v>
      </c>
      <c r="R2" s="25" t="s">
        <v>16</v>
      </c>
      <c r="S2" s="35"/>
      <c r="T2" s="98" t="s">
        <v>17</v>
      </c>
    </row>
    <row r="3" spans="1:22" x14ac:dyDescent="0.25">
      <c r="A3" s="1" t="s">
        <v>18</v>
      </c>
      <c r="B3" s="189" t="s">
        <v>19</v>
      </c>
      <c r="C3" s="184" t="s">
        <v>19</v>
      </c>
      <c r="D3" s="201" t="s">
        <v>19</v>
      </c>
      <c r="E3" s="189" t="s">
        <v>19</v>
      </c>
      <c r="F3" s="96">
        <v>152</v>
      </c>
      <c r="G3" s="96">
        <v>152</v>
      </c>
      <c r="H3" s="96">
        <v>152</v>
      </c>
      <c r="I3" s="96"/>
      <c r="J3" s="174" t="s">
        <v>20</v>
      </c>
      <c r="K3" s="189" t="s">
        <v>19</v>
      </c>
      <c r="L3" s="91">
        <v>151</v>
      </c>
      <c r="M3" s="96">
        <v>152</v>
      </c>
      <c r="N3" s="96">
        <v>152</v>
      </c>
      <c r="O3" s="115"/>
      <c r="P3" s="111">
        <f>L3</f>
        <v>151</v>
      </c>
      <c r="Q3" s="111" t="str">
        <f>K3</f>
        <v>165</v>
      </c>
      <c r="R3" s="111">
        <f t="shared" ref="R3:R8" si="0">AVERAGE(B3:N3)</f>
        <v>151.83333333333334</v>
      </c>
      <c r="T3" s="178">
        <f t="shared" ref="T3:T8" si="1">B3/P3-1</f>
        <v>9.27152317880795E-2</v>
      </c>
      <c r="U3" s="115"/>
      <c r="V3" s="115"/>
    </row>
    <row r="4" spans="1:22" x14ac:dyDescent="0.25">
      <c r="A4" s="1" t="s">
        <v>21</v>
      </c>
      <c r="B4" s="190" t="s">
        <v>22</v>
      </c>
      <c r="C4" s="185" t="s">
        <v>23</v>
      </c>
      <c r="D4" s="202" t="s">
        <v>23</v>
      </c>
      <c r="E4" s="106">
        <v>157</v>
      </c>
      <c r="F4" s="106">
        <v>152</v>
      </c>
      <c r="G4" s="106">
        <v>157</v>
      </c>
      <c r="H4" s="106">
        <v>157</v>
      </c>
      <c r="I4" s="96">
        <v>152</v>
      </c>
      <c r="J4" s="96"/>
      <c r="K4" s="189" t="s">
        <v>19</v>
      </c>
      <c r="L4" s="91">
        <v>156</v>
      </c>
      <c r="M4" s="96">
        <v>158</v>
      </c>
      <c r="N4" s="96">
        <v>157</v>
      </c>
      <c r="O4" s="115"/>
      <c r="P4" s="111">
        <f>L4</f>
        <v>156</v>
      </c>
      <c r="Q4" s="111">
        <f>M4</f>
        <v>158</v>
      </c>
      <c r="R4" s="111">
        <f t="shared" si="0"/>
        <v>155.75</v>
      </c>
      <c r="T4" s="178" t="e">
        <f t="shared" si="1"/>
        <v>#VALUE!</v>
      </c>
      <c r="U4" s="115"/>
      <c r="V4" s="115"/>
    </row>
    <row r="5" spans="1:22" x14ac:dyDescent="0.25">
      <c r="A5" s="1" t="s">
        <v>24</v>
      </c>
      <c r="B5" s="189" t="s">
        <v>19</v>
      </c>
      <c r="C5" s="185" t="s">
        <v>25</v>
      </c>
      <c r="D5" s="202" t="s">
        <v>25</v>
      </c>
      <c r="E5" s="106">
        <v>188</v>
      </c>
      <c r="F5" s="96">
        <v>181</v>
      </c>
      <c r="G5" s="96">
        <v>188</v>
      </c>
      <c r="H5" s="96">
        <v>188</v>
      </c>
      <c r="I5" s="96">
        <v>181</v>
      </c>
      <c r="J5" s="96"/>
      <c r="K5" s="189" t="s">
        <v>19</v>
      </c>
      <c r="L5" s="111">
        <v>187</v>
      </c>
      <c r="M5" s="96">
        <v>188</v>
      </c>
      <c r="N5" s="108">
        <v>181</v>
      </c>
      <c r="O5" s="115"/>
      <c r="P5" s="111" t="str">
        <f>C5</f>
        <v>205</v>
      </c>
      <c r="Q5" s="111">
        <f>M5</f>
        <v>188</v>
      </c>
      <c r="R5" s="111">
        <f t="shared" si="0"/>
        <v>185.25</v>
      </c>
      <c r="T5" s="178">
        <f t="shared" si="1"/>
        <v>-0.19512195121951215</v>
      </c>
      <c r="U5" s="115"/>
      <c r="V5" s="115"/>
    </row>
    <row r="6" spans="1:22" x14ac:dyDescent="0.25">
      <c r="A6" s="1" t="s">
        <v>26</v>
      </c>
      <c r="B6" s="189" t="s">
        <v>19</v>
      </c>
      <c r="C6" s="185" t="s">
        <v>27</v>
      </c>
      <c r="D6" s="202" t="s">
        <v>27</v>
      </c>
      <c r="E6" s="106">
        <v>195</v>
      </c>
      <c r="F6" s="96">
        <v>189</v>
      </c>
      <c r="G6" s="96">
        <v>189</v>
      </c>
      <c r="H6" s="96">
        <v>189</v>
      </c>
      <c r="I6" s="96">
        <v>189</v>
      </c>
      <c r="J6" s="96"/>
      <c r="K6" s="189" t="s">
        <v>19</v>
      </c>
      <c r="L6" s="111">
        <v>190</v>
      </c>
      <c r="M6" s="96">
        <v>190</v>
      </c>
      <c r="N6" s="96">
        <v>189</v>
      </c>
      <c r="O6" s="115"/>
      <c r="P6" s="111" t="str">
        <f>C6</f>
        <v>210</v>
      </c>
      <c r="Q6" s="111">
        <f>M6</f>
        <v>190</v>
      </c>
      <c r="R6" s="111">
        <f t="shared" si="0"/>
        <v>190</v>
      </c>
      <c r="T6" s="178">
        <f t="shared" si="1"/>
        <v>-0.2142857142857143</v>
      </c>
      <c r="U6" s="115"/>
      <c r="V6" s="115"/>
    </row>
    <row r="7" spans="1:22" ht="15" customHeight="1" x14ac:dyDescent="0.25">
      <c r="A7" s="1" t="s">
        <v>28</v>
      </c>
      <c r="B7" s="189" t="s">
        <v>19</v>
      </c>
      <c r="C7" s="185" t="s">
        <v>29</v>
      </c>
      <c r="D7" s="202" t="s">
        <v>29</v>
      </c>
      <c r="E7" s="106">
        <v>238</v>
      </c>
      <c r="F7" s="96">
        <v>238</v>
      </c>
      <c r="G7" s="96">
        <v>238</v>
      </c>
      <c r="H7" s="96">
        <v>238</v>
      </c>
      <c r="I7" s="96">
        <v>238</v>
      </c>
      <c r="J7" s="96"/>
      <c r="K7" s="189" t="s">
        <v>19</v>
      </c>
      <c r="L7" s="111">
        <v>238</v>
      </c>
      <c r="M7" s="96">
        <v>238</v>
      </c>
      <c r="N7" s="96">
        <v>238</v>
      </c>
      <c r="O7" s="115"/>
      <c r="P7" s="111" t="str">
        <f>C7</f>
        <v>260</v>
      </c>
      <c r="Q7" s="111">
        <f>M7</f>
        <v>238</v>
      </c>
      <c r="R7" s="111">
        <f t="shared" si="0"/>
        <v>238</v>
      </c>
      <c r="T7" s="178">
        <f t="shared" si="1"/>
        <v>-0.36538461538461542</v>
      </c>
      <c r="U7" s="115"/>
      <c r="V7" s="115"/>
    </row>
    <row r="8" spans="1:22" x14ac:dyDescent="0.25">
      <c r="A8" s="1" t="s">
        <v>30</v>
      </c>
      <c r="B8" s="189" t="s">
        <v>19</v>
      </c>
      <c r="C8" s="185" t="s">
        <v>31</v>
      </c>
      <c r="D8" s="202" t="s">
        <v>31</v>
      </c>
      <c r="E8" s="106">
        <v>254</v>
      </c>
      <c r="F8" s="96">
        <v>254</v>
      </c>
      <c r="G8" s="96">
        <v>254</v>
      </c>
      <c r="H8" s="96">
        <v>254</v>
      </c>
      <c r="I8" s="96">
        <v>254</v>
      </c>
      <c r="J8" s="96"/>
      <c r="K8" s="189" t="s">
        <v>19</v>
      </c>
      <c r="L8" s="91">
        <v>252</v>
      </c>
      <c r="M8" s="96">
        <v>254</v>
      </c>
      <c r="N8" s="96">
        <v>254</v>
      </c>
      <c r="O8" s="115"/>
      <c r="P8" s="111">
        <f>L8</f>
        <v>252</v>
      </c>
      <c r="Q8" s="111">
        <f>M8</f>
        <v>254</v>
      </c>
      <c r="R8" s="111">
        <f t="shared" si="0"/>
        <v>253.75</v>
      </c>
      <c r="T8" s="178">
        <f t="shared" si="1"/>
        <v>-0.34523809523809523</v>
      </c>
      <c r="U8" s="115"/>
      <c r="V8" s="115"/>
    </row>
    <row r="9" spans="1:22" x14ac:dyDescent="0.25">
      <c r="N9" s="104"/>
      <c r="V9" s="115"/>
    </row>
    <row r="10" spans="1:22" s="3" customFormat="1" ht="25.5" customHeight="1" x14ac:dyDescent="0.25">
      <c r="A10" s="21" t="s">
        <v>32</v>
      </c>
      <c r="B10" s="52" t="s">
        <v>1</v>
      </c>
      <c r="C10" s="176" t="s">
        <v>2</v>
      </c>
      <c r="D10" s="169" t="s">
        <v>3</v>
      </c>
      <c r="E10" s="100" t="s">
        <v>4</v>
      </c>
      <c r="F10" s="100" t="s">
        <v>5</v>
      </c>
      <c r="G10" s="102" t="s">
        <v>6</v>
      </c>
      <c r="H10" s="102" t="s">
        <v>7</v>
      </c>
      <c r="I10" s="100" t="s">
        <v>8</v>
      </c>
      <c r="J10" s="100" t="s">
        <v>9</v>
      </c>
      <c r="K10" s="100" t="s">
        <v>10</v>
      </c>
      <c r="L10" s="110" t="s">
        <v>11</v>
      </c>
      <c r="M10" s="100" t="s">
        <v>12</v>
      </c>
      <c r="N10" s="92" t="s">
        <v>13</v>
      </c>
      <c r="P10" s="23" t="s">
        <v>14</v>
      </c>
      <c r="Q10" s="24" t="s">
        <v>15</v>
      </c>
      <c r="R10" s="25" t="s">
        <v>16</v>
      </c>
      <c r="S10" s="35"/>
      <c r="T10" s="98" t="s">
        <v>17</v>
      </c>
      <c r="V10" s="115"/>
    </row>
    <row r="11" spans="1:22" x14ac:dyDescent="0.25">
      <c r="A11" s="1" t="s">
        <v>33</v>
      </c>
      <c r="B11" s="189" t="s">
        <v>19</v>
      </c>
      <c r="C11" s="186" t="s">
        <v>23</v>
      </c>
      <c r="D11" s="189" t="s">
        <v>19</v>
      </c>
      <c r="E11" s="106">
        <v>160</v>
      </c>
      <c r="F11" s="96">
        <v>160</v>
      </c>
      <c r="G11" s="96">
        <v>160</v>
      </c>
      <c r="H11" s="96">
        <v>160</v>
      </c>
      <c r="I11" s="96">
        <v>160</v>
      </c>
      <c r="J11" s="96"/>
      <c r="K11" s="189" t="s">
        <v>19</v>
      </c>
      <c r="L11" s="91">
        <v>158</v>
      </c>
      <c r="M11" s="96">
        <v>160</v>
      </c>
      <c r="N11" s="96">
        <v>160</v>
      </c>
      <c r="O11" s="115"/>
      <c r="P11" s="111">
        <f>L11</f>
        <v>158</v>
      </c>
      <c r="Q11" s="111">
        <f>N11</f>
        <v>160</v>
      </c>
      <c r="R11" s="111">
        <f>AVERAGE(B11:N11)</f>
        <v>159.75</v>
      </c>
      <c r="T11" s="178">
        <f>B11/P11-1</f>
        <v>4.4303797468354444E-2</v>
      </c>
      <c r="U11" s="115"/>
      <c r="V11" s="115"/>
    </row>
    <row r="12" spans="1:22" x14ac:dyDescent="0.25">
      <c r="A12" s="1" t="s">
        <v>34</v>
      </c>
      <c r="B12" s="189" t="s">
        <v>19</v>
      </c>
      <c r="C12" s="186" t="s">
        <v>35</v>
      </c>
      <c r="D12" s="189" t="s">
        <v>19</v>
      </c>
      <c r="E12" s="106">
        <v>181</v>
      </c>
      <c r="F12" s="96">
        <v>167</v>
      </c>
      <c r="G12" s="96">
        <v>181</v>
      </c>
      <c r="H12" s="96">
        <v>181</v>
      </c>
      <c r="I12" s="96">
        <v>167</v>
      </c>
      <c r="J12" s="96"/>
      <c r="K12" s="189" t="s">
        <v>19</v>
      </c>
      <c r="L12" s="91">
        <v>180</v>
      </c>
      <c r="M12" s="96">
        <v>182</v>
      </c>
      <c r="N12" s="96">
        <v>181</v>
      </c>
      <c r="O12" s="115"/>
      <c r="P12" s="111">
        <f>L12</f>
        <v>180</v>
      </c>
      <c r="Q12" s="111">
        <f>M12</f>
        <v>182</v>
      </c>
      <c r="R12" s="111">
        <f>AVERAGE(B12:N12)</f>
        <v>177.5</v>
      </c>
      <c r="T12" s="178">
        <f>B12/P12-1</f>
        <v>-8.333333333333337E-2</v>
      </c>
      <c r="U12" s="115"/>
      <c r="V12" s="115"/>
    </row>
    <row r="13" spans="1:22" x14ac:dyDescent="0.25">
      <c r="A13" s="1" t="s">
        <v>36</v>
      </c>
      <c r="B13" s="189" t="s">
        <v>19</v>
      </c>
      <c r="C13" s="186" t="s">
        <v>37</v>
      </c>
      <c r="D13" s="189" t="s">
        <v>19</v>
      </c>
      <c r="E13" s="106">
        <v>221</v>
      </c>
      <c r="F13" s="96">
        <v>221</v>
      </c>
      <c r="G13" s="96">
        <v>215</v>
      </c>
      <c r="H13" s="96">
        <v>221</v>
      </c>
      <c r="I13" s="96">
        <v>221</v>
      </c>
      <c r="J13" s="96"/>
      <c r="K13" s="189" t="s">
        <v>19</v>
      </c>
      <c r="L13" s="111">
        <v>221</v>
      </c>
      <c r="M13" s="96">
        <v>222</v>
      </c>
      <c r="N13" s="96">
        <v>215</v>
      </c>
      <c r="O13" s="115"/>
      <c r="P13" s="111" t="str">
        <f>C13</f>
        <v>235</v>
      </c>
      <c r="Q13" s="111">
        <f>M13</f>
        <v>222</v>
      </c>
      <c r="R13" s="111">
        <f>AVERAGE(B13:N13)</f>
        <v>219.625</v>
      </c>
      <c r="T13" s="178">
        <f>B13/P13-1</f>
        <v>-0.2978723404255319</v>
      </c>
      <c r="U13" s="115"/>
      <c r="V13" s="115"/>
    </row>
    <row r="14" spans="1:22" x14ac:dyDescent="0.25">
      <c r="A14" s="1" t="s">
        <v>38</v>
      </c>
      <c r="B14" s="189" t="s">
        <v>19</v>
      </c>
      <c r="C14" s="186" t="s">
        <v>39</v>
      </c>
      <c r="D14" s="189" t="s">
        <v>19</v>
      </c>
      <c r="E14" s="106">
        <v>230</v>
      </c>
      <c r="F14" s="107" t="s">
        <v>22</v>
      </c>
      <c r="G14" s="108">
        <v>225</v>
      </c>
      <c r="H14" s="108">
        <v>230</v>
      </c>
      <c r="I14" s="107" t="s">
        <v>22</v>
      </c>
      <c r="J14" s="107"/>
      <c r="K14" s="189" t="s">
        <v>19</v>
      </c>
      <c r="L14" s="111">
        <v>230</v>
      </c>
      <c r="M14" s="96">
        <v>230</v>
      </c>
      <c r="N14" s="96">
        <v>225</v>
      </c>
      <c r="O14" s="115"/>
      <c r="P14" s="111" t="str">
        <f>C14</f>
        <v>250</v>
      </c>
      <c r="Q14" s="111">
        <f>M14</f>
        <v>230</v>
      </c>
      <c r="R14" s="111">
        <f>AVERAGE(B14:N14)</f>
        <v>228.33333333333334</v>
      </c>
      <c r="T14" s="178">
        <f>B14/P14-1</f>
        <v>-0.33999999999999997</v>
      </c>
      <c r="U14" s="115"/>
      <c r="V14" s="115"/>
    </row>
    <row r="15" spans="1:22" x14ac:dyDescent="0.25">
      <c r="A15" s="1" t="s">
        <v>40</v>
      </c>
      <c r="B15" s="189" t="s">
        <v>19</v>
      </c>
      <c r="C15" s="186" t="s">
        <v>41</v>
      </c>
      <c r="D15" s="189" t="s">
        <v>19</v>
      </c>
      <c r="E15" s="106">
        <v>293</v>
      </c>
      <c r="F15" s="107" t="s">
        <v>22</v>
      </c>
      <c r="G15" s="108">
        <v>285</v>
      </c>
      <c r="H15" s="107" t="s">
        <v>22</v>
      </c>
      <c r="I15" s="107" t="s">
        <v>22</v>
      </c>
      <c r="J15" s="107"/>
      <c r="K15" s="189" t="s">
        <v>19</v>
      </c>
      <c r="L15" s="173" t="s">
        <v>22</v>
      </c>
      <c r="M15" s="96">
        <v>294</v>
      </c>
      <c r="N15" s="96">
        <v>285</v>
      </c>
      <c r="O15" s="115"/>
      <c r="P15" s="111" t="str">
        <f>C15</f>
        <v>315</v>
      </c>
      <c r="Q15" s="111">
        <f>M15</f>
        <v>294</v>
      </c>
      <c r="R15" s="111">
        <f>AVERAGE(B15:N15)</f>
        <v>289.25</v>
      </c>
      <c r="T15" s="178">
        <f>B15/P15-1</f>
        <v>-0.47619047619047616</v>
      </c>
      <c r="U15" s="115"/>
      <c r="V15" s="115"/>
    </row>
    <row r="17" spans="1:20" s="3" customFormat="1" ht="30" customHeight="1" x14ac:dyDescent="0.25">
      <c r="A17" s="22" t="s">
        <v>42</v>
      </c>
      <c r="B17" s="52" t="s">
        <v>1</v>
      </c>
      <c r="C17" s="5" t="s">
        <v>2</v>
      </c>
      <c r="D17" s="99" t="s">
        <v>3</v>
      </c>
      <c r="E17" s="110" t="s">
        <v>12</v>
      </c>
      <c r="F17" s="110" t="s">
        <v>10</v>
      </c>
      <c r="G17" s="101"/>
      <c r="H17" s="101"/>
      <c r="P17" s="23" t="s">
        <v>14</v>
      </c>
      <c r="Q17" s="24" t="s">
        <v>15</v>
      </c>
      <c r="R17" s="25" t="s">
        <v>16</v>
      </c>
      <c r="S17" s="115"/>
      <c r="T17" s="98" t="s">
        <v>17</v>
      </c>
    </row>
    <row r="18" spans="1:20" x14ac:dyDescent="0.25">
      <c r="A18" s="1" t="s">
        <v>43</v>
      </c>
      <c r="B18" s="189" t="s">
        <v>19</v>
      </c>
      <c r="C18" s="173" t="s">
        <v>22</v>
      </c>
      <c r="D18" s="189" t="s">
        <v>19</v>
      </c>
      <c r="E18" s="6">
        <v>220</v>
      </c>
      <c r="F18" s="6">
        <v>219</v>
      </c>
      <c r="G18" s="117"/>
      <c r="H18" s="117"/>
      <c r="P18" s="111" t="str">
        <f>B18</f>
        <v>165</v>
      </c>
      <c r="Q18" s="111">
        <f>E18</f>
        <v>220</v>
      </c>
      <c r="R18" s="111">
        <f>AVERAGE(B18:E18)</f>
        <v>220</v>
      </c>
      <c r="T18" s="178">
        <f>B18/P18-1</f>
        <v>0</v>
      </c>
    </row>
    <row r="19" spans="1:20" x14ac:dyDescent="0.25">
      <c r="A19" s="1" t="s">
        <v>44</v>
      </c>
      <c r="B19" s="189" t="s">
        <v>19</v>
      </c>
      <c r="C19" s="173" t="s">
        <v>22</v>
      </c>
      <c r="D19" s="189" t="s">
        <v>19</v>
      </c>
      <c r="E19" s="6">
        <v>266</v>
      </c>
      <c r="F19" s="6"/>
      <c r="G19" s="117"/>
      <c r="H19" s="117"/>
      <c r="P19" s="111" t="str">
        <f>B19</f>
        <v>165</v>
      </c>
      <c r="Q19" s="111">
        <f>E19</f>
        <v>266</v>
      </c>
      <c r="R19" s="111">
        <f>AVERAGE(B19:E19)</f>
        <v>266</v>
      </c>
      <c r="T19" s="178">
        <f>B19/P19-1</f>
        <v>0</v>
      </c>
    </row>
    <row r="20" spans="1:20" x14ac:dyDescent="0.25">
      <c r="B20" s="116"/>
      <c r="C20" s="117"/>
      <c r="D20" s="116"/>
      <c r="E20" s="120"/>
      <c r="F20" s="120"/>
      <c r="G20" s="117"/>
      <c r="H20" s="117"/>
      <c r="P20" s="116"/>
      <c r="Q20" s="116"/>
      <c r="R20" s="116"/>
      <c r="T20" s="115"/>
    </row>
    <row r="21" spans="1:20" x14ac:dyDescent="0.25">
      <c r="A21" s="114" t="s">
        <v>45</v>
      </c>
      <c r="B21" s="4" t="s">
        <v>1</v>
      </c>
      <c r="C21" s="5" t="s">
        <v>2</v>
      </c>
      <c r="D21" s="110" t="s">
        <v>10</v>
      </c>
      <c r="E21" s="120"/>
      <c r="F21" s="120"/>
      <c r="G21" s="117"/>
      <c r="H21" s="117"/>
      <c r="P21" s="116"/>
      <c r="Q21" s="116"/>
      <c r="R21" s="116"/>
      <c r="T21" s="115"/>
    </row>
    <row r="22" spans="1:20" x14ac:dyDescent="0.25">
      <c r="A22" s="1" t="s">
        <v>46</v>
      </c>
      <c r="B22" s="189" t="s">
        <v>19</v>
      </c>
      <c r="C22" s="187" t="s">
        <v>19</v>
      </c>
      <c r="D22" s="173" t="s">
        <v>22</v>
      </c>
      <c r="E22" s="120"/>
      <c r="F22" s="120"/>
      <c r="G22" s="117"/>
      <c r="H22" s="117"/>
      <c r="P22" s="116"/>
      <c r="Q22" s="116"/>
      <c r="R22" s="116"/>
      <c r="T22" s="115"/>
    </row>
    <row r="23" spans="1:20" x14ac:dyDescent="0.25">
      <c r="A23" s="1" t="s">
        <v>47</v>
      </c>
      <c r="B23" s="189" t="s">
        <v>19</v>
      </c>
      <c r="C23" s="188" t="s">
        <v>48</v>
      </c>
      <c r="D23" s="189" t="s">
        <v>19</v>
      </c>
      <c r="E23" s="120"/>
      <c r="F23" s="120"/>
      <c r="G23" s="117"/>
      <c r="H23" s="117"/>
      <c r="P23" s="116"/>
      <c r="Q23" s="116"/>
      <c r="R23" s="116"/>
      <c r="T23" s="115"/>
    </row>
    <row r="24" spans="1:20" x14ac:dyDescent="0.25">
      <c r="A24" s="1" t="s">
        <v>49</v>
      </c>
      <c r="B24" s="189" t="s">
        <v>19</v>
      </c>
      <c r="C24" s="173" t="s">
        <v>22</v>
      </c>
      <c r="D24" s="189" t="s">
        <v>19</v>
      </c>
      <c r="E24" s="120"/>
      <c r="F24" s="120"/>
      <c r="G24" s="117"/>
      <c r="H24" s="117"/>
      <c r="P24" s="116"/>
      <c r="Q24" s="116"/>
      <c r="R24" s="116"/>
      <c r="T24" s="115"/>
    </row>
    <row r="25" spans="1:20" x14ac:dyDescent="0.25">
      <c r="A25" s="1" t="s">
        <v>50</v>
      </c>
      <c r="B25" s="189" t="s">
        <v>19</v>
      </c>
      <c r="C25" s="173" t="s">
        <v>22</v>
      </c>
      <c r="D25" s="189" t="s">
        <v>19</v>
      </c>
      <c r="E25" s="120"/>
      <c r="F25" s="120"/>
      <c r="G25" s="117"/>
      <c r="H25" s="117"/>
      <c r="P25" s="116"/>
      <c r="Q25" s="116"/>
      <c r="R25" s="116"/>
      <c r="T25" s="115"/>
    </row>
    <row r="26" spans="1:20" x14ac:dyDescent="0.25">
      <c r="A26" s="1" t="s">
        <v>51</v>
      </c>
      <c r="B26" s="189" t="s">
        <v>19</v>
      </c>
      <c r="C26" s="188" t="s">
        <v>52</v>
      </c>
      <c r="D26" s="189" t="s">
        <v>19</v>
      </c>
      <c r="E26" s="120"/>
      <c r="F26" s="120"/>
      <c r="G26" s="117"/>
      <c r="H26" s="117"/>
      <c r="P26" s="116"/>
      <c r="Q26" s="116"/>
      <c r="R26" s="116"/>
      <c r="T26" s="115"/>
    </row>
    <row r="27" spans="1:20" x14ac:dyDescent="0.25">
      <c r="A27" s="198" t="s">
        <v>53</v>
      </c>
      <c r="B27" s="116"/>
      <c r="C27" s="117"/>
      <c r="D27" s="116"/>
      <c r="E27" s="120"/>
      <c r="F27" s="120"/>
      <c r="G27" s="117"/>
      <c r="H27" s="117"/>
      <c r="P27" s="116"/>
      <c r="Q27" s="116"/>
      <c r="R27" s="116"/>
      <c r="T27" s="115"/>
    </row>
    <row r="28" spans="1:20" x14ac:dyDescent="0.25">
      <c r="B28" s="116"/>
      <c r="C28" s="117"/>
      <c r="D28" s="116"/>
      <c r="E28" s="120"/>
      <c r="F28" s="120"/>
      <c r="G28" s="117"/>
      <c r="H28" s="117"/>
      <c r="P28" s="116"/>
      <c r="Q28" s="116"/>
      <c r="R28" s="116"/>
      <c r="T28" s="115"/>
    </row>
    <row r="29" spans="1:20" x14ac:dyDescent="0.25">
      <c r="A29" s="9" t="s">
        <v>54</v>
      </c>
    </row>
    <row r="31" spans="1:20" x14ac:dyDescent="0.25">
      <c r="A31" s="3" t="s">
        <v>55</v>
      </c>
      <c r="D31" s="11"/>
      <c r="E31" s="11"/>
      <c r="F31" s="11"/>
      <c r="I31" s="26"/>
      <c r="R31" s="115"/>
    </row>
    <row r="32" spans="1:20" x14ac:dyDescent="0.25">
      <c r="A32" s="41" t="s">
        <v>56</v>
      </c>
      <c r="B32" s="42" t="s">
        <v>57</v>
      </c>
      <c r="C32" s="41"/>
      <c r="D32" s="41" t="s">
        <v>58</v>
      </c>
      <c r="E32" s="43">
        <v>2019</v>
      </c>
      <c r="F32" s="43" t="s">
        <v>59</v>
      </c>
      <c r="G32" s="43" t="s">
        <v>60</v>
      </c>
      <c r="H32" s="43" t="s">
        <v>61</v>
      </c>
      <c r="I32" s="43" t="s">
        <v>62</v>
      </c>
      <c r="J32" s="43" t="s">
        <v>63</v>
      </c>
      <c r="K32" s="43" t="s">
        <v>64</v>
      </c>
      <c r="Q32" s="115"/>
    </row>
    <row r="33" spans="1:18" x14ac:dyDescent="0.25">
      <c r="A33" s="48" t="s">
        <v>65</v>
      </c>
      <c r="B33" s="47" t="s">
        <v>66</v>
      </c>
      <c r="C33" s="47"/>
      <c r="D33" s="47" t="s">
        <v>67</v>
      </c>
      <c r="E33" s="105">
        <v>0</v>
      </c>
      <c r="F33" s="105">
        <v>0</v>
      </c>
      <c r="G33" s="105">
        <v>0</v>
      </c>
      <c r="H33" s="105">
        <v>0</v>
      </c>
      <c r="I33" s="105">
        <v>0</v>
      </c>
      <c r="J33" s="105"/>
      <c r="K33" s="105"/>
      <c r="Q33" s="115"/>
    </row>
    <row r="34" spans="1:18" x14ac:dyDescent="0.25">
      <c r="A34" s="47" t="s">
        <v>4</v>
      </c>
      <c r="B34" s="47" t="s">
        <v>68</v>
      </c>
      <c r="C34" s="47"/>
      <c r="D34" s="47" t="s">
        <v>67</v>
      </c>
      <c r="E34" s="105">
        <v>241</v>
      </c>
      <c r="F34" s="105">
        <v>20</v>
      </c>
      <c r="G34" s="105">
        <v>104</v>
      </c>
      <c r="H34" s="105">
        <v>11</v>
      </c>
      <c r="I34" s="105">
        <v>0</v>
      </c>
      <c r="J34" s="105"/>
      <c r="K34" s="105">
        <v>60</v>
      </c>
      <c r="Q34" s="115"/>
    </row>
    <row r="35" spans="1:18" x14ac:dyDescent="0.25">
      <c r="A35" s="47" t="s">
        <v>10</v>
      </c>
      <c r="B35" s="47" t="s">
        <v>69</v>
      </c>
      <c r="C35" s="47"/>
      <c r="D35" s="47" t="s">
        <v>67</v>
      </c>
      <c r="E35" s="46">
        <v>283</v>
      </c>
      <c r="F35" s="46">
        <v>10</v>
      </c>
      <c r="G35" s="46">
        <v>15</v>
      </c>
      <c r="H35" s="46">
        <v>11</v>
      </c>
      <c r="I35" s="46">
        <v>11</v>
      </c>
      <c r="J35" s="46">
        <v>5</v>
      </c>
      <c r="K35" s="46">
        <v>11</v>
      </c>
      <c r="Q35" s="115"/>
    </row>
    <row r="36" spans="1:18" x14ac:dyDescent="0.25">
      <c r="A36" s="47" t="s">
        <v>2</v>
      </c>
      <c r="B36" s="47" t="s">
        <v>70</v>
      </c>
      <c r="C36" s="47"/>
      <c r="D36" s="47" t="s">
        <v>67</v>
      </c>
      <c r="E36" s="46">
        <v>3098</v>
      </c>
      <c r="F36" s="46">
        <v>71</v>
      </c>
      <c r="G36" s="46">
        <v>4</v>
      </c>
      <c r="H36" s="46">
        <v>89</v>
      </c>
      <c r="I36" s="46">
        <v>140</v>
      </c>
      <c r="J36" s="46">
        <v>39</v>
      </c>
      <c r="K36" s="46">
        <v>224</v>
      </c>
      <c r="Q36" s="115"/>
    </row>
    <row r="37" spans="1:18" x14ac:dyDescent="0.25">
      <c r="A37" s="47" t="s">
        <v>5</v>
      </c>
      <c r="B37" s="47" t="s">
        <v>71</v>
      </c>
      <c r="C37" s="47"/>
      <c r="D37" s="47" t="s">
        <v>67</v>
      </c>
      <c r="E37" s="46">
        <v>25</v>
      </c>
      <c r="F37" s="46">
        <v>2</v>
      </c>
      <c r="G37" s="46"/>
      <c r="H37" s="46"/>
      <c r="I37" s="46"/>
      <c r="J37" s="46"/>
      <c r="K37" s="46"/>
      <c r="Q37" s="115"/>
    </row>
    <row r="38" spans="1:18" x14ac:dyDescent="0.25">
      <c r="A38" s="47" t="s">
        <v>8</v>
      </c>
      <c r="B38" s="47" t="s">
        <v>72</v>
      </c>
      <c r="C38" s="47"/>
      <c r="D38" s="47" t="s">
        <v>67</v>
      </c>
      <c r="E38" s="46">
        <v>3</v>
      </c>
      <c r="F38" s="46"/>
      <c r="G38" s="46"/>
      <c r="H38" s="46">
        <v>1</v>
      </c>
      <c r="I38" s="46"/>
      <c r="J38" s="46"/>
      <c r="K38" s="46">
        <v>1</v>
      </c>
      <c r="Q38" s="115"/>
    </row>
    <row r="39" spans="1:18" x14ac:dyDescent="0.25">
      <c r="A39" s="47" t="s">
        <v>9</v>
      </c>
      <c r="B39" s="47" t="s">
        <v>73</v>
      </c>
      <c r="C39" s="47"/>
      <c r="D39" s="47" t="s">
        <v>74</v>
      </c>
      <c r="E39" s="203" t="s">
        <v>22</v>
      </c>
      <c r="F39" s="203" t="s">
        <v>22</v>
      </c>
      <c r="G39" s="203" t="s">
        <v>22</v>
      </c>
      <c r="H39" s="203" t="s">
        <v>22</v>
      </c>
      <c r="I39" s="203" t="s">
        <v>22</v>
      </c>
      <c r="J39" s="203"/>
      <c r="K39" s="203"/>
      <c r="Q39" s="115"/>
    </row>
    <row r="40" spans="1:18" x14ac:dyDescent="0.25">
      <c r="A40" s="47" t="s">
        <v>11</v>
      </c>
      <c r="B40" s="47" t="s">
        <v>75</v>
      </c>
      <c r="C40" s="47"/>
      <c r="D40" s="47" t="s">
        <v>74</v>
      </c>
      <c r="E40" s="204"/>
      <c r="F40" s="204"/>
      <c r="G40" s="204"/>
      <c r="H40" s="204"/>
      <c r="I40" s="204"/>
      <c r="J40" s="204"/>
      <c r="K40" s="204"/>
      <c r="Q40" s="115"/>
    </row>
    <row r="41" spans="1:18" x14ac:dyDescent="0.25">
      <c r="A41" s="47" t="s">
        <v>6</v>
      </c>
      <c r="B41" s="47" t="s">
        <v>76</v>
      </c>
      <c r="C41" s="47"/>
      <c r="D41" s="47" t="s">
        <v>67</v>
      </c>
      <c r="E41" s="46">
        <v>70</v>
      </c>
      <c r="F41" s="46">
        <v>0</v>
      </c>
      <c r="G41" s="46">
        <v>20</v>
      </c>
      <c r="H41" s="46"/>
      <c r="I41" s="46"/>
      <c r="J41" s="46"/>
      <c r="K41" s="46"/>
      <c r="Q41" s="115"/>
    </row>
    <row r="42" spans="1:18" x14ac:dyDescent="0.25">
      <c r="A42" s="47" t="s">
        <v>12</v>
      </c>
      <c r="B42" s="47" t="s">
        <v>77</v>
      </c>
      <c r="C42" s="47"/>
      <c r="D42" s="47" t="s">
        <v>67</v>
      </c>
      <c r="E42" s="46">
        <v>2</v>
      </c>
      <c r="F42" s="46">
        <v>0</v>
      </c>
      <c r="G42" s="46"/>
      <c r="H42" s="46"/>
      <c r="I42" s="46"/>
      <c r="J42" s="46"/>
      <c r="K42" s="46"/>
      <c r="Q42" s="115"/>
    </row>
    <row r="43" spans="1:18" x14ac:dyDescent="0.25">
      <c r="A43" s="47" t="s">
        <v>78</v>
      </c>
      <c r="B43" s="47" t="s">
        <v>79</v>
      </c>
      <c r="C43" s="47"/>
      <c r="D43" s="47" t="s">
        <v>67</v>
      </c>
      <c r="E43" s="46">
        <v>45</v>
      </c>
      <c r="F43" s="46">
        <v>10</v>
      </c>
      <c r="G43" s="46">
        <v>4</v>
      </c>
      <c r="H43" s="46">
        <v>2</v>
      </c>
      <c r="I43" s="46">
        <v>7</v>
      </c>
      <c r="J43" s="46">
        <v>3</v>
      </c>
      <c r="K43" s="46"/>
      <c r="Q43" s="115"/>
    </row>
    <row r="44" spans="1:18" x14ac:dyDescent="0.25">
      <c r="A44" s="47" t="s">
        <v>80</v>
      </c>
      <c r="B44" s="47" t="s">
        <v>81</v>
      </c>
      <c r="C44" s="47"/>
      <c r="D44" s="47" t="s">
        <v>67</v>
      </c>
      <c r="E44" s="47">
        <v>5</v>
      </c>
      <c r="F44" s="47">
        <v>0</v>
      </c>
      <c r="G44" s="47"/>
      <c r="H44" s="47"/>
      <c r="I44" s="47"/>
      <c r="J44" s="47"/>
      <c r="K44" s="47"/>
      <c r="Q44" s="115"/>
    </row>
    <row r="45" spans="1:18" x14ac:dyDescent="0.25">
      <c r="A45" s="47" t="s">
        <v>13</v>
      </c>
      <c r="B45" s="47" t="s">
        <v>82</v>
      </c>
      <c r="C45" s="47"/>
      <c r="D45" s="47" t="s">
        <v>67</v>
      </c>
      <c r="E45" s="46">
        <v>77</v>
      </c>
      <c r="F45" s="46">
        <v>3</v>
      </c>
      <c r="G45" s="47">
        <v>1</v>
      </c>
      <c r="H45" s="47">
        <v>2</v>
      </c>
      <c r="I45" s="47">
        <v>2</v>
      </c>
      <c r="J45" s="47">
        <v>3</v>
      </c>
      <c r="K45" s="47"/>
      <c r="Q45" s="115"/>
    </row>
    <row r="46" spans="1:18" x14ac:dyDescent="0.25">
      <c r="A46" s="191" t="s">
        <v>7</v>
      </c>
      <c r="B46" s="191" t="s">
        <v>83</v>
      </c>
      <c r="D46" s="47" t="s">
        <v>74</v>
      </c>
      <c r="E46" s="49" t="s">
        <v>22</v>
      </c>
      <c r="F46" s="49" t="s">
        <v>22</v>
      </c>
      <c r="G46" s="49" t="s">
        <v>22</v>
      </c>
      <c r="H46" s="49" t="s">
        <v>22</v>
      </c>
      <c r="I46" s="49" t="s">
        <v>22</v>
      </c>
      <c r="J46" s="49">
        <v>1</v>
      </c>
      <c r="K46" s="49"/>
      <c r="Q46" s="115"/>
    </row>
    <row r="47" spans="1:18" x14ac:dyDescent="0.25">
      <c r="A47" s="191"/>
      <c r="D47" s="50" t="s">
        <v>84</v>
      </c>
      <c r="E47" s="50">
        <f t="shared" ref="E47:K47" si="2">SUM(E33:E45)</f>
        <v>3849</v>
      </c>
      <c r="F47" s="50">
        <f t="shared" si="2"/>
        <v>116</v>
      </c>
      <c r="G47" s="50">
        <f t="shared" si="2"/>
        <v>148</v>
      </c>
      <c r="H47" s="50">
        <f t="shared" si="2"/>
        <v>116</v>
      </c>
      <c r="I47" s="50">
        <f t="shared" si="2"/>
        <v>160</v>
      </c>
      <c r="J47" s="50">
        <f t="shared" si="2"/>
        <v>50</v>
      </c>
      <c r="K47" s="50">
        <f t="shared" si="2"/>
        <v>296</v>
      </c>
      <c r="Q47" s="115"/>
    </row>
    <row r="48" spans="1:18" x14ac:dyDescent="0.25">
      <c r="I48" s="13"/>
      <c r="R48" s="115"/>
    </row>
    <row r="49" spans="3:18" x14ac:dyDescent="0.25">
      <c r="R49" s="115"/>
    </row>
    <row r="60" spans="3:18" x14ac:dyDescent="0.25">
      <c r="C60" t="s">
        <v>53</v>
      </c>
    </row>
  </sheetData>
  <mergeCells count="7">
    <mergeCell ref="K39:K40"/>
    <mergeCell ref="J39:J40"/>
    <mergeCell ref="E39:E40"/>
    <mergeCell ref="F39:F40"/>
    <mergeCell ref="G39:G40"/>
    <mergeCell ref="H39:H40"/>
    <mergeCell ref="I39:I40"/>
  </mergeCells>
  <pageMargins left="0.7" right="0.7" top="0.75" bottom="0.75" header="0.3" footer="0.3"/>
  <pageSetup paperSize="9" orientation="landscape"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0"/>
  <sheetViews>
    <sheetView zoomScaleNormal="100" workbookViewId="0">
      <selection activeCell="C3" sqref="C3"/>
    </sheetView>
  </sheetViews>
  <sheetFormatPr defaultRowHeight="15" x14ac:dyDescent="0.25"/>
  <cols>
    <col min="1" max="1" width="20.5703125" style="192" customWidth="1"/>
    <col min="3" max="3" width="11.140625" style="192" customWidth="1"/>
    <col min="4" max="4" width="11.5703125" style="192" customWidth="1"/>
    <col min="5" max="6" width="10.5703125" style="192" customWidth="1"/>
    <col min="7" max="7" width="12.5703125" style="192" customWidth="1"/>
    <col min="8" max="8" width="12.42578125" style="192" customWidth="1"/>
    <col min="9" max="9" width="10.5703125" style="104" customWidth="1"/>
    <col min="10" max="10" width="10.5703125" style="192" customWidth="1"/>
    <col min="11" max="11" width="11" style="192" customWidth="1"/>
    <col min="12" max="12" width="11.5703125" style="192" customWidth="1"/>
    <col min="13" max="13" width="11.85546875" style="192" customWidth="1"/>
    <col min="15" max="15" width="12.42578125" style="192" customWidth="1"/>
    <col min="16" max="16" width="11.42578125" style="192" customWidth="1"/>
    <col min="17" max="17" width="12" style="192" customWidth="1"/>
    <col min="18" max="18" width="6.5703125" style="192" customWidth="1"/>
    <col min="20" max="20" width="12.5703125" style="192" customWidth="1"/>
  </cols>
  <sheetData>
    <row r="2" spans="1:16" ht="33.75" customHeight="1" x14ac:dyDescent="0.25">
      <c r="A2" s="20" t="s">
        <v>0</v>
      </c>
      <c r="B2" s="4" t="s">
        <v>1</v>
      </c>
      <c r="C2" s="110" t="s">
        <v>85</v>
      </c>
      <c r="D2" s="113" t="s">
        <v>86</v>
      </c>
      <c r="E2" s="113" t="s">
        <v>87</v>
      </c>
      <c r="F2" s="113" t="s">
        <v>88</v>
      </c>
      <c r="G2" s="113" t="s">
        <v>89</v>
      </c>
      <c r="H2" s="94" t="s">
        <v>90</v>
      </c>
      <c r="J2" s="23" t="s">
        <v>14</v>
      </c>
      <c r="K2" s="24" t="s">
        <v>15</v>
      </c>
      <c r="L2" s="25" t="s">
        <v>16</v>
      </c>
      <c r="N2" s="98" t="s">
        <v>17</v>
      </c>
    </row>
    <row r="3" spans="1:16" x14ac:dyDescent="0.25">
      <c r="A3" s="1" t="s">
        <v>91</v>
      </c>
      <c r="B3" s="175">
        <v>152</v>
      </c>
      <c r="C3" s="7">
        <v>164</v>
      </c>
      <c r="D3" s="7">
        <v>152</v>
      </c>
      <c r="E3" s="91">
        <v>132.80000000000001</v>
      </c>
      <c r="F3" s="2" t="s">
        <v>22</v>
      </c>
      <c r="G3" s="97">
        <v>152</v>
      </c>
      <c r="H3" s="91">
        <v>134</v>
      </c>
      <c r="J3" s="111">
        <f>E3</f>
        <v>132.80000000000001</v>
      </c>
      <c r="K3" s="111">
        <f>D3</f>
        <v>152</v>
      </c>
      <c r="L3" s="111">
        <f t="shared" ref="L3:L8" si="0">AVERAGE(B3:H3)</f>
        <v>147.79999999999998</v>
      </c>
      <c r="N3" s="178">
        <f t="shared" ref="N3:N8" si="1">B3/J3-1</f>
        <v>0.14457831325301185</v>
      </c>
      <c r="O3" s="115"/>
      <c r="P3" s="116"/>
    </row>
    <row r="4" spans="1:16" x14ac:dyDescent="0.25">
      <c r="A4" s="1" t="s">
        <v>92</v>
      </c>
      <c r="B4" s="175">
        <v>157</v>
      </c>
      <c r="C4" s="111">
        <v>157</v>
      </c>
      <c r="D4" s="7">
        <v>157</v>
      </c>
      <c r="E4" s="106">
        <v>159.4</v>
      </c>
      <c r="F4" s="2" t="s">
        <v>22</v>
      </c>
      <c r="G4" s="106">
        <v>157</v>
      </c>
      <c r="H4" s="91">
        <v>139</v>
      </c>
      <c r="J4" s="111">
        <f>B4</f>
        <v>157</v>
      </c>
      <c r="K4" s="111">
        <f>H4</f>
        <v>139</v>
      </c>
      <c r="L4" s="111">
        <f t="shared" si="0"/>
        <v>154.4</v>
      </c>
      <c r="N4" s="178">
        <f t="shared" si="1"/>
        <v>0</v>
      </c>
      <c r="O4" s="115"/>
      <c r="P4" s="116"/>
    </row>
    <row r="5" spans="1:16" x14ac:dyDescent="0.25">
      <c r="A5" s="1" t="s">
        <v>24</v>
      </c>
      <c r="B5" s="175">
        <v>160</v>
      </c>
      <c r="C5" s="111">
        <v>188</v>
      </c>
      <c r="D5" s="7">
        <v>188</v>
      </c>
      <c r="E5" s="106">
        <v>183.3</v>
      </c>
      <c r="F5" s="111">
        <v>250.74</v>
      </c>
      <c r="G5" s="106"/>
      <c r="H5" s="96">
        <v>167</v>
      </c>
      <c r="J5" s="111">
        <f>B5</f>
        <v>160</v>
      </c>
      <c r="K5" s="111">
        <f>F5</f>
        <v>250.74</v>
      </c>
      <c r="L5" s="111">
        <f t="shared" si="0"/>
        <v>189.50666666666666</v>
      </c>
      <c r="N5" s="178">
        <f t="shared" si="1"/>
        <v>0</v>
      </c>
      <c r="O5" s="115"/>
      <c r="P5" s="116"/>
    </row>
    <row r="6" spans="1:16" x14ac:dyDescent="0.25">
      <c r="A6" s="1" t="s">
        <v>93</v>
      </c>
      <c r="B6" s="175">
        <v>189</v>
      </c>
      <c r="C6" s="111">
        <v>189</v>
      </c>
      <c r="D6" s="7">
        <v>189</v>
      </c>
      <c r="E6" s="170" t="s">
        <v>22</v>
      </c>
      <c r="F6" s="111">
        <v>277.74</v>
      </c>
      <c r="G6" s="96">
        <v>189</v>
      </c>
      <c r="H6" s="91">
        <v>173</v>
      </c>
      <c r="J6" s="111">
        <f>H6</f>
        <v>173</v>
      </c>
      <c r="K6" s="111">
        <f>F6</f>
        <v>277.74</v>
      </c>
      <c r="L6" s="111">
        <f t="shared" si="0"/>
        <v>201.12333333333333</v>
      </c>
      <c r="N6" s="178">
        <f t="shared" si="1"/>
        <v>9.2485549132947931E-2</v>
      </c>
      <c r="O6" s="115"/>
      <c r="P6" s="116"/>
    </row>
    <row r="7" spans="1:16" x14ac:dyDescent="0.25">
      <c r="A7" s="1" t="s">
        <v>94</v>
      </c>
      <c r="B7" s="175">
        <v>238</v>
      </c>
      <c r="C7" s="111">
        <v>238</v>
      </c>
      <c r="D7" s="7">
        <v>238</v>
      </c>
      <c r="E7" s="170" t="s">
        <v>22</v>
      </c>
      <c r="F7" s="2" t="s">
        <v>22</v>
      </c>
      <c r="G7" s="106">
        <v>238</v>
      </c>
      <c r="H7" s="91">
        <v>210</v>
      </c>
      <c r="J7" s="111">
        <f>H7</f>
        <v>210</v>
      </c>
      <c r="K7" s="111">
        <f>G7</f>
        <v>238</v>
      </c>
      <c r="L7" s="111">
        <f t="shared" si="0"/>
        <v>232.4</v>
      </c>
      <c r="N7" s="178">
        <f t="shared" si="1"/>
        <v>0.1333333333333333</v>
      </c>
      <c r="O7" s="115"/>
      <c r="P7" s="116"/>
    </row>
    <row r="8" spans="1:16" x14ac:dyDescent="0.25">
      <c r="A8" s="1" t="s">
        <v>95</v>
      </c>
      <c r="B8" s="175">
        <v>254</v>
      </c>
      <c r="C8" s="111">
        <v>254</v>
      </c>
      <c r="D8" s="7">
        <v>254</v>
      </c>
      <c r="E8" s="106">
        <v>212.5</v>
      </c>
      <c r="F8" s="171">
        <v>373.2</v>
      </c>
      <c r="G8" s="96">
        <v>254</v>
      </c>
      <c r="H8" s="91">
        <v>249</v>
      </c>
      <c r="J8" s="111">
        <f>H8</f>
        <v>249</v>
      </c>
      <c r="K8" s="111">
        <f>F8</f>
        <v>373.2</v>
      </c>
      <c r="L8" s="111">
        <f t="shared" si="0"/>
        <v>264.3857142857143</v>
      </c>
      <c r="N8" s="178">
        <f t="shared" si="1"/>
        <v>2.008032128514059E-2</v>
      </c>
      <c r="O8" s="115"/>
      <c r="P8" s="116"/>
    </row>
    <row r="9" spans="1:16" x14ac:dyDescent="0.25">
      <c r="B9" s="116"/>
      <c r="D9" s="93"/>
      <c r="E9" s="93"/>
      <c r="F9" s="93"/>
      <c r="G9" s="93"/>
      <c r="H9" s="93"/>
      <c r="N9" s="115"/>
      <c r="O9" s="115"/>
      <c r="P9" s="116"/>
    </row>
    <row r="10" spans="1:16" ht="33.75" customHeight="1" x14ac:dyDescent="0.25">
      <c r="A10" s="21" t="s">
        <v>32</v>
      </c>
      <c r="B10" s="4" t="s">
        <v>1</v>
      </c>
      <c r="C10" s="110" t="s">
        <v>85</v>
      </c>
      <c r="D10" s="92" t="s">
        <v>86</v>
      </c>
      <c r="E10" s="92" t="s">
        <v>87</v>
      </c>
      <c r="F10" s="92" t="s">
        <v>88</v>
      </c>
      <c r="G10" s="92" t="s">
        <v>89</v>
      </c>
      <c r="H10" s="92" t="s">
        <v>90</v>
      </c>
      <c r="J10" s="23" t="s">
        <v>14</v>
      </c>
      <c r="K10" s="24" t="s">
        <v>15</v>
      </c>
      <c r="L10" s="25" t="s">
        <v>16</v>
      </c>
      <c r="N10" s="98" t="s">
        <v>17</v>
      </c>
      <c r="O10" s="115"/>
      <c r="P10" s="116"/>
    </row>
    <row r="11" spans="1:16" x14ac:dyDescent="0.25">
      <c r="A11" s="1" t="s">
        <v>33</v>
      </c>
      <c r="B11" s="175">
        <v>160</v>
      </c>
      <c r="C11" s="111">
        <v>160</v>
      </c>
      <c r="D11" s="2" t="s">
        <v>22</v>
      </c>
      <c r="E11" s="2" t="s">
        <v>22</v>
      </c>
      <c r="F11" s="2" t="s">
        <v>22</v>
      </c>
      <c r="G11" s="97">
        <v>160</v>
      </c>
      <c r="H11" s="97">
        <v>142</v>
      </c>
      <c r="J11" s="2">
        <f>H11</f>
        <v>142</v>
      </c>
      <c r="K11" s="2">
        <f>G11</f>
        <v>160</v>
      </c>
      <c r="L11" s="2">
        <f>AVERAGE(B11:H11)</f>
        <v>155.5</v>
      </c>
      <c r="N11" s="178">
        <f>B11/J11-1</f>
        <v>0.12676056338028174</v>
      </c>
      <c r="O11" s="115"/>
      <c r="P11" s="116"/>
    </row>
    <row r="12" spans="1:16" x14ac:dyDescent="0.25">
      <c r="A12" s="1" t="s">
        <v>96</v>
      </c>
      <c r="B12" s="175">
        <v>181</v>
      </c>
      <c r="C12" s="111">
        <v>181</v>
      </c>
      <c r="D12" s="7">
        <v>181</v>
      </c>
      <c r="E12" s="2" t="s">
        <v>22</v>
      </c>
      <c r="F12" s="2" t="s">
        <v>22</v>
      </c>
      <c r="G12" s="97">
        <v>181</v>
      </c>
      <c r="H12" s="97">
        <v>160</v>
      </c>
      <c r="J12" s="2">
        <f>H12</f>
        <v>160</v>
      </c>
      <c r="K12" s="2">
        <f>B12</f>
        <v>181</v>
      </c>
      <c r="L12" s="2">
        <f>AVERAGE(B12:H12)</f>
        <v>176.8</v>
      </c>
      <c r="N12" s="178">
        <f>B12/J12-1</f>
        <v>0.13125000000000009</v>
      </c>
      <c r="O12" s="115"/>
      <c r="P12" s="116"/>
    </row>
    <row r="13" spans="1:16" x14ac:dyDescent="0.25">
      <c r="A13" s="1" t="s">
        <v>97</v>
      </c>
      <c r="B13" s="175">
        <v>215</v>
      </c>
      <c r="C13" s="111">
        <v>221</v>
      </c>
      <c r="D13" s="7">
        <v>221</v>
      </c>
      <c r="E13" s="2" t="s">
        <v>22</v>
      </c>
      <c r="F13" s="2" t="s">
        <v>22</v>
      </c>
      <c r="G13" s="97">
        <v>230</v>
      </c>
      <c r="H13" s="97">
        <v>196</v>
      </c>
      <c r="J13" s="2">
        <f>H13</f>
        <v>196</v>
      </c>
      <c r="K13" s="2">
        <f>G13</f>
        <v>230</v>
      </c>
      <c r="L13" s="2">
        <f>AVERAGE(B13:H13)</f>
        <v>216.6</v>
      </c>
      <c r="N13" s="178">
        <f>B13/J13-1</f>
        <v>9.6938775510204023E-2</v>
      </c>
      <c r="O13" s="115"/>
      <c r="P13" s="116"/>
    </row>
    <row r="14" spans="1:16" x14ac:dyDescent="0.25">
      <c r="A14" s="1" t="s">
        <v>38</v>
      </c>
      <c r="B14" s="175">
        <v>225</v>
      </c>
      <c r="C14" s="111">
        <v>230</v>
      </c>
      <c r="D14" s="7">
        <v>230</v>
      </c>
      <c r="E14" s="2" t="s">
        <v>22</v>
      </c>
      <c r="F14" s="2" t="s">
        <v>22</v>
      </c>
      <c r="G14" s="97">
        <v>230</v>
      </c>
      <c r="H14" s="2"/>
      <c r="J14" s="2">
        <f>B14</f>
        <v>225</v>
      </c>
      <c r="K14" s="2">
        <f>G14</f>
        <v>230</v>
      </c>
      <c r="L14" s="2">
        <f>AVERAGE(B14:H14)</f>
        <v>228.75</v>
      </c>
      <c r="M14" s="115"/>
      <c r="N14" s="178">
        <f>B14/J14-1</f>
        <v>0</v>
      </c>
      <c r="O14" s="115"/>
      <c r="P14" s="116"/>
    </row>
    <row r="15" spans="1:16" x14ac:dyDescent="0.25">
      <c r="A15" s="1" t="s">
        <v>40</v>
      </c>
      <c r="B15" s="175">
        <v>285</v>
      </c>
      <c r="C15" s="111">
        <v>293</v>
      </c>
      <c r="D15" s="2" t="s">
        <v>22</v>
      </c>
      <c r="E15" s="2" t="s">
        <v>22</v>
      </c>
      <c r="F15" s="2" t="s">
        <v>22</v>
      </c>
      <c r="G15" s="109">
        <v>293</v>
      </c>
      <c r="H15" s="2"/>
      <c r="J15" s="2">
        <f>B15</f>
        <v>285</v>
      </c>
      <c r="K15" s="2">
        <f>G15</f>
        <v>293</v>
      </c>
      <c r="L15" s="2">
        <f>AVERAGE(B15:H15)</f>
        <v>290.33333333333331</v>
      </c>
      <c r="M15" s="115"/>
      <c r="N15" s="178">
        <f>B15/J15-1</f>
        <v>0</v>
      </c>
      <c r="O15" s="115"/>
      <c r="P15" s="116"/>
    </row>
    <row r="17" spans="1:15" s="3" customFormat="1" ht="33.75" customHeight="1" x14ac:dyDescent="0.25">
      <c r="A17" s="22" t="s">
        <v>42</v>
      </c>
      <c r="B17" s="52" t="s">
        <v>1</v>
      </c>
      <c r="C17" s="92" t="s">
        <v>89</v>
      </c>
      <c r="D17" s="92" t="s">
        <v>86</v>
      </c>
      <c r="E17" s="104"/>
      <c r="F17" s="104"/>
      <c r="G17" s="104"/>
      <c r="H17" s="104"/>
      <c r="J17" s="23" t="s">
        <v>14</v>
      </c>
      <c r="K17" s="24" t="s">
        <v>15</v>
      </c>
      <c r="L17" s="25" t="s">
        <v>16</v>
      </c>
      <c r="N17" s="98" t="s">
        <v>17</v>
      </c>
      <c r="O17" s="115"/>
    </row>
    <row r="18" spans="1:15" x14ac:dyDescent="0.25">
      <c r="A18" s="1" t="s">
        <v>43</v>
      </c>
      <c r="B18" s="103">
        <v>203</v>
      </c>
      <c r="C18" s="108">
        <v>219</v>
      </c>
      <c r="D18" s="106">
        <v>219</v>
      </c>
      <c r="E18" s="104"/>
      <c r="F18" s="104"/>
      <c r="G18" s="104"/>
      <c r="H18" s="104"/>
      <c r="J18" s="2">
        <f>B18</f>
        <v>203</v>
      </c>
      <c r="K18" s="2">
        <f>D18</f>
        <v>219</v>
      </c>
      <c r="L18" s="2">
        <f>AVERAGE(B18:I18)</f>
        <v>213.66666666666666</v>
      </c>
      <c r="N18" s="178">
        <f>B18/J18-1</f>
        <v>0</v>
      </c>
      <c r="O18" s="115"/>
    </row>
    <row r="19" spans="1:15" x14ac:dyDescent="0.25">
      <c r="A19" s="1" t="s">
        <v>44</v>
      </c>
      <c r="B19" s="103">
        <v>247</v>
      </c>
      <c r="C19" s="108">
        <v>265</v>
      </c>
      <c r="D19" s="106">
        <v>265</v>
      </c>
      <c r="E19" s="104"/>
      <c r="F19" s="104"/>
      <c r="G19" s="104"/>
      <c r="H19" s="104"/>
      <c r="J19" s="2">
        <f>C19</f>
        <v>265</v>
      </c>
      <c r="K19" s="2">
        <f>D19</f>
        <v>265</v>
      </c>
      <c r="L19" s="2">
        <f>AVERAGE(B19:I19)</f>
        <v>259</v>
      </c>
      <c r="N19" s="178">
        <f>B19/J19-1</f>
        <v>-6.7924528301886777E-2</v>
      </c>
      <c r="O19" s="115"/>
    </row>
    <row r="20" spans="1:15" x14ac:dyDescent="0.25">
      <c r="B20" s="119"/>
      <c r="C20" s="120"/>
      <c r="D20" s="119"/>
      <c r="E20" s="104"/>
      <c r="F20" s="104"/>
      <c r="G20" s="104"/>
      <c r="H20" s="104"/>
      <c r="J20" s="118"/>
      <c r="K20" s="118"/>
      <c r="L20" s="118"/>
      <c r="N20" s="115"/>
      <c r="O20" s="115"/>
    </row>
    <row r="21" spans="1:15" x14ac:dyDescent="0.25">
      <c r="A21" s="114" t="s">
        <v>45</v>
      </c>
      <c r="B21" s="4" t="s">
        <v>1</v>
      </c>
      <c r="C21" s="92" t="s">
        <v>86</v>
      </c>
      <c r="D21" s="119"/>
      <c r="E21" s="104"/>
      <c r="F21" s="104"/>
      <c r="G21" s="104"/>
      <c r="H21" s="104"/>
      <c r="J21" s="118"/>
      <c r="K21" s="118"/>
      <c r="L21" s="118"/>
      <c r="N21" s="115"/>
      <c r="O21" s="115"/>
    </row>
    <row r="22" spans="1:15" x14ac:dyDescent="0.25">
      <c r="A22" s="1" t="s">
        <v>46</v>
      </c>
      <c r="B22" s="51">
        <v>149</v>
      </c>
      <c r="C22" s="2" t="s">
        <v>22</v>
      </c>
      <c r="D22" s="119"/>
      <c r="E22" s="104"/>
      <c r="F22" s="104"/>
      <c r="G22" s="104"/>
      <c r="H22" s="104"/>
      <c r="J22" s="118"/>
      <c r="K22" s="118"/>
      <c r="L22" s="118"/>
      <c r="N22" s="115"/>
      <c r="O22" s="115"/>
    </row>
    <row r="23" spans="1:15" x14ac:dyDescent="0.25">
      <c r="A23" s="1" t="s">
        <v>47</v>
      </c>
      <c r="B23" s="51">
        <v>170</v>
      </c>
      <c r="C23" s="2" t="s">
        <v>22</v>
      </c>
      <c r="D23" s="119"/>
      <c r="E23" s="104"/>
      <c r="F23" s="104"/>
      <c r="G23" s="104"/>
      <c r="H23" s="104"/>
      <c r="J23" s="118"/>
      <c r="K23" s="118"/>
      <c r="L23" s="118"/>
      <c r="N23" s="115"/>
      <c r="O23" s="115"/>
    </row>
    <row r="24" spans="1:15" x14ac:dyDescent="0.25">
      <c r="A24" s="1" t="s">
        <v>49</v>
      </c>
      <c r="B24" s="51">
        <v>185</v>
      </c>
      <c r="C24" s="106">
        <v>185</v>
      </c>
      <c r="D24" s="119"/>
      <c r="E24" s="104"/>
      <c r="F24" s="104"/>
      <c r="G24" s="104"/>
      <c r="H24" s="104"/>
      <c r="J24" s="118"/>
      <c r="K24" s="118"/>
      <c r="L24" s="118"/>
      <c r="N24" s="115"/>
      <c r="O24" s="115"/>
    </row>
    <row r="25" spans="1:15" x14ac:dyDescent="0.25">
      <c r="A25" s="1" t="s">
        <v>51</v>
      </c>
      <c r="B25" s="51">
        <v>240</v>
      </c>
      <c r="C25" s="2" t="s">
        <v>22</v>
      </c>
      <c r="D25" s="119"/>
      <c r="E25" s="104"/>
      <c r="F25" s="104"/>
      <c r="G25" s="104"/>
      <c r="H25" s="104"/>
      <c r="J25" s="118"/>
      <c r="K25" s="118"/>
      <c r="L25" s="118"/>
      <c r="N25" s="115"/>
      <c r="O25" s="115"/>
    </row>
    <row r="26" spans="1:15" x14ac:dyDescent="0.25">
      <c r="B26" s="119"/>
      <c r="C26" s="120"/>
      <c r="D26" s="119"/>
      <c r="E26" s="104"/>
      <c r="F26" s="104"/>
      <c r="G26" s="104"/>
      <c r="H26" s="104"/>
      <c r="J26" s="118"/>
      <c r="K26" s="118"/>
      <c r="L26" s="118"/>
      <c r="N26" s="115"/>
      <c r="O26" s="115"/>
    </row>
    <row r="27" spans="1:15" x14ac:dyDescent="0.25">
      <c r="B27" s="119"/>
      <c r="C27" s="120"/>
      <c r="D27" s="119"/>
      <c r="E27" s="104"/>
      <c r="F27" s="104"/>
      <c r="G27" s="104"/>
      <c r="H27" s="104"/>
    </row>
    <row r="28" spans="1:15" x14ac:dyDescent="0.25">
      <c r="A28" s="9" t="s">
        <v>54</v>
      </c>
    </row>
    <row r="29" spans="1:15" x14ac:dyDescent="0.25">
      <c r="M29" t="s">
        <v>53</v>
      </c>
    </row>
    <row r="30" spans="1:15" x14ac:dyDescent="0.25">
      <c r="A30" s="3" t="s">
        <v>55</v>
      </c>
    </row>
    <row r="31" spans="1:15" x14ac:dyDescent="0.25">
      <c r="A31" s="41" t="s">
        <v>56</v>
      </c>
      <c r="B31" s="42" t="s">
        <v>57</v>
      </c>
      <c r="C31" s="41"/>
      <c r="D31" s="41" t="s">
        <v>58</v>
      </c>
      <c r="E31" s="43">
        <v>2019</v>
      </c>
      <c r="F31" s="43" t="s">
        <v>59</v>
      </c>
      <c r="G31" s="43" t="s">
        <v>60</v>
      </c>
      <c r="H31" s="43" t="s">
        <v>61</v>
      </c>
      <c r="I31" s="43" t="s">
        <v>62</v>
      </c>
      <c r="J31" s="43" t="s">
        <v>63</v>
      </c>
      <c r="K31" s="43" t="s">
        <v>64</v>
      </c>
    </row>
    <row r="32" spans="1:15" x14ac:dyDescent="0.25">
      <c r="A32" s="47" t="s">
        <v>85</v>
      </c>
      <c r="B32" s="47" t="s">
        <v>98</v>
      </c>
      <c r="C32" s="47"/>
      <c r="D32" s="46" t="s">
        <v>67</v>
      </c>
      <c r="E32" s="47">
        <v>1</v>
      </c>
      <c r="F32" s="47"/>
      <c r="G32" s="47"/>
      <c r="H32" s="47"/>
      <c r="I32" s="47"/>
      <c r="J32" s="47"/>
      <c r="K32" s="47"/>
    </row>
    <row r="33" spans="1:11" x14ac:dyDescent="0.25">
      <c r="A33" s="47" t="s">
        <v>89</v>
      </c>
      <c r="B33" s="47" t="s">
        <v>99</v>
      </c>
      <c r="C33" s="47"/>
      <c r="D33" s="46" t="s">
        <v>67</v>
      </c>
      <c r="E33" s="193" t="s">
        <v>22</v>
      </c>
      <c r="F33" s="193"/>
      <c r="G33" s="193"/>
      <c r="H33" s="193"/>
      <c r="I33" s="193"/>
      <c r="J33" s="193"/>
      <c r="K33" s="193"/>
    </row>
    <row r="34" spans="1:11" x14ac:dyDescent="0.25">
      <c r="A34" s="47" t="s">
        <v>86</v>
      </c>
      <c r="B34" s="47" t="s">
        <v>100</v>
      </c>
      <c r="C34" s="47"/>
      <c r="D34" s="46" t="s">
        <v>67</v>
      </c>
      <c r="E34" s="47">
        <v>150</v>
      </c>
      <c r="F34" s="47">
        <v>7</v>
      </c>
      <c r="G34" s="47">
        <v>14</v>
      </c>
      <c r="H34" s="47">
        <v>5</v>
      </c>
      <c r="I34" s="47">
        <v>12</v>
      </c>
      <c r="J34" s="47">
        <v>14</v>
      </c>
      <c r="K34" s="47">
        <v>19</v>
      </c>
    </row>
    <row r="35" spans="1:11" x14ac:dyDescent="0.25">
      <c r="A35" s="47" t="s">
        <v>88</v>
      </c>
      <c r="B35" s="47" t="s">
        <v>101</v>
      </c>
      <c r="C35" s="47"/>
      <c r="D35" s="47" t="s">
        <v>74</v>
      </c>
      <c r="E35" s="193" t="s">
        <v>22</v>
      </c>
      <c r="F35" s="193"/>
      <c r="G35" s="193"/>
      <c r="H35" s="193"/>
      <c r="I35" s="193"/>
      <c r="J35" s="193"/>
      <c r="K35" s="193"/>
    </row>
    <row r="36" spans="1:11" x14ac:dyDescent="0.25">
      <c r="A36" s="47" t="s">
        <v>90</v>
      </c>
      <c r="B36" s="47" t="s">
        <v>102</v>
      </c>
      <c r="C36" s="47"/>
      <c r="D36" s="46" t="s">
        <v>67</v>
      </c>
      <c r="E36" s="47">
        <v>1</v>
      </c>
      <c r="F36" s="47"/>
      <c r="G36" s="47"/>
      <c r="H36" s="47"/>
      <c r="I36" s="47"/>
      <c r="J36" s="47"/>
      <c r="K36" s="47"/>
    </row>
    <row r="37" spans="1:11" x14ac:dyDescent="0.25">
      <c r="A37" s="47" t="s">
        <v>103</v>
      </c>
      <c r="B37" s="47" t="s">
        <v>104</v>
      </c>
      <c r="C37" s="47"/>
      <c r="D37" s="46" t="s">
        <v>67</v>
      </c>
      <c r="E37" s="47">
        <v>9</v>
      </c>
      <c r="F37" s="47"/>
      <c r="G37" s="47"/>
      <c r="H37" s="47"/>
      <c r="I37" s="47"/>
      <c r="J37" s="47"/>
      <c r="K37" s="47"/>
    </row>
    <row r="38" spans="1:11" x14ac:dyDescent="0.25">
      <c r="D38" s="50" t="s">
        <v>84</v>
      </c>
      <c r="E38" s="50">
        <f t="shared" ref="E38:K38" si="2">SUM(E32:E36)</f>
        <v>152</v>
      </c>
      <c r="F38" s="50">
        <f t="shared" si="2"/>
        <v>7</v>
      </c>
      <c r="G38" s="50">
        <f t="shared" si="2"/>
        <v>14</v>
      </c>
      <c r="H38" s="50">
        <f t="shared" si="2"/>
        <v>5</v>
      </c>
      <c r="I38" s="50">
        <f t="shared" si="2"/>
        <v>12</v>
      </c>
      <c r="J38" s="50">
        <f t="shared" si="2"/>
        <v>14</v>
      </c>
      <c r="K38" s="50">
        <f t="shared" si="2"/>
        <v>19</v>
      </c>
    </row>
    <row r="39" spans="1:11" x14ac:dyDescent="0.25">
      <c r="F39" s="104"/>
    </row>
    <row r="40" spans="1:11" x14ac:dyDescent="0.25">
      <c r="F40" s="104"/>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
  <sheetViews>
    <sheetView topLeftCell="E1" zoomScale="90" zoomScaleNormal="90" workbookViewId="0">
      <selection activeCell="Q14" sqref="Q14"/>
    </sheetView>
  </sheetViews>
  <sheetFormatPr defaultRowHeight="15" x14ac:dyDescent="0.25"/>
  <cols>
    <col min="1" max="1" width="21.5703125" style="192" customWidth="1"/>
    <col min="4" max="4" width="12.42578125" style="192" customWidth="1"/>
    <col min="5" max="5" width="19" style="192" customWidth="1"/>
    <col min="6" max="6" width="9.42578125" style="192" customWidth="1"/>
    <col min="7" max="7" width="11.5703125" style="192" customWidth="1"/>
    <col min="11" max="11" width="11.42578125" style="192" customWidth="1"/>
    <col min="12" max="12" width="12.42578125" style="192" customWidth="1"/>
    <col min="13" max="13" width="14.42578125" style="192" customWidth="1"/>
  </cols>
  <sheetData>
    <row r="2" spans="1:15" ht="22.5" customHeight="1" x14ac:dyDescent="0.25">
      <c r="A2" s="20" t="s">
        <v>0</v>
      </c>
      <c r="B2" s="4" t="s">
        <v>1</v>
      </c>
      <c r="C2" s="110" t="s">
        <v>105</v>
      </c>
      <c r="D2" s="113" t="s">
        <v>106</v>
      </c>
      <c r="E2" s="113" t="s">
        <v>107</v>
      </c>
      <c r="F2" s="113" t="s">
        <v>108</v>
      </c>
      <c r="G2" s="113" t="s">
        <v>109</v>
      </c>
      <c r="I2" s="23" t="s">
        <v>14</v>
      </c>
      <c r="J2" s="24" t="s">
        <v>15</v>
      </c>
      <c r="K2" s="25" t="s">
        <v>16</v>
      </c>
      <c r="M2" s="98" t="s">
        <v>17</v>
      </c>
    </row>
    <row r="3" spans="1:15" x14ac:dyDescent="0.25">
      <c r="A3" s="1" t="s">
        <v>91</v>
      </c>
      <c r="B3" s="175">
        <v>152</v>
      </c>
      <c r="C3" s="7">
        <v>152</v>
      </c>
      <c r="D3" s="2" t="s">
        <v>22</v>
      </c>
      <c r="E3" s="2" t="s">
        <v>22</v>
      </c>
      <c r="F3" s="2" t="s">
        <v>22</v>
      </c>
      <c r="G3" s="2"/>
      <c r="I3" s="111">
        <f t="shared" ref="I3:I8" si="0">B3</f>
        <v>152</v>
      </c>
      <c r="J3" s="111">
        <f>B3</f>
        <v>152</v>
      </c>
      <c r="K3" s="111">
        <f t="shared" ref="K3:K8" si="1">AVERAGE(B3:F3)</f>
        <v>152</v>
      </c>
      <c r="M3" s="177">
        <f t="shared" ref="M3:M8" si="2">B3/I3-1</f>
        <v>0</v>
      </c>
      <c r="O3" s="115"/>
    </row>
    <row r="4" spans="1:15" x14ac:dyDescent="0.25">
      <c r="A4" s="1" t="s">
        <v>92</v>
      </c>
      <c r="B4" s="175">
        <v>157</v>
      </c>
      <c r="C4" s="111">
        <v>157</v>
      </c>
      <c r="D4" s="7">
        <v>157</v>
      </c>
      <c r="E4" s="2" t="s">
        <v>22</v>
      </c>
      <c r="F4" s="2" t="s">
        <v>22</v>
      </c>
      <c r="G4" s="2"/>
      <c r="I4" s="111">
        <f t="shared" si="0"/>
        <v>157</v>
      </c>
      <c r="J4" s="111">
        <f>B4</f>
        <v>157</v>
      </c>
      <c r="K4" s="111">
        <f t="shared" si="1"/>
        <v>157</v>
      </c>
      <c r="M4" s="177">
        <f t="shared" si="2"/>
        <v>0</v>
      </c>
      <c r="O4" s="115"/>
    </row>
    <row r="5" spans="1:15" x14ac:dyDescent="0.25">
      <c r="A5" s="1" t="s">
        <v>24</v>
      </c>
      <c r="B5" s="175">
        <v>160</v>
      </c>
      <c r="C5" s="2" t="s">
        <v>22</v>
      </c>
      <c r="D5" s="7">
        <v>188</v>
      </c>
      <c r="E5" s="2" t="s">
        <v>22</v>
      </c>
      <c r="F5" s="2" t="s">
        <v>22</v>
      </c>
      <c r="G5" s="2"/>
      <c r="I5" s="111">
        <f t="shared" si="0"/>
        <v>160</v>
      </c>
      <c r="J5" s="111">
        <f>D5</f>
        <v>188</v>
      </c>
      <c r="K5" s="111">
        <f t="shared" si="1"/>
        <v>174</v>
      </c>
      <c r="M5" s="177">
        <f t="shared" si="2"/>
        <v>0</v>
      </c>
      <c r="O5" s="115"/>
    </row>
    <row r="6" spans="1:15" x14ac:dyDescent="0.25">
      <c r="A6" s="1" t="s">
        <v>93</v>
      </c>
      <c r="B6" s="175">
        <v>189</v>
      </c>
      <c r="C6" s="6">
        <v>189</v>
      </c>
      <c r="D6" s="7">
        <v>189</v>
      </c>
      <c r="E6" s="2" t="s">
        <v>22</v>
      </c>
      <c r="F6" s="8">
        <v>217</v>
      </c>
      <c r="G6" s="8"/>
      <c r="I6" s="111">
        <f t="shared" si="0"/>
        <v>189</v>
      </c>
      <c r="J6" s="111">
        <f>F6</f>
        <v>217</v>
      </c>
      <c r="K6" s="111">
        <f t="shared" si="1"/>
        <v>196</v>
      </c>
      <c r="M6" s="177">
        <f t="shared" si="2"/>
        <v>0</v>
      </c>
      <c r="O6" s="115"/>
    </row>
    <row r="7" spans="1:15" x14ac:dyDescent="0.25">
      <c r="A7" s="1" t="s">
        <v>94</v>
      </c>
      <c r="B7" s="175">
        <v>238</v>
      </c>
      <c r="C7" s="6">
        <v>238</v>
      </c>
      <c r="D7" s="7">
        <v>238.14</v>
      </c>
      <c r="E7" s="2" t="s">
        <v>22</v>
      </c>
      <c r="F7" s="2" t="s">
        <v>22</v>
      </c>
      <c r="G7" s="2"/>
      <c r="I7" s="111">
        <f t="shared" si="0"/>
        <v>238</v>
      </c>
      <c r="J7" s="111">
        <f>C7</f>
        <v>238</v>
      </c>
      <c r="K7" s="111">
        <f t="shared" si="1"/>
        <v>238.04666666666665</v>
      </c>
      <c r="M7" s="177">
        <f t="shared" si="2"/>
        <v>0</v>
      </c>
      <c r="O7" s="115"/>
    </row>
    <row r="8" spans="1:15" x14ac:dyDescent="0.25">
      <c r="A8" s="1" t="s">
        <v>95</v>
      </c>
      <c r="B8" s="175">
        <v>254</v>
      </c>
      <c r="C8" s="6">
        <v>254</v>
      </c>
      <c r="D8" s="7">
        <v>260.16000000000003</v>
      </c>
      <c r="E8" s="2" t="s">
        <v>22</v>
      </c>
      <c r="F8" s="8">
        <v>267</v>
      </c>
      <c r="G8" s="8"/>
      <c r="I8" s="111">
        <f t="shared" si="0"/>
        <v>254</v>
      </c>
      <c r="J8" s="111">
        <f>F8</f>
        <v>267</v>
      </c>
      <c r="K8" s="111">
        <f t="shared" si="1"/>
        <v>258.79000000000002</v>
      </c>
      <c r="M8" s="177">
        <f t="shared" si="2"/>
        <v>0</v>
      </c>
      <c r="O8" s="115"/>
    </row>
    <row r="9" spans="1:15" x14ac:dyDescent="0.25">
      <c r="B9" s="116"/>
      <c r="M9" s="115"/>
    </row>
    <row r="10" spans="1:15" ht="22.5" customHeight="1" x14ac:dyDescent="0.25">
      <c r="A10" s="21" t="s">
        <v>32</v>
      </c>
      <c r="B10" s="4" t="s">
        <v>1</v>
      </c>
      <c r="C10" s="110" t="s">
        <v>105</v>
      </c>
      <c r="D10" s="113" t="s">
        <v>106</v>
      </c>
      <c r="E10" s="113" t="s">
        <v>107</v>
      </c>
      <c r="F10" s="110" t="s">
        <v>108</v>
      </c>
      <c r="G10" s="113" t="s">
        <v>109</v>
      </c>
      <c r="I10" s="23" t="s">
        <v>14</v>
      </c>
      <c r="J10" s="24" t="s">
        <v>15</v>
      </c>
      <c r="K10" s="25" t="s">
        <v>16</v>
      </c>
      <c r="M10" s="98" t="s">
        <v>17</v>
      </c>
    </row>
    <row r="11" spans="1:15" x14ac:dyDescent="0.25">
      <c r="A11" s="1" t="s">
        <v>33</v>
      </c>
      <c r="B11" s="175">
        <v>160</v>
      </c>
      <c r="C11" s="2" t="s">
        <v>22</v>
      </c>
      <c r="D11" s="2" t="s">
        <v>22</v>
      </c>
      <c r="E11" s="2" t="s">
        <v>22</v>
      </c>
      <c r="F11" s="2" t="s">
        <v>22</v>
      </c>
      <c r="G11" s="172">
        <v>131.57</v>
      </c>
      <c r="I11" s="111">
        <f>G11</f>
        <v>131.57</v>
      </c>
      <c r="J11" s="111">
        <f>B11</f>
        <v>160</v>
      </c>
      <c r="K11" s="111">
        <f>AVERAGE(B11:F11)</f>
        <v>160</v>
      </c>
      <c r="M11" s="178">
        <f>B11/I11-1</f>
        <v>0.21608269362316634</v>
      </c>
    </row>
    <row r="12" spans="1:15" x14ac:dyDescent="0.25">
      <c r="A12" s="1" t="s">
        <v>96</v>
      </c>
      <c r="B12" s="175">
        <v>181</v>
      </c>
      <c r="C12" s="111">
        <v>181</v>
      </c>
      <c r="D12" s="7">
        <v>181</v>
      </c>
      <c r="E12">
        <v>195.48</v>
      </c>
      <c r="F12" s="2" t="s">
        <v>22</v>
      </c>
      <c r="G12" s="2"/>
      <c r="I12" s="111">
        <f>B12</f>
        <v>181</v>
      </c>
      <c r="J12" s="111">
        <f>E12</f>
        <v>195.48</v>
      </c>
      <c r="K12" s="111">
        <f>AVERAGE(B12:F12)</f>
        <v>184.62</v>
      </c>
      <c r="M12" s="178">
        <f>B12/I12-1</f>
        <v>0</v>
      </c>
    </row>
    <row r="13" spans="1:15" x14ac:dyDescent="0.25">
      <c r="A13" s="1" t="s">
        <v>97</v>
      </c>
      <c r="B13" s="175">
        <v>215</v>
      </c>
      <c r="C13" s="2" t="s">
        <v>22</v>
      </c>
      <c r="D13" s="2" t="s">
        <v>22</v>
      </c>
      <c r="E13" s="2" t="s">
        <v>22</v>
      </c>
      <c r="F13" s="2" t="s">
        <v>22</v>
      </c>
      <c r="G13" s="2"/>
      <c r="I13" s="111">
        <f>B13</f>
        <v>215</v>
      </c>
      <c r="J13" s="111">
        <f>B13</f>
        <v>215</v>
      </c>
      <c r="K13" s="111">
        <f>AVERAGE(B13:F13)</f>
        <v>215</v>
      </c>
      <c r="M13" s="178">
        <f>B13/I13-1</f>
        <v>0</v>
      </c>
    </row>
    <row r="14" spans="1:15" x14ac:dyDescent="0.25">
      <c r="A14" s="1" t="s">
        <v>38</v>
      </c>
      <c r="B14" s="175">
        <v>225</v>
      </c>
      <c r="C14" s="7">
        <v>230</v>
      </c>
      <c r="D14" s="2" t="s">
        <v>22</v>
      </c>
      <c r="E14">
        <v>238.05</v>
      </c>
      <c r="F14" s="2" t="s">
        <v>22</v>
      </c>
      <c r="G14" s="7"/>
      <c r="I14" s="111">
        <f>B14</f>
        <v>225</v>
      </c>
      <c r="J14" s="111">
        <f>C14</f>
        <v>230</v>
      </c>
      <c r="K14" s="111">
        <f>AVERAGE(B14:F14)</f>
        <v>231.01666666666665</v>
      </c>
      <c r="M14" s="178">
        <f>B14/I14-1</f>
        <v>0</v>
      </c>
    </row>
    <row r="15" spans="1:15" x14ac:dyDescent="0.25">
      <c r="A15" s="1" t="s">
        <v>40</v>
      </c>
      <c r="B15" s="175">
        <v>285</v>
      </c>
      <c r="C15" s="7">
        <v>293</v>
      </c>
      <c r="D15" s="2" t="s">
        <v>22</v>
      </c>
      <c r="E15" s="2" t="s">
        <v>22</v>
      </c>
      <c r="F15" s="2" t="s">
        <v>22</v>
      </c>
      <c r="G15" s="7"/>
      <c r="I15" s="111">
        <f>B15</f>
        <v>285</v>
      </c>
      <c r="J15" s="111">
        <f>C15</f>
        <v>293</v>
      </c>
      <c r="K15" s="111">
        <f>AVERAGE(B15:F15)</f>
        <v>289</v>
      </c>
      <c r="M15" s="178">
        <f>B15/I15-1</f>
        <v>0</v>
      </c>
    </row>
    <row r="16" spans="1:15" x14ac:dyDescent="0.25">
      <c r="A16" s="9"/>
    </row>
    <row r="17" spans="1:12" x14ac:dyDescent="0.25">
      <c r="A17" s="9"/>
    </row>
    <row r="18" spans="1:12" x14ac:dyDescent="0.25">
      <c r="A18" s="9" t="s">
        <v>54</v>
      </c>
    </row>
    <row r="19" spans="1:12" x14ac:dyDescent="0.25">
      <c r="A19" s="3" t="s">
        <v>55</v>
      </c>
    </row>
    <row r="20" spans="1:12" x14ac:dyDescent="0.25">
      <c r="A20" s="41" t="s">
        <v>56</v>
      </c>
      <c r="B20" s="42" t="s">
        <v>57</v>
      </c>
      <c r="C20" s="41"/>
      <c r="D20" s="41"/>
      <c r="E20" s="41" t="s">
        <v>58</v>
      </c>
      <c r="F20" s="43">
        <v>2019</v>
      </c>
      <c r="G20" s="43" t="s">
        <v>59</v>
      </c>
      <c r="H20" s="43" t="s">
        <v>60</v>
      </c>
      <c r="I20" s="43" t="s">
        <v>61</v>
      </c>
      <c r="J20" s="43" t="s">
        <v>62</v>
      </c>
      <c r="K20" s="43" t="s">
        <v>63</v>
      </c>
      <c r="L20" s="43" t="s">
        <v>64</v>
      </c>
    </row>
    <row r="21" spans="1:12" x14ac:dyDescent="0.25">
      <c r="A21" s="47" t="s">
        <v>105</v>
      </c>
      <c r="B21" s="47" t="s">
        <v>110</v>
      </c>
      <c r="C21" s="47"/>
      <c r="D21" s="47"/>
      <c r="E21" s="44" t="s">
        <v>67</v>
      </c>
      <c r="F21" s="50">
        <v>41</v>
      </c>
      <c r="G21" s="50">
        <v>4</v>
      </c>
      <c r="H21" s="50">
        <v>4</v>
      </c>
      <c r="I21" s="50">
        <v>6</v>
      </c>
      <c r="J21" s="50">
        <v>6</v>
      </c>
      <c r="K21" s="50">
        <v>7</v>
      </c>
      <c r="L21" s="50">
        <v>8</v>
      </c>
    </row>
    <row r="22" spans="1:12" x14ac:dyDescent="0.25">
      <c r="A22" s="47" t="s">
        <v>111</v>
      </c>
      <c r="B22" s="47" t="s">
        <v>112</v>
      </c>
      <c r="C22" s="47"/>
      <c r="D22" s="47"/>
      <c r="E22" s="44" t="s">
        <v>67</v>
      </c>
      <c r="F22" s="50">
        <v>1</v>
      </c>
      <c r="G22" s="50"/>
      <c r="H22" s="50"/>
      <c r="I22" s="50"/>
      <c r="J22" s="50"/>
      <c r="K22" s="50"/>
      <c r="L22" s="50"/>
    </row>
    <row r="23" spans="1:12" x14ac:dyDescent="0.25">
      <c r="A23" s="47" t="s">
        <v>107</v>
      </c>
      <c r="B23" s="47" t="s">
        <v>113</v>
      </c>
      <c r="C23" s="47"/>
      <c r="D23" s="47"/>
      <c r="E23" s="45" t="s">
        <v>22</v>
      </c>
      <c r="F23" s="215" t="s">
        <v>22</v>
      </c>
      <c r="G23" s="215" t="s">
        <v>22</v>
      </c>
      <c r="H23" s="215" t="s">
        <v>22</v>
      </c>
      <c r="I23" s="215"/>
      <c r="J23" s="215"/>
      <c r="K23" s="215"/>
      <c r="L23" s="215"/>
    </row>
    <row r="24" spans="1:12" x14ac:dyDescent="0.25">
      <c r="A24" s="47" t="s">
        <v>114</v>
      </c>
      <c r="B24" s="47" t="s">
        <v>115</v>
      </c>
      <c r="C24" s="47"/>
      <c r="D24" s="47"/>
      <c r="E24" s="47" t="s">
        <v>116</v>
      </c>
      <c r="F24" s="206"/>
      <c r="G24" s="206"/>
      <c r="H24" s="206"/>
      <c r="I24" s="206"/>
      <c r="J24" s="206"/>
      <c r="K24" s="206"/>
      <c r="L24" s="206"/>
    </row>
    <row r="25" spans="1:12" x14ac:dyDescent="0.25">
      <c r="A25" s="47" t="s">
        <v>106</v>
      </c>
      <c r="B25" s="47" t="s">
        <v>117</v>
      </c>
      <c r="C25" s="47"/>
      <c r="D25" s="47"/>
      <c r="E25" s="47" t="s">
        <v>118</v>
      </c>
      <c r="F25" s="206"/>
      <c r="G25" s="206"/>
      <c r="H25" s="206"/>
      <c r="I25" s="206"/>
      <c r="J25" s="206"/>
      <c r="K25" s="206"/>
      <c r="L25" s="206"/>
    </row>
    <row r="26" spans="1:12" x14ac:dyDescent="0.25">
      <c r="A26" s="205" t="s">
        <v>119</v>
      </c>
      <c r="B26" s="205" t="s">
        <v>120</v>
      </c>
      <c r="C26" s="207"/>
      <c r="D26" s="208"/>
      <c r="E26" s="46" t="s">
        <v>121</v>
      </c>
      <c r="F26" s="206"/>
      <c r="G26" s="206"/>
      <c r="H26" s="206"/>
      <c r="I26" s="206"/>
      <c r="J26" s="206"/>
      <c r="K26" s="206"/>
      <c r="L26" s="206"/>
    </row>
    <row r="27" spans="1:12" x14ac:dyDescent="0.25">
      <c r="A27" s="206"/>
      <c r="B27" s="209"/>
      <c r="C27" s="210"/>
      <c r="D27" s="211"/>
      <c r="E27" s="46" t="s">
        <v>122</v>
      </c>
      <c r="F27" s="206"/>
      <c r="G27" s="206"/>
      <c r="H27" s="206"/>
      <c r="I27" s="206"/>
      <c r="J27" s="206"/>
      <c r="K27" s="206"/>
      <c r="L27" s="206"/>
    </row>
    <row r="28" spans="1:12" x14ac:dyDescent="0.25">
      <c r="A28" s="206"/>
      <c r="B28" s="209"/>
      <c r="C28" s="210"/>
      <c r="D28" s="211"/>
      <c r="E28" s="46" t="s">
        <v>123</v>
      </c>
      <c r="F28" s="206"/>
      <c r="G28" s="206"/>
      <c r="H28" s="206"/>
      <c r="I28" s="206"/>
      <c r="J28" s="206"/>
      <c r="K28" s="206"/>
      <c r="L28" s="206"/>
    </row>
    <row r="29" spans="1:12" x14ac:dyDescent="0.25">
      <c r="A29" s="204"/>
      <c r="B29" s="212"/>
      <c r="C29" s="213"/>
      <c r="D29" s="214"/>
      <c r="E29" s="46" t="s">
        <v>124</v>
      </c>
      <c r="F29" s="204"/>
      <c r="G29" s="204"/>
      <c r="H29" s="204"/>
      <c r="I29" s="204"/>
      <c r="J29" s="204"/>
      <c r="K29" s="204"/>
      <c r="L29" s="204"/>
    </row>
    <row r="30" spans="1:12" x14ac:dyDescent="0.25">
      <c r="A30" s="47" t="s">
        <v>108</v>
      </c>
      <c r="B30" s="47" t="s">
        <v>125</v>
      </c>
      <c r="C30" s="47"/>
      <c r="D30" s="47"/>
      <c r="E30" s="44" t="s">
        <v>67</v>
      </c>
      <c r="F30" s="50">
        <v>434</v>
      </c>
      <c r="G30" s="50"/>
      <c r="H30" s="50"/>
      <c r="I30" s="50"/>
      <c r="J30" s="50">
        <v>2</v>
      </c>
      <c r="K30" s="50"/>
      <c r="L30" s="50">
        <v>10</v>
      </c>
    </row>
    <row r="31" spans="1:12" x14ac:dyDescent="0.25">
      <c r="A31" s="47" t="s">
        <v>126</v>
      </c>
      <c r="B31" s="47" t="s">
        <v>127</v>
      </c>
      <c r="C31" s="47"/>
      <c r="D31" s="47"/>
      <c r="E31" s="44" t="s">
        <v>67</v>
      </c>
      <c r="F31" s="50">
        <v>5</v>
      </c>
      <c r="G31" s="50"/>
      <c r="H31" s="50"/>
      <c r="I31" s="50"/>
      <c r="J31" s="50"/>
      <c r="K31" s="50"/>
      <c r="L31" s="50"/>
    </row>
    <row r="32" spans="1:12" x14ac:dyDescent="0.25">
      <c r="E32" s="44" t="s">
        <v>84</v>
      </c>
      <c r="F32" s="50">
        <f t="shared" ref="F32:L32" si="3">SUM(F21:F31)</f>
        <v>481</v>
      </c>
      <c r="G32" s="50">
        <f t="shared" si="3"/>
        <v>4</v>
      </c>
      <c r="H32" s="50">
        <f t="shared" si="3"/>
        <v>4</v>
      </c>
      <c r="I32" s="50">
        <f t="shared" si="3"/>
        <v>6</v>
      </c>
      <c r="J32" s="50">
        <f t="shared" si="3"/>
        <v>8</v>
      </c>
      <c r="K32" s="50">
        <f t="shared" si="3"/>
        <v>7</v>
      </c>
      <c r="L32" s="50">
        <f t="shared" si="3"/>
        <v>18</v>
      </c>
    </row>
    <row r="34" spans="1:5" x14ac:dyDescent="0.25">
      <c r="A34" t="s">
        <v>109</v>
      </c>
      <c r="B34" t="s">
        <v>128</v>
      </c>
      <c r="E34" s="104" t="s">
        <v>129</v>
      </c>
    </row>
  </sheetData>
  <mergeCells count="9">
    <mergeCell ref="A26:A29"/>
    <mergeCell ref="B26:D29"/>
    <mergeCell ref="F23:F29"/>
    <mergeCell ref="G23:G29"/>
    <mergeCell ref="L23:L29"/>
    <mergeCell ref="K23:K29"/>
    <mergeCell ref="J23:J29"/>
    <mergeCell ref="I23:I29"/>
    <mergeCell ref="H23:H29"/>
  </mergeCells>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workbookViewId="0">
      <pane ySplit="1" topLeftCell="A2" activePane="bottomLeft" state="frozen"/>
      <selection pane="bottomLeft" activeCell="G66" sqref="G66"/>
    </sheetView>
  </sheetViews>
  <sheetFormatPr defaultRowHeight="15" x14ac:dyDescent="0.25"/>
  <cols>
    <col min="1" max="1" width="22" style="3" customWidth="1"/>
    <col min="2" max="2" width="36.42578125" style="192" customWidth="1"/>
    <col min="3" max="4" width="31.5703125" style="192" customWidth="1"/>
  </cols>
  <sheetData>
    <row r="1" spans="1:4" ht="15.75" customHeight="1" thickBot="1" x14ac:dyDescent="0.3">
      <c r="A1" s="53" t="s">
        <v>130</v>
      </c>
      <c r="B1" s="54" t="s">
        <v>131</v>
      </c>
      <c r="C1" s="54" t="s">
        <v>132</v>
      </c>
      <c r="D1" s="54" t="s">
        <v>133</v>
      </c>
    </row>
    <row r="2" spans="1:4" ht="15.75" customHeight="1" thickBot="1" x14ac:dyDescent="0.3">
      <c r="A2" s="67" t="s">
        <v>85</v>
      </c>
      <c r="B2" s="68">
        <v>1</v>
      </c>
      <c r="C2" s="68"/>
      <c r="D2" s="69"/>
    </row>
    <row r="3" spans="1:4" ht="15.75" customHeight="1" thickBot="1" x14ac:dyDescent="0.3">
      <c r="A3" s="76" t="s">
        <v>134</v>
      </c>
      <c r="B3" s="56" t="s">
        <v>135</v>
      </c>
      <c r="C3" s="56"/>
      <c r="D3" s="57"/>
    </row>
    <row r="4" spans="1:4" ht="15.75" customHeight="1" thickBot="1" x14ac:dyDescent="0.3">
      <c r="A4" s="67" t="s">
        <v>5</v>
      </c>
      <c r="B4" s="68">
        <v>2</v>
      </c>
      <c r="C4" s="68"/>
      <c r="D4" s="69"/>
    </row>
    <row r="5" spans="1:4" x14ac:dyDescent="0.25">
      <c r="A5" s="216" t="s">
        <v>136</v>
      </c>
      <c r="B5" s="65" t="s">
        <v>137</v>
      </c>
      <c r="C5" s="55"/>
      <c r="D5" s="55"/>
    </row>
    <row r="6" spans="1:4" ht="15.75" customHeight="1" thickBot="1" x14ac:dyDescent="0.3">
      <c r="A6" s="218"/>
      <c r="B6" s="70" t="s">
        <v>138</v>
      </c>
      <c r="C6" s="64"/>
      <c r="D6" s="64"/>
    </row>
    <row r="7" spans="1:4" x14ac:dyDescent="0.25">
      <c r="A7" s="76"/>
      <c r="B7" s="56"/>
      <c r="C7" s="56"/>
      <c r="D7" s="57"/>
    </row>
    <row r="8" spans="1:4" ht="15.75" customHeight="1" thickBot="1" x14ac:dyDescent="0.3">
      <c r="A8" s="77" t="s">
        <v>139</v>
      </c>
      <c r="B8" s="78">
        <v>9</v>
      </c>
      <c r="C8" s="78">
        <v>3</v>
      </c>
      <c r="D8" s="79">
        <v>5</v>
      </c>
    </row>
    <row r="9" spans="1:4" x14ac:dyDescent="0.25">
      <c r="A9" s="216" t="s">
        <v>140</v>
      </c>
      <c r="B9" s="73" t="s">
        <v>141</v>
      </c>
      <c r="C9" s="56" t="s">
        <v>142</v>
      </c>
      <c r="D9" s="57" t="s">
        <v>143</v>
      </c>
    </row>
    <row r="10" spans="1:4" x14ac:dyDescent="0.25">
      <c r="A10" s="217"/>
      <c r="B10" s="74" t="s">
        <v>144</v>
      </c>
      <c r="C10" s="10" t="s">
        <v>145</v>
      </c>
      <c r="D10" s="58" t="s">
        <v>146</v>
      </c>
    </row>
    <row r="11" spans="1:4" ht="21" customHeight="1" x14ac:dyDescent="0.25">
      <c r="A11" s="217"/>
      <c r="B11" s="74" t="s">
        <v>147</v>
      </c>
      <c r="C11" s="10"/>
      <c r="D11" s="58" t="s">
        <v>148</v>
      </c>
    </row>
    <row r="12" spans="1:4" x14ac:dyDescent="0.25">
      <c r="A12" s="217"/>
      <c r="B12" s="74" t="s">
        <v>149</v>
      </c>
      <c r="C12" s="10"/>
      <c r="D12" s="58" t="s">
        <v>150</v>
      </c>
    </row>
    <row r="13" spans="1:4" ht="15.75" customHeight="1" thickBot="1" x14ac:dyDescent="0.3">
      <c r="A13" s="218"/>
      <c r="B13" s="75" t="s">
        <v>151</v>
      </c>
      <c r="C13" s="59"/>
      <c r="D13" s="60"/>
    </row>
    <row r="14" spans="1:4" x14ac:dyDescent="0.25">
      <c r="A14" s="219" t="s">
        <v>152</v>
      </c>
      <c r="B14" s="61" t="s">
        <v>153</v>
      </c>
      <c r="C14" s="56" t="s">
        <v>154</v>
      </c>
      <c r="D14" s="57" t="s">
        <v>155</v>
      </c>
    </row>
    <row r="15" spans="1:4" x14ac:dyDescent="0.25">
      <c r="A15" s="217"/>
      <c r="B15" s="62" t="s">
        <v>156</v>
      </c>
      <c r="C15" s="10"/>
      <c r="D15" s="58"/>
    </row>
    <row r="16" spans="1:4" x14ac:dyDescent="0.25">
      <c r="A16" s="217"/>
      <c r="B16" s="62" t="s">
        <v>157</v>
      </c>
      <c r="C16" s="10"/>
      <c r="D16" s="58"/>
    </row>
    <row r="17" spans="1:4" ht="15.75" customHeight="1" thickBot="1" x14ac:dyDescent="0.3">
      <c r="A17" s="220"/>
      <c r="B17" s="63" t="s">
        <v>158</v>
      </c>
      <c r="C17" s="59"/>
      <c r="D17" s="60" t="s">
        <v>159</v>
      </c>
    </row>
    <row r="18" spans="1:4" ht="15.75" customHeight="1" thickBot="1" x14ac:dyDescent="0.3">
      <c r="A18" s="67" t="s">
        <v>160</v>
      </c>
      <c r="B18" s="71">
        <v>74</v>
      </c>
      <c r="C18" s="71">
        <v>13</v>
      </c>
      <c r="D18" s="72">
        <v>21</v>
      </c>
    </row>
    <row r="19" spans="1:4" ht="21" customHeight="1" x14ac:dyDescent="0.25">
      <c r="A19" s="216" t="s">
        <v>161</v>
      </c>
      <c r="B19" s="73" t="s">
        <v>162</v>
      </c>
      <c r="C19" s="56" t="s">
        <v>163</v>
      </c>
      <c r="D19" s="57" t="s">
        <v>164</v>
      </c>
    </row>
    <row r="20" spans="1:4" x14ac:dyDescent="0.25">
      <c r="A20" s="217"/>
      <c r="B20" s="74" t="s">
        <v>165</v>
      </c>
      <c r="C20" s="10" t="s">
        <v>166</v>
      </c>
      <c r="D20" s="66" t="s">
        <v>167</v>
      </c>
    </row>
    <row r="21" spans="1:4" x14ac:dyDescent="0.25">
      <c r="A21" s="217"/>
      <c r="B21" s="74" t="s">
        <v>168</v>
      </c>
      <c r="C21" s="10"/>
      <c r="D21" s="66"/>
    </row>
    <row r="22" spans="1:4" x14ac:dyDescent="0.25">
      <c r="A22" s="217"/>
      <c r="B22" s="74" t="s">
        <v>169</v>
      </c>
      <c r="C22" s="10"/>
      <c r="D22" s="58"/>
    </row>
    <row r="23" spans="1:4" ht="21" customHeight="1" x14ac:dyDescent="0.25">
      <c r="A23" s="217"/>
      <c r="B23" s="74" t="s">
        <v>170</v>
      </c>
      <c r="C23" s="10"/>
      <c r="D23" s="58"/>
    </row>
    <row r="24" spans="1:4" x14ac:dyDescent="0.25">
      <c r="A24" s="217"/>
      <c r="B24" s="74" t="s">
        <v>171</v>
      </c>
      <c r="C24" s="10"/>
      <c r="D24" s="58"/>
    </row>
    <row r="25" spans="1:4" x14ac:dyDescent="0.25">
      <c r="A25" s="217"/>
      <c r="B25" s="88" t="s">
        <v>172</v>
      </c>
      <c r="C25" s="64"/>
      <c r="D25" s="82"/>
    </row>
    <row r="26" spans="1:4" ht="15.75" customHeight="1" thickBot="1" x14ac:dyDescent="0.3">
      <c r="A26" s="218"/>
      <c r="B26" s="75" t="s">
        <v>173</v>
      </c>
      <c r="C26" s="59"/>
      <c r="D26" s="60"/>
    </row>
    <row r="27" spans="1:4" ht="21" customHeight="1" x14ac:dyDescent="0.25">
      <c r="A27" s="221" t="s">
        <v>174</v>
      </c>
      <c r="B27" s="65" t="s">
        <v>175</v>
      </c>
      <c r="C27" s="55" t="s">
        <v>176</v>
      </c>
      <c r="D27" s="66" t="s">
        <v>177</v>
      </c>
    </row>
    <row r="28" spans="1:4" ht="21" customHeight="1" x14ac:dyDescent="0.25">
      <c r="A28" s="217"/>
      <c r="B28" s="62" t="s">
        <v>178</v>
      </c>
      <c r="C28" s="10" t="s">
        <v>179</v>
      </c>
      <c r="D28" s="58" t="s">
        <v>180</v>
      </c>
    </row>
    <row r="29" spans="1:4" ht="14.85" customHeight="1" x14ac:dyDescent="0.25">
      <c r="A29" s="217"/>
      <c r="B29" s="62" t="s">
        <v>181</v>
      </c>
      <c r="C29" s="10" t="s">
        <v>182</v>
      </c>
      <c r="D29" s="58" t="s">
        <v>183</v>
      </c>
    </row>
    <row r="30" spans="1:4" ht="21" customHeight="1" x14ac:dyDescent="0.25">
      <c r="A30" s="217"/>
      <c r="B30" s="62" t="s">
        <v>184</v>
      </c>
      <c r="C30" s="10" t="s">
        <v>185</v>
      </c>
      <c r="D30" s="58" t="s">
        <v>186</v>
      </c>
    </row>
    <row r="31" spans="1:4" ht="21" customHeight="1" x14ac:dyDescent="0.25">
      <c r="A31" s="217"/>
      <c r="B31" s="62" t="s">
        <v>187</v>
      </c>
      <c r="C31" s="10" t="s">
        <v>188</v>
      </c>
      <c r="D31" s="58" t="s">
        <v>189</v>
      </c>
    </row>
    <row r="32" spans="1:4" x14ac:dyDescent="0.25">
      <c r="A32" s="217"/>
      <c r="B32" s="62" t="s">
        <v>190</v>
      </c>
      <c r="C32" s="10"/>
      <c r="D32" s="58" t="s">
        <v>191</v>
      </c>
    </row>
    <row r="33" spans="1:4" x14ac:dyDescent="0.25">
      <c r="A33" s="217"/>
      <c r="B33" s="62" t="s">
        <v>192</v>
      </c>
      <c r="C33" s="10"/>
      <c r="D33" s="58"/>
    </row>
    <row r="34" spans="1:4" x14ac:dyDescent="0.25">
      <c r="A34" s="217"/>
      <c r="B34" s="62" t="s">
        <v>193</v>
      </c>
      <c r="C34" s="10"/>
      <c r="D34" s="58"/>
    </row>
    <row r="35" spans="1:4" x14ac:dyDescent="0.25">
      <c r="A35" s="217"/>
      <c r="B35" s="62" t="s">
        <v>194</v>
      </c>
      <c r="C35" s="10"/>
      <c r="D35" s="58"/>
    </row>
    <row r="36" spans="1:4" x14ac:dyDescent="0.25">
      <c r="A36" s="217"/>
      <c r="B36" s="62" t="s">
        <v>195</v>
      </c>
      <c r="C36" s="10"/>
      <c r="D36" s="58"/>
    </row>
    <row r="37" spans="1:4" x14ac:dyDescent="0.25">
      <c r="A37" s="217"/>
      <c r="B37" s="62" t="s">
        <v>196</v>
      </c>
      <c r="C37" s="10"/>
      <c r="D37" s="58"/>
    </row>
    <row r="38" spans="1:4" ht="21" customHeight="1" x14ac:dyDescent="0.25">
      <c r="A38" s="217"/>
      <c r="B38" s="62" t="s">
        <v>197</v>
      </c>
      <c r="C38" s="10"/>
      <c r="D38" s="58"/>
    </row>
    <row r="39" spans="1:4" x14ac:dyDescent="0.25">
      <c r="A39" s="217"/>
      <c r="B39" s="62" t="s">
        <v>198</v>
      </c>
      <c r="C39" s="10"/>
      <c r="D39" s="58"/>
    </row>
    <row r="40" spans="1:4" ht="21" customHeight="1" x14ac:dyDescent="0.25">
      <c r="A40" s="217"/>
      <c r="B40" s="62" t="s">
        <v>199</v>
      </c>
      <c r="C40" s="10"/>
      <c r="D40" s="58"/>
    </row>
    <row r="41" spans="1:4" x14ac:dyDescent="0.25">
      <c r="A41" s="217"/>
      <c r="B41" s="62" t="s">
        <v>200</v>
      </c>
      <c r="C41" s="10"/>
      <c r="D41" s="58"/>
    </row>
    <row r="42" spans="1:4" x14ac:dyDescent="0.25">
      <c r="A42" s="217"/>
      <c r="B42" s="62" t="s">
        <v>201</v>
      </c>
      <c r="C42" s="10"/>
      <c r="D42" s="58"/>
    </row>
    <row r="43" spans="1:4" ht="14.1" customHeight="1" thickBot="1" x14ac:dyDescent="0.3">
      <c r="A43" s="217"/>
      <c r="B43" s="62" t="s">
        <v>202</v>
      </c>
      <c r="C43" s="10"/>
      <c r="D43" s="58"/>
    </row>
    <row r="44" spans="1:4" ht="13.5" customHeight="1" x14ac:dyDescent="0.25">
      <c r="A44" s="223" t="s">
        <v>203</v>
      </c>
      <c r="B44" s="73" t="s">
        <v>204</v>
      </c>
      <c r="C44" s="56"/>
      <c r="D44" s="57"/>
    </row>
    <row r="45" spans="1:4" ht="13.5" customHeight="1" x14ac:dyDescent="0.25">
      <c r="A45" s="217"/>
      <c r="B45" s="74" t="s">
        <v>205</v>
      </c>
      <c r="C45" s="10"/>
      <c r="D45" s="58"/>
    </row>
    <row r="46" spans="1:4" x14ac:dyDescent="0.25">
      <c r="A46" s="217"/>
      <c r="B46" s="74" t="s">
        <v>206</v>
      </c>
      <c r="C46" s="10"/>
      <c r="D46" s="58"/>
    </row>
    <row r="47" spans="1:4" ht="15.75" customHeight="1" thickBot="1" x14ac:dyDescent="0.3">
      <c r="A47" s="217"/>
      <c r="B47" s="88" t="s">
        <v>207</v>
      </c>
      <c r="C47" s="64"/>
      <c r="D47" s="82"/>
    </row>
    <row r="48" spans="1:4" x14ac:dyDescent="0.25">
      <c r="A48" s="216" t="s">
        <v>208</v>
      </c>
      <c r="B48" s="73" t="s">
        <v>209</v>
      </c>
      <c r="C48" s="56"/>
      <c r="D48" s="57"/>
    </row>
    <row r="49" spans="1:4" ht="21" customHeight="1" x14ac:dyDescent="0.25">
      <c r="A49" s="217"/>
      <c r="B49" s="74" t="s">
        <v>210</v>
      </c>
      <c r="C49" s="10"/>
      <c r="D49" s="58"/>
    </row>
    <row r="50" spans="1:4" ht="21" customHeight="1" x14ac:dyDescent="0.25">
      <c r="A50" s="217"/>
      <c r="B50" s="74" t="s">
        <v>211</v>
      </c>
      <c r="C50" s="10"/>
      <c r="D50" s="58"/>
    </row>
    <row r="51" spans="1:4" x14ac:dyDescent="0.25">
      <c r="A51" s="217"/>
      <c r="B51" s="74" t="s">
        <v>212</v>
      </c>
      <c r="C51" s="10"/>
      <c r="D51" s="58"/>
    </row>
    <row r="52" spans="1:4" ht="21.75" customHeight="1" thickBot="1" x14ac:dyDescent="0.3">
      <c r="A52" s="218"/>
      <c r="B52" s="75" t="s">
        <v>213</v>
      </c>
      <c r="C52" s="59" t="s">
        <v>214</v>
      </c>
      <c r="D52" s="60" t="s">
        <v>53</v>
      </c>
    </row>
    <row r="53" spans="1:4" ht="15.75" customHeight="1" thickBot="1" x14ac:dyDescent="0.3">
      <c r="A53" s="195" t="s">
        <v>215</v>
      </c>
      <c r="B53" s="89" t="s">
        <v>216</v>
      </c>
      <c r="C53" s="89"/>
      <c r="D53" s="87"/>
    </row>
    <row r="54" spans="1:4" ht="21" customHeight="1" x14ac:dyDescent="0.25">
      <c r="A54" s="222" t="s">
        <v>217</v>
      </c>
      <c r="B54" s="55" t="s">
        <v>218</v>
      </c>
      <c r="C54" s="55"/>
      <c r="D54" s="66" t="s">
        <v>219</v>
      </c>
    </row>
    <row r="55" spans="1:4" ht="21" customHeight="1" x14ac:dyDescent="0.25">
      <c r="A55" s="217"/>
      <c r="B55" s="10" t="s">
        <v>220</v>
      </c>
      <c r="C55" s="10"/>
      <c r="D55" s="58" t="s">
        <v>221</v>
      </c>
    </row>
    <row r="56" spans="1:4" ht="21" customHeight="1" x14ac:dyDescent="0.25">
      <c r="A56" s="217"/>
      <c r="B56" s="10" t="s">
        <v>222</v>
      </c>
      <c r="C56" s="10"/>
      <c r="D56" s="58" t="s">
        <v>223</v>
      </c>
    </row>
    <row r="57" spans="1:4" x14ac:dyDescent="0.25">
      <c r="A57" s="217"/>
      <c r="B57" s="10" t="s">
        <v>224</v>
      </c>
      <c r="C57" s="10"/>
      <c r="D57" s="58"/>
    </row>
    <row r="58" spans="1:4" ht="21" customHeight="1" x14ac:dyDescent="0.25">
      <c r="A58" s="217"/>
      <c r="B58" s="10" t="s">
        <v>225</v>
      </c>
      <c r="C58" s="10"/>
      <c r="D58" s="58"/>
    </row>
    <row r="59" spans="1:4" ht="15.75" customHeight="1" thickBot="1" x14ac:dyDescent="0.3">
      <c r="A59" s="218"/>
      <c r="B59" s="59" t="s">
        <v>226</v>
      </c>
      <c r="C59" s="59"/>
      <c r="D59" s="60"/>
    </row>
    <row r="60" spans="1:4" ht="21.75" customHeight="1" thickBot="1" x14ac:dyDescent="0.3">
      <c r="A60" s="194" t="s">
        <v>227</v>
      </c>
      <c r="B60" s="80" t="s">
        <v>228</v>
      </c>
      <c r="C60" s="81"/>
      <c r="D60" s="83"/>
    </row>
    <row r="61" spans="1:4" x14ac:dyDescent="0.25">
      <c r="A61" s="216" t="s">
        <v>229</v>
      </c>
      <c r="B61" s="73" t="s">
        <v>230</v>
      </c>
      <c r="C61" s="56"/>
      <c r="D61" s="57"/>
    </row>
    <row r="62" spans="1:4" ht="15.75" customHeight="1" thickBot="1" x14ac:dyDescent="0.3">
      <c r="A62" s="218"/>
      <c r="B62" s="75" t="s">
        <v>231</v>
      </c>
      <c r="C62" s="59"/>
      <c r="D62" s="60"/>
    </row>
    <row r="63" spans="1:4" ht="21" customHeight="1" x14ac:dyDescent="0.25">
      <c r="A63" s="219" t="s">
        <v>232</v>
      </c>
      <c r="B63" s="56" t="s">
        <v>233</v>
      </c>
      <c r="C63" s="56" t="s">
        <v>234</v>
      </c>
      <c r="D63" s="57" t="s">
        <v>235</v>
      </c>
    </row>
    <row r="64" spans="1:4" x14ac:dyDescent="0.25">
      <c r="A64" s="217"/>
      <c r="B64" s="55" t="s">
        <v>236</v>
      </c>
      <c r="C64" s="10" t="s">
        <v>237</v>
      </c>
      <c r="D64" s="66"/>
    </row>
    <row r="65" spans="1:4" x14ac:dyDescent="0.25">
      <c r="A65" s="217"/>
      <c r="B65" s="10" t="s">
        <v>238</v>
      </c>
      <c r="C65" s="10" t="s">
        <v>239</v>
      </c>
      <c r="D65" s="58" t="s">
        <v>240</v>
      </c>
    </row>
    <row r="66" spans="1:4" x14ac:dyDescent="0.25">
      <c r="A66" s="217"/>
      <c r="B66" s="55" t="s">
        <v>241</v>
      </c>
      <c r="C66" s="10"/>
      <c r="D66" s="58" t="s">
        <v>242</v>
      </c>
    </row>
    <row r="67" spans="1:4" ht="21" customHeight="1" x14ac:dyDescent="0.25">
      <c r="A67" s="217"/>
      <c r="B67" s="10" t="s">
        <v>243</v>
      </c>
      <c r="C67" s="10"/>
      <c r="D67" s="58" t="s">
        <v>244</v>
      </c>
    </row>
    <row r="68" spans="1:4" ht="21" customHeight="1" x14ac:dyDescent="0.25">
      <c r="A68" s="217"/>
      <c r="B68" s="10" t="s">
        <v>245</v>
      </c>
      <c r="C68" s="10"/>
      <c r="D68" s="66" t="s">
        <v>246</v>
      </c>
    </row>
    <row r="69" spans="1:4" ht="21.75" customHeight="1" thickBot="1" x14ac:dyDescent="0.3">
      <c r="A69" s="220"/>
      <c r="B69" s="59" t="s">
        <v>247</v>
      </c>
      <c r="C69" s="59"/>
      <c r="D69" s="87"/>
    </row>
    <row r="70" spans="1:4" ht="21.75" customHeight="1" thickBot="1" x14ac:dyDescent="0.3">
      <c r="A70" s="196" t="s">
        <v>248</v>
      </c>
      <c r="B70" s="84" t="s">
        <v>249</v>
      </c>
      <c r="C70" s="85"/>
      <c r="D70" s="86"/>
    </row>
    <row r="71" spans="1:4" x14ac:dyDescent="0.25">
      <c r="A71" s="216" t="s">
        <v>250</v>
      </c>
      <c r="B71" s="73" t="s">
        <v>251</v>
      </c>
      <c r="C71" s="56" t="s">
        <v>252</v>
      </c>
      <c r="D71" s="57" t="s">
        <v>253</v>
      </c>
    </row>
    <row r="72" spans="1:4" ht="21" customHeight="1" x14ac:dyDescent="0.25">
      <c r="A72" s="217"/>
      <c r="B72" s="74" t="s">
        <v>254</v>
      </c>
      <c r="C72" s="10"/>
      <c r="D72" s="58" t="s">
        <v>255</v>
      </c>
    </row>
    <row r="73" spans="1:4" x14ac:dyDescent="0.25">
      <c r="A73" s="217"/>
      <c r="B73" s="74" t="s">
        <v>256</v>
      </c>
      <c r="C73" s="10"/>
      <c r="D73" s="58" t="s">
        <v>257</v>
      </c>
    </row>
    <row r="74" spans="1:4" ht="21" customHeight="1" x14ac:dyDescent="0.25">
      <c r="A74" s="217"/>
      <c r="B74" s="74" t="s">
        <v>258</v>
      </c>
      <c r="C74" s="10"/>
      <c r="D74" s="58" t="s">
        <v>259</v>
      </c>
    </row>
    <row r="75" spans="1:4" ht="21" customHeight="1" x14ac:dyDescent="0.25">
      <c r="A75" s="217"/>
      <c r="B75" s="74" t="s">
        <v>260</v>
      </c>
      <c r="C75" s="10"/>
      <c r="D75" s="58" t="s">
        <v>261</v>
      </c>
    </row>
    <row r="76" spans="1:4" x14ac:dyDescent="0.25">
      <c r="A76" s="217"/>
      <c r="B76" s="74" t="s">
        <v>262</v>
      </c>
      <c r="C76" s="10"/>
      <c r="D76" s="58"/>
    </row>
    <row r="77" spans="1:4" ht="21" customHeight="1" x14ac:dyDescent="0.25">
      <c r="A77" s="217"/>
      <c r="B77" s="74" t="s">
        <v>263</v>
      </c>
      <c r="C77" s="10"/>
      <c r="D77" s="58"/>
    </row>
    <row r="78" spans="1:4" ht="21" customHeight="1" x14ac:dyDescent="0.25">
      <c r="A78" s="217"/>
      <c r="B78" s="74" t="s">
        <v>264</v>
      </c>
      <c r="C78" s="10"/>
      <c r="D78" s="58"/>
    </row>
    <row r="79" spans="1:4" x14ac:dyDescent="0.25">
      <c r="A79" s="217"/>
      <c r="B79" s="74" t="s">
        <v>265</v>
      </c>
      <c r="C79" s="10"/>
      <c r="D79" s="58"/>
    </row>
    <row r="80" spans="1:4" x14ac:dyDescent="0.25">
      <c r="A80" s="217"/>
      <c r="B80" s="74" t="s">
        <v>266</v>
      </c>
      <c r="C80" s="10"/>
      <c r="D80" s="58"/>
    </row>
    <row r="81" spans="1:4" x14ac:dyDescent="0.25">
      <c r="A81" s="217"/>
      <c r="B81" s="74" t="s">
        <v>267</v>
      </c>
      <c r="C81" s="10"/>
      <c r="D81" s="58"/>
    </row>
    <row r="82" spans="1:4" x14ac:dyDescent="0.25">
      <c r="A82" s="217"/>
      <c r="B82" s="74" t="s">
        <v>268</v>
      </c>
      <c r="C82" s="10"/>
      <c r="D82" s="58"/>
    </row>
    <row r="83" spans="1:4" x14ac:dyDescent="0.25">
      <c r="A83" s="217"/>
      <c r="B83" s="74" t="s">
        <v>269</v>
      </c>
      <c r="C83" s="10"/>
      <c r="D83" s="58"/>
    </row>
    <row r="84" spans="1:4" x14ac:dyDescent="0.25">
      <c r="A84" s="217"/>
      <c r="B84" s="74" t="s">
        <v>270</v>
      </c>
      <c r="C84" s="10"/>
      <c r="D84" s="58"/>
    </row>
    <row r="85" spans="1:4" x14ac:dyDescent="0.25">
      <c r="A85" s="217"/>
      <c r="B85" s="74" t="s">
        <v>271</v>
      </c>
      <c r="C85" s="10"/>
      <c r="D85" s="58"/>
    </row>
    <row r="86" spans="1:4" x14ac:dyDescent="0.25">
      <c r="A86" s="217"/>
      <c r="B86" s="74" t="s">
        <v>272</v>
      </c>
      <c r="C86" s="10"/>
      <c r="D86" s="58"/>
    </row>
    <row r="87" spans="1:4" x14ac:dyDescent="0.25">
      <c r="A87" s="217"/>
      <c r="B87" s="74" t="s">
        <v>273</v>
      </c>
      <c r="C87" s="10"/>
      <c r="D87" s="58"/>
    </row>
    <row r="88" spans="1:4" x14ac:dyDescent="0.25">
      <c r="A88" s="217"/>
      <c r="B88" s="74" t="s">
        <v>274</v>
      </c>
      <c r="C88" s="10"/>
      <c r="D88" s="58"/>
    </row>
    <row r="89" spans="1:4" x14ac:dyDescent="0.25">
      <c r="A89" s="217"/>
      <c r="B89" s="74" t="s">
        <v>275</v>
      </c>
      <c r="C89" s="10"/>
      <c r="D89" s="58"/>
    </row>
    <row r="90" spans="1:4" x14ac:dyDescent="0.25">
      <c r="A90" s="217"/>
      <c r="B90" s="74" t="s">
        <v>276</v>
      </c>
      <c r="C90" s="10"/>
      <c r="D90" s="58"/>
    </row>
    <row r="91" spans="1:4" x14ac:dyDescent="0.25">
      <c r="A91" s="217"/>
      <c r="B91" s="74" t="s">
        <v>277</v>
      </c>
      <c r="C91" s="10"/>
      <c r="D91" s="58"/>
    </row>
    <row r="92" spans="1:4" ht="15.75" customHeight="1" thickBot="1" x14ac:dyDescent="0.3">
      <c r="A92" s="218"/>
      <c r="B92" s="75" t="s">
        <v>278</v>
      </c>
      <c r="C92" s="59"/>
      <c r="D92" s="60"/>
    </row>
    <row r="93" spans="1:4" x14ac:dyDescent="0.25">
      <c r="A93" s="40" t="s">
        <v>279</v>
      </c>
      <c r="B93" s="10"/>
      <c r="C93" s="10" t="s">
        <v>280</v>
      </c>
      <c r="D93" s="10"/>
    </row>
    <row r="94" spans="1:4" x14ac:dyDescent="0.25">
      <c r="A94" s="18">
        <f>B94+C94+D94</f>
        <v>128</v>
      </c>
      <c r="B94" s="90">
        <f>B18+B8+B4+B2</f>
        <v>86</v>
      </c>
      <c r="C94" s="90">
        <f>C18+C8+C4+C2</f>
        <v>16</v>
      </c>
      <c r="D94" s="90">
        <f>D18+D8+D4+D2</f>
        <v>26</v>
      </c>
    </row>
    <row r="95" spans="1:4" x14ac:dyDescent="0.25">
      <c r="B95" s="19">
        <f>B94/$A$94</f>
        <v>0.671875</v>
      </c>
      <c r="C95" s="19">
        <f>C94/$A$94</f>
        <v>0.125</v>
      </c>
      <c r="D95" s="19">
        <f>D94/$A$94</f>
        <v>0.203125</v>
      </c>
    </row>
    <row r="99" spans="1:2" x14ac:dyDescent="0.25">
      <c r="A99" s="14" t="s">
        <v>281</v>
      </c>
    </row>
    <row r="100" spans="1:2" x14ac:dyDescent="0.25">
      <c r="A100" s="14"/>
    </row>
    <row r="101" spans="1:2" x14ac:dyDescent="0.25">
      <c r="A101" s="17"/>
      <c r="B101" s="17" t="s">
        <v>282</v>
      </c>
    </row>
    <row r="102" spans="1:2" x14ac:dyDescent="0.25">
      <c r="A102" s="15" t="s">
        <v>283</v>
      </c>
      <c r="B102" s="16" t="s">
        <v>284</v>
      </c>
    </row>
    <row r="103" spans="1:2" x14ac:dyDescent="0.25">
      <c r="A103" s="15" t="s">
        <v>285</v>
      </c>
      <c r="B103" s="16" t="s">
        <v>286</v>
      </c>
    </row>
    <row r="104" spans="1:2" x14ac:dyDescent="0.25">
      <c r="A104" s="15" t="s">
        <v>287</v>
      </c>
      <c r="B104" s="16" t="s">
        <v>288</v>
      </c>
    </row>
    <row r="105" spans="1:2" x14ac:dyDescent="0.25">
      <c r="A105" s="15" t="s">
        <v>289</v>
      </c>
      <c r="B105" s="16" t="s">
        <v>290</v>
      </c>
    </row>
    <row r="107" spans="1:2" x14ac:dyDescent="0.25">
      <c r="A107" t="s">
        <v>291</v>
      </c>
    </row>
  </sheetData>
  <mergeCells count="11">
    <mergeCell ref="A5:A6"/>
    <mergeCell ref="A54:A59"/>
    <mergeCell ref="A19:A26"/>
    <mergeCell ref="A44:A47"/>
    <mergeCell ref="A63:A69"/>
    <mergeCell ref="A61:A62"/>
    <mergeCell ref="A71:A92"/>
    <mergeCell ref="A48:A52"/>
    <mergeCell ref="A14:A17"/>
    <mergeCell ref="A9:A13"/>
    <mergeCell ref="A27:A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H40"/>
  <sheetViews>
    <sheetView zoomScale="80" zoomScaleNormal="80" workbookViewId="0">
      <selection activeCell="F40" sqref="F40"/>
    </sheetView>
  </sheetViews>
  <sheetFormatPr defaultRowHeight="15" x14ac:dyDescent="0.25"/>
  <cols>
    <col min="1" max="1" width="21.5703125" style="192" customWidth="1"/>
    <col min="2" max="2" width="27" style="192" customWidth="1"/>
    <col min="3" max="3" width="30.5703125" style="192" customWidth="1"/>
    <col min="4" max="4" width="35.5703125" style="192" customWidth="1"/>
    <col min="5" max="5" width="21.42578125" style="192" customWidth="1"/>
  </cols>
  <sheetData>
    <row r="1" spans="1:8" ht="27" customHeight="1" x14ac:dyDescent="0.25">
      <c r="A1" s="27" t="s">
        <v>292</v>
      </c>
      <c r="B1" s="12"/>
    </row>
    <row r="2" spans="1:8" x14ac:dyDescent="0.25">
      <c r="A2" s="28" t="s">
        <v>293</v>
      </c>
      <c r="B2" s="28" t="s">
        <v>294</v>
      </c>
      <c r="C2" s="28" t="s">
        <v>295</v>
      </c>
      <c r="D2" s="29" t="s">
        <v>296</v>
      </c>
      <c r="E2" s="28" t="s">
        <v>297</v>
      </c>
    </row>
    <row r="3" spans="1:8" x14ac:dyDescent="0.25">
      <c r="A3" s="197" t="s">
        <v>298</v>
      </c>
      <c r="B3" s="197" t="s">
        <v>299</v>
      </c>
      <c r="C3" s="199" t="s">
        <v>300</v>
      </c>
      <c r="D3" s="179" t="s">
        <v>301</v>
      </c>
      <c r="E3" s="197" t="s">
        <v>302</v>
      </c>
      <c r="H3" t="s">
        <v>53</v>
      </c>
    </row>
    <row r="4" spans="1:8" x14ac:dyDescent="0.25">
      <c r="A4" s="227" t="s">
        <v>303</v>
      </c>
      <c r="B4" s="230" t="s">
        <v>304</v>
      </c>
      <c r="C4" s="231" t="s">
        <v>305</v>
      </c>
      <c r="D4" s="30" t="s">
        <v>306</v>
      </c>
      <c r="E4" s="224" t="s">
        <v>307</v>
      </c>
    </row>
    <row r="5" spans="1:8" x14ac:dyDescent="0.25">
      <c r="A5" s="228"/>
      <c r="B5" s="228"/>
      <c r="C5" s="232"/>
      <c r="D5" s="31" t="s">
        <v>308</v>
      </c>
      <c r="E5" s="225"/>
    </row>
    <row r="6" spans="1:8" x14ac:dyDescent="0.25">
      <c r="A6" s="228"/>
      <c r="B6" s="228"/>
      <c r="C6" s="232"/>
      <c r="D6" s="31" t="s">
        <v>309</v>
      </c>
      <c r="E6" s="225"/>
    </row>
    <row r="7" spans="1:8" x14ac:dyDescent="0.25">
      <c r="A7" s="228"/>
      <c r="B7" s="228"/>
      <c r="C7" s="232"/>
      <c r="D7" s="31" t="s">
        <v>310</v>
      </c>
      <c r="E7" s="225"/>
    </row>
    <row r="8" spans="1:8" x14ac:dyDescent="0.25">
      <c r="A8" s="228"/>
      <c r="B8" s="228"/>
      <c r="C8" s="232"/>
      <c r="D8" s="31" t="s">
        <v>311</v>
      </c>
      <c r="E8" s="225"/>
    </row>
    <row r="9" spans="1:8" x14ac:dyDescent="0.25">
      <c r="A9" s="228"/>
      <c r="B9" s="228"/>
      <c r="C9" s="232"/>
      <c r="D9" s="31" t="s">
        <v>312</v>
      </c>
      <c r="E9" s="225"/>
    </row>
    <row r="10" spans="1:8" x14ac:dyDescent="0.25">
      <c r="A10" s="228"/>
      <c r="B10" s="228"/>
      <c r="C10" s="232"/>
      <c r="D10" s="31" t="s">
        <v>313</v>
      </c>
      <c r="E10" s="225"/>
    </row>
    <row r="11" spans="1:8" x14ac:dyDescent="0.25">
      <c r="A11" s="228"/>
      <c r="B11" s="228"/>
      <c r="C11" s="232"/>
      <c r="D11" s="31" t="s">
        <v>314</v>
      </c>
      <c r="E11" s="225"/>
    </row>
    <row r="12" spans="1:8" x14ac:dyDescent="0.25">
      <c r="A12" s="229"/>
      <c r="B12" s="229"/>
      <c r="C12" s="233"/>
      <c r="D12" s="32" t="s">
        <v>315</v>
      </c>
      <c r="E12" s="226"/>
    </row>
    <row r="13" spans="1:8" ht="25.5" customHeight="1" x14ac:dyDescent="0.25">
      <c r="A13" s="197" t="s">
        <v>316</v>
      </c>
      <c r="B13" s="197" t="s">
        <v>317</v>
      </c>
      <c r="C13" s="197" t="s">
        <v>318</v>
      </c>
      <c r="D13" s="199" t="s">
        <v>319</v>
      </c>
      <c r="E13" s="199" t="s">
        <v>320</v>
      </c>
    </row>
    <row r="14" spans="1:8" ht="25.5" customHeight="1" x14ac:dyDescent="0.25">
      <c r="A14" s="197" t="s">
        <v>321</v>
      </c>
      <c r="B14" s="197" t="s">
        <v>322</v>
      </c>
      <c r="C14" s="199" t="s">
        <v>323</v>
      </c>
      <c r="D14" s="199" t="s">
        <v>324</v>
      </c>
      <c r="E14" s="199" t="s">
        <v>320</v>
      </c>
    </row>
    <row r="15" spans="1:8" ht="25.5" customHeight="1" x14ac:dyDescent="0.25">
      <c r="A15" s="197" t="s">
        <v>325</v>
      </c>
      <c r="B15" s="197" t="s">
        <v>326</v>
      </c>
      <c r="C15" s="199" t="s">
        <v>327</v>
      </c>
      <c r="D15" s="197" t="s">
        <v>301</v>
      </c>
      <c r="E15" s="199" t="s">
        <v>320</v>
      </c>
    </row>
    <row r="16" spans="1:8" ht="25.5" customHeight="1" x14ac:dyDescent="0.25">
      <c r="A16" s="197" t="s">
        <v>328</v>
      </c>
      <c r="B16" s="197" t="s">
        <v>329</v>
      </c>
      <c r="C16" s="199" t="s">
        <v>330</v>
      </c>
      <c r="D16" s="199" t="s">
        <v>331</v>
      </c>
      <c r="E16" s="199" t="s">
        <v>320</v>
      </c>
    </row>
    <row r="17" spans="1:7" ht="45.6" customHeight="1" x14ac:dyDescent="0.25">
      <c r="A17" s="197" t="s">
        <v>332</v>
      </c>
      <c r="B17" s="197" t="s">
        <v>333</v>
      </c>
      <c r="C17" s="199" t="s">
        <v>334</v>
      </c>
      <c r="D17" s="199" t="s">
        <v>335</v>
      </c>
      <c r="E17" s="199" t="s">
        <v>336</v>
      </c>
    </row>
    <row r="18" spans="1:7" x14ac:dyDescent="0.25">
      <c r="A18" s="197" t="s">
        <v>337</v>
      </c>
      <c r="B18" s="197" t="s">
        <v>338</v>
      </c>
      <c r="C18" s="197" t="s">
        <v>339</v>
      </c>
      <c r="D18" s="199" t="s">
        <v>340</v>
      </c>
      <c r="E18" s="199" t="s">
        <v>341</v>
      </c>
    </row>
    <row r="19" spans="1:7" ht="63.75" customHeight="1" x14ac:dyDescent="0.25">
      <c r="A19" s="197" t="s">
        <v>342</v>
      </c>
      <c r="B19" s="197" t="s">
        <v>343</v>
      </c>
      <c r="C19" s="199" t="s">
        <v>344</v>
      </c>
      <c r="D19" s="199" t="s">
        <v>345</v>
      </c>
      <c r="E19" s="199" t="s">
        <v>346</v>
      </c>
    </row>
    <row r="20" spans="1:7" ht="25.5" customHeight="1" x14ac:dyDescent="0.25">
      <c r="A20" s="197" t="s">
        <v>347</v>
      </c>
      <c r="B20" s="197" t="s">
        <v>348</v>
      </c>
      <c r="C20" s="199" t="s">
        <v>349</v>
      </c>
      <c r="D20" s="197" t="s">
        <v>301</v>
      </c>
      <c r="E20" s="199" t="s">
        <v>320</v>
      </c>
    </row>
    <row r="21" spans="1:7" ht="25.5" customHeight="1" x14ac:dyDescent="0.25">
      <c r="A21" s="197" t="s">
        <v>350</v>
      </c>
      <c r="B21" s="197" t="s">
        <v>351</v>
      </c>
      <c r="C21" s="199" t="s">
        <v>352</v>
      </c>
      <c r="D21" s="197" t="s">
        <v>301</v>
      </c>
      <c r="E21" s="199" t="s">
        <v>320</v>
      </c>
    </row>
    <row r="22" spans="1:7" ht="25.5" customHeight="1" x14ac:dyDescent="0.25">
      <c r="A22" s="197" t="s">
        <v>353</v>
      </c>
      <c r="B22" s="197" t="s">
        <v>354</v>
      </c>
      <c r="C22" s="199" t="s">
        <v>355</v>
      </c>
      <c r="D22" s="197" t="s">
        <v>301</v>
      </c>
      <c r="E22" s="199" t="s">
        <v>320</v>
      </c>
      <c r="G22" t="s">
        <v>53</v>
      </c>
    </row>
    <row r="23" spans="1:7" ht="25.5" customHeight="1" x14ac:dyDescent="0.25">
      <c r="A23" s="197" t="s">
        <v>356</v>
      </c>
      <c r="B23" s="197" t="s">
        <v>357</v>
      </c>
      <c r="C23" s="197" t="s">
        <v>358</v>
      </c>
      <c r="D23" s="197" t="s">
        <v>301</v>
      </c>
      <c r="E23" s="199" t="s">
        <v>320</v>
      </c>
    </row>
    <row r="24" spans="1:7" ht="25.5" customHeight="1" x14ac:dyDescent="0.25">
      <c r="A24" s="197" t="s">
        <v>89</v>
      </c>
      <c r="B24" s="197" t="s">
        <v>359</v>
      </c>
      <c r="C24" s="199" t="s">
        <v>360</v>
      </c>
      <c r="D24" s="197" t="s">
        <v>301</v>
      </c>
      <c r="E24" s="199" t="s">
        <v>320</v>
      </c>
    </row>
    <row r="25" spans="1:7" ht="25.5" customHeight="1" x14ac:dyDescent="0.25">
      <c r="A25" s="197" t="s">
        <v>361</v>
      </c>
      <c r="B25" s="197" t="s">
        <v>362</v>
      </c>
      <c r="C25" s="199" t="s">
        <v>363</v>
      </c>
      <c r="D25" s="197" t="s">
        <v>301</v>
      </c>
      <c r="E25" s="199" t="s">
        <v>320</v>
      </c>
    </row>
    <row r="26" spans="1:7" ht="30" customHeight="1" x14ac:dyDescent="0.25">
      <c r="A26" s="197" t="s">
        <v>364</v>
      </c>
      <c r="B26" s="38" t="s">
        <v>365</v>
      </c>
      <c r="C26" s="37" t="s">
        <v>366</v>
      </c>
      <c r="D26" s="37" t="s">
        <v>367</v>
      </c>
      <c r="E26" s="199" t="s">
        <v>320</v>
      </c>
    </row>
    <row r="27" spans="1:7" ht="45" customHeight="1" x14ac:dyDescent="0.25">
      <c r="A27" s="180" t="s">
        <v>368</v>
      </c>
      <c r="B27" s="180" t="s">
        <v>369</v>
      </c>
      <c r="C27" s="182" t="s">
        <v>370</v>
      </c>
      <c r="D27" s="95" t="s">
        <v>371</v>
      </c>
      <c r="E27" s="181" t="s">
        <v>341</v>
      </c>
    </row>
    <row r="28" spans="1:7" x14ac:dyDescent="0.25">
      <c r="A28" s="197" t="s">
        <v>372</v>
      </c>
      <c r="B28" s="197" t="s">
        <v>373</v>
      </c>
      <c r="C28" s="199" t="s">
        <v>374</v>
      </c>
      <c r="D28" s="197"/>
      <c r="E28" s="199" t="s">
        <v>375</v>
      </c>
    </row>
    <row r="29" spans="1:7" ht="122.85" customHeight="1" x14ac:dyDescent="0.25">
      <c r="A29" s="197" t="s">
        <v>376</v>
      </c>
      <c r="B29" s="197" t="s">
        <v>377</v>
      </c>
      <c r="C29" s="199" t="s">
        <v>378</v>
      </c>
      <c r="D29" s="37" t="s">
        <v>379</v>
      </c>
      <c r="E29" s="199" t="s">
        <v>302</v>
      </c>
      <c r="F29" s="34"/>
    </row>
    <row r="30" spans="1:7" ht="60" customHeight="1" x14ac:dyDescent="0.25">
      <c r="A30" s="197" t="s">
        <v>380</v>
      </c>
      <c r="B30" s="38" t="s">
        <v>381</v>
      </c>
      <c r="C30" s="199" t="s">
        <v>382</v>
      </c>
      <c r="D30" s="37" t="s">
        <v>383</v>
      </c>
      <c r="E30" s="199" t="s">
        <v>302</v>
      </c>
      <c r="F30" s="34"/>
    </row>
    <row r="31" spans="1:7" ht="60" customHeight="1" x14ac:dyDescent="0.25">
      <c r="A31" s="38" t="s">
        <v>384</v>
      </c>
      <c r="B31" s="197" t="s">
        <v>385</v>
      </c>
      <c r="C31" s="37" t="s">
        <v>386</v>
      </c>
      <c r="D31" s="37" t="s">
        <v>387</v>
      </c>
      <c r="E31" s="199" t="s">
        <v>302</v>
      </c>
      <c r="F31" s="34"/>
    </row>
    <row r="32" spans="1:7" ht="60" customHeight="1" x14ac:dyDescent="0.25">
      <c r="A32" s="197" t="s">
        <v>388</v>
      </c>
      <c r="B32" s="197" t="s">
        <v>389</v>
      </c>
      <c r="C32" s="37" t="s">
        <v>390</v>
      </c>
      <c r="D32" s="33" t="s">
        <v>391</v>
      </c>
      <c r="E32" s="199" t="s">
        <v>392</v>
      </c>
      <c r="F32" s="39"/>
    </row>
    <row r="33" spans="1:6" ht="60.6" customHeight="1" x14ac:dyDescent="0.25">
      <c r="A33" s="38" t="s">
        <v>126</v>
      </c>
      <c r="B33" s="38" t="s">
        <v>127</v>
      </c>
      <c r="C33" s="38" t="s">
        <v>393</v>
      </c>
      <c r="D33" s="33" t="s">
        <v>394</v>
      </c>
      <c r="E33" s="199" t="s">
        <v>302</v>
      </c>
    </row>
    <row r="34" spans="1:6" ht="29.85" customHeight="1" x14ac:dyDescent="0.25">
      <c r="A34" s="36" t="s">
        <v>395</v>
      </c>
      <c r="B34" s="38" t="s">
        <v>396</v>
      </c>
      <c r="C34" s="38" t="s">
        <v>393</v>
      </c>
      <c r="D34" s="33" t="s">
        <v>397</v>
      </c>
      <c r="E34" s="199" t="s">
        <v>302</v>
      </c>
    </row>
    <row r="35" spans="1:6" ht="14.25" customHeight="1" x14ac:dyDescent="0.25">
      <c r="A35" s="38" t="s">
        <v>398</v>
      </c>
      <c r="B35" s="38"/>
      <c r="C35" s="38" t="s">
        <v>393</v>
      </c>
      <c r="D35" s="1" t="s">
        <v>309</v>
      </c>
      <c r="E35" s="199" t="s">
        <v>302</v>
      </c>
    </row>
    <row r="36" spans="1:6" ht="165" customHeight="1" x14ac:dyDescent="0.25">
      <c r="A36" s="38" t="s">
        <v>399</v>
      </c>
      <c r="B36" s="38" t="s">
        <v>400</v>
      </c>
      <c r="C36" s="38" t="s">
        <v>393</v>
      </c>
      <c r="D36" s="33" t="s">
        <v>401</v>
      </c>
      <c r="E36" s="199" t="s">
        <v>320</v>
      </c>
    </row>
    <row r="37" spans="1:6" ht="25.5" customHeight="1" x14ac:dyDescent="0.25">
      <c r="A37" s="38" t="s">
        <v>402</v>
      </c>
      <c r="B37" s="38" t="s">
        <v>403</v>
      </c>
      <c r="C37" s="38" t="s">
        <v>393</v>
      </c>
      <c r="D37" s="1"/>
      <c r="E37" s="199" t="s">
        <v>320</v>
      </c>
    </row>
    <row r="38" spans="1:6" ht="42.6" customHeight="1" x14ac:dyDescent="0.25">
      <c r="A38" s="38" t="s">
        <v>404</v>
      </c>
      <c r="B38" s="38" t="s">
        <v>405</v>
      </c>
      <c r="C38" s="38" t="s">
        <v>393</v>
      </c>
      <c r="D38" s="33" t="s">
        <v>406</v>
      </c>
      <c r="E38" s="199" t="s">
        <v>320</v>
      </c>
    </row>
    <row r="39" spans="1:6" x14ac:dyDescent="0.25">
      <c r="A39" s="38" t="s">
        <v>111</v>
      </c>
      <c r="B39" s="38" t="s">
        <v>112</v>
      </c>
      <c r="C39" s="38" t="s">
        <v>393</v>
      </c>
      <c r="D39" s="1"/>
      <c r="E39" s="199" t="s">
        <v>302</v>
      </c>
    </row>
    <row r="40" spans="1:6" ht="59.1" customHeight="1" x14ac:dyDescent="0.25">
      <c r="A40" s="38" t="s">
        <v>407</v>
      </c>
      <c r="B40" s="38" t="s">
        <v>408</v>
      </c>
      <c r="C40" s="38" t="s">
        <v>393</v>
      </c>
      <c r="D40" s="33" t="s">
        <v>409</v>
      </c>
      <c r="E40" s="199" t="s">
        <v>320</v>
      </c>
      <c r="F40" t="s">
        <v>410</v>
      </c>
    </row>
  </sheetData>
  <mergeCells count="4">
    <mergeCell ref="E4:E12"/>
    <mergeCell ref="A4:A12"/>
    <mergeCell ref="B4:B12"/>
    <mergeCell ref="C4:C12"/>
  </mergeCell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23"/>
  <sheetViews>
    <sheetView tabSelected="1" zoomScaleNormal="100" workbookViewId="0">
      <pane ySplit="3" topLeftCell="A4" activePane="bottomLeft" state="frozen"/>
      <selection pane="bottomLeft" activeCell="U5" sqref="U5"/>
    </sheetView>
  </sheetViews>
  <sheetFormatPr defaultColWidth="14.42578125" defaultRowHeight="15.75" customHeight="1" outlineLevelCol="1" x14ac:dyDescent="0.2"/>
  <cols>
    <col min="1" max="1" width="3.140625" style="121" customWidth="1"/>
    <col min="2" max="2" width="22.140625" style="122" customWidth="1" collapsed="1"/>
    <col min="3" max="3" width="9.5703125" style="121" hidden="1" customWidth="1" outlineLevel="1"/>
    <col min="4" max="14" width="8.85546875" style="121" hidden="1" customWidth="1" outlineLevel="1"/>
    <col min="15" max="20" width="9.5703125" style="121" customWidth="1"/>
    <col min="21" max="21" width="10.85546875" style="121" customWidth="1"/>
    <col min="22" max="22" width="10.140625" style="121" customWidth="1"/>
    <col min="23" max="23" width="14.42578125" style="121" customWidth="1"/>
    <col min="24" max="24" width="17.7109375" style="121" customWidth="1"/>
    <col min="25" max="36" width="14.42578125" style="121" customWidth="1"/>
    <col min="37" max="16384" width="14.42578125" style="121"/>
  </cols>
  <sheetData>
    <row r="1" spans="1:28" ht="12.75" customHeight="1" x14ac:dyDescent="0.2"/>
    <row r="2" spans="1:28" ht="12.75" customHeight="1" x14ac:dyDescent="0.25">
      <c r="A2" s="236" t="s">
        <v>411</v>
      </c>
      <c r="B2" s="123" t="s">
        <v>412</v>
      </c>
      <c r="C2" s="236">
        <v>2019</v>
      </c>
      <c r="D2" s="238"/>
      <c r="E2" s="238"/>
      <c r="F2" s="238"/>
      <c r="G2" s="238"/>
      <c r="H2" s="238"/>
      <c r="I2" s="238"/>
      <c r="J2" s="238"/>
      <c r="K2" s="238"/>
      <c r="L2" s="238"/>
      <c r="M2" s="238"/>
      <c r="N2" s="239"/>
      <c r="O2" s="236">
        <v>2020</v>
      </c>
      <c r="P2" s="238"/>
      <c r="Q2" s="239"/>
      <c r="R2" s="183"/>
      <c r="S2" s="183"/>
      <c r="T2" s="183"/>
      <c r="U2" s="183"/>
      <c r="V2" s="240" t="s">
        <v>413</v>
      </c>
    </row>
    <row r="3" spans="1:28" ht="15" customHeight="1" x14ac:dyDescent="0.2">
      <c r="A3" s="237"/>
      <c r="B3" s="124" t="s">
        <v>414</v>
      </c>
      <c r="C3" s="125" t="s">
        <v>415</v>
      </c>
      <c r="D3" s="125" t="s">
        <v>416</v>
      </c>
      <c r="E3" s="125" t="s">
        <v>417</v>
      </c>
      <c r="F3" s="125" t="s">
        <v>418</v>
      </c>
      <c r="G3" s="125" t="s">
        <v>419</v>
      </c>
      <c r="H3" s="125" t="s">
        <v>420</v>
      </c>
      <c r="I3" s="125" t="s">
        <v>421</v>
      </c>
      <c r="J3" s="126" t="s">
        <v>422</v>
      </c>
      <c r="K3" s="125" t="s">
        <v>423</v>
      </c>
      <c r="L3" s="126" t="s">
        <v>424</v>
      </c>
      <c r="M3" s="125" t="s">
        <v>425</v>
      </c>
      <c r="N3" s="200" t="s">
        <v>426</v>
      </c>
      <c r="O3" s="200" t="s">
        <v>59</v>
      </c>
      <c r="P3" s="200" t="s">
        <v>60</v>
      </c>
      <c r="Q3" s="127" t="s">
        <v>61</v>
      </c>
      <c r="R3" s="128" t="s">
        <v>62</v>
      </c>
      <c r="S3" s="128" t="s">
        <v>63</v>
      </c>
      <c r="T3" s="128" t="s">
        <v>64</v>
      </c>
      <c r="U3" s="243">
        <v>44044</v>
      </c>
      <c r="V3" s="237"/>
    </row>
    <row r="4" spans="1:28" ht="15" customHeight="1" x14ac:dyDescent="0.25">
      <c r="A4" s="241" t="s">
        <v>427</v>
      </c>
      <c r="B4" s="238"/>
      <c r="V4" s="129"/>
      <c r="AB4" s="121" t="s">
        <v>140</v>
      </c>
    </row>
    <row r="5" spans="1:28" ht="12.75" customHeight="1" x14ac:dyDescent="0.2">
      <c r="A5" s="130">
        <v>1</v>
      </c>
      <c r="B5" s="131" t="s">
        <v>428</v>
      </c>
      <c r="C5" s="132">
        <v>5268</v>
      </c>
      <c r="D5" s="132">
        <v>4585</v>
      </c>
      <c r="E5" s="132">
        <v>4333</v>
      </c>
      <c r="F5" s="132">
        <v>3170</v>
      </c>
      <c r="G5" s="132">
        <v>2413</v>
      </c>
      <c r="H5" s="132">
        <v>2152</v>
      </c>
      <c r="I5" s="132">
        <v>3052</v>
      </c>
      <c r="J5" s="133">
        <v>2721</v>
      </c>
      <c r="K5" s="134">
        <v>3749</v>
      </c>
      <c r="L5" s="133">
        <v>5288</v>
      </c>
      <c r="M5" s="133">
        <v>6491</v>
      </c>
      <c r="N5" s="134">
        <v>5028</v>
      </c>
      <c r="O5" s="134">
        <v>5006</v>
      </c>
      <c r="P5" s="134">
        <v>5574</v>
      </c>
      <c r="Q5" s="134">
        <v>4615</v>
      </c>
      <c r="R5" s="134">
        <v>5749</v>
      </c>
      <c r="S5" s="135">
        <v>4282</v>
      </c>
      <c r="T5" s="135">
        <v>4432</v>
      </c>
      <c r="U5" s="135"/>
      <c r="V5" s="129">
        <f>T5/S5-1</f>
        <v>3.5030359645025655E-2</v>
      </c>
      <c r="AB5" s="121" t="s">
        <v>429</v>
      </c>
    </row>
    <row r="6" spans="1:28" ht="12.75" customHeight="1" x14ac:dyDescent="0.2">
      <c r="A6" s="130">
        <v>2</v>
      </c>
      <c r="B6" s="136" t="s">
        <v>430</v>
      </c>
      <c r="C6" s="137">
        <v>3263</v>
      </c>
      <c r="D6" s="137">
        <v>1676</v>
      </c>
      <c r="E6" s="137">
        <v>1576</v>
      </c>
      <c r="F6" s="137">
        <v>1215</v>
      </c>
      <c r="G6" s="137">
        <v>1017</v>
      </c>
      <c r="H6" s="137">
        <v>977</v>
      </c>
      <c r="I6" s="137">
        <v>1311</v>
      </c>
      <c r="J6" s="138">
        <v>1384</v>
      </c>
      <c r="K6" s="138">
        <v>1897</v>
      </c>
      <c r="L6" s="138">
        <v>2728</v>
      </c>
      <c r="M6" s="138">
        <v>4607</v>
      </c>
      <c r="N6" s="139">
        <v>3147</v>
      </c>
      <c r="O6" s="139">
        <v>2466</v>
      </c>
      <c r="P6" s="139">
        <v>3945</v>
      </c>
      <c r="Q6" s="139">
        <v>3258</v>
      </c>
      <c r="R6" s="139">
        <v>2215</v>
      </c>
      <c r="S6" s="140">
        <v>2919</v>
      </c>
      <c r="T6" s="140">
        <v>2123</v>
      </c>
      <c r="U6" s="140"/>
      <c r="V6" s="129">
        <f>T6/S6-1</f>
        <v>-0.27269612881123673</v>
      </c>
      <c r="AB6" s="121" t="s">
        <v>431</v>
      </c>
    </row>
    <row r="7" spans="1:28" ht="12.75" customHeight="1" x14ac:dyDescent="0.2">
      <c r="A7" s="141">
        <v>3</v>
      </c>
      <c r="B7" s="142" t="s">
        <v>309</v>
      </c>
      <c r="C7" s="143">
        <v>2327</v>
      </c>
      <c r="D7" s="143">
        <v>1682</v>
      </c>
      <c r="E7" s="143">
        <v>1986</v>
      </c>
      <c r="F7" s="143">
        <v>1806</v>
      </c>
      <c r="G7" s="143">
        <v>1431</v>
      </c>
      <c r="H7" s="143">
        <v>1283</v>
      </c>
      <c r="I7" s="143">
        <v>1833</v>
      </c>
      <c r="J7" s="143">
        <v>1691</v>
      </c>
      <c r="K7" s="143">
        <v>1921</v>
      </c>
      <c r="L7" s="143">
        <v>2341</v>
      </c>
      <c r="M7" s="143">
        <v>3187</v>
      </c>
      <c r="N7" s="143">
        <v>2358</v>
      </c>
      <c r="O7" s="143">
        <v>2356</v>
      </c>
      <c r="P7" s="143">
        <v>3121</v>
      </c>
      <c r="Q7" s="144">
        <v>3210</v>
      </c>
      <c r="R7" s="144">
        <v>2327</v>
      </c>
      <c r="S7" s="145">
        <v>3168</v>
      </c>
      <c r="T7" s="145">
        <v>3837</v>
      </c>
      <c r="U7" s="145"/>
      <c r="V7" s="129">
        <f>T7/S7-1</f>
        <v>0.21117424242424243</v>
      </c>
      <c r="AB7" s="121" t="s">
        <v>432</v>
      </c>
    </row>
    <row r="8" spans="1:28" ht="12.75" customHeight="1" x14ac:dyDescent="0.2">
      <c r="A8" s="141">
        <v>4</v>
      </c>
      <c r="B8" s="146" t="s">
        <v>313</v>
      </c>
      <c r="C8" s="147">
        <v>2087</v>
      </c>
      <c r="D8" s="147">
        <v>1279</v>
      </c>
      <c r="E8" s="147">
        <v>1371</v>
      </c>
      <c r="F8" s="147">
        <v>1074</v>
      </c>
      <c r="G8" s="147">
        <v>1108</v>
      </c>
      <c r="H8" s="147">
        <v>828</v>
      </c>
      <c r="I8" s="147">
        <v>1102</v>
      </c>
      <c r="J8" s="147">
        <v>1295</v>
      </c>
      <c r="K8" s="147">
        <v>1614</v>
      </c>
      <c r="L8" s="147">
        <v>1963</v>
      </c>
      <c r="M8" s="147">
        <v>3241</v>
      </c>
      <c r="N8" s="147">
        <v>1963</v>
      </c>
      <c r="O8" s="147">
        <v>1888</v>
      </c>
      <c r="P8" s="147">
        <v>2047</v>
      </c>
      <c r="Q8" s="148">
        <v>1742</v>
      </c>
      <c r="R8" s="148">
        <v>1713</v>
      </c>
      <c r="S8" s="121">
        <v>2229</v>
      </c>
      <c r="T8" s="121">
        <v>2005</v>
      </c>
      <c r="V8" s="129">
        <f>T8/S8-1</f>
        <v>-0.10049349484073578</v>
      </c>
    </row>
    <row r="9" spans="1:28" ht="12.75" customHeight="1" x14ac:dyDescent="0.2">
      <c r="A9" s="141">
        <v>5</v>
      </c>
      <c r="B9" s="122" t="s">
        <v>433</v>
      </c>
      <c r="C9" s="121">
        <v>615</v>
      </c>
      <c r="D9" s="121">
        <v>443</v>
      </c>
      <c r="E9" s="121">
        <v>238</v>
      </c>
      <c r="F9" s="121">
        <v>232</v>
      </c>
      <c r="G9" s="121">
        <v>262</v>
      </c>
      <c r="H9" s="121">
        <v>148</v>
      </c>
      <c r="I9" s="121">
        <v>194</v>
      </c>
      <c r="J9" s="121">
        <v>225</v>
      </c>
      <c r="K9" s="121">
        <v>238</v>
      </c>
      <c r="L9" s="121">
        <v>353</v>
      </c>
      <c r="M9" s="121">
        <v>717</v>
      </c>
      <c r="N9" s="121">
        <v>487</v>
      </c>
      <c r="O9" s="121">
        <v>456</v>
      </c>
      <c r="P9" s="121">
        <v>494</v>
      </c>
      <c r="Q9" s="121">
        <v>559</v>
      </c>
      <c r="R9" s="121">
        <v>252</v>
      </c>
      <c r="S9" s="121">
        <v>420</v>
      </c>
      <c r="T9" s="121">
        <v>487</v>
      </c>
      <c r="V9" s="129">
        <f>T9/S9-1</f>
        <v>0.15952380952380962</v>
      </c>
    </row>
    <row r="10" spans="1:28" ht="12.75" customHeight="1" x14ac:dyDescent="0.2">
      <c r="A10" s="141">
        <v>6</v>
      </c>
      <c r="B10" s="146" t="s">
        <v>308</v>
      </c>
      <c r="C10" s="147">
        <v>573</v>
      </c>
      <c r="D10" s="147">
        <v>278</v>
      </c>
      <c r="E10" s="147">
        <v>365</v>
      </c>
      <c r="F10" s="147">
        <v>250</v>
      </c>
      <c r="G10" s="147">
        <v>236</v>
      </c>
      <c r="H10" s="147">
        <v>160</v>
      </c>
      <c r="I10" s="147">
        <v>334</v>
      </c>
      <c r="J10" s="147">
        <v>210</v>
      </c>
      <c r="K10" s="147">
        <v>389</v>
      </c>
      <c r="L10" s="147">
        <v>452</v>
      </c>
      <c r="M10" s="147">
        <v>914</v>
      </c>
      <c r="N10" s="147">
        <v>600</v>
      </c>
      <c r="O10" s="147">
        <v>455</v>
      </c>
      <c r="P10" s="147">
        <v>594</v>
      </c>
      <c r="Q10" s="148">
        <v>648</v>
      </c>
      <c r="R10" s="121">
        <v>909</v>
      </c>
      <c r="S10" s="121">
        <v>1081</v>
      </c>
      <c r="T10" s="121">
        <v>916</v>
      </c>
      <c r="V10" s="129">
        <f>T10/S10-1</f>
        <v>-0.15263644773357998</v>
      </c>
    </row>
    <row r="11" spans="1:28" ht="12.75" customHeight="1" x14ac:dyDescent="0.2">
      <c r="A11" s="141">
        <v>7</v>
      </c>
      <c r="B11" s="146" t="s">
        <v>434</v>
      </c>
      <c r="C11" s="147">
        <v>505</v>
      </c>
      <c r="D11" s="147">
        <v>247</v>
      </c>
      <c r="E11" s="147">
        <v>214</v>
      </c>
      <c r="F11" s="147">
        <v>123</v>
      </c>
      <c r="G11" s="147">
        <v>142</v>
      </c>
      <c r="H11" s="147">
        <v>67</v>
      </c>
      <c r="I11" s="147">
        <v>174</v>
      </c>
      <c r="J11" s="147">
        <v>285</v>
      </c>
      <c r="K11" s="147">
        <v>314</v>
      </c>
      <c r="L11" s="147">
        <v>503</v>
      </c>
      <c r="M11" s="147">
        <v>729</v>
      </c>
      <c r="N11" s="147">
        <v>608</v>
      </c>
      <c r="O11" s="147">
        <v>417</v>
      </c>
      <c r="P11" s="147">
        <v>620</v>
      </c>
      <c r="Q11" s="148">
        <v>581</v>
      </c>
      <c r="R11" s="121">
        <v>461</v>
      </c>
      <c r="S11" s="121">
        <v>448</v>
      </c>
      <c r="T11" s="121">
        <v>332</v>
      </c>
      <c r="V11" s="129">
        <f>T11/S11-1</f>
        <v>-0.2589285714285714</v>
      </c>
    </row>
    <row r="12" spans="1:28" ht="12.75" customHeight="1" x14ac:dyDescent="0.2">
      <c r="A12" s="141">
        <v>8</v>
      </c>
      <c r="B12" s="146" t="s">
        <v>435</v>
      </c>
      <c r="C12" s="147">
        <v>284</v>
      </c>
      <c r="D12" s="147">
        <v>307</v>
      </c>
      <c r="E12" s="147">
        <v>387</v>
      </c>
      <c r="F12" s="147">
        <v>344</v>
      </c>
      <c r="G12" s="147">
        <v>409</v>
      </c>
      <c r="H12" s="147">
        <v>295</v>
      </c>
      <c r="I12" s="147">
        <v>212</v>
      </c>
      <c r="J12" s="147">
        <v>264</v>
      </c>
      <c r="K12" s="147">
        <v>268</v>
      </c>
      <c r="L12" s="147">
        <v>291</v>
      </c>
      <c r="M12" s="147">
        <v>408</v>
      </c>
      <c r="N12" s="147">
        <v>258</v>
      </c>
      <c r="O12" s="147">
        <v>277</v>
      </c>
      <c r="P12" s="147">
        <v>338</v>
      </c>
      <c r="Q12" s="148">
        <v>396</v>
      </c>
      <c r="R12" s="121">
        <v>403</v>
      </c>
      <c r="S12" s="121">
        <v>575</v>
      </c>
      <c r="T12" s="121">
        <v>464</v>
      </c>
      <c r="V12" s="129">
        <f>T12/S12-1</f>
        <v>-0.19304347826086954</v>
      </c>
    </row>
    <row r="13" spans="1:28" ht="12.75" customHeight="1" x14ac:dyDescent="0.2">
      <c r="A13" s="141">
        <v>9</v>
      </c>
      <c r="B13" s="146" t="s">
        <v>436</v>
      </c>
      <c r="C13" s="147">
        <v>517</v>
      </c>
      <c r="D13" s="147">
        <v>309</v>
      </c>
      <c r="E13" s="147">
        <v>380</v>
      </c>
      <c r="F13" s="147">
        <v>316</v>
      </c>
      <c r="G13" s="147">
        <v>241</v>
      </c>
      <c r="H13" s="147">
        <v>152</v>
      </c>
      <c r="I13" s="147">
        <v>202</v>
      </c>
      <c r="J13" s="147">
        <v>263</v>
      </c>
      <c r="K13" s="147">
        <v>364</v>
      </c>
      <c r="L13" s="147">
        <v>404</v>
      </c>
      <c r="M13" s="147">
        <v>692</v>
      </c>
      <c r="N13" s="147">
        <v>493</v>
      </c>
      <c r="O13" s="147">
        <v>378</v>
      </c>
      <c r="P13" s="147">
        <v>483</v>
      </c>
      <c r="Q13" s="148">
        <v>242</v>
      </c>
      <c r="R13" s="121">
        <v>216</v>
      </c>
      <c r="S13" s="121">
        <v>310</v>
      </c>
      <c r="T13" s="121">
        <v>330</v>
      </c>
      <c r="V13" s="129">
        <f>T13/S13-1</f>
        <v>6.4516129032258007E-2</v>
      </c>
    </row>
    <row r="14" spans="1:28" ht="12.75" customHeight="1" x14ac:dyDescent="0.2">
      <c r="A14" s="141">
        <v>10</v>
      </c>
      <c r="B14" s="146" t="s">
        <v>437</v>
      </c>
      <c r="C14" s="147">
        <v>312</v>
      </c>
      <c r="D14" s="147">
        <v>237</v>
      </c>
      <c r="E14" s="147">
        <v>202</v>
      </c>
      <c r="F14" s="147">
        <v>177</v>
      </c>
      <c r="G14" s="147">
        <v>127</v>
      </c>
      <c r="H14" s="147">
        <v>72</v>
      </c>
      <c r="I14" s="147">
        <v>89</v>
      </c>
      <c r="J14" s="147">
        <v>150</v>
      </c>
      <c r="K14" s="147">
        <v>158</v>
      </c>
      <c r="L14" s="147">
        <v>281</v>
      </c>
      <c r="M14" s="147">
        <v>412</v>
      </c>
      <c r="N14" s="147">
        <v>380</v>
      </c>
      <c r="O14" s="147">
        <v>348</v>
      </c>
      <c r="P14" s="147">
        <v>229</v>
      </c>
      <c r="Q14" s="148">
        <v>187</v>
      </c>
      <c r="R14" s="121">
        <v>310</v>
      </c>
      <c r="S14" s="121">
        <v>355</v>
      </c>
      <c r="T14" s="121">
        <v>298</v>
      </c>
      <c r="V14" s="129">
        <f>T14/S14-1</f>
        <v>-0.16056338028169015</v>
      </c>
    </row>
    <row r="15" spans="1:28" ht="12.75" customHeight="1" x14ac:dyDescent="0.2">
      <c r="A15" s="141">
        <v>11</v>
      </c>
      <c r="B15" s="146" t="s">
        <v>438</v>
      </c>
      <c r="C15" s="149">
        <v>209</v>
      </c>
      <c r="D15" s="149">
        <v>114</v>
      </c>
      <c r="E15" s="149">
        <v>183</v>
      </c>
      <c r="F15" s="149">
        <v>141</v>
      </c>
      <c r="G15" s="149">
        <v>122</v>
      </c>
      <c r="H15" s="149">
        <v>107</v>
      </c>
      <c r="I15" s="149">
        <v>148</v>
      </c>
      <c r="J15" s="150">
        <v>140</v>
      </c>
      <c r="K15" s="150">
        <v>165</v>
      </c>
      <c r="L15" s="150">
        <v>170</v>
      </c>
      <c r="M15" s="150">
        <v>191</v>
      </c>
      <c r="N15" s="148">
        <v>142</v>
      </c>
      <c r="O15" s="148">
        <v>258</v>
      </c>
      <c r="P15" s="148">
        <v>232</v>
      </c>
      <c r="Q15" s="148">
        <v>242</v>
      </c>
      <c r="R15" s="121">
        <v>410</v>
      </c>
      <c r="S15" s="121">
        <v>673</v>
      </c>
      <c r="T15" s="121">
        <v>615</v>
      </c>
      <c r="V15" s="129">
        <f>T15/S15-1</f>
        <v>-8.6181277860326921E-2</v>
      </c>
      <c r="W15" s="151"/>
    </row>
    <row r="16" spans="1:28" ht="12.75" customHeight="1" x14ac:dyDescent="0.2">
      <c r="A16" s="141">
        <v>12</v>
      </c>
      <c r="B16" s="146" t="s">
        <v>439</v>
      </c>
      <c r="C16" s="149">
        <v>57</v>
      </c>
      <c r="D16" s="149">
        <v>56</v>
      </c>
      <c r="E16" s="149">
        <v>55</v>
      </c>
      <c r="F16" s="149">
        <v>28</v>
      </c>
      <c r="G16" s="149">
        <v>36</v>
      </c>
      <c r="H16" s="149">
        <v>12</v>
      </c>
      <c r="I16" s="149">
        <v>19</v>
      </c>
      <c r="J16" s="152">
        <v>30</v>
      </c>
      <c r="K16" s="152">
        <v>37</v>
      </c>
      <c r="L16" s="152">
        <v>29</v>
      </c>
      <c r="M16" s="152">
        <v>55</v>
      </c>
      <c r="N16" s="152">
        <v>37</v>
      </c>
      <c r="O16" s="148">
        <v>66</v>
      </c>
      <c r="P16" s="148">
        <v>116</v>
      </c>
      <c r="Q16" s="148">
        <v>91</v>
      </c>
      <c r="R16" s="121">
        <v>173</v>
      </c>
      <c r="S16" s="121">
        <v>113</v>
      </c>
      <c r="T16" s="121">
        <v>34</v>
      </c>
      <c r="V16" s="129">
        <f>T16/S16-1</f>
        <v>-0.69911504424778759</v>
      </c>
    </row>
    <row r="17" spans="1:22" ht="12.75" customHeight="1" x14ac:dyDescent="0.2">
      <c r="A17" s="130"/>
      <c r="B17" s="146"/>
      <c r="C17" s="149"/>
      <c r="D17" s="149"/>
      <c r="E17" s="149"/>
      <c r="F17" s="149"/>
      <c r="G17" s="149"/>
      <c r="H17" s="149"/>
      <c r="I17" s="149"/>
      <c r="J17" s="152"/>
      <c r="K17" s="152"/>
      <c r="L17" s="152"/>
      <c r="M17" s="152"/>
      <c r="N17" s="148"/>
      <c r="O17" s="148"/>
      <c r="P17" s="148"/>
      <c r="Q17" s="148"/>
      <c r="V17" s="129"/>
    </row>
    <row r="18" spans="1:22" ht="15" customHeight="1" x14ac:dyDescent="0.25">
      <c r="A18" s="242" t="s">
        <v>440</v>
      </c>
      <c r="B18" s="238"/>
      <c r="V18" s="129"/>
    </row>
    <row r="19" spans="1:22" ht="12.75" customHeight="1" x14ac:dyDescent="0.2">
      <c r="A19" s="130">
        <v>1</v>
      </c>
      <c r="B19" s="153" t="s">
        <v>441</v>
      </c>
      <c r="C19" s="154">
        <v>2868</v>
      </c>
      <c r="D19" s="154">
        <v>2477</v>
      </c>
      <c r="E19" s="154">
        <v>2795</v>
      </c>
      <c r="F19" s="154">
        <v>2303</v>
      </c>
      <c r="G19" s="154">
        <v>2336</v>
      </c>
      <c r="H19" s="154">
        <v>1965</v>
      </c>
      <c r="I19" s="154">
        <v>2454</v>
      </c>
      <c r="J19" s="155">
        <v>2345</v>
      </c>
      <c r="K19" s="155">
        <v>2809</v>
      </c>
      <c r="L19" s="155">
        <v>3022</v>
      </c>
      <c r="M19" s="155">
        <v>4134</v>
      </c>
      <c r="N19" s="155">
        <v>3652</v>
      </c>
      <c r="O19" s="155">
        <v>3295</v>
      </c>
      <c r="P19" s="155">
        <v>3985</v>
      </c>
      <c r="Q19" s="156">
        <v>2865</v>
      </c>
      <c r="R19" s="157">
        <v>3970</v>
      </c>
      <c r="S19" s="157">
        <v>5295</v>
      </c>
      <c r="T19" s="157">
        <v>4538</v>
      </c>
      <c r="U19" s="157"/>
      <c r="V19" s="129">
        <f t="shared" ref="V19:V42" si="0">T19/S19-1</f>
        <v>-0.14296506137865916</v>
      </c>
    </row>
    <row r="20" spans="1:22" ht="12.75" customHeight="1" x14ac:dyDescent="0.2">
      <c r="A20" s="130">
        <v>2</v>
      </c>
      <c r="B20" s="158" t="s">
        <v>442</v>
      </c>
      <c r="C20" s="159">
        <v>1252</v>
      </c>
      <c r="D20" s="159">
        <v>1392</v>
      </c>
      <c r="E20" s="159">
        <v>1429</v>
      </c>
      <c r="F20" s="159">
        <v>1189</v>
      </c>
      <c r="G20" s="159">
        <v>819</v>
      </c>
      <c r="H20" s="159">
        <v>775</v>
      </c>
      <c r="I20" s="159">
        <v>1007</v>
      </c>
      <c r="J20" s="160">
        <v>983</v>
      </c>
      <c r="K20" s="160">
        <v>1882</v>
      </c>
      <c r="L20" s="160">
        <v>2730</v>
      </c>
      <c r="M20" s="160">
        <v>4747</v>
      </c>
      <c r="N20" s="161">
        <v>2951</v>
      </c>
      <c r="O20" s="161">
        <v>2247</v>
      </c>
      <c r="P20" s="161">
        <v>2471</v>
      </c>
      <c r="Q20" s="161">
        <v>2840</v>
      </c>
      <c r="R20" s="162">
        <v>2785</v>
      </c>
      <c r="S20" s="162">
        <v>4196</v>
      </c>
      <c r="T20" s="162">
        <v>2773</v>
      </c>
      <c r="U20" s="162"/>
      <c r="V20" s="129">
        <f t="shared" si="0"/>
        <v>-0.33913250714966636</v>
      </c>
    </row>
    <row r="21" spans="1:22" ht="12.75" customHeight="1" x14ac:dyDescent="0.2">
      <c r="A21" s="130">
        <v>3</v>
      </c>
      <c r="B21" s="163" t="s">
        <v>443</v>
      </c>
      <c r="C21" s="164">
        <v>1208</v>
      </c>
      <c r="D21" s="164">
        <v>821</v>
      </c>
      <c r="E21" s="164">
        <v>986</v>
      </c>
      <c r="F21" s="164">
        <v>854</v>
      </c>
      <c r="G21" s="164">
        <v>744</v>
      </c>
      <c r="H21" s="164">
        <v>674</v>
      </c>
      <c r="I21" s="164">
        <v>880</v>
      </c>
      <c r="J21" s="164">
        <v>665</v>
      </c>
      <c r="K21" s="164">
        <v>976</v>
      </c>
      <c r="L21" s="164">
        <v>832</v>
      </c>
      <c r="M21" s="164">
        <v>1480</v>
      </c>
      <c r="N21" s="164">
        <v>998</v>
      </c>
      <c r="O21" s="164">
        <v>817</v>
      </c>
      <c r="P21" s="164">
        <v>867</v>
      </c>
      <c r="Q21" s="165">
        <v>897</v>
      </c>
      <c r="R21" s="166">
        <v>1164</v>
      </c>
      <c r="S21" s="166">
        <v>1304</v>
      </c>
      <c r="T21" s="166">
        <v>492</v>
      </c>
      <c r="U21" s="166"/>
      <c r="V21" s="129">
        <f t="shared" si="0"/>
        <v>-0.62269938650306744</v>
      </c>
    </row>
    <row r="22" spans="1:22" ht="12.75" customHeight="1" x14ac:dyDescent="0.2">
      <c r="A22" s="141">
        <v>4</v>
      </c>
      <c r="B22" s="146" t="s">
        <v>444</v>
      </c>
      <c r="C22" s="147">
        <v>989</v>
      </c>
      <c r="D22" s="147">
        <v>538</v>
      </c>
      <c r="E22" s="147">
        <v>466</v>
      </c>
      <c r="F22" s="147">
        <v>493</v>
      </c>
      <c r="G22" s="147">
        <v>376</v>
      </c>
      <c r="H22" s="147">
        <v>369</v>
      </c>
      <c r="I22" s="147">
        <v>431</v>
      </c>
      <c r="J22" s="147">
        <v>366</v>
      </c>
      <c r="K22" s="147">
        <v>823</v>
      </c>
      <c r="L22" s="147">
        <v>780</v>
      </c>
      <c r="M22" s="147">
        <v>1245</v>
      </c>
      <c r="N22" s="147">
        <v>819</v>
      </c>
      <c r="O22" s="147">
        <v>779</v>
      </c>
      <c r="P22" s="147">
        <v>926</v>
      </c>
      <c r="Q22" s="148">
        <v>832</v>
      </c>
      <c r="R22" s="121">
        <v>812</v>
      </c>
      <c r="S22" s="121">
        <v>638</v>
      </c>
      <c r="T22" s="121">
        <v>641</v>
      </c>
      <c r="V22" s="129">
        <f t="shared" si="0"/>
        <v>4.7021943573668512E-3</v>
      </c>
    </row>
    <row r="23" spans="1:22" ht="12.75" customHeight="1" x14ac:dyDescent="0.2">
      <c r="A23" s="141">
        <v>5</v>
      </c>
      <c r="B23" s="146" t="s">
        <v>306</v>
      </c>
      <c r="C23" s="147">
        <v>700</v>
      </c>
      <c r="D23" s="147">
        <v>419</v>
      </c>
      <c r="E23" s="147">
        <v>556</v>
      </c>
      <c r="F23" s="147">
        <v>313</v>
      </c>
      <c r="G23" s="147">
        <v>321</v>
      </c>
      <c r="H23" s="147">
        <v>312</v>
      </c>
      <c r="I23" s="147">
        <v>356</v>
      </c>
      <c r="J23" s="147">
        <v>428</v>
      </c>
      <c r="K23" s="147">
        <v>414</v>
      </c>
      <c r="L23" s="147">
        <v>668</v>
      </c>
      <c r="M23" s="147">
        <v>1143</v>
      </c>
      <c r="N23" s="147">
        <v>766</v>
      </c>
      <c r="O23" s="147">
        <v>647</v>
      </c>
      <c r="P23" s="147">
        <v>542</v>
      </c>
      <c r="Q23" s="148">
        <v>791</v>
      </c>
      <c r="R23" s="121">
        <v>576</v>
      </c>
      <c r="S23" s="121">
        <v>625</v>
      </c>
      <c r="T23" s="121">
        <v>312</v>
      </c>
      <c r="V23" s="129">
        <f t="shared" si="0"/>
        <v>-0.50080000000000002</v>
      </c>
    </row>
    <row r="24" spans="1:22" ht="12.75" customHeight="1" x14ac:dyDescent="0.2">
      <c r="A24" s="141">
        <v>6</v>
      </c>
      <c r="B24" s="146" t="s">
        <v>445</v>
      </c>
      <c r="C24" s="147">
        <v>334</v>
      </c>
      <c r="D24" s="147">
        <v>330</v>
      </c>
      <c r="E24" s="147">
        <v>358</v>
      </c>
      <c r="F24" s="147">
        <v>300</v>
      </c>
      <c r="G24" s="147">
        <v>284</v>
      </c>
      <c r="H24" s="147">
        <v>156</v>
      </c>
      <c r="I24" s="147">
        <v>280</v>
      </c>
      <c r="J24" s="147">
        <v>347</v>
      </c>
      <c r="K24" s="147">
        <v>441</v>
      </c>
      <c r="L24" s="147">
        <v>462</v>
      </c>
      <c r="M24" s="147">
        <v>779</v>
      </c>
      <c r="N24" s="147">
        <v>462</v>
      </c>
      <c r="O24" s="147">
        <v>408</v>
      </c>
      <c r="P24" s="147">
        <v>524</v>
      </c>
      <c r="Q24" s="148">
        <v>636</v>
      </c>
      <c r="R24" s="121">
        <v>863</v>
      </c>
      <c r="S24" s="121">
        <v>587</v>
      </c>
      <c r="T24" s="121">
        <v>722</v>
      </c>
      <c r="V24" s="129">
        <f t="shared" si="0"/>
        <v>0.2299829642248723</v>
      </c>
    </row>
    <row r="25" spans="1:22" ht="12.75" customHeight="1" x14ac:dyDescent="0.2">
      <c r="A25" s="141">
        <v>7</v>
      </c>
      <c r="B25" s="146" t="s">
        <v>446</v>
      </c>
      <c r="C25" s="147">
        <v>383</v>
      </c>
      <c r="D25" s="147">
        <v>359</v>
      </c>
      <c r="E25" s="147">
        <v>286</v>
      </c>
      <c r="F25" s="147">
        <v>214</v>
      </c>
      <c r="G25" s="147">
        <v>168</v>
      </c>
      <c r="H25" s="147">
        <v>220</v>
      </c>
      <c r="I25" s="147">
        <v>233</v>
      </c>
      <c r="J25" s="147">
        <v>215</v>
      </c>
      <c r="K25" s="147">
        <v>252</v>
      </c>
      <c r="L25" s="147">
        <v>337</v>
      </c>
      <c r="M25" s="147">
        <v>335</v>
      </c>
      <c r="N25" s="147">
        <v>306</v>
      </c>
      <c r="O25" s="147">
        <v>411</v>
      </c>
      <c r="P25" s="147">
        <v>508</v>
      </c>
      <c r="Q25" s="148">
        <v>369</v>
      </c>
      <c r="R25" s="121">
        <v>359</v>
      </c>
      <c r="S25" s="121">
        <v>452</v>
      </c>
      <c r="T25" s="121">
        <v>314</v>
      </c>
      <c r="V25" s="129">
        <f t="shared" si="0"/>
        <v>-0.30530973451327437</v>
      </c>
    </row>
    <row r="26" spans="1:22" ht="12.75" customHeight="1" x14ac:dyDescent="0.2">
      <c r="A26" s="141">
        <v>8</v>
      </c>
      <c r="B26" s="146" t="s">
        <v>447</v>
      </c>
      <c r="C26" s="147">
        <v>336</v>
      </c>
      <c r="D26" s="147">
        <v>229</v>
      </c>
      <c r="E26" s="147">
        <v>184</v>
      </c>
      <c r="F26" s="147">
        <v>187</v>
      </c>
      <c r="G26" s="147">
        <v>110</v>
      </c>
      <c r="H26" s="147">
        <v>83</v>
      </c>
      <c r="I26" s="147">
        <v>118</v>
      </c>
      <c r="J26" s="147">
        <v>133</v>
      </c>
      <c r="K26" s="147">
        <v>241</v>
      </c>
      <c r="L26" s="147">
        <v>420</v>
      </c>
      <c r="M26" s="147">
        <v>679</v>
      </c>
      <c r="N26" s="147">
        <v>358</v>
      </c>
      <c r="O26" s="147">
        <v>430</v>
      </c>
      <c r="P26" s="147">
        <v>574</v>
      </c>
      <c r="Q26" s="148">
        <v>472</v>
      </c>
      <c r="R26" s="121">
        <v>528</v>
      </c>
      <c r="S26" s="121">
        <v>544</v>
      </c>
      <c r="T26" s="121">
        <v>584</v>
      </c>
      <c r="V26" s="129">
        <f t="shared" si="0"/>
        <v>7.3529411764705843E-2</v>
      </c>
    </row>
    <row r="27" spans="1:22" ht="12.75" customHeight="1" x14ac:dyDescent="0.2">
      <c r="A27" s="141">
        <v>9</v>
      </c>
      <c r="B27" s="146" t="s">
        <v>448</v>
      </c>
      <c r="C27" s="147">
        <v>265</v>
      </c>
      <c r="D27" s="147">
        <v>174</v>
      </c>
      <c r="E27" s="147">
        <v>228</v>
      </c>
      <c r="F27" s="147">
        <v>149</v>
      </c>
      <c r="G27" s="147">
        <v>147</v>
      </c>
      <c r="H27" s="147">
        <v>130</v>
      </c>
      <c r="I27" s="147">
        <v>178</v>
      </c>
      <c r="J27" s="147">
        <v>126</v>
      </c>
      <c r="K27" s="147">
        <v>190</v>
      </c>
      <c r="L27" s="147">
        <v>228</v>
      </c>
      <c r="M27" s="147">
        <v>237</v>
      </c>
      <c r="N27" s="147">
        <v>242</v>
      </c>
      <c r="O27" s="147">
        <v>173</v>
      </c>
      <c r="P27" s="147">
        <v>114</v>
      </c>
      <c r="Q27" s="148">
        <v>90</v>
      </c>
      <c r="R27" s="121">
        <v>102</v>
      </c>
      <c r="S27" s="121">
        <v>259</v>
      </c>
      <c r="T27" s="121">
        <v>178</v>
      </c>
      <c r="V27" s="129">
        <f t="shared" si="0"/>
        <v>-0.31274131274131278</v>
      </c>
    </row>
    <row r="28" spans="1:22" ht="12.75" customHeight="1" x14ac:dyDescent="0.2">
      <c r="A28" s="141">
        <v>10</v>
      </c>
      <c r="B28" s="146" t="s">
        <v>449</v>
      </c>
      <c r="C28" s="147">
        <v>114</v>
      </c>
      <c r="D28" s="147">
        <v>72</v>
      </c>
      <c r="E28" s="147">
        <v>118</v>
      </c>
      <c r="F28" s="147">
        <v>89</v>
      </c>
      <c r="G28" s="147">
        <v>60</v>
      </c>
      <c r="H28" s="147">
        <v>77</v>
      </c>
      <c r="I28" s="147">
        <v>55</v>
      </c>
      <c r="J28" s="147">
        <v>57</v>
      </c>
      <c r="K28" s="147">
        <v>98</v>
      </c>
      <c r="L28" s="147">
        <v>157</v>
      </c>
      <c r="M28" s="147">
        <v>160</v>
      </c>
      <c r="N28" s="147">
        <v>170</v>
      </c>
      <c r="O28" s="147">
        <v>79</v>
      </c>
      <c r="P28" s="147">
        <v>290</v>
      </c>
      <c r="Q28" s="148">
        <v>213</v>
      </c>
      <c r="R28" s="121">
        <v>157</v>
      </c>
      <c r="S28" s="121">
        <v>307</v>
      </c>
      <c r="T28" s="121">
        <v>147</v>
      </c>
      <c r="V28" s="129">
        <f t="shared" si="0"/>
        <v>-0.52117263843648209</v>
      </c>
    </row>
    <row r="29" spans="1:22" ht="12.75" customHeight="1" x14ac:dyDescent="0.2">
      <c r="A29" s="141">
        <v>11</v>
      </c>
      <c r="B29" s="146" t="s">
        <v>450</v>
      </c>
      <c r="C29" s="147">
        <v>274</v>
      </c>
      <c r="D29" s="147">
        <v>126</v>
      </c>
      <c r="E29" s="147">
        <v>128</v>
      </c>
      <c r="F29" s="147">
        <v>105</v>
      </c>
      <c r="G29" s="147">
        <v>77</v>
      </c>
      <c r="H29" s="147">
        <v>62</v>
      </c>
      <c r="I29" s="147">
        <v>74</v>
      </c>
      <c r="J29" s="147">
        <v>86</v>
      </c>
      <c r="K29" s="147">
        <v>95</v>
      </c>
      <c r="L29" s="147">
        <v>135</v>
      </c>
      <c r="M29" s="147">
        <v>234</v>
      </c>
      <c r="N29" s="147">
        <v>135</v>
      </c>
      <c r="O29" s="147">
        <v>129</v>
      </c>
      <c r="P29" s="147">
        <v>139</v>
      </c>
      <c r="Q29" s="148">
        <v>195</v>
      </c>
      <c r="R29" s="121">
        <v>186</v>
      </c>
      <c r="S29" s="121">
        <v>258</v>
      </c>
      <c r="T29" s="121">
        <v>159</v>
      </c>
      <c r="V29" s="129">
        <f t="shared" si="0"/>
        <v>-0.38372093023255816</v>
      </c>
    </row>
    <row r="30" spans="1:22" ht="12.75" customHeight="1" x14ac:dyDescent="0.2">
      <c r="A30" s="141">
        <v>12</v>
      </c>
      <c r="B30" s="146" t="s">
        <v>451</v>
      </c>
      <c r="C30" s="147">
        <v>81</v>
      </c>
      <c r="D30" s="147">
        <v>81</v>
      </c>
      <c r="E30" s="147">
        <v>69</v>
      </c>
      <c r="F30" s="147">
        <v>38</v>
      </c>
      <c r="G30" s="147">
        <v>38</v>
      </c>
      <c r="H30" s="147">
        <v>56</v>
      </c>
      <c r="I30" s="147">
        <v>89</v>
      </c>
      <c r="J30" s="147">
        <v>70</v>
      </c>
      <c r="K30" s="147">
        <v>93</v>
      </c>
      <c r="L30" s="147">
        <v>79</v>
      </c>
      <c r="M30" s="147">
        <v>192</v>
      </c>
      <c r="N30" s="147">
        <v>117</v>
      </c>
      <c r="O30" s="147">
        <v>139</v>
      </c>
      <c r="P30" s="147">
        <v>172</v>
      </c>
      <c r="Q30" s="148">
        <v>178</v>
      </c>
      <c r="R30" s="121">
        <v>230</v>
      </c>
      <c r="S30" s="121">
        <v>258</v>
      </c>
      <c r="T30" s="121">
        <v>127</v>
      </c>
      <c r="V30" s="129">
        <f t="shared" si="0"/>
        <v>-0.50775193798449614</v>
      </c>
    </row>
    <row r="31" spans="1:22" ht="12.75" customHeight="1" x14ac:dyDescent="0.2">
      <c r="A31" s="141">
        <v>13</v>
      </c>
      <c r="B31" s="146" t="s">
        <v>312</v>
      </c>
      <c r="C31" s="147">
        <v>228</v>
      </c>
      <c r="D31" s="147">
        <v>132</v>
      </c>
      <c r="E31" s="147">
        <v>116</v>
      </c>
      <c r="F31" s="147">
        <v>112</v>
      </c>
      <c r="G31" s="147">
        <v>124</v>
      </c>
      <c r="H31" s="147">
        <v>131</v>
      </c>
      <c r="I31" s="147">
        <v>121</v>
      </c>
      <c r="J31" s="147">
        <v>145</v>
      </c>
      <c r="K31" s="147">
        <v>157</v>
      </c>
      <c r="L31" s="147">
        <v>134</v>
      </c>
      <c r="M31" s="147">
        <v>176</v>
      </c>
      <c r="N31" s="147">
        <v>149</v>
      </c>
      <c r="O31" s="147">
        <v>158</v>
      </c>
      <c r="P31" s="147">
        <v>251</v>
      </c>
      <c r="Q31" s="148">
        <v>175</v>
      </c>
      <c r="R31" s="121">
        <v>361</v>
      </c>
      <c r="S31" s="121">
        <v>208</v>
      </c>
      <c r="T31" s="121">
        <v>256</v>
      </c>
      <c r="V31" s="129">
        <f t="shared" si="0"/>
        <v>0.23076923076923084</v>
      </c>
    </row>
    <row r="32" spans="1:22" ht="12.75" customHeight="1" x14ac:dyDescent="0.2">
      <c r="A32" s="141">
        <v>14</v>
      </c>
      <c r="B32" s="146" t="s">
        <v>452</v>
      </c>
      <c r="C32" s="149">
        <v>102</v>
      </c>
      <c r="D32" s="149">
        <v>50</v>
      </c>
      <c r="E32" s="149">
        <v>42</v>
      </c>
      <c r="F32" s="149">
        <v>22</v>
      </c>
      <c r="G32" s="149">
        <v>19</v>
      </c>
      <c r="H32" s="149">
        <v>21</v>
      </c>
      <c r="I32" s="149">
        <v>18</v>
      </c>
      <c r="J32" s="152">
        <v>31</v>
      </c>
      <c r="K32" s="152">
        <v>57</v>
      </c>
      <c r="L32" s="152">
        <v>89</v>
      </c>
      <c r="M32" s="152">
        <v>107</v>
      </c>
      <c r="N32" s="148">
        <v>87</v>
      </c>
      <c r="O32" s="148">
        <v>83</v>
      </c>
      <c r="P32" s="148">
        <v>95</v>
      </c>
      <c r="Q32" s="148">
        <v>128</v>
      </c>
      <c r="R32" s="121">
        <v>93</v>
      </c>
      <c r="S32" s="121">
        <v>83</v>
      </c>
      <c r="T32" s="121">
        <v>116</v>
      </c>
      <c r="V32" s="129">
        <f t="shared" si="0"/>
        <v>0.39759036144578319</v>
      </c>
    </row>
    <row r="33" spans="1:22" ht="12.75" customHeight="1" x14ac:dyDescent="0.2">
      <c r="A33" s="141">
        <v>15</v>
      </c>
      <c r="B33" s="146" t="s">
        <v>311</v>
      </c>
      <c r="C33" s="149">
        <v>404</v>
      </c>
      <c r="D33" s="149">
        <v>144</v>
      </c>
      <c r="E33" s="149">
        <v>143</v>
      </c>
      <c r="F33" s="149">
        <v>138</v>
      </c>
      <c r="G33" s="149">
        <v>77</v>
      </c>
      <c r="H33" s="149">
        <v>115</v>
      </c>
      <c r="I33" s="149">
        <v>104</v>
      </c>
      <c r="J33" s="150">
        <v>151</v>
      </c>
      <c r="K33" s="150">
        <v>209</v>
      </c>
      <c r="L33" s="150">
        <v>275</v>
      </c>
      <c r="M33" s="150">
        <v>534</v>
      </c>
      <c r="N33" s="148">
        <v>350</v>
      </c>
      <c r="O33" s="148">
        <v>225</v>
      </c>
      <c r="P33" s="148">
        <v>356</v>
      </c>
      <c r="Q33" s="148">
        <v>191</v>
      </c>
      <c r="R33" s="121">
        <v>195</v>
      </c>
      <c r="S33" s="121">
        <v>92</v>
      </c>
      <c r="T33" s="121">
        <v>104</v>
      </c>
      <c r="V33" s="129">
        <f t="shared" si="0"/>
        <v>0.13043478260869557</v>
      </c>
    </row>
    <row r="34" spans="1:22" ht="12.75" customHeight="1" x14ac:dyDescent="0.2">
      <c r="A34" s="141">
        <v>16</v>
      </c>
      <c r="B34" s="146" t="s">
        <v>453</v>
      </c>
      <c r="C34" s="149">
        <v>72</v>
      </c>
      <c r="D34" s="149">
        <v>70</v>
      </c>
      <c r="E34" s="149">
        <v>59</v>
      </c>
      <c r="F34" s="149">
        <v>38</v>
      </c>
      <c r="G34" s="149">
        <v>49</v>
      </c>
      <c r="H34" s="149">
        <v>36</v>
      </c>
      <c r="I34" s="149">
        <v>27</v>
      </c>
      <c r="J34" s="150">
        <v>63</v>
      </c>
      <c r="K34" s="150">
        <v>75</v>
      </c>
      <c r="L34" s="150">
        <v>56</v>
      </c>
      <c r="M34" s="150">
        <v>101</v>
      </c>
      <c r="N34" s="148">
        <v>61</v>
      </c>
      <c r="O34" s="148">
        <v>89</v>
      </c>
      <c r="P34" s="148">
        <v>115</v>
      </c>
      <c r="Q34" s="148">
        <v>161</v>
      </c>
      <c r="R34" s="121">
        <v>154</v>
      </c>
      <c r="S34" s="121">
        <v>269</v>
      </c>
      <c r="T34" s="121">
        <v>270</v>
      </c>
      <c r="V34" s="129">
        <f t="shared" si="0"/>
        <v>3.7174721189590088E-3</v>
      </c>
    </row>
    <row r="35" spans="1:22" ht="12.75" customHeight="1" x14ac:dyDescent="0.2">
      <c r="A35" s="141">
        <v>17</v>
      </c>
      <c r="B35" s="146" t="s">
        <v>454</v>
      </c>
      <c r="C35" s="147">
        <v>69</v>
      </c>
      <c r="D35" s="147">
        <v>38</v>
      </c>
      <c r="E35" s="147">
        <v>50</v>
      </c>
      <c r="F35" s="147">
        <v>19</v>
      </c>
      <c r="G35" s="147">
        <v>23</v>
      </c>
      <c r="H35" s="147">
        <v>25</v>
      </c>
      <c r="I35" s="147">
        <v>29</v>
      </c>
      <c r="J35" s="147">
        <v>29</v>
      </c>
      <c r="K35" s="147">
        <v>48</v>
      </c>
      <c r="L35" s="147">
        <v>51</v>
      </c>
      <c r="M35" s="147">
        <v>143</v>
      </c>
      <c r="N35" s="147">
        <v>143</v>
      </c>
      <c r="O35" s="147">
        <v>113</v>
      </c>
      <c r="P35" s="147">
        <v>221</v>
      </c>
      <c r="Q35" s="148">
        <v>163</v>
      </c>
      <c r="R35" s="121">
        <v>129</v>
      </c>
      <c r="S35" s="121">
        <v>261</v>
      </c>
      <c r="T35" s="121">
        <v>212</v>
      </c>
      <c r="V35" s="129">
        <f t="shared" si="0"/>
        <v>-0.1877394636015326</v>
      </c>
    </row>
    <row r="36" spans="1:22" ht="12.75" customHeight="1" x14ac:dyDescent="0.2">
      <c r="A36" s="141">
        <v>18</v>
      </c>
      <c r="B36" s="146" t="s">
        <v>455</v>
      </c>
      <c r="C36" s="149">
        <v>59</v>
      </c>
      <c r="D36" s="149">
        <v>28</v>
      </c>
      <c r="E36" s="149">
        <v>60</v>
      </c>
      <c r="F36" s="149">
        <v>40</v>
      </c>
      <c r="G36" s="149">
        <v>12</v>
      </c>
      <c r="H36" s="149">
        <v>20</v>
      </c>
      <c r="I36" s="149">
        <v>22</v>
      </c>
      <c r="J36" s="152">
        <v>24</v>
      </c>
      <c r="K36" s="152">
        <v>54</v>
      </c>
      <c r="L36" s="152">
        <v>60</v>
      </c>
      <c r="M36" s="152">
        <v>123</v>
      </c>
      <c r="N36" s="148">
        <v>54</v>
      </c>
      <c r="O36" s="148">
        <v>59</v>
      </c>
      <c r="P36" s="148">
        <v>26</v>
      </c>
      <c r="Q36" s="148">
        <v>85</v>
      </c>
      <c r="R36" s="121">
        <v>86</v>
      </c>
      <c r="S36" s="121">
        <v>127</v>
      </c>
      <c r="T36" s="121">
        <v>13</v>
      </c>
      <c r="V36" s="129">
        <f t="shared" si="0"/>
        <v>-0.89763779527559051</v>
      </c>
    </row>
    <row r="37" spans="1:22" ht="12.75" customHeight="1" x14ac:dyDescent="0.2">
      <c r="A37" s="141">
        <v>19</v>
      </c>
      <c r="B37" s="146" t="s">
        <v>456</v>
      </c>
      <c r="C37" s="147">
        <v>133</v>
      </c>
      <c r="D37" s="147">
        <v>110</v>
      </c>
      <c r="E37" s="147">
        <v>67</v>
      </c>
      <c r="F37" s="147">
        <v>73</v>
      </c>
      <c r="G37" s="147">
        <v>40</v>
      </c>
      <c r="H37" s="147">
        <v>44</v>
      </c>
      <c r="I37" s="147">
        <v>78</v>
      </c>
      <c r="J37" s="147">
        <v>52</v>
      </c>
      <c r="K37" s="147">
        <v>86</v>
      </c>
      <c r="L37" s="147">
        <v>152</v>
      </c>
      <c r="M37" s="147">
        <v>240</v>
      </c>
      <c r="N37" s="147">
        <v>121</v>
      </c>
      <c r="O37" s="147">
        <v>91</v>
      </c>
      <c r="P37" s="147">
        <v>95</v>
      </c>
      <c r="Q37" s="148">
        <v>101</v>
      </c>
      <c r="R37" s="121">
        <v>122</v>
      </c>
      <c r="S37" s="121">
        <v>90</v>
      </c>
      <c r="T37" s="121">
        <v>102</v>
      </c>
      <c r="V37" s="129">
        <f t="shared" si="0"/>
        <v>0.1333333333333333</v>
      </c>
    </row>
    <row r="38" spans="1:22" ht="12.75" customHeight="1" x14ac:dyDescent="0.2">
      <c r="A38" s="141">
        <v>20</v>
      </c>
      <c r="B38" s="146" t="s">
        <v>457</v>
      </c>
      <c r="C38" s="121">
        <v>169</v>
      </c>
      <c r="D38" s="121">
        <v>88</v>
      </c>
      <c r="E38" s="121">
        <v>90</v>
      </c>
      <c r="F38" s="121">
        <v>123</v>
      </c>
      <c r="G38" s="121">
        <v>57</v>
      </c>
      <c r="H38" s="121">
        <v>61</v>
      </c>
      <c r="I38" s="121">
        <v>71</v>
      </c>
      <c r="J38" s="121">
        <v>82</v>
      </c>
      <c r="K38" s="121">
        <v>100</v>
      </c>
      <c r="L38" s="121">
        <v>101</v>
      </c>
      <c r="M38" s="121">
        <v>148</v>
      </c>
      <c r="N38" s="121">
        <v>119</v>
      </c>
      <c r="O38" s="121">
        <v>104</v>
      </c>
      <c r="P38" s="147">
        <v>105</v>
      </c>
      <c r="Q38" s="121">
        <v>87</v>
      </c>
      <c r="R38" s="121">
        <v>51</v>
      </c>
      <c r="S38" s="121">
        <v>50</v>
      </c>
      <c r="T38" s="121">
        <v>63</v>
      </c>
      <c r="V38" s="129">
        <f t="shared" si="0"/>
        <v>0.26</v>
      </c>
    </row>
    <row r="39" spans="1:22" ht="12.75" customHeight="1" x14ac:dyDescent="0.2">
      <c r="A39" s="141">
        <v>21</v>
      </c>
      <c r="B39" s="146" t="s">
        <v>458</v>
      </c>
      <c r="C39" s="149">
        <v>145</v>
      </c>
      <c r="D39" s="149">
        <v>111</v>
      </c>
      <c r="E39" s="149">
        <v>139</v>
      </c>
      <c r="F39" s="149">
        <v>117</v>
      </c>
      <c r="G39" s="149">
        <v>122</v>
      </c>
      <c r="H39" s="149">
        <v>72</v>
      </c>
      <c r="I39" s="149">
        <v>129</v>
      </c>
      <c r="J39" s="150">
        <v>119</v>
      </c>
      <c r="K39" s="150">
        <v>123</v>
      </c>
      <c r="L39" s="150">
        <v>93</v>
      </c>
      <c r="M39" s="150">
        <v>206</v>
      </c>
      <c r="N39" s="148">
        <v>112</v>
      </c>
      <c r="O39" s="148">
        <v>111</v>
      </c>
      <c r="P39" s="148">
        <v>104</v>
      </c>
      <c r="Q39" s="148">
        <v>88</v>
      </c>
      <c r="R39" s="121">
        <v>57</v>
      </c>
      <c r="S39" s="121">
        <v>62</v>
      </c>
      <c r="T39" s="121">
        <v>106</v>
      </c>
      <c r="V39" s="129">
        <f t="shared" si="0"/>
        <v>0.70967741935483875</v>
      </c>
    </row>
    <row r="40" spans="1:22" ht="12.75" customHeight="1" x14ac:dyDescent="0.2">
      <c r="A40" s="141">
        <v>22</v>
      </c>
      <c r="B40" s="146" t="s">
        <v>459</v>
      </c>
      <c r="C40" s="149">
        <v>65</v>
      </c>
      <c r="D40" s="149">
        <v>25</v>
      </c>
      <c r="E40" s="149">
        <v>26</v>
      </c>
      <c r="F40" s="149">
        <v>23</v>
      </c>
      <c r="G40" s="149">
        <v>17</v>
      </c>
      <c r="H40" s="149">
        <v>19</v>
      </c>
      <c r="I40" s="149">
        <v>8</v>
      </c>
      <c r="J40" s="150">
        <v>23</v>
      </c>
      <c r="K40" s="150">
        <v>18</v>
      </c>
      <c r="L40" s="150">
        <v>79</v>
      </c>
      <c r="M40" s="150">
        <v>79</v>
      </c>
      <c r="N40" s="148">
        <v>55</v>
      </c>
      <c r="O40" s="148">
        <v>29</v>
      </c>
      <c r="P40" s="148">
        <v>38</v>
      </c>
      <c r="Q40" s="148">
        <v>16</v>
      </c>
      <c r="R40" s="121">
        <v>69</v>
      </c>
      <c r="S40" s="121">
        <v>21</v>
      </c>
      <c r="T40" s="121">
        <v>23</v>
      </c>
      <c r="V40" s="129">
        <f t="shared" si="0"/>
        <v>9.5238095238095344E-2</v>
      </c>
    </row>
    <row r="41" spans="1:22" ht="12.75" customHeight="1" x14ac:dyDescent="0.2">
      <c r="A41" s="141">
        <v>23</v>
      </c>
      <c r="B41" s="146" t="s">
        <v>460</v>
      </c>
      <c r="C41" s="149">
        <v>62</v>
      </c>
      <c r="D41" s="149">
        <v>66</v>
      </c>
      <c r="E41" s="149">
        <v>37</v>
      </c>
      <c r="F41" s="149">
        <v>25</v>
      </c>
      <c r="G41" s="149">
        <v>38</v>
      </c>
      <c r="H41" s="149">
        <v>19</v>
      </c>
      <c r="I41" s="149">
        <v>27</v>
      </c>
      <c r="J41" s="150">
        <v>29</v>
      </c>
      <c r="K41" s="150">
        <v>32</v>
      </c>
      <c r="L41" s="150">
        <v>65</v>
      </c>
      <c r="M41" s="150">
        <v>113</v>
      </c>
      <c r="N41" s="148">
        <v>98</v>
      </c>
      <c r="O41" s="148">
        <v>66</v>
      </c>
      <c r="P41" s="148">
        <v>28</v>
      </c>
      <c r="Q41" s="148">
        <v>88</v>
      </c>
      <c r="R41" s="121">
        <v>56</v>
      </c>
      <c r="S41" s="121">
        <v>51</v>
      </c>
      <c r="T41" s="121">
        <v>48</v>
      </c>
      <c r="V41" s="129">
        <f t="shared" si="0"/>
        <v>-5.8823529411764719E-2</v>
      </c>
    </row>
    <row r="42" spans="1:22" ht="12.75" customHeight="1" x14ac:dyDescent="0.2">
      <c r="A42" s="141">
        <v>24</v>
      </c>
      <c r="B42" s="146" t="s">
        <v>461</v>
      </c>
      <c r="C42" s="149">
        <v>174</v>
      </c>
      <c r="D42" s="149">
        <v>60</v>
      </c>
      <c r="E42" s="149">
        <v>83</v>
      </c>
      <c r="F42" s="149">
        <v>116</v>
      </c>
      <c r="G42" s="149">
        <v>94</v>
      </c>
      <c r="H42" s="149">
        <v>60</v>
      </c>
      <c r="I42" s="149">
        <v>63</v>
      </c>
      <c r="J42" s="152">
        <v>117</v>
      </c>
      <c r="K42" s="152">
        <v>82</v>
      </c>
      <c r="L42" s="152">
        <v>105</v>
      </c>
      <c r="M42" s="152">
        <v>78</v>
      </c>
      <c r="N42" s="152">
        <v>93</v>
      </c>
      <c r="O42" s="148">
        <v>46</v>
      </c>
      <c r="P42" s="148">
        <v>124</v>
      </c>
      <c r="Q42" s="148">
        <v>72</v>
      </c>
      <c r="R42" s="121">
        <v>71</v>
      </c>
      <c r="S42" s="121">
        <v>20</v>
      </c>
      <c r="T42" s="121">
        <v>54</v>
      </c>
      <c r="V42" s="129">
        <f t="shared" si="0"/>
        <v>1.7000000000000002</v>
      </c>
    </row>
    <row r="43" spans="1:22" ht="12.75" customHeight="1" x14ac:dyDescent="0.2">
      <c r="B43" s="146"/>
      <c r="C43" s="147"/>
      <c r="D43" s="147"/>
      <c r="E43" s="147"/>
      <c r="F43" s="147"/>
      <c r="G43" s="147"/>
      <c r="H43" s="147"/>
      <c r="I43" s="147"/>
      <c r="J43" s="147"/>
      <c r="K43" s="147"/>
      <c r="L43" s="147"/>
      <c r="M43" s="147"/>
      <c r="N43" s="147"/>
      <c r="O43" s="147"/>
      <c r="P43" s="147"/>
      <c r="Q43" s="148"/>
    </row>
    <row r="44" spans="1:22" ht="15" customHeight="1" x14ac:dyDescent="0.25">
      <c r="A44" s="234" t="s">
        <v>462</v>
      </c>
      <c r="B44" s="235"/>
    </row>
    <row r="45" spans="1:22" ht="12.75" customHeight="1" x14ac:dyDescent="0.2">
      <c r="A45" s="141">
        <v>1</v>
      </c>
      <c r="B45" s="146" t="s">
        <v>463</v>
      </c>
      <c r="C45" s="149">
        <v>358</v>
      </c>
      <c r="D45" s="149">
        <v>528</v>
      </c>
      <c r="E45" s="149">
        <v>368</v>
      </c>
      <c r="F45" s="149">
        <v>392</v>
      </c>
      <c r="G45" s="149">
        <v>403</v>
      </c>
      <c r="H45" s="149">
        <v>380</v>
      </c>
      <c r="I45" s="149">
        <v>416</v>
      </c>
      <c r="J45" s="150">
        <v>416</v>
      </c>
      <c r="K45" s="150">
        <v>346</v>
      </c>
      <c r="L45" s="150">
        <v>412</v>
      </c>
      <c r="M45" s="150">
        <v>417</v>
      </c>
      <c r="N45" s="148">
        <v>385</v>
      </c>
      <c r="O45" s="148">
        <v>325</v>
      </c>
      <c r="P45" s="148">
        <v>438</v>
      </c>
      <c r="Q45" s="148">
        <v>346</v>
      </c>
      <c r="R45" s="121">
        <v>175</v>
      </c>
      <c r="S45" s="121">
        <v>124</v>
      </c>
      <c r="T45" s="121">
        <v>143</v>
      </c>
      <c r="V45" s="129">
        <f t="shared" ref="V45:V56" si="1">T45/S45-1</f>
        <v>0.15322580645161299</v>
      </c>
    </row>
    <row r="46" spans="1:22" ht="12.75" customHeight="1" x14ac:dyDescent="0.2">
      <c r="A46" s="141">
        <v>2</v>
      </c>
      <c r="B46" s="146" t="s">
        <v>464</v>
      </c>
      <c r="C46" s="147">
        <v>114</v>
      </c>
      <c r="D46" s="147">
        <v>91</v>
      </c>
      <c r="E46" s="147">
        <v>125</v>
      </c>
      <c r="F46" s="147">
        <v>58</v>
      </c>
      <c r="G46" s="147">
        <v>55</v>
      </c>
      <c r="H46" s="147">
        <v>55</v>
      </c>
      <c r="I46" s="147">
        <v>57</v>
      </c>
      <c r="J46" s="147">
        <v>71</v>
      </c>
      <c r="K46" s="147">
        <v>97</v>
      </c>
      <c r="L46" s="147">
        <v>110</v>
      </c>
      <c r="M46" s="147">
        <v>144</v>
      </c>
      <c r="N46" s="147">
        <v>96</v>
      </c>
      <c r="O46" s="147">
        <v>114</v>
      </c>
      <c r="P46" s="147">
        <v>200</v>
      </c>
      <c r="Q46" s="148">
        <v>160</v>
      </c>
      <c r="R46" s="121">
        <v>129</v>
      </c>
      <c r="S46" s="121">
        <v>155</v>
      </c>
      <c r="T46" s="121">
        <v>101</v>
      </c>
      <c r="V46" s="129">
        <f t="shared" si="1"/>
        <v>-0.34838709677419355</v>
      </c>
    </row>
    <row r="47" spans="1:22" ht="12.75" customHeight="1" x14ac:dyDescent="0.2">
      <c r="A47" s="141">
        <v>3</v>
      </c>
      <c r="B47" s="146" t="s">
        <v>465</v>
      </c>
      <c r="C47" s="147">
        <v>145</v>
      </c>
      <c r="D47" s="147">
        <v>87</v>
      </c>
      <c r="E47" s="147">
        <v>103</v>
      </c>
      <c r="F47" s="147">
        <v>49</v>
      </c>
      <c r="G47" s="147">
        <v>57</v>
      </c>
      <c r="H47" s="147">
        <v>49</v>
      </c>
      <c r="I47" s="147">
        <v>56</v>
      </c>
      <c r="J47" s="147">
        <v>94</v>
      </c>
      <c r="K47" s="147">
        <v>89</v>
      </c>
      <c r="L47" s="147">
        <v>84</v>
      </c>
      <c r="M47" s="147">
        <v>187</v>
      </c>
      <c r="N47" s="147">
        <v>112</v>
      </c>
      <c r="O47" s="147">
        <v>103</v>
      </c>
      <c r="P47" s="147">
        <v>197</v>
      </c>
      <c r="Q47" s="148">
        <v>157</v>
      </c>
      <c r="R47" s="121">
        <v>52</v>
      </c>
      <c r="S47" s="121">
        <v>145</v>
      </c>
      <c r="T47" s="121">
        <v>76</v>
      </c>
      <c r="V47" s="129">
        <f t="shared" si="1"/>
        <v>-0.47586206896551719</v>
      </c>
    </row>
    <row r="48" spans="1:22" ht="12.75" customHeight="1" x14ac:dyDescent="0.2">
      <c r="A48" s="141">
        <v>4</v>
      </c>
      <c r="B48" s="146" t="s">
        <v>466</v>
      </c>
      <c r="C48" s="149">
        <v>89</v>
      </c>
      <c r="D48" s="149">
        <v>49</v>
      </c>
      <c r="E48" s="149">
        <v>57</v>
      </c>
      <c r="F48" s="149">
        <v>70</v>
      </c>
      <c r="G48" s="149">
        <v>39</v>
      </c>
      <c r="H48" s="149">
        <v>39</v>
      </c>
      <c r="I48" s="149">
        <v>40</v>
      </c>
      <c r="J48" s="150">
        <v>58</v>
      </c>
      <c r="K48" s="150">
        <v>40</v>
      </c>
      <c r="L48" s="150">
        <v>79</v>
      </c>
      <c r="M48" s="150">
        <v>90</v>
      </c>
      <c r="N48" s="148">
        <v>40</v>
      </c>
      <c r="O48" s="148">
        <v>68</v>
      </c>
      <c r="P48" s="148">
        <v>96</v>
      </c>
      <c r="Q48" s="148">
        <v>151</v>
      </c>
      <c r="R48" s="121">
        <v>46</v>
      </c>
      <c r="S48" s="121">
        <v>13</v>
      </c>
      <c r="T48" s="121">
        <v>38</v>
      </c>
      <c r="V48" s="129">
        <f t="shared" si="1"/>
        <v>1.9230769230769229</v>
      </c>
    </row>
    <row r="49" spans="1:22" ht="12.75" customHeight="1" x14ac:dyDescent="0.2">
      <c r="A49" s="141">
        <v>5</v>
      </c>
      <c r="B49" s="146" t="s">
        <v>467</v>
      </c>
      <c r="C49" s="149">
        <v>36</v>
      </c>
      <c r="D49" s="149">
        <v>53</v>
      </c>
      <c r="E49" s="149">
        <v>68</v>
      </c>
      <c r="F49" s="149">
        <v>61</v>
      </c>
      <c r="G49" s="149">
        <v>31</v>
      </c>
      <c r="H49" s="149">
        <v>26</v>
      </c>
      <c r="I49" s="149">
        <v>61</v>
      </c>
      <c r="J49" s="150">
        <v>36</v>
      </c>
      <c r="K49" s="150">
        <v>23</v>
      </c>
      <c r="L49" s="150">
        <v>46</v>
      </c>
      <c r="M49" s="150">
        <v>104</v>
      </c>
      <c r="N49" s="148">
        <v>26</v>
      </c>
      <c r="O49" s="148">
        <v>59</v>
      </c>
      <c r="P49" s="148">
        <v>117</v>
      </c>
      <c r="Q49" s="148">
        <v>115</v>
      </c>
      <c r="R49" s="121">
        <v>111</v>
      </c>
      <c r="S49" s="121">
        <v>47</v>
      </c>
      <c r="T49" s="121">
        <v>162</v>
      </c>
      <c r="V49" s="129">
        <f t="shared" si="1"/>
        <v>2.4468085106382977</v>
      </c>
    </row>
    <row r="50" spans="1:22" ht="12.75" customHeight="1" x14ac:dyDescent="0.2">
      <c r="A50" s="141">
        <v>6</v>
      </c>
      <c r="B50" s="146" t="s">
        <v>468</v>
      </c>
      <c r="C50" s="147">
        <v>160</v>
      </c>
      <c r="D50" s="147">
        <v>90</v>
      </c>
      <c r="E50" s="147">
        <v>132</v>
      </c>
      <c r="F50" s="147">
        <v>75</v>
      </c>
      <c r="G50" s="147">
        <v>126</v>
      </c>
      <c r="H50" s="147">
        <v>68</v>
      </c>
      <c r="I50" s="147">
        <v>52</v>
      </c>
      <c r="J50" s="147">
        <v>59</v>
      </c>
      <c r="K50" s="147">
        <v>77</v>
      </c>
      <c r="L50" s="147">
        <v>117</v>
      </c>
      <c r="M50" s="147">
        <v>279</v>
      </c>
      <c r="N50" s="147">
        <v>196</v>
      </c>
      <c r="O50" s="147">
        <v>130</v>
      </c>
      <c r="P50" s="147">
        <v>139</v>
      </c>
      <c r="Q50" s="148">
        <v>86</v>
      </c>
      <c r="R50" s="121">
        <v>114</v>
      </c>
      <c r="S50" s="121">
        <v>56</v>
      </c>
      <c r="T50" s="121">
        <v>90</v>
      </c>
      <c r="V50" s="129">
        <f t="shared" si="1"/>
        <v>0.60714285714285721</v>
      </c>
    </row>
    <row r="51" spans="1:22" ht="12.75" customHeight="1" x14ac:dyDescent="0.2">
      <c r="A51" s="141">
        <v>7</v>
      </c>
      <c r="B51" s="146">
        <v>555</v>
      </c>
      <c r="C51" s="149">
        <v>40</v>
      </c>
      <c r="D51" s="149">
        <v>18</v>
      </c>
      <c r="E51" s="149">
        <v>19</v>
      </c>
      <c r="F51" s="149">
        <v>14</v>
      </c>
      <c r="G51" s="149">
        <v>10</v>
      </c>
      <c r="H51" s="149">
        <v>34</v>
      </c>
      <c r="I51" s="149">
        <v>16</v>
      </c>
      <c r="J51" s="150">
        <v>15</v>
      </c>
      <c r="K51" s="150">
        <v>26</v>
      </c>
      <c r="L51" s="150">
        <v>25</v>
      </c>
      <c r="M51" s="150">
        <v>47</v>
      </c>
      <c r="N51" s="148">
        <v>46</v>
      </c>
      <c r="O51" s="148">
        <v>39</v>
      </c>
      <c r="P51" s="148">
        <v>45</v>
      </c>
      <c r="Q51" s="148">
        <v>58</v>
      </c>
      <c r="R51" s="121">
        <v>9</v>
      </c>
      <c r="S51" s="121">
        <v>19</v>
      </c>
      <c r="T51" s="121">
        <v>7</v>
      </c>
      <c r="V51" s="129">
        <f t="shared" si="1"/>
        <v>-0.63157894736842102</v>
      </c>
    </row>
    <row r="52" spans="1:22" ht="12.75" customHeight="1" x14ac:dyDescent="0.2">
      <c r="A52" s="141">
        <v>8</v>
      </c>
      <c r="B52" s="146" t="s">
        <v>469</v>
      </c>
      <c r="C52" s="149">
        <v>69</v>
      </c>
      <c r="D52" s="149">
        <v>51</v>
      </c>
      <c r="E52" s="149">
        <v>53</v>
      </c>
      <c r="F52" s="149">
        <v>64</v>
      </c>
      <c r="G52" s="149">
        <v>35</v>
      </c>
      <c r="H52" s="149">
        <v>16</v>
      </c>
      <c r="I52" s="149">
        <v>41</v>
      </c>
      <c r="J52" s="150">
        <v>29</v>
      </c>
      <c r="K52" s="150">
        <v>45</v>
      </c>
      <c r="L52" s="150">
        <v>66</v>
      </c>
      <c r="M52" s="150">
        <v>90</v>
      </c>
      <c r="N52" s="148">
        <v>56</v>
      </c>
      <c r="O52" s="148">
        <v>44</v>
      </c>
      <c r="P52" s="148">
        <v>24</v>
      </c>
      <c r="Q52" s="148">
        <v>46</v>
      </c>
      <c r="R52" s="121">
        <v>47</v>
      </c>
      <c r="S52" s="121">
        <v>28</v>
      </c>
      <c r="T52" s="121">
        <v>20</v>
      </c>
      <c r="V52" s="129">
        <f t="shared" si="1"/>
        <v>-0.2857142857142857</v>
      </c>
    </row>
    <row r="53" spans="1:22" ht="12.75" customHeight="1" x14ac:dyDescent="0.2">
      <c r="A53" s="141">
        <v>9</v>
      </c>
      <c r="B53" s="146" t="s">
        <v>470</v>
      </c>
      <c r="C53" s="147">
        <v>83</v>
      </c>
      <c r="D53" s="147">
        <v>74</v>
      </c>
      <c r="E53" s="147">
        <v>119</v>
      </c>
      <c r="F53" s="147">
        <v>87</v>
      </c>
      <c r="G53" s="147">
        <v>103</v>
      </c>
      <c r="H53" s="147">
        <v>94</v>
      </c>
      <c r="I53" s="147">
        <v>101</v>
      </c>
      <c r="J53" s="147">
        <v>72</v>
      </c>
      <c r="K53" s="147">
        <v>93</v>
      </c>
      <c r="L53" s="147">
        <v>66</v>
      </c>
      <c r="M53" s="147">
        <v>66</v>
      </c>
      <c r="N53" s="147">
        <v>55</v>
      </c>
      <c r="O53" s="147">
        <v>65</v>
      </c>
      <c r="P53" s="147">
        <v>55</v>
      </c>
      <c r="Q53" s="148">
        <v>25</v>
      </c>
      <c r="R53" s="121">
        <v>54</v>
      </c>
      <c r="S53" s="121">
        <v>14</v>
      </c>
      <c r="T53" s="121">
        <v>86</v>
      </c>
      <c r="V53" s="129">
        <f t="shared" si="1"/>
        <v>5.1428571428571432</v>
      </c>
    </row>
    <row r="54" spans="1:22" ht="12.75" customHeight="1" x14ac:dyDescent="0.2">
      <c r="A54" s="141">
        <v>10</v>
      </c>
      <c r="B54" s="146" t="s">
        <v>471</v>
      </c>
      <c r="C54" s="147">
        <v>21</v>
      </c>
      <c r="D54" s="147">
        <v>8</v>
      </c>
      <c r="E54" s="147">
        <v>8</v>
      </c>
      <c r="F54" s="147">
        <v>3</v>
      </c>
      <c r="G54" s="147">
        <v>17</v>
      </c>
      <c r="H54" s="147">
        <v>9</v>
      </c>
      <c r="I54" s="147">
        <v>14</v>
      </c>
      <c r="J54" s="147">
        <v>8</v>
      </c>
      <c r="K54" s="147">
        <v>17</v>
      </c>
      <c r="L54" s="147">
        <v>26</v>
      </c>
      <c r="M54" s="147">
        <v>21</v>
      </c>
      <c r="N54" s="147">
        <v>28</v>
      </c>
      <c r="O54" s="147">
        <v>28</v>
      </c>
      <c r="P54" s="147">
        <v>21</v>
      </c>
      <c r="Q54" s="148">
        <v>12</v>
      </c>
      <c r="R54" s="121">
        <v>32</v>
      </c>
      <c r="S54" s="121">
        <v>37</v>
      </c>
      <c r="T54" s="121">
        <v>15</v>
      </c>
      <c r="V54" s="129">
        <f t="shared" si="1"/>
        <v>-0.59459459459459452</v>
      </c>
    </row>
    <row r="55" spans="1:22" ht="12.75" customHeight="1" x14ac:dyDescent="0.2">
      <c r="A55" s="141">
        <v>11</v>
      </c>
      <c r="B55" s="146" t="s">
        <v>472</v>
      </c>
      <c r="C55" s="149">
        <v>20</v>
      </c>
      <c r="D55" s="149">
        <v>13</v>
      </c>
      <c r="E55" s="149">
        <v>22</v>
      </c>
      <c r="F55" s="149">
        <v>12</v>
      </c>
      <c r="G55" s="149">
        <v>6</v>
      </c>
      <c r="H55" s="149">
        <v>6</v>
      </c>
      <c r="I55" s="149">
        <v>13</v>
      </c>
      <c r="J55" s="150">
        <v>13</v>
      </c>
      <c r="K55" s="150">
        <v>11</v>
      </c>
      <c r="L55" s="150">
        <v>13</v>
      </c>
      <c r="M55" s="150">
        <v>12</v>
      </c>
      <c r="N55" s="148">
        <v>13</v>
      </c>
      <c r="O55" s="148">
        <v>18</v>
      </c>
      <c r="P55" s="148">
        <v>43</v>
      </c>
      <c r="Q55" s="148">
        <v>9</v>
      </c>
      <c r="R55" s="121">
        <v>24</v>
      </c>
      <c r="S55" s="121">
        <v>54</v>
      </c>
      <c r="T55" s="121">
        <v>7</v>
      </c>
      <c r="V55" s="129">
        <f t="shared" si="1"/>
        <v>-0.87037037037037035</v>
      </c>
    </row>
    <row r="56" spans="1:22" ht="12.75" customHeight="1" x14ac:dyDescent="0.2">
      <c r="A56" s="141">
        <v>12</v>
      </c>
      <c r="B56" s="146" t="s">
        <v>473</v>
      </c>
      <c r="C56" s="149">
        <v>3</v>
      </c>
      <c r="D56" s="149">
        <v>14</v>
      </c>
      <c r="E56" s="149">
        <v>14</v>
      </c>
      <c r="F56" s="149">
        <v>16</v>
      </c>
      <c r="G56" s="149">
        <v>5</v>
      </c>
      <c r="H56" s="149">
        <v>2</v>
      </c>
      <c r="I56" s="149">
        <v>2</v>
      </c>
      <c r="J56" s="150">
        <v>7</v>
      </c>
      <c r="K56" s="150">
        <v>12</v>
      </c>
      <c r="L56" s="150">
        <v>11</v>
      </c>
      <c r="M56" s="150">
        <v>9</v>
      </c>
      <c r="N56" s="148">
        <v>8</v>
      </c>
      <c r="O56" s="148">
        <v>8</v>
      </c>
      <c r="P56" s="148">
        <v>11</v>
      </c>
      <c r="Q56" s="148">
        <v>3</v>
      </c>
      <c r="R56" s="121">
        <v>2</v>
      </c>
      <c r="S56" s="121">
        <v>4</v>
      </c>
      <c r="T56" s="121">
        <v>9</v>
      </c>
      <c r="V56" s="129">
        <f t="shared" si="1"/>
        <v>1.25</v>
      </c>
    </row>
    <row r="57" spans="1:22" ht="12.75" customHeight="1" x14ac:dyDescent="0.2">
      <c r="A57" s="141"/>
      <c r="B57" s="146"/>
      <c r="C57" s="149"/>
      <c r="D57" s="149"/>
      <c r="E57" s="149"/>
      <c r="F57" s="149"/>
      <c r="G57" s="149"/>
      <c r="H57" s="149"/>
      <c r="I57" s="149"/>
      <c r="J57" s="150"/>
      <c r="K57" s="150"/>
      <c r="L57" s="150"/>
      <c r="M57" s="150"/>
      <c r="N57" s="148"/>
      <c r="O57" s="148"/>
      <c r="P57" s="148"/>
      <c r="Q57" s="148"/>
      <c r="V57" s="129"/>
    </row>
    <row r="58" spans="1:22" ht="12.75" customHeight="1" x14ac:dyDescent="0.2"/>
    <row r="59" spans="1:22" ht="12.75" customHeight="1" x14ac:dyDescent="0.2"/>
    <row r="60" spans="1:22" ht="12.75" customHeight="1" x14ac:dyDescent="0.2"/>
    <row r="61" spans="1:22" ht="12.75" customHeight="1" x14ac:dyDescent="0.2"/>
    <row r="62" spans="1:22" ht="12.75" customHeight="1" x14ac:dyDescent="0.2"/>
    <row r="63" spans="1:22" ht="12.75" customHeight="1" x14ac:dyDescent="0.2"/>
    <row r="64" spans="1:22"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spans="2:17" ht="12.75" customHeight="1" x14ac:dyDescent="0.2"/>
    <row r="914" spans="2:17" ht="12.75" customHeight="1" x14ac:dyDescent="0.2"/>
    <row r="915" spans="2:17" ht="12.75" customHeight="1" x14ac:dyDescent="0.2"/>
    <row r="916" spans="2:17" ht="12.75" customHeight="1" x14ac:dyDescent="0.2"/>
    <row r="917" spans="2:17" ht="12.75" customHeight="1" x14ac:dyDescent="0.2"/>
    <row r="918" spans="2:17" ht="12.75" customHeight="1" x14ac:dyDescent="0.2"/>
    <row r="919" spans="2:17" ht="12.75" customHeight="1" x14ac:dyDescent="0.2"/>
    <row r="920" spans="2:17" ht="12.75" customHeight="1" x14ac:dyDescent="0.2"/>
    <row r="921" spans="2:17" ht="12.75" customHeight="1" x14ac:dyDescent="0.2"/>
    <row r="922" spans="2:17" ht="12.75" customHeight="1" x14ac:dyDescent="0.2"/>
    <row r="923" spans="2:17" ht="15.75" customHeight="1" x14ac:dyDescent="0.2">
      <c r="B923" s="167"/>
      <c r="C923" s="168"/>
      <c r="D923" s="168"/>
      <c r="E923" s="168"/>
      <c r="F923" s="168"/>
      <c r="G923" s="168"/>
      <c r="H923" s="168"/>
      <c r="I923" s="168"/>
      <c r="J923" s="168"/>
      <c r="K923" s="168"/>
      <c r="L923" s="168"/>
      <c r="M923" s="168"/>
      <c r="N923" s="168"/>
      <c r="O923" s="168"/>
      <c r="P923" s="168"/>
      <c r="Q923" s="168"/>
    </row>
  </sheetData>
  <mergeCells count="7">
    <mergeCell ref="A44:B44"/>
    <mergeCell ref="A2:A3"/>
    <mergeCell ref="C2:N2"/>
    <mergeCell ref="O2:Q2"/>
    <mergeCell ref="V2:V3"/>
    <mergeCell ref="A4:B4"/>
    <mergeCell ref="A18:B18"/>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специализированые магазины</vt:lpstr>
      <vt:lpstr>автозапчастники</vt:lpstr>
      <vt:lpstr>market-place</vt:lpstr>
      <vt:lpstr>отзывы</vt:lpstr>
      <vt:lpstr>И-м,где Зубр не представлен</vt:lpstr>
      <vt:lpstr>запросы по брендам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Шестакович Антонина</dc:creator>
  <cp:lastModifiedBy>Komp</cp:lastModifiedBy>
  <cp:lastPrinted>2020-05-06T11:42:37Z</cp:lastPrinted>
  <dcterms:created xsi:type="dcterms:W3CDTF">2019-08-23T12:40:49Z</dcterms:created>
  <dcterms:modified xsi:type="dcterms:W3CDTF">2020-09-08T15:10:01Z</dcterms:modified>
</cp:coreProperties>
</file>